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8220" activeTab="0"/>
  </bookViews>
  <sheets>
    <sheet name="Önkormányzati Intézm. I.A" sheetId="1" r:id="rId1"/>
    <sheet name="100%-os Önk Ép. I.B." sheetId="2" r:id="rId2"/>
    <sheet name="Játszótér I.C." sheetId="3" r:id="rId3"/>
    <sheet name="Szobrok I.D" sheetId="4" r:id="rId4"/>
    <sheet name="Parkolójegy kiadó automaták I.E" sheetId="5" r:id="rId5"/>
    <sheet name="Térfigyelő kamerarendszer I.F" sheetId="6" r:id="rId6"/>
    <sheet name="Mobiltelefonok I.G" sheetId="7" r:id="rId7"/>
  </sheets>
  <definedNames>
    <definedName name="Excel_BuiltIn__FilterDatabase_1">'100%-os Önk Ép. I.B.'!$A$2:$E$155</definedName>
    <definedName name="_xlnm.Print_Titles" localSheetId="1">'100%-os Önk Ép. I.B.'!$2:$2</definedName>
    <definedName name="_xlnm.Print_Area" localSheetId="0">'Önkormányzati Intézm. I.A'!$A$2:$K$127</definedName>
  </definedNames>
  <calcPr fullCalcOnLoad="1"/>
</workbook>
</file>

<file path=xl/sharedStrings.xml><?xml version="1.0" encoding="utf-8"?>
<sst xmlns="http://schemas.openxmlformats.org/spreadsheetml/2006/main" count="1984" uniqueCount="1243">
  <si>
    <t>1.</t>
  </si>
  <si>
    <t>2.</t>
  </si>
  <si>
    <t>3.</t>
  </si>
  <si>
    <t>4.</t>
  </si>
  <si>
    <t>Összesen:</t>
  </si>
  <si>
    <t>5.</t>
  </si>
  <si>
    <t>ÖSSZESEN:</t>
  </si>
  <si>
    <t>Telephelyi adatközlő</t>
  </si>
  <si>
    <t>I.a.sz.melléklet Budapest Főváros VIII. ker. Józsefvárosi Önkormányzat és intézményei</t>
  </si>
  <si>
    <t>Kockázatviselés helye</t>
  </si>
  <si>
    <t>Intézmény neve</t>
  </si>
  <si>
    <t>Tevékenység</t>
  </si>
  <si>
    <r>
      <t xml:space="preserve">Épületek, építmények, szabdban tárolt vagyontárgyak </t>
    </r>
    <r>
      <rPr>
        <sz val="11"/>
        <rFont val="Arial"/>
        <family val="2"/>
      </rPr>
      <t>(Bölcsődék, Óvodák kültéri építményei)</t>
    </r>
  </si>
  <si>
    <t>Gépek, berendezések</t>
  </si>
  <si>
    <t>Számítástechnika</t>
  </si>
  <si>
    <t>Hangszerek</t>
  </si>
  <si>
    <t>Készletek, egyéb vagyontárgyak</t>
  </si>
  <si>
    <t>Készpénz(értéktárolóban elzárva)</t>
  </si>
  <si>
    <t>Tulajdonos - Önkormányzat, intézmény, egyéb</t>
  </si>
  <si>
    <t>Biztosítási összeg</t>
  </si>
  <si>
    <t>Bp.VIII. ker., Losonci u. 2.</t>
  </si>
  <si>
    <t>Ingatlankezelés</t>
  </si>
  <si>
    <t>Önkormányzat</t>
  </si>
  <si>
    <t>Bp. VIII. ker., Őr u. 8.</t>
  </si>
  <si>
    <t>Bp.VIII. ker., Tavaszmező u.2.</t>
  </si>
  <si>
    <t>Bp. VIII. ker., Kiss J. u. 19</t>
  </si>
  <si>
    <t>1085 Bp., Horánszky u. 13.</t>
  </si>
  <si>
    <t>Diák és Vállalkozás-fejlesztési Központ</t>
  </si>
  <si>
    <t>1084 Bp., Mátyás tér 15</t>
  </si>
  <si>
    <t xml:space="preserve">Közösségi ház </t>
  </si>
  <si>
    <t>1085 Bp., József krt. 59-61.</t>
  </si>
  <si>
    <t>Józsefvárosi Galéria, 1085 Bp. József krt. 70.</t>
  </si>
  <si>
    <t>Zászlógyűjtemény, 1085 Bp. József krt. 68.</t>
  </si>
  <si>
    <t>1084 Bp. Német u. 14.</t>
  </si>
  <si>
    <t>Budapest, VIII. kerületi Németh László Általános Iskola</t>
  </si>
  <si>
    <t>oktatás</t>
  </si>
  <si>
    <t>1089 Bp. Vajda P. u. 25-31.</t>
  </si>
  <si>
    <t>Vajda Péter Ált. Isk.</t>
  </si>
  <si>
    <t>1081 Bp.II.János Pál pápa tér 4.</t>
  </si>
  <si>
    <t>Deák Diák Ált. Isk.</t>
  </si>
  <si>
    <t>1086 Bp. Bauer Sándor u. 6-8.</t>
  </si>
  <si>
    <t>Lakatos Menyhért Általános Iskola és Gimnázium</t>
  </si>
  <si>
    <t xml:space="preserve">1083 Bp. Losonci tér 1. </t>
  </si>
  <si>
    <t>Losonci Téri Ált. Isk.</t>
  </si>
  <si>
    <t>1085 Bp. Somogyi B. u. 9-15.</t>
  </si>
  <si>
    <t>Molnár Ferenc Ált.Isk.</t>
  </si>
  <si>
    <t>napp. Rendsz.ált.isk. okt.</t>
  </si>
  <si>
    <t>1084 Bp. Tolnai L. u. 11-15.</t>
  </si>
  <si>
    <t>Józsefvárosi Egységes Gyógypedagógiai Módszertani Intézmény és Általános iskola</t>
  </si>
  <si>
    <t>alapfokú oktatás</t>
  </si>
  <si>
    <t>1082 Bp. Nap u. 33.</t>
  </si>
  <si>
    <t>Józsefvárosi Zeneiskola Alapfokú Művészeti Iskola</t>
  </si>
  <si>
    <t>Alapfokú.zeneműv.okt.</t>
  </si>
  <si>
    <t>1081 Bp. II.János Pál pápa tér 4.</t>
  </si>
  <si>
    <t>Fővárosi Pedagógiai Szakszolgálat VIII. kerületi Tagintézménye</t>
  </si>
  <si>
    <t>pedagógiai szakszolgálat</t>
  </si>
  <si>
    <t>1084 Bp. Tolnai Lajos u. 7-9.</t>
  </si>
  <si>
    <t>Óvodai nevelés</t>
  </si>
  <si>
    <t>1086 Bp. Csobánc u. 5.</t>
  </si>
  <si>
    <t>1088 Bp. Rákóczi út 15.</t>
  </si>
  <si>
    <t>1086 Bp. Dankó u. 31.</t>
  </si>
  <si>
    <t>1086 Bp. Szűz u. 2.</t>
  </si>
  <si>
    <t>1086 Bp. Koszorú u. 14-16.</t>
  </si>
  <si>
    <t>1081 Bp. Kun u. 3.</t>
  </si>
  <si>
    <t>1083 Bp. Szigony u. 18.</t>
  </si>
  <si>
    <t>1083 Bp. Tömő u. 38/a.</t>
  </si>
  <si>
    <t>1085 Bp. Somogyi Béla u. 9-15.</t>
  </si>
  <si>
    <t>1084 Bp. Baross u. 111.</t>
  </si>
  <si>
    <t>1085 Bp. Baross u. 93.</t>
  </si>
  <si>
    <t>1089 Bp. Vajda Péter u. 37-39.</t>
  </si>
  <si>
    <t>1089 Bp. Bláthy Ottó u. 35.</t>
  </si>
  <si>
    <t>1087 Bp. Százados út 14.</t>
  </si>
  <si>
    <t>Polgármesteri Hivatal</t>
  </si>
  <si>
    <t>Baross u.59.</t>
  </si>
  <si>
    <t>Járási Hivatal Okmányiroda</t>
  </si>
  <si>
    <t>Práter u.63</t>
  </si>
  <si>
    <t>Raktár</t>
  </si>
  <si>
    <t>Baross u.66-68.</t>
  </si>
  <si>
    <t>Humánszolgáltatási Ügyosztály Családtámogatási Iroda</t>
  </si>
  <si>
    <t>Német u. 25</t>
  </si>
  <si>
    <t>Humánszolgáltatási Ügyosztály Családtámogatási Iroda - Irattár</t>
  </si>
  <si>
    <t>Víg u. 35. Fszt.12 és Fszt. II. Raktár</t>
  </si>
  <si>
    <t>Rákóczi Tér 3.</t>
  </si>
  <si>
    <t>Tervtár, Polgármesteri Hivatal</t>
  </si>
  <si>
    <t>Práter u. 22.</t>
  </si>
  <si>
    <t>Járási Hivatal</t>
  </si>
  <si>
    <t>Víg u. 32.</t>
  </si>
  <si>
    <t>Irattár</t>
  </si>
  <si>
    <t>Vajdahunyad 14.</t>
  </si>
  <si>
    <t>Roma Önkormányzat</t>
  </si>
  <si>
    <t>Dugonics u.17-21.</t>
  </si>
  <si>
    <t>Esély Kövessi Szakképző Iskola és Gimnázium</t>
  </si>
  <si>
    <t>Kisstáció u. 5.</t>
  </si>
  <si>
    <t>Nemzetiségi Önkormányzat</t>
  </si>
  <si>
    <t>Harminckettesek tere 2. Fszt.2</t>
  </si>
  <si>
    <t>szerkesztőség</t>
  </si>
  <si>
    <t>Népszínház u. 22.</t>
  </si>
  <si>
    <t>Józsefvárosi Családsegítő és Gyermekjóléti Központ</t>
  </si>
  <si>
    <t>családsegítés</t>
  </si>
  <si>
    <t>Magdolna u. 43.</t>
  </si>
  <si>
    <t>családsegítés - népkonyha</t>
  </si>
  <si>
    <t>Szentkirályi u. 15.</t>
  </si>
  <si>
    <t>gyermekjóléti szolgáltatás -átmeneti otthon</t>
  </si>
  <si>
    <t>Kőris u. 35.</t>
  </si>
  <si>
    <t>gyermekjóléti szolgáltatás gazdasági feladatok ellátása</t>
  </si>
  <si>
    <t>Illés u. 18. fszt/8.</t>
  </si>
  <si>
    <t>átmeneti otthon</t>
  </si>
  <si>
    <t>Sárkány u. 14. fszt/1.</t>
  </si>
  <si>
    <t>Kőris u. 4/a I/9.</t>
  </si>
  <si>
    <t>Karácsony S. 22. I/22.</t>
  </si>
  <si>
    <t>Baross 103/a</t>
  </si>
  <si>
    <t>Józsefvárosi Egyesített Bölcsődék</t>
  </si>
  <si>
    <t>Bölcsőde</t>
  </si>
  <si>
    <t xml:space="preserve">Baross 117 </t>
  </si>
  <si>
    <t>Horánszky u. 21.</t>
  </si>
  <si>
    <t>Nagytemplom u. 3.</t>
  </si>
  <si>
    <t>Szigetvári u. 1.</t>
  </si>
  <si>
    <t xml:space="preserve">Bölcsődei vezetés – székhely  </t>
  </si>
  <si>
    <t>Százados u. 1.</t>
  </si>
  <si>
    <t>Kerepesi 29/a</t>
  </si>
  <si>
    <t>Bölcsőde konyha</t>
  </si>
  <si>
    <t>"Őszirózsa" Gondozó Szolgálat</t>
  </si>
  <si>
    <t>Szállásbiztosítás</t>
  </si>
  <si>
    <t>Orczy u. 41.</t>
  </si>
  <si>
    <t>Házi gondozó szolgálat</t>
  </si>
  <si>
    <t>Delej u. 34.</t>
  </si>
  <si>
    <t>Idősek Klubja</t>
  </si>
  <si>
    <t>II. János Pál pápa tér 17.</t>
  </si>
  <si>
    <t>Víg u. 18.</t>
  </si>
  <si>
    <t>Baros u. 109.</t>
  </si>
  <si>
    <t>Mátyás tér 4.</t>
  </si>
  <si>
    <t>Mátyás tér 12.</t>
  </si>
  <si>
    <t>Szenvedélybetegek klubja</t>
  </si>
  <si>
    <t>Kisstáció u. 11.</t>
  </si>
  <si>
    <t>Értelmi fogyatékosok napközi otthona</t>
  </si>
  <si>
    <t>Káptalanfüred, Tábor u. 1.</t>
  </si>
  <si>
    <t>Józsefvárosi Gyermekek Üdültetéséért Közhasznú Nonprofit Kft.</t>
  </si>
  <si>
    <t>Üdültetés</t>
  </si>
  <si>
    <t>2621 Verőce-Magyarkút, Orgonás utca 7</t>
  </si>
  <si>
    <t>Auróra 22-28.</t>
  </si>
  <si>
    <t>Józsefvárosi Egészségügyi Szolgálat</t>
  </si>
  <si>
    <t>járóbetegellátás</t>
  </si>
  <si>
    <t>Trefort u. 3-5</t>
  </si>
  <si>
    <t>Korányi S. u.</t>
  </si>
  <si>
    <t>Szigony u. 2a.</t>
  </si>
  <si>
    <t>háziorvosi rendelő</t>
  </si>
  <si>
    <t>Szigony u. 2b</t>
  </si>
  <si>
    <t>Magddolna u. 33.</t>
  </si>
  <si>
    <t>Hungária krt. 18.</t>
  </si>
  <si>
    <t>József krt. 36.</t>
  </si>
  <si>
    <t>Mikszáth tér 4.</t>
  </si>
  <si>
    <t>Orczy út 31.</t>
  </si>
  <si>
    <t xml:space="preserve">1082 Budapest, Baross u. 81. fsz. 5. iroda, 94 nm </t>
  </si>
  <si>
    <t>iroda</t>
  </si>
  <si>
    <t>piac</t>
  </si>
  <si>
    <t xml:space="preserve">1086 Budapest, Karácsony S. u. 1. ideiglenes piac, 840 nm </t>
  </si>
  <si>
    <t xml:space="preserve">1086 Budapest, Karácsony S. u. 3. ideiglenes piac, 278 nm </t>
  </si>
  <si>
    <t xml:space="preserve">1086 Budapest, Szerdahelyi u. 17. ideiglenes piac, 712 nm </t>
  </si>
  <si>
    <t xml:space="preserve">  1081 Budapest, Népszínház u. 14. raktár, 80 nm </t>
  </si>
  <si>
    <t xml:space="preserve">1086 Budapest, Koszorú u. 4-6. iroda, szállás 2127 nm </t>
  </si>
  <si>
    <t>iroda szállás 20 férőhely</t>
  </si>
  <si>
    <t>1086 Budapest, Szerdahelyi u. 5.</t>
  </si>
  <si>
    <t>Lélek Ház II. 14 férőhellyel</t>
  </si>
  <si>
    <t>1086 Budapest, Bauer s. u. 9-11. fszt. 1.</t>
  </si>
  <si>
    <t>Lélek lakás</t>
  </si>
  <si>
    <t>1084 Budapest, József u. 57. fszt. 2.</t>
  </si>
  <si>
    <t>1084 Budapest, József u. 59. fszt. 4.</t>
  </si>
  <si>
    <t>1081 Budapest, Vay Ádám u. 4. I.em. 22.</t>
  </si>
  <si>
    <t>1081 Budapest, Vay Ádám u. 6. fszt. 9.</t>
  </si>
  <si>
    <t>1084 Budapest, Nagyfuvaros u. 26. I.em. 21.</t>
  </si>
  <si>
    <t>1082 Budapest, Kisfaludy u. 10-12. I.em. 18.</t>
  </si>
  <si>
    <t>1084 Budapest, Lujza u. 34. félem. 16.</t>
  </si>
  <si>
    <t>1086 Budapest, Dobozi u. 17. I.em. 20.</t>
  </si>
  <si>
    <t>1089 Budapest, Dugonics u. 14. félem. 1.</t>
  </si>
  <si>
    <t>1089 Budapest, Dugonics u. 16. I.em. 17.</t>
  </si>
  <si>
    <t>1089 Budapest, Kálvári u. 10/B. I.em. 18.</t>
  </si>
  <si>
    <t>1089 Budapest, Kálvária u. 26. fszt. 9.</t>
  </si>
  <si>
    <t>1086 Budapest, Magdolna u. 12. fszt. 2.</t>
  </si>
  <si>
    <t>1086 Budapest, Magdolna u. 41. fszt. 4.</t>
  </si>
  <si>
    <t>1083 Budapest, Tömő u. 23/B. fszt. 6.</t>
  </si>
  <si>
    <t>1083 Budapest, Tömő u. 56. fszt. 19.</t>
  </si>
  <si>
    <t>1083 Budapest, Tömő u. 60. fszt. 14.</t>
  </si>
  <si>
    <t>Bp. VIII. Tolnai L. u. 19. sz. (hrsz. 34932)</t>
  </si>
  <si>
    <t>Bp., Baross u. 84.</t>
  </si>
  <si>
    <t>Vajda Péter Általános Iskola sportsátor</t>
  </si>
  <si>
    <t>sportsátor</t>
  </si>
  <si>
    <t>Ferencvárosi Torna Club</t>
  </si>
  <si>
    <t>Homok u. 7</t>
  </si>
  <si>
    <t>sportudvar</t>
  </si>
  <si>
    <t>Dankó u. 18.</t>
  </si>
  <si>
    <t>HRSZ</t>
  </si>
  <si>
    <t>UTCA</t>
  </si>
  <si>
    <t>HÁZSZÁM</t>
  </si>
  <si>
    <t>LAKÁS DB</t>
  </si>
  <si>
    <t>helyiség db</t>
  </si>
  <si>
    <t>Biztosítási Összeg</t>
  </si>
  <si>
    <t>35025</t>
  </si>
  <si>
    <t>AURÓRA U.</t>
  </si>
  <si>
    <t>35015</t>
  </si>
  <si>
    <t>34838</t>
  </si>
  <si>
    <t>BACSÓ B. U.</t>
  </si>
  <si>
    <t>35811</t>
  </si>
  <si>
    <t>BAROSS U.</t>
  </si>
  <si>
    <t>35087</t>
  </si>
  <si>
    <t>BAUER S.U.</t>
  </si>
  <si>
    <t>35128</t>
  </si>
  <si>
    <t>9-11</t>
  </si>
  <si>
    <t>35127</t>
  </si>
  <si>
    <t>34792</t>
  </si>
  <si>
    <t>BÉRKOCSIS U.</t>
  </si>
  <si>
    <t>34615</t>
  </si>
  <si>
    <t>BERZSENYI D. U.</t>
  </si>
  <si>
    <t>34653</t>
  </si>
  <si>
    <t>BEZERÉDI U.</t>
  </si>
  <si>
    <t>38538/2</t>
  </si>
  <si>
    <t>BLÁTHY O.</t>
  </si>
  <si>
    <t>36623</t>
  </si>
  <si>
    <t>BRÓDY S. U.</t>
  </si>
  <si>
    <t>35300</t>
  </si>
  <si>
    <t>DANKÓ UTCA</t>
  </si>
  <si>
    <t>35316</t>
  </si>
  <si>
    <t>35305</t>
  </si>
  <si>
    <t>35314</t>
  </si>
  <si>
    <t>35472</t>
  </si>
  <si>
    <t>35485</t>
  </si>
  <si>
    <t>34953</t>
  </si>
  <si>
    <t>DÉRI M. U.</t>
  </si>
  <si>
    <t>35897</t>
  </si>
  <si>
    <t>DIÓSZEGHY S. U.</t>
  </si>
  <si>
    <t>35979</t>
  </si>
  <si>
    <t>35980</t>
  </si>
  <si>
    <t>35981</t>
  </si>
  <si>
    <t>35982</t>
  </si>
  <si>
    <t>35983</t>
  </si>
  <si>
    <t>35996</t>
  </si>
  <si>
    <t>35377</t>
  </si>
  <si>
    <t>DOBOZI U.</t>
  </si>
  <si>
    <t>35376</t>
  </si>
  <si>
    <t>35412</t>
  </si>
  <si>
    <t>35410</t>
  </si>
  <si>
    <t>35407</t>
  </si>
  <si>
    <t>36048</t>
  </si>
  <si>
    <t>DUGONICS U.</t>
  </si>
  <si>
    <t>36057</t>
  </si>
  <si>
    <t>36056</t>
  </si>
  <si>
    <t>36034/A</t>
  </si>
  <si>
    <t>17-21.</t>
  </si>
  <si>
    <t>34994</t>
  </si>
  <si>
    <t>FECSKE. U. (Auróra 19.)</t>
  </si>
  <si>
    <t>35685</t>
  </si>
  <si>
    <t>FUTÓ U.</t>
  </si>
  <si>
    <t>36637</t>
  </si>
  <si>
    <t>HORÁNSZKY U.</t>
  </si>
  <si>
    <t>38818</t>
  </si>
  <si>
    <t>HUNGÁRIA KRT.</t>
  </si>
  <si>
    <t>2-4/A</t>
  </si>
  <si>
    <t>36103</t>
  </si>
  <si>
    <t>ILLÉS U.</t>
  </si>
  <si>
    <t>36096</t>
  </si>
  <si>
    <t>34902</t>
  </si>
  <si>
    <t>JÓZSEF U.</t>
  </si>
  <si>
    <t>35205</t>
  </si>
  <si>
    <t>35159</t>
  </si>
  <si>
    <t>35158</t>
  </si>
  <si>
    <t>35155</t>
  </si>
  <si>
    <t>35154</t>
  </si>
  <si>
    <t>35153</t>
  </si>
  <si>
    <t>35888</t>
  </si>
  <si>
    <t>KÁLVÁRIA U.</t>
  </si>
  <si>
    <t>35889</t>
  </si>
  <si>
    <t>36066</t>
  </si>
  <si>
    <t>36065</t>
  </si>
  <si>
    <t>36062</t>
  </si>
  <si>
    <t>35334</t>
  </si>
  <si>
    <t>KARÁCSONY S. U.</t>
  </si>
  <si>
    <t>35350</t>
  </si>
  <si>
    <t>35352</t>
  </si>
  <si>
    <t>35338</t>
  </si>
  <si>
    <t>35449</t>
  </si>
  <si>
    <t>35450</t>
  </si>
  <si>
    <t>35451</t>
  </si>
  <si>
    <t>35631</t>
  </si>
  <si>
    <t>KISFALUDY U.</t>
  </si>
  <si>
    <t>35630</t>
  </si>
  <si>
    <t>35609</t>
  </si>
  <si>
    <t>35088</t>
  </si>
  <si>
    <t>KISFUVAROS U.</t>
  </si>
  <si>
    <t>35075</t>
  </si>
  <si>
    <t>35074</t>
  </si>
  <si>
    <t>35582</t>
  </si>
  <si>
    <t>KISSTÁCIÓ U.</t>
  </si>
  <si>
    <t>KORÁNYI S.U.</t>
  </si>
  <si>
    <t>36035</t>
  </si>
  <si>
    <t>35285</t>
  </si>
  <si>
    <t>KOSZORÚ U.</t>
  </si>
  <si>
    <t>35288</t>
  </si>
  <si>
    <t>35282</t>
  </si>
  <si>
    <t>35891</t>
  </si>
  <si>
    <t>KŐRIS U.</t>
  </si>
  <si>
    <t>35892</t>
  </si>
  <si>
    <t>36071</t>
  </si>
  <si>
    <t>36069</t>
  </si>
  <si>
    <t>35959</t>
  </si>
  <si>
    <t>35963</t>
  </si>
  <si>
    <t>35874</t>
  </si>
  <si>
    <t>4/A</t>
  </si>
  <si>
    <t>35722</t>
  </si>
  <si>
    <t>LEONARDO DA V.</t>
  </si>
  <si>
    <t>2/b</t>
  </si>
  <si>
    <t>35160</t>
  </si>
  <si>
    <t>LOVASSY L.U.</t>
  </si>
  <si>
    <t>35168</t>
  </si>
  <si>
    <t>35368</t>
  </si>
  <si>
    <t>LUJZA U.</t>
  </si>
  <si>
    <t>35371</t>
  </si>
  <si>
    <t>35443</t>
  </si>
  <si>
    <t>35441</t>
  </si>
  <si>
    <t>35423</t>
  </si>
  <si>
    <t>35424</t>
  </si>
  <si>
    <t>35438</t>
  </si>
  <si>
    <t>35428</t>
  </si>
  <si>
    <t>35430</t>
  </si>
  <si>
    <t>35364</t>
  </si>
  <si>
    <t>35363</t>
  </si>
  <si>
    <t>2/c</t>
  </si>
  <si>
    <t>35264</t>
  </si>
  <si>
    <t>MAGDOLNA U.</t>
  </si>
  <si>
    <t>35292</t>
  </si>
  <si>
    <t>35309</t>
  </si>
  <si>
    <t>35311</t>
  </si>
  <si>
    <t>35469</t>
  </si>
  <si>
    <t>35354</t>
  </si>
  <si>
    <t>35445</t>
  </si>
  <si>
    <t>35374</t>
  </si>
  <si>
    <t>35421</t>
  </si>
  <si>
    <t>35419</t>
  </si>
  <si>
    <t>35265</t>
  </si>
  <si>
    <t>6/a</t>
  </si>
  <si>
    <t>36659</t>
  </si>
  <si>
    <t>MÁRIA U.</t>
  </si>
  <si>
    <t>35152</t>
  </si>
  <si>
    <t>MÁTYAS TÉR</t>
  </si>
  <si>
    <t>35082</t>
  </si>
  <si>
    <t>NAGYFUVAROS U.</t>
  </si>
  <si>
    <t>35057</t>
  </si>
  <si>
    <t>35698</t>
  </si>
  <si>
    <t>NAGYTEMPLOM U.</t>
  </si>
  <si>
    <t>36292</t>
  </si>
  <si>
    <t>12/b</t>
  </si>
  <si>
    <t>35676</t>
  </si>
  <si>
    <t>NAP U.</t>
  </si>
  <si>
    <t>34839</t>
  </si>
  <si>
    <t>NÉPSZÍNHÁZ U.</t>
  </si>
  <si>
    <t>35987</t>
  </si>
  <si>
    <t>ORCZY ÚT</t>
  </si>
  <si>
    <t>35185</t>
  </si>
  <si>
    <t>ŐR U.</t>
  </si>
  <si>
    <t>8.</t>
  </si>
  <si>
    <t>PRÁTER U.</t>
  </si>
  <si>
    <t>35664</t>
  </si>
  <si>
    <t>36225</t>
  </si>
  <si>
    <t>36111</t>
  </si>
  <si>
    <t>35219</t>
  </si>
  <si>
    <t>RIGÓ U.</t>
  </si>
  <si>
    <t>35999</t>
  </si>
  <si>
    <t>SÁRKÁNY U.</t>
  </si>
  <si>
    <t>36005</t>
  </si>
  <si>
    <t>35990</t>
  </si>
  <si>
    <t>STROBL A. U.  ( Tisztes u. 7. 484-492)</t>
  </si>
  <si>
    <t>7/j</t>
  </si>
  <si>
    <t>38837</t>
  </si>
  <si>
    <t>SZÁZADOS U.</t>
  </si>
  <si>
    <t>35324</t>
  </si>
  <si>
    <t>SZERDAHELYI U.</t>
  </si>
  <si>
    <t>35325</t>
  </si>
  <si>
    <t>35139</t>
  </si>
  <si>
    <t>35329</t>
  </si>
  <si>
    <t>35136</t>
  </si>
  <si>
    <t>35496</t>
  </si>
  <si>
    <t>SZIGETVÁRI U.</t>
  </si>
  <si>
    <t>SZIGONY U.</t>
  </si>
  <si>
    <t>36204</t>
  </si>
  <si>
    <t>35172</t>
  </si>
  <si>
    <t>TAVASZMEZŐ U.</t>
  </si>
  <si>
    <t>34932</t>
  </si>
  <si>
    <t>TOLNAI L. U.</t>
  </si>
  <si>
    <t>34933</t>
  </si>
  <si>
    <t>34965</t>
  </si>
  <si>
    <t>32-34</t>
  </si>
  <si>
    <t>34951</t>
  </si>
  <si>
    <t>36268</t>
  </si>
  <si>
    <t>TÖMŐ U.</t>
  </si>
  <si>
    <t>36206</t>
  </si>
  <si>
    <t>36109</t>
  </si>
  <si>
    <t>36108</t>
  </si>
  <si>
    <t>36107</t>
  </si>
  <si>
    <t>36194</t>
  </si>
  <si>
    <t>23/a</t>
  </si>
  <si>
    <t>36193</t>
  </si>
  <si>
    <t>23/b</t>
  </si>
  <si>
    <t>36338</t>
  </si>
  <si>
    <t>ÜLLŐI ÚT</t>
  </si>
  <si>
    <t>35587</t>
  </si>
  <si>
    <t>VAJDAHUNYAD U.</t>
  </si>
  <si>
    <t>35559</t>
  </si>
  <si>
    <t>35677</t>
  </si>
  <si>
    <t>34761</t>
  </si>
  <si>
    <t>VAY Á. U.</t>
  </si>
  <si>
    <t>34762</t>
  </si>
  <si>
    <t>34817</t>
  </si>
  <si>
    <t>VÍG U.</t>
  </si>
  <si>
    <t>34942</t>
  </si>
  <si>
    <t>34921</t>
  </si>
  <si>
    <t>fsz.</t>
  </si>
  <si>
    <t>játszótér megnevezése</t>
  </si>
  <si>
    <t>Játszóeszközök megnevezése</t>
  </si>
  <si>
    <t> Kétüléses hinta (vegyes ülőkékkel)</t>
  </si>
  <si>
    <t> Rugós motor</t>
  </si>
  <si>
    <t> Hatszög mászóka</t>
  </si>
  <si>
    <t> Forgó kos</t>
  </si>
  <si>
    <t> Forgó Bika</t>
  </si>
  <si>
    <t>Mérleghinta kétüléses</t>
  </si>
  <si>
    <t>rugós helikopter</t>
  </si>
  <si>
    <t>Losonci tér</t>
  </si>
  <si>
    <r>
      <t> </t>
    </r>
    <r>
      <rPr>
        <sz val="11"/>
        <color indexed="8"/>
        <rFont val="Times New Roman"/>
        <family val="1"/>
      </rPr>
      <t>Homokozó</t>
    </r>
  </si>
  <si>
    <r>
      <t> </t>
    </r>
    <r>
      <rPr>
        <sz val="11"/>
        <color indexed="8"/>
        <rFont val="Times New Roman"/>
        <family val="1"/>
      </rPr>
      <t>Hinta kétszemélyes</t>
    </r>
  </si>
  <si>
    <r>
      <t> </t>
    </r>
    <r>
      <rPr>
        <sz val="11"/>
        <color indexed="8"/>
        <rFont val="Times New Roman"/>
        <family val="1"/>
      </rPr>
      <t>Hinta négyszemélyes</t>
    </r>
  </si>
  <si>
    <r>
      <t> </t>
    </r>
    <r>
      <rPr>
        <sz val="11"/>
        <color indexed="8"/>
        <rFont val="Times New Roman"/>
        <family val="1"/>
      </rPr>
      <t>Rugós Speedy</t>
    </r>
  </si>
  <si>
    <r>
      <t> </t>
    </r>
    <r>
      <rPr>
        <sz val="11"/>
        <color indexed="8"/>
        <rFont val="Times New Roman"/>
        <family val="1"/>
      </rPr>
      <t>Rugós sharky</t>
    </r>
  </si>
  <si>
    <r>
      <t> </t>
    </r>
    <r>
      <rPr>
        <sz val="11"/>
        <color indexed="8"/>
        <rFont val="Times New Roman"/>
        <family val="1"/>
      </rPr>
      <t>Turtle II</t>
    </r>
  </si>
  <si>
    <r>
      <t> </t>
    </r>
    <r>
      <rPr>
        <sz val="11"/>
        <color indexed="8"/>
        <rFont val="Times New Roman"/>
        <family val="1"/>
      </rPr>
      <t>Unimini capitello játszóvár</t>
    </r>
  </si>
  <si>
    <r>
      <t> </t>
    </r>
    <r>
      <rPr>
        <sz val="11"/>
        <color indexed="8"/>
        <rFont val="Times New Roman"/>
        <family val="1"/>
      </rPr>
      <t>Uniplay Godwin Austen játszóvár</t>
    </r>
  </si>
  <si>
    <r>
      <t> </t>
    </r>
    <r>
      <rPr>
        <sz val="11"/>
        <color indexed="8"/>
        <rFont val="Times New Roman"/>
        <family val="1"/>
      </rPr>
      <t>Reading játszóvár</t>
    </r>
  </si>
  <si>
    <r>
      <t> </t>
    </r>
    <r>
      <rPr>
        <sz val="11"/>
        <color indexed="8"/>
        <rFont val="Times New Roman"/>
        <family val="1"/>
      </rPr>
      <t>Agito Nonus játszóvár</t>
    </r>
  </si>
  <si>
    <r>
      <t> </t>
    </r>
    <r>
      <rPr>
        <sz val="11"/>
        <color indexed="8"/>
        <rFont val="Times New Roman"/>
        <family val="1"/>
      </rPr>
      <t>Lengőhinta Jumbó</t>
    </r>
  </si>
  <si>
    <t>Mátyás tér</t>
  </si>
  <si>
    <r>
      <t> </t>
    </r>
    <r>
      <rPr>
        <sz val="11"/>
        <color indexed="8"/>
        <rFont val="Times New Roman"/>
        <family val="1"/>
      </rPr>
      <t>Maryland kombinált játszótér</t>
    </r>
  </si>
  <si>
    <r>
      <t> </t>
    </r>
    <r>
      <rPr>
        <sz val="11"/>
        <color indexed="8"/>
        <rFont val="Times New Roman"/>
        <family val="1"/>
      </rPr>
      <t>Négyüléses mérleghinta</t>
    </r>
  </si>
  <si>
    <r>
      <t> </t>
    </r>
    <r>
      <rPr>
        <sz val="11"/>
        <color indexed="8"/>
        <rFont val="Times New Roman"/>
        <family val="1"/>
      </rPr>
      <t>Kétüléses mérleghinta</t>
    </r>
  </si>
  <si>
    <r>
      <t> </t>
    </r>
    <r>
      <rPr>
        <sz val="11"/>
        <color indexed="8"/>
        <rFont val="Times New Roman"/>
        <family val="1"/>
      </rPr>
      <t>Rugós repülő</t>
    </r>
  </si>
  <si>
    <r>
      <t> </t>
    </r>
    <r>
      <rPr>
        <sz val="11"/>
        <color indexed="8"/>
        <rFont val="Times New Roman"/>
        <family val="1"/>
      </rPr>
      <t>Rugós sárkány</t>
    </r>
  </si>
  <si>
    <r>
      <t> </t>
    </r>
    <r>
      <rPr>
        <sz val="11"/>
        <color indexed="8"/>
        <rFont val="Times New Roman"/>
        <family val="1"/>
      </rPr>
      <t>Rugós autó</t>
    </r>
  </si>
  <si>
    <r>
      <t> </t>
    </r>
    <r>
      <rPr>
        <sz val="11"/>
        <color indexed="8"/>
        <rFont val="Times New Roman"/>
        <family val="1"/>
      </rPr>
      <t>Kétüléses hinta (bölcső)</t>
    </r>
  </si>
  <si>
    <r>
      <t> </t>
    </r>
    <r>
      <rPr>
        <sz val="11"/>
        <color indexed="8"/>
        <rFont val="Times New Roman"/>
        <family val="1"/>
      </rPr>
      <t>Kétüléses hinta (lapos)</t>
    </r>
  </si>
  <si>
    <t>Füvészkert</t>
  </si>
  <si>
    <r>
      <t> </t>
    </r>
    <r>
      <rPr>
        <sz val="11"/>
        <color indexed="8"/>
        <rFont val="Times New Roman"/>
        <family val="1"/>
      </rPr>
      <t>Rugós elefánt</t>
    </r>
  </si>
  <si>
    <t>Golgota tér</t>
  </si>
  <si>
    <r>
      <t> </t>
    </r>
    <r>
      <rPr>
        <sz val="11"/>
        <color indexed="8"/>
        <rFont val="Times New Roman"/>
        <family val="1"/>
      </rPr>
      <t>Hintakakas</t>
    </r>
  </si>
  <si>
    <r>
      <t> </t>
    </r>
    <r>
      <rPr>
        <sz val="11"/>
        <color indexed="8"/>
        <rFont val="Times New Roman"/>
        <family val="1"/>
      </rPr>
      <t>Galopp ló</t>
    </r>
  </si>
  <si>
    <r>
      <t> </t>
    </r>
    <r>
      <rPr>
        <sz val="11"/>
        <color indexed="8"/>
        <rFont val="Times New Roman"/>
        <family val="1"/>
      </rPr>
      <t>Hinta (2 üléses)</t>
    </r>
  </si>
  <si>
    <r>
      <t> </t>
    </r>
    <r>
      <rPr>
        <sz val="11"/>
        <color indexed="8"/>
        <rFont val="Times New Roman"/>
        <family val="1"/>
      </rPr>
      <t>Hinta (1 üléses)</t>
    </r>
  </si>
  <si>
    <r>
      <t> </t>
    </r>
    <r>
      <rPr>
        <sz val="11"/>
        <color indexed="8"/>
        <rFont val="Times New Roman"/>
        <family val="1"/>
      </rPr>
      <t>Csúszda</t>
    </r>
  </si>
  <si>
    <r>
      <t> </t>
    </r>
    <r>
      <rPr>
        <sz val="11"/>
        <color indexed="8"/>
        <rFont val="Times New Roman"/>
        <family val="1"/>
      </rPr>
      <t>Elefánt (új)</t>
    </r>
  </si>
  <si>
    <t>Kálvária tér</t>
  </si>
  <si>
    <r>
      <t> </t>
    </r>
    <r>
      <rPr>
        <sz val="11"/>
        <color indexed="8"/>
        <rFont val="Times New Roman"/>
        <family val="1"/>
      </rPr>
      <t>Mászóka</t>
    </r>
  </si>
  <si>
    <r>
      <t> </t>
    </r>
    <r>
      <rPr>
        <sz val="11"/>
        <color indexed="8"/>
        <rFont val="Times New Roman"/>
        <family val="1"/>
      </rPr>
      <t>Kletterwand mászófal</t>
    </r>
  </si>
  <si>
    <r>
      <t> </t>
    </r>
    <r>
      <rPr>
        <sz val="11"/>
        <color indexed="8"/>
        <rFont val="Times New Roman"/>
        <family val="1"/>
      </rPr>
      <t>Euroswing kétüléses lengőhinta</t>
    </r>
  </si>
  <si>
    <r>
      <t> </t>
    </r>
    <r>
      <rPr>
        <sz val="11"/>
        <color indexed="8"/>
        <rFont val="Times New Roman"/>
        <family val="1"/>
      </rPr>
      <t>Hatszög mászóka</t>
    </r>
  </si>
  <si>
    <r>
      <t> </t>
    </r>
    <r>
      <rPr>
        <sz val="11"/>
        <color indexed="8"/>
        <rFont val="Times New Roman"/>
        <family val="1"/>
      </rPr>
      <t>Rugós motor</t>
    </r>
  </si>
  <si>
    <r>
      <t> </t>
    </r>
    <r>
      <rPr>
        <sz val="11"/>
        <color indexed="8"/>
        <rFont val="Times New Roman"/>
        <family val="1"/>
      </rPr>
      <t>Rugós ló</t>
    </r>
  </si>
  <si>
    <t>Rezső tér</t>
  </si>
  <si>
    <r>
      <t> </t>
    </r>
    <r>
      <rPr>
        <sz val="11"/>
        <color indexed="8"/>
        <rFont val="Times New Roman"/>
        <family val="1"/>
      </rPr>
      <t>Rugós béka</t>
    </r>
  </si>
  <si>
    <r>
      <t> </t>
    </r>
    <r>
      <rPr>
        <sz val="11"/>
        <color indexed="8"/>
        <rFont val="Times New Roman"/>
        <family val="1"/>
      </rPr>
      <t>Rugós víziló</t>
    </r>
  </si>
  <si>
    <r>
      <t> </t>
    </r>
    <r>
      <rPr>
        <sz val="11"/>
        <color indexed="8"/>
        <rFont val="Times New Roman"/>
        <family val="1"/>
      </rPr>
      <t>Galopp-ló</t>
    </r>
  </si>
  <si>
    <r>
      <t> </t>
    </r>
    <r>
      <rPr>
        <sz val="11"/>
        <color indexed="8"/>
        <rFont val="Times New Roman"/>
        <family val="1"/>
      </rPr>
      <t>Korlátpár (acél)</t>
    </r>
  </si>
  <si>
    <r>
      <t> </t>
    </r>
    <r>
      <rPr>
        <sz val="11"/>
        <color indexed="8"/>
        <rFont val="Times New Roman"/>
        <family val="1"/>
      </rPr>
      <t>Hinta</t>
    </r>
  </si>
  <si>
    <r>
      <t> </t>
    </r>
    <r>
      <rPr>
        <sz val="11"/>
        <color indexed="8"/>
        <rFont val="Times New Roman"/>
        <family val="1"/>
      </rPr>
      <t>Rugós mérleghinta</t>
    </r>
  </si>
  <si>
    <t>Tbiliszi tér</t>
  </si>
  <si>
    <t>Rugós elefánt</t>
  </si>
  <si>
    <r>
      <t> </t>
    </r>
    <r>
      <rPr>
        <sz val="12"/>
        <color indexed="8"/>
        <rFont val="Times New Roman"/>
        <family val="1"/>
      </rPr>
      <t>Rugós motor</t>
    </r>
  </si>
  <si>
    <r>
      <t> </t>
    </r>
    <r>
      <rPr>
        <sz val="12"/>
        <color indexed="8"/>
        <rFont val="Times New Roman"/>
        <family val="1"/>
      </rPr>
      <t>Csúszdás játszóház</t>
    </r>
  </si>
  <si>
    <r>
      <t> </t>
    </r>
    <r>
      <rPr>
        <sz val="12"/>
        <color indexed="8"/>
        <rFont val="Times New Roman"/>
        <family val="1"/>
      </rPr>
      <t>Euroswing kétüléses lengőhinta</t>
    </r>
  </si>
  <si>
    <t>Tisztes utca</t>
  </si>
  <si>
    <t> Csúszda</t>
  </si>
  <si>
    <t> Homokozó</t>
  </si>
  <si>
    <t> Rugós fóka</t>
  </si>
  <si>
    <t> SAYSU FE04-lengő</t>
  </si>
  <si>
    <t> SAYSU FE 10-Sífutó</t>
  </si>
  <si>
    <t> SAYSU FE8-Római pad&amp; hátizom erősítő</t>
  </si>
  <si>
    <t>Leonardo u</t>
  </si>
  <si>
    <r>
      <t> </t>
    </r>
    <r>
      <rPr>
        <sz val="11"/>
        <color indexed="8"/>
        <rFont val="Times New Roman"/>
        <family val="1"/>
      </rPr>
      <t>Rugós tandem kutya</t>
    </r>
  </si>
  <si>
    <r>
      <t> </t>
    </r>
    <r>
      <rPr>
        <sz val="11"/>
        <color indexed="8"/>
        <rFont val="Times New Roman"/>
        <family val="1"/>
      </rPr>
      <t>Mini madárfészek karusszel</t>
    </r>
  </si>
  <si>
    <r>
      <t> </t>
    </r>
    <r>
      <rPr>
        <sz val="11"/>
        <color indexed="8"/>
        <rFont val="Times New Roman"/>
        <family val="1"/>
      </rPr>
      <t>Rugós Csibe</t>
    </r>
  </si>
  <si>
    <t>Práter u.</t>
  </si>
  <si>
    <t>I.d.sz.melléklet Józsefvárosban található emléktáblák, szobrok és szökőkutak</t>
  </si>
  <si>
    <t>Sorszám</t>
  </si>
  <si>
    <t>Mű címe</t>
  </si>
  <si>
    <t>Felállítás helye</t>
  </si>
  <si>
    <t>Alkotó</t>
  </si>
  <si>
    <t>Felállítás ideje</t>
  </si>
  <si>
    <t>Jelleg</t>
  </si>
  <si>
    <t xml:space="preserve">Anyag </t>
  </si>
  <si>
    <t>Megjegyzés</t>
  </si>
  <si>
    <t>NEMZETI SZÍNHÁZ EMLÉKKŐ</t>
  </si>
  <si>
    <t>Blaha Lujza tér</t>
  </si>
  <si>
    <t>Buza Barna</t>
  </si>
  <si>
    <t>emlékmű</t>
  </si>
  <si>
    <t>mészkő</t>
  </si>
  <si>
    <t>A Népszínház, később Nemzeti Színház 100. évfordulójára készült. Közel két méter magas, amelyen felül, két oldalt egy-egy színházi maszk látható.</t>
  </si>
  <si>
    <t>SZŐNYI ISTVÁN</t>
  </si>
  <si>
    <t>Baross u. 21.</t>
  </si>
  <si>
    <t>Buda István</t>
  </si>
  <si>
    <t>domborműves emléktábla</t>
  </si>
  <si>
    <t>bronz, mészkő</t>
  </si>
  <si>
    <t>Festőművész, grafikus. Ebben a házban élt, alkotott és tanított 1930-1947 között.</t>
  </si>
  <si>
    <t xml:space="preserve">BAROSS GÁBOR </t>
  </si>
  <si>
    <t>Baross tér (postahivatal előtt)</t>
  </si>
  <si>
    <t>Szécsi Antal</t>
  </si>
  <si>
    <t>szobor</t>
  </si>
  <si>
    <t xml:space="preserve">A dualizmus korának kiemelkedő gazdaság- és közlekedéspolitikusa. </t>
  </si>
  <si>
    <t>IFJ. BÓKAY JÁNOS</t>
  </si>
  <si>
    <t>Bókay János u. 53.</t>
  </si>
  <si>
    <t>Sidló Ferenc</t>
  </si>
  <si>
    <t>mellszobor</t>
  </si>
  <si>
    <t>bronz</t>
  </si>
  <si>
    <t>KÁDÁR BÉLA</t>
  </si>
  <si>
    <t>Bródy Sándor u. 17.</t>
  </si>
  <si>
    <t>Szabó Iván</t>
  </si>
  <si>
    <t xml:space="preserve">Festőművész. Ebben a házban töltötte élete utolsó szakaszát. </t>
  </si>
  <si>
    <t>6.</t>
  </si>
  <si>
    <t>VIZI JÁNOS EMLÉKTÁBLÁJA</t>
  </si>
  <si>
    <t>Bródy Sándor u. 18-20.</t>
  </si>
  <si>
    <t>Gulácsy - Horváth Zsolt</t>
  </si>
  <si>
    <t>mészkő, bronz</t>
  </si>
  <si>
    <r>
      <t xml:space="preserve">Felirat: </t>
    </r>
    <r>
      <rPr>
        <i/>
        <sz val="10"/>
        <rFont val="Arial"/>
        <family val="2"/>
      </rPr>
      <t>"1956.október 23-án ezen a helyen áldozta életét a 18 éves tanuló VIZI JÁNOS a magyar forradalom és szabadságharc ELSŐ HŐSI HALOTTJA"</t>
    </r>
  </si>
  <si>
    <t>7.</t>
  </si>
  <si>
    <t>GIORGIO PERLASKA</t>
  </si>
  <si>
    <t>Bródy Sándor u. 8.</t>
  </si>
  <si>
    <t>Diego Cudin (Olaszország)</t>
  </si>
  <si>
    <t>A mészkő talapzaton álló bronz mellszobor Giorgio Perlascának (1910-1992), az 1940-es években Budapesten tartózkodó olasz kereskedőnek állít emléket, aki a magyar holokauszt hónapjaiban spanyol követségi munkatársnak adva ki magát több mint ötezer zsidó származású honfitársunkat mentette meg a biztos haláltól.</t>
  </si>
  <si>
    <t>AZ 1956-OS PESTI SRÁCOK EMLÉKMŰVE</t>
  </si>
  <si>
    <t>Corvin köz</t>
  </si>
  <si>
    <t>kő, festett fém zászlórúd, bronz</t>
  </si>
  <si>
    <t>9.</t>
  </si>
  <si>
    <t>AZ '56-OS PESTI SRÁC EMLÉKMŰVE</t>
  </si>
  <si>
    <t>Győrfi Lajos</t>
  </si>
  <si>
    <t>bronz, kő</t>
  </si>
  <si>
    <t>Fegyveres, bronzalak</t>
  </si>
  <si>
    <t>10.</t>
  </si>
  <si>
    <t>A CORVIN KÖZI MÁRTÍROK EMLÉKTÁBLÁJA</t>
  </si>
  <si>
    <t xml:space="preserve">Corvin köz 1. </t>
  </si>
  <si>
    <t>Elesettek névsorával</t>
  </si>
  <si>
    <t>11.</t>
  </si>
  <si>
    <t>SZABÓ ILONA</t>
  </si>
  <si>
    <t>Domonkos Béla</t>
  </si>
  <si>
    <r>
      <t xml:space="preserve">Felirat: </t>
    </r>
    <r>
      <rPr>
        <i/>
        <sz val="10"/>
        <rFont val="Arial"/>
        <family val="2"/>
      </rPr>
      <t>"Dicsőség a hős 17 éves SZABÓ ILONA bajtársnőnek a kis "Cinka Pannának" aki az 56-os forradalomban hazánk szabadságáért feláldozta fiatal életét."</t>
    </r>
  </si>
  <si>
    <t>12.</t>
  </si>
  <si>
    <t>SÜPEK OTTÓ EMLÉKTÁBLÁJA (ellopták!)</t>
  </si>
  <si>
    <t xml:space="preserve">Corvin köz 2. </t>
  </si>
  <si>
    <t>Ugray György</t>
  </si>
  <si>
    <t>13.</t>
  </si>
  <si>
    <t>1956-OS EMLÉKTÁBLA</t>
  </si>
  <si>
    <t xml:space="preserve">Corvin köz 2-3. </t>
  </si>
  <si>
    <t>14.</t>
  </si>
  <si>
    <t>FODOR JÓZSEF</t>
  </si>
  <si>
    <t xml:space="preserve">Gutenberg tér </t>
  </si>
  <si>
    <t>Ifj. Vastagh György</t>
  </si>
  <si>
    <t>Orvos, a magyar közegészségügy megalapítója.</t>
  </si>
  <si>
    <t>15.</t>
  </si>
  <si>
    <t>JOHANNES GUTENBERG- EMLKÉK</t>
  </si>
  <si>
    <t>Gutenberg tér 4.</t>
  </si>
  <si>
    <t>Vígh Tamás</t>
  </si>
  <si>
    <t>Német feltaláló. A mozgatható betüelemekkel való könyvnyomtatá, a betűfém, a kézi öntőkészülékek, a nyomdafesték, szedő-sorjázó, a kézisajtó és a festékszedő labdacs európai feltalálója.</t>
  </si>
  <si>
    <t>16.</t>
  </si>
  <si>
    <t>SEMMELWEIS IGNÁC</t>
  </si>
  <si>
    <t xml:space="preserve">Gyulai Pál u. 2. </t>
  </si>
  <si>
    <t>Reményi József</t>
  </si>
  <si>
    <t>bronz, márvány</t>
  </si>
  <si>
    <t>Orvos, az "anyák megmentője".</t>
  </si>
  <si>
    <t>17.</t>
  </si>
  <si>
    <t>Gyulai Pál u. 2., a Rókus kórház előtt</t>
  </si>
  <si>
    <t>Stróbl Alajos</t>
  </si>
  <si>
    <t>márvány, mészkő</t>
  </si>
  <si>
    <t>Eredeti helye: V. Erzsébet tér 1906, áthelyezés a jelenlegi helyszínre 1948</t>
  </si>
  <si>
    <t>18.</t>
  </si>
  <si>
    <t>HARMINCKETTESEK HŐSI EMLÉKE</t>
  </si>
  <si>
    <t>Harminckettesek tere</t>
  </si>
  <si>
    <t xml:space="preserve">Szentgyörgyi István </t>
  </si>
  <si>
    <t>19.</t>
  </si>
  <si>
    <t>BANGHA BÉLA</t>
  </si>
  <si>
    <t xml:space="preserve">Horánszky u. 11. </t>
  </si>
  <si>
    <t>Madarassy Walter</t>
  </si>
  <si>
    <t>márvány</t>
  </si>
  <si>
    <t>Jezsuita szerzetes, teológus, szerkesztő, író. A táblát 1950(?)- ben befalazták, a Fővárosi Önkormányzat 1992-ben kibontatta és restauráltatta</t>
  </si>
  <si>
    <t>20.</t>
  </si>
  <si>
    <t>PILINSZKY JÁNOS</t>
  </si>
  <si>
    <t>Horánszky u. 27.</t>
  </si>
  <si>
    <t>M. Szűcs Ilona</t>
  </si>
  <si>
    <t>díszitőszobor</t>
  </si>
  <si>
    <t>A huszadik század egyik legjelentősebb, katolikus érzésű magyar költője.</t>
  </si>
  <si>
    <t>21.</t>
  </si>
  <si>
    <t>ELHAGYOTTAK</t>
  </si>
  <si>
    <t>Horváth Mihály tér</t>
  </si>
  <si>
    <t>Gárdos Aladár</t>
  </si>
  <si>
    <t xml:space="preserve">1905-ben készűlt és az 1906-os Tavaszi Tárlaton Hajléktalanok címen bemutatott kisplasztika tervét a Főváros megvásárolta, méretváltozatát 1932-ben köztérre állítatta. </t>
  </si>
  <si>
    <t>22.</t>
  </si>
  <si>
    <t>PUSKÁS TIVADAR ÉS FERENC</t>
  </si>
  <si>
    <t>Horváth Mihály tér 17-18. A Józsefvárosi Telefonközpont főbejáratánál</t>
  </si>
  <si>
    <t>Sződy Szilárd</t>
  </si>
  <si>
    <r>
      <t xml:space="preserve">Felirat: </t>
    </r>
    <r>
      <rPr>
        <i/>
        <sz val="10"/>
        <rFont val="Arial"/>
        <family val="2"/>
      </rPr>
      <t>"A magyar távbeszélés 50 éves fennállásának és az alapító Puskás Tivadar és Ferenc emlékére emelte a Magy.Kir.Posta 1881-1931."</t>
    </r>
  </si>
  <si>
    <t>23.</t>
  </si>
  <si>
    <t>HORVÁTH MIHÁLY EMLÉKOSZLOP</t>
  </si>
  <si>
    <t>Domján Árpád</t>
  </si>
  <si>
    <r>
      <t xml:space="preserve">Felirat: </t>
    </r>
    <r>
      <rPr>
        <i/>
        <sz val="10"/>
        <rFont val="Arial"/>
        <family val="2"/>
      </rPr>
      <t xml:space="preserve">"HORVÁTH MIHÁLY a 48-as szabadságharc hőslelkű püspökének emlékére emelte a VIII. kerületi Nemzeti Bizottság 1948.március 15-én. </t>
    </r>
  </si>
  <si>
    <t>24.</t>
  </si>
  <si>
    <t>PÁZMÁNY PÉTER</t>
  </si>
  <si>
    <t xml:space="preserve">Radnai Béla </t>
  </si>
  <si>
    <t>portrészobor</t>
  </si>
  <si>
    <t>Eredeti helye: IV. Kígyó tér, 1949-ben lebontották, 1958 óta áll jelenlegi helyén</t>
  </si>
  <si>
    <t>25.</t>
  </si>
  <si>
    <t>CSIRKEFOGÓ</t>
  </si>
  <si>
    <t>József krt. 47 - Krúdy u.</t>
  </si>
  <si>
    <t>Kiss György</t>
  </si>
  <si>
    <t>26.</t>
  </si>
  <si>
    <t>DÍSZKÚT</t>
  </si>
  <si>
    <t xml:space="preserve">József krt. - Krúdy u. </t>
  </si>
  <si>
    <t>Krampfl József</t>
  </si>
  <si>
    <t>díszkút</t>
  </si>
  <si>
    <t>andezit, gránit, bronz</t>
  </si>
  <si>
    <t>27.</t>
  </si>
  <si>
    <t>ÜLŐ NŐ</t>
  </si>
  <si>
    <t>József u. 22.</t>
  </si>
  <si>
    <t xml:space="preserve">Martsa István </t>
  </si>
  <si>
    <t>28.</t>
  </si>
  <si>
    <t>DÍSZKÚT (Kálvária)</t>
  </si>
  <si>
    <t>Makrisz Agamemnon</t>
  </si>
  <si>
    <t>A mű 1981-ben készült</t>
  </si>
  <si>
    <t>29.</t>
  </si>
  <si>
    <t>KÖLCSEY FERENC</t>
  </si>
  <si>
    <t xml:space="preserve">Kölcsey u. 1. </t>
  </si>
  <si>
    <t>Beck Ö. Fülöp</t>
  </si>
  <si>
    <r>
      <t xml:space="preserve">Felirat: </t>
    </r>
    <r>
      <rPr>
        <i/>
        <sz val="10"/>
        <rFont val="Arial"/>
        <family val="2"/>
      </rPr>
      <t>KÖLCSEY FERENC született 1890.aug.8 meghalt 1938.aug.24. Hass,alkoss,gyarapíts, s a haza fényre derül".</t>
    </r>
  </si>
  <si>
    <t>30.</t>
  </si>
  <si>
    <t>OLVASÓ FÉRFI ÉS NŐ</t>
  </si>
  <si>
    <t>Könyves Kálmán krt. 52.</t>
  </si>
  <si>
    <t>Vasas Károly</t>
  </si>
  <si>
    <t>2008-ban a jelenlegi Allianz székház építésekor a rossz állapotban lévő, szobrot eltávolították.</t>
  </si>
  <si>
    <t>31.</t>
  </si>
  <si>
    <t>JEAN-PIERRE PEDRAZZINI</t>
  </si>
  <si>
    <t>Köztársaság tér, ÉNY-i oldal</t>
  </si>
  <si>
    <t>Szabó Gábor</t>
  </si>
  <si>
    <t>Francia-svájci fotóriporter, a Paris Match tudósítója, aki Budapesten az 1956-os forradalom alatt szerzett halálos lövést.</t>
  </si>
  <si>
    <t>32.</t>
  </si>
  <si>
    <t>KRÚDY GYULA</t>
  </si>
  <si>
    <t>Krúdy Gyula u. 22.</t>
  </si>
  <si>
    <t>ólom</t>
  </si>
  <si>
    <t xml:space="preserve">Író, hírlapíró, a modern magyar prózaírás kiváló mestere. </t>
  </si>
  <si>
    <t>33.</t>
  </si>
  <si>
    <t>LÉGSZESZ UTCA</t>
  </si>
  <si>
    <t xml:space="preserve">Légszesz u. 1. </t>
  </si>
  <si>
    <t>Csíkszentmihályi Róbert</t>
  </si>
  <si>
    <t>védett utcanévjelző tábla</t>
  </si>
  <si>
    <t>34.</t>
  </si>
  <si>
    <t>LEONARDO DA VINCI</t>
  </si>
  <si>
    <t>Leonardo da Vinci u. 52.</t>
  </si>
  <si>
    <t>Vilt Tibor</t>
  </si>
  <si>
    <t xml:space="preserve">mészkő, ólom </t>
  </si>
  <si>
    <t>Jelenlegi Gázművek területén található.</t>
  </si>
  <si>
    <t>35.</t>
  </si>
  <si>
    <t>GRÓF ZICHY NÁNDOR</t>
  </si>
  <si>
    <t>Lőrinc pap tér</t>
  </si>
  <si>
    <t>Orbán Antal</t>
  </si>
  <si>
    <t>Eredeti helye: VIII. Szcitovszky tér (ma Lőrinc pap tér). 1949 után lebontották, 1949-1992 között rakárban volt. 1992-ben eredeti helyén újra felállítatta a Fővárosi Önkormányzat.</t>
  </si>
  <si>
    <t>36.</t>
  </si>
  <si>
    <t>NÉVTELEN HŐSÖK EMLÉKE</t>
  </si>
  <si>
    <t>Ludovika tér</t>
  </si>
  <si>
    <t>Horvay János</t>
  </si>
  <si>
    <t>37.</t>
  </si>
  <si>
    <t>A LUDOVIKA AKADÉMIA MÁSODIK VILÁGHÁBORÚS HŐSI HALOTTAINAK EMLÉKTÁBLÁJA</t>
  </si>
  <si>
    <t>Ludovika tér (Névtelen hősök emlékművén)</t>
  </si>
  <si>
    <t>Domonkos László</t>
  </si>
  <si>
    <t>38.</t>
  </si>
  <si>
    <t>MIKSZÁTH KÁLMÁN</t>
  </si>
  <si>
    <t>Mikszáth Kálmán tér</t>
  </si>
  <si>
    <t>Kocsis András</t>
  </si>
  <si>
    <t>Józsefvárosban hunyt el. Magyar író, újságíró, szerkesztő, országgyűlési képviselő, a MTA tagja.</t>
  </si>
  <si>
    <t>39.</t>
  </si>
  <si>
    <t>IRINYI JÁNOS</t>
  </si>
  <si>
    <t>Mikszáth Kálmán tér 1.</t>
  </si>
  <si>
    <t>1936/1940/1961</t>
  </si>
  <si>
    <t>Eredeti helye: Eskü (ma Március 15-e) tér 6.sz. ház falán. 1936 elhelyezés az Eskü tér 6.sz. ház falán, 1940 áthelyezés a VIII. Mikszáth Kálmán tér 4.sz. házra. 1961 áthelyezés jelenlegi helyére.</t>
  </si>
  <si>
    <t>40.</t>
  </si>
  <si>
    <t>SOPHIANUM</t>
  </si>
  <si>
    <t>Mátyássy László</t>
  </si>
  <si>
    <t>bronz, gránit</t>
  </si>
  <si>
    <t>41.</t>
  </si>
  <si>
    <t xml:space="preserve">Mikszáth Kálmán tér 4. </t>
  </si>
  <si>
    <t>Kallós Ede</t>
  </si>
  <si>
    <t>42.</t>
  </si>
  <si>
    <t>TREFORT ÁGOSTON</t>
  </si>
  <si>
    <t>Múzeum krt. 6-8., az ELTE parkjában</t>
  </si>
  <si>
    <t>Kiss József</t>
  </si>
  <si>
    <t>Művelődéspolitikus, reformer, publicista, közoktatási és vallásügyi miniszter, az MTA tagja, majd elnöke is.</t>
  </si>
  <si>
    <t>43.</t>
  </si>
  <si>
    <t>TANÁROK HŐSI EMLÉKE</t>
  </si>
  <si>
    <t>Horváth Béla</t>
  </si>
  <si>
    <t>44.</t>
  </si>
  <si>
    <t>BERZSENYI DÁNIEL</t>
  </si>
  <si>
    <t>Múzeum krt. 14-16.</t>
  </si>
  <si>
    <t>Vay Miklós</t>
  </si>
  <si>
    <t>A legrégebbi eredeti személyi szobor. Berzsenyi a magyar irodalom egyik legellentmondásosabb költője volt.</t>
  </si>
  <si>
    <t>45.</t>
  </si>
  <si>
    <t>KAZINCZY FERENC MELLSZOBOR</t>
  </si>
  <si>
    <t>Író, költő, a nyelvújítás vezéralakja. Az MTA tagja volt.</t>
  </si>
  <si>
    <t>46.</t>
  </si>
  <si>
    <t>KISFALUDY KÁROLY EMLÉK</t>
  </si>
  <si>
    <t xml:space="preserve">Ferenczy István </t>
  </si>
  <si>
    <t>Költő, drámaíró, festő. A reformkori irodalmi élet fő szervezője, az Aurora szerkesztője, az Aurora-kör elindítója, a magyar novella egyik első meghonosítója.</t>
  </si>
  <si>
    <t>47.</t>
  </si>
  <si>
    <t>ARANY JÁNOS</t>
  </si>
  <si>
    <t>A Nemzeti Múzeum bejárata előtt található három alakos szobor, melynek fő alakja A.J., míg a talapzaton jobb oldalon Toldi Miklós, bal oldalon Rozgonyi Piros alakja látható. A talapzatot Schickedanz Albert készítette.</t>
  </si>
  <si>
    <t>48.</t>
  </si>
  <si>
    <t>BELVEDEREI APOLLO (MÁSOLAT)</t>
  </si>
  <si>
    <t>Ismeretlen</t>
  </si>
  <si>
    <t>öntöttvas</t>
  </si>
  <si>
    <t xml:space="preserve">Görög eredeti utáni másolat, eredetije a Vatikáni Múzeumban található. </t>
  </si>
  <si>
    <t>49.</t>
  </si>
  <si>
    <t>GRÓF SZÉCHÉNYI FERENC</t>
  </si>
  <si>
    <t>Istók János</t>
  </si>
  <si>
    <t>50.</t>
  </si>
  <si>
    <t>KISFALUDY SÁNDOR - EMLÉK</t>
  </si>
  <si>
    <t>Petrovits Döme</t>
  </si>
  <si>
    <t>1848-ban elkészűlt művet a köztéri elhelyezésig a Nemzeti Múzeum őrizte.</t>
  </si>
  <si>
    <t>51.</t>
  </si>
  <si>
    <t>RÉGÉSZEK EMLÉKE</t>
  </si>
  <si>
    <t>Damkó József</t>
  </si>
  <si>
    <t>Rómer Flóris, Pulszky Ferenc és Hampel József portrédomborműveivel.</t>
  </si>
  <si>
    <t>52.</t>
  </si>
  <si>
    <t xml:space="preserve">OSZLOP A FORUM ROMANUMRÓL </t>
  </si>
  <si>
    <t>53.</t>
  </si>
  <si>
    <t>HERMAN OTTÓ - EMLÉK</t>
  </si>
  <si>
    <t>Horvay János - Csúcs Ferenc</t>
  </si>
  <si>
    <t>54.</t>
  </si>
  <si>
    <t>BÁRÓ MONTI SÁNDOR</t>
  </si>
  <si>
    <t>Kuzmik Lívia</t>
  </si>
  <si>
    <t>Ezredes, az 1948/49-es forradalom és szabadságharcban hősiesen részt vett olasz légió vitéz parancsnoka</t>
  </si>
  <si>
    <t>55.</t>
  </si>
  <si>
    <t>GARIBALDI</t>
  </si>
  <si>
    <t xml:space="preserve">Olasz hazafi és katona volt, az egységes Olaszországért harcoló hadsereg egyik vezére. </t>
  </si>
  <si>
    <t>56.</t>
  </si>
  <si>
    <t>JÓZEF WYSOCKI</t>
  </si>
  <si>
    <t>Hanna Danilewicz</t>
  </si>
  <si>
    <t>Lengyel hadvezér, az 1848/49-es forradalom és szabadságharc honvédtábornoka.</t>
  </si>
  <si>
    <t>57.</t>
  </si>
  <si>
    <t>VASVÁRI PÁL</t>
  </si>
  <si>
    <t>Ligeti Miklós</t>
  </si>
  <si>
    <t>Történész , filozófus, forradalmár, a "márciusi ifjak" egyik vezéralakja.</t>
  </si>
  <si>
    <t>58.</t>
  </si>
  <si>
    <t>TÁNCZOS GÁBOR</t>
  </si>
  <si>
    <t xml:space="preserve">Múzeum u. 7. </t>
  </si>
  <si>
    <t>Czinder Antal</t>
  </si>
  <si>
    <t>59.</t>
  </si>
  <si>
    <t>BÉKE</t>
  </si>
  <si>
    <t>Nagyvárad tér</t>
  </si>
  <si>
    <t>Székely Péter</t>
  </si>
  <si>
    <t>bazaltkocka, gránit</t>
  </si>
  <si>
    <t>60.</t>
  </si>
  <si>
    <t>TÓTH ILONA</t>
  </si>
  <si>
    <t>Nagyvárad tér, SOTE bejárat előtt</t>
  </si>
  <si>
    <t>61.</t>
  </si>
  <si>
    <t>DERKOVITS GYULA</t>
  </si>
  <si>
    <t>Népszínház u. 18.</t>
  </si>
  <si>
    <t>Csontos László</t>
  </si>
  <si>
    <t>62.</t>
  </si>
  <si>
    <t>NÉPSZÍNHÁZ UTCA</t>
  </si>
  <si>
    <t>Népszínház u. 28.</t>
  </si>
  <si>
    <t>Asszonyi Tamás</t>
  </si>
  <si>
    <t>süttői mészkő</t>
  </si>
  <si>
    <t>63.</t>
  </si>
  <si>
    <t>MÁRIA LUDOVIKA JÓZSEF NÁDORRAL ÉS GRÓF BUTTLER JÁNOSSAL</t>
  </si>
  <si>
    <t>Orczy-kert</t>
  </si>
  <si>
    <t>Bassler Adolf</t>
  </si>
  <si>
    <t>1901/1921</t>
  </si>
  <si>
    <t>Az 1919-ben ledöntött és megrongált szoborcsoportot Vass Viktor restaurálta.</t>
  </si>
  <si>
    <t>64.</t>
  </si>
  <si>
    <t xml:space="preserve">TISZTI HŐSI EMLÉK </t>
  </si>
  <si>
    <t>Vass Viktor</t>
  </si>
  <si>
    <t>65.</t>
  </si>
  <si>
    <t>TAVASZ</t>
  </si>
  <si>
    <t>Práter u. 75.</t>
  </si>
  <si>
    <t>Grantner Jenő</t>
  </si>
  <si>
    <t>66.</t>
  </si>
  <si>
    <t xml:space="preserve">Práter u. - Szigony u. </t>
  </si>
  <si>
    <t>Léderer Tamás</t>
  </si>
  <si>
    <t>67.</t>
  </si>
  <si>
    <t>A PÁL UTCAI FIÚK</t>
  </si>
  <si>
    <t>Práter u. 11-15., az iskola előtt</t>
  </si>
  <si>
    <t>Szanyi Péter</t>
  </si>
  <si>
    <t>Molnár Ferenc könyvének 100. évfordulójára kiírt zsánerszobor-pályázat nyertes terve alapján készűlt alkotás.</t>
  </si>
  <si>
    <t>68.</t>
  </si>
  <si>
    <t>PUSKIN</t>
  </si>
  <si>
    <t xml:space="preserve">Puskin u. 1. </t>
  </si>
  <si>
    <t>márvány, bronz</t>
  </si>
  <si>
    <t>69.</t>
  </si>
  <si>
    <t>EÖTVÖS LORÁND</t>
  </si>
  <si>
    <t>Puskin u. 5.</t>
  </si>
  <si>
    <t>Kákonyi István</t>
  </si>
  <si>
    <t>Magyar fizikus, akinek egyik legismertebb alkotása a nevét viselő torziós-inga.</t>
  </si>
  <si>
    <t>70.</t>
  </si>
  <si>
    <t>NEMZETI SZÍNHÁZ - EMLÉKKŐ</t>
  </si>
  <si>
    <t>Rákóczi u. 1. - Múzeum krt. 2.</t>
  </si>
  <si>
    <t>Horváth János</t>
  </si>
  <si>
    <t>1990-ben a Rákóczi úti oldalra áthelyezve.</t>
  </si>
  <si>
    <t>71.</t>
  </si>
  <si>
    <t>FESZÜLET</t>
  </si>
  <si>
    <t>Rákóczi u. 31., a Szent Rókus-kápolna mellett</t>
  </si>
  <si>
    <t>feszület</t>
  </si>
  <si>
    <t>72.</t>
  </si>
  <si>
    <t>IMMACULATA</t>
  </si>
  <si>
    <t>Johann Halbig</t>
  </si>
  <si>
    <t>1867/1991</t>
  </si>
  <si>
    <t>A művet 1949-ben lebontották és szétszerelték. 1991-ben az eredetileg spiáter szobrot a Budapesti Városvédő Egyesület kezdeményezésére a Fővárosi Önkormányzat rekonstruáltatta, bronzba öntette és újra felállíttatta.</t>
  </si>
  <si>
    <t>73.</t>
  </si>
  <si>
    <t>BABITS MIHÁLY</t>
  </si>
  <si>
    <t>Reviczky u. 7.</t>
  </si>
  <si>
    <t>Tar István - Zsákodi Csiszér János</t>
  </si>
  <si>
    <t>Költő, író, irodalomtörténész, műfordító.</t>
  </si>
  <si>
    <t>74.</t>
  </si>
  <si>
    <t>BRAUN ÉVA EMLÉKKŐ</t>
  </si>
  <si>
    <t>László Péter</t>
  </si>
  <si>
    <t>mészkő, bronzlemez</t>
  </si>
  <si>
    <t>75.</t>
  </si>
  <si>
    <t>GÉZA FEJEDELEM</t>
  </si>
  <si>
    <t>Péterfy László</t>
  </si>
  <si>
    <t>bronz, bronzlemez</t>
  </si>
  <si>
    <t>76.</t>
  </si>
  <si>
    <t>KÁLVÁRIA</t>
  </si>
  <si>
    <t>1942/1971</t>
  </si>
  <si>
    <t>kálvária</t>
  </si>
  <si>
    <t>Eredeti helye: VIII. Golgota tér. 1942 elhelyezés a VIII. ker. Golgota téren. 1971 a Kálvária-csoport és két stáció elhelyezése a jelenlegi helyén.</t>
  </si>
  <si>
    <t>77.</t>
  </si>
  <si>
    <t>Rezső tér, templom mellett</t>
  </si>
  <si>
    <t>1796 elhelyezés ismeretlen helyen, 1931 áthelyezés.</t>
  </si>
  <si>
    <t>78.</t>
  </si>
  <si>
    <t>MÁRKUS LÁSZLÓ</t>
  </si>
  <si>
    <t>Somogyi Béla u. 18.</t>
  </si>
  <si>
    <t>Krasznai János</t>
  </si>
  <si>
    <t>bronz, grafit</t>
  </si>
  <si>
    <r>
      <t xml:space="preserve">Felirat: </t>
    </r>
    <r>
      <rPr>
        <i/>
        <sz val="10"/>
        <rFont val="Arial"/>
        <family val="2"/>
      </rPr>
      <t>E házban lakott Márkus László (1881-1948), az Operaház főrendezője, igazgatója.</t>
    </r>
  </si>
  <si>
    <t>79.</t>
  </si>
  <si>
    <t>JUSTITIA-KÚT (A MAGYAR IGAZSÁG KÚTJA)</t>
  </si>
  <si>
    <t>Szabó Ervin tér</t>
  </si>
  <si>
    <t>A főnézeti oldalon eredetileg Lord Rothermere portrédomborművet helyezték el. A domborművet 1949-ben lebontották, helyére rozettát helyeztek.</t>
  </si>
  <si>
    <t>80.</t>
  </si>
  <si>
    <t>KATONA JÓZSEF</t>
  </si>
  <si>
    <t>Szentkirályi u. 23.</t>
  </si>
  <si>
    <t>Horváth Géza</t>
  </si>
  <si>
    <t xml:space="preserve">A magyar drámaírás egyik kiemelkedő alakja. </t>
  </si>
  <si>
    <t>81.</t>
  </si>
  <si>
    <t>KARÁCSONY SÁNDOR</t>
  </si>
  <si>
    <t>Tavaszmező u. 15-17.</t>
  </si>
  <si>
    <t>Rajki László</t>
  </si>
  <si>
    <t>82.</t>
  </si>
  <si>
    <t>KELETI KÁROLY</t>
  </si>
  <si>
    <t>Tavaszmező u., a Szűz utcával szemben</t>
  </si>
  <si>
    <t>Tóth Béla</t>
  </si>
  <si>
    <t>bronz, mészkő posztamens</t>
  </si>
  <si>
    <t>Elméleti közgazdász, statisztikus, iparpolitikus, a magyar statisztikatudomány egyik alapítója.</t>
  </si>
  <si>
    <t>83.</t>
  </si>
  <si>
    <t>BÓKAI JÁNOS</t>
  </si>
  <si>
    <t>Üllői út 74.</t>
  </si>
  <si>
    <t>84.</t>
  </si>
  <si>
    <t>SCHÖPF MEREI ÁGOST</t>
  </si>
  <si>
    <t>Törley Mária</t>
  </si>
  <si>
    <t>Gyermekgyógyász</t>
  </si>
  <si>
    <t>85.</t>
  </si>
  <si>
    <t>ANYA GYERMEKÉVEL</t>
  </si>
  <si>
    <t>Üllői út 78/A</t>
  </si>
  <si>
    <t>Ligeti Erika</t>
  </si>
  <si>
    <t>II. sz. Szülészeti és Nőgyógyászati Klinika előkertjében áll</t>
  </si>
  <si>
    <t>86.</t>
  </si>
  <si>
    <t>ORVOSOK HŐSI EMLÉKE</t>
  </si>
  <si>
    <t xml:space="preserve">Üllői út - Korányi S. u. </t>
  </si>
  <si>
    <t>Horvai János</t>
  </si>
  <si>
    <t>87.</t>
  </si>
  <si>
    <t>NAGY ANTAL ÉS NAGY KÁROLY</t>
  </si>
  <si>
    <t>Kocsis Előd</t>
  </si>
  <si>
    <t>88.</t>
  </si>
  <si>
    <t>SZABADOS BÉLA</t>
  </si>
  <si>
    <t xml:space="preserve">Villám u. 11. </t>
  </si>
  <si>
    <t>Ifj. Szabados Béla</t>
  </si>
  <si>
    <t>Zeneszerző</t>
  </si>
  <si>
    <t>89.</t>
  </si>
  <si>
    <t xml:space="preserve">Bauer Sándor </t>
  </si>
  <si>
    <t>átadta a Józsefvárosi Önkormányzatnak</t>
  </si>
  <si>
    <t>90.</t>
  </si>
  <si>
    <t>Tormay Cécile</t>
  </si>
  <si>
    <t>Gyulai Pál u. 1. előtt a zöldterületen</t>
  </si>
  <si>
    <t>91.</t>
  </si>
  <si>
    <t>Golgota téri kettőskereszt</t>
  </si>
  <si>
    <t>Mihály Gábor</t>
  </si>
  <si>
    <t>kereszt</t>
  </si>
  <si>
    <t>fa</t>
  </si>
  <si>
    <t>92.</t>
  </si>
  <si>
    <t>Muzsikus Cigányok Emlékműve (felállítás alatt)</t>
  </si>
  <si>
    <t>Muzsikus Cigányok Parkja</t>
  </si>
  <si>
    <t>Illyés Antal</t>
  </si>
  <si>
    <t>dombormű sztéléken</t>
  </si>
  <si>
    <t>kő, bronz</t>
  </si>
  <si>
    <t>93.</t>
  </si>
  <si>
    <t>Teleki téri szoborcsoport (szerződés folyamatban)</t>
  </si>
  <si>
    <t>Teleki tér</t>
  </si>
  <si>
    <t>Mészáros Attila</t>
  </si>
  <si>
    <t>94.</t>
  </si>
  <si>
    <t>Horváthy Mihály tér</t>
  </si>
  <si>
    <t>szökőkút</t>
  </si>
  <si>
    <t xml:space="preserve">Napraforgó Tagóvoda </t>
  </si>
  <si>
    <t>Várunk Rád Tagóvoda</t>
  </si>
  <si>
    <t>TÁ-TI-KA Tagóvoda</t>
  </si>
  <si>
    <t>Napraforgó Egyesített Óvoda</t>
  </si>
  <si>
    <t>Napsugár Tagóvoda</t>
  </si>
  <si>
    <t>Százszorszép Tagóvoda</t>
  </si>
  <si>
    <t>Koszorú Tagóvoda</t>
  </si>
  <si>
    <t>Hétszínvirág Tagóvoda</t>
  </si>
  <si>
    <t>Szivárvány Tagóvoda</t>
  </si>
  <si>
    <t>Csodasziget Tagóvoda</t>
  </si>
  <si>
    <t>Mesepalota Tagóvoda</t>
  </si>
  <si>
    <t>Gyerek-Virág Tagóvoda</t>
  </si>
  <si>
    <t>Tesz-Vesz Tagóvoda</t>
  </si>
  <si>
    <t>Katica Tagóvoda</t>
  </si>
  <si>
    <t>Kincskereső Tagóvoda</t>
  </si>
  <si>
    <t>Pitypang Tagóvoda</t>
  </si>
  <si>
    <t>Józsefvárosi Gazdálkodási Központ Intézményműködtetés</t>
  </si>
  <si>
    <t>intézménymüködtetés</t>
  </si>
  <si>
    <t>Katica Bölcsőde</t>
  </si>
  <si>
    <t>1084 Bp. Tolnai Lajos u. 7-9. III.</t>
  </si>
  <si>
    <t>Józsefvárosi Gazdálkodási Központ Zrt.</t>
  </si>
  <si>
    <t>Józsefváros Közösségeiért Nonprofit Zrt.</t>
  </si>
  <si>
    <t>rendezvényszervezés</t>
  </si>
  <si>
    <t>zászlógyűjtemény</t>
  </si>
  <si>
    <t>Józsefváros Galéria</t>
  </si>
  <si>
    <t xml:space="preserve">1081 Budapest, Teleki László tér  piac, 3795 nm </t>
  </si>
  <si>
    <t xml:space="preserve">1086 Budapest, Dankó u. 3-5.  1970 nm </t>
  </si>
  <si>
    <t xml:space="preserve">Józsefvárosi Gazdálkodási Központ Zrt. </t>
  </si>
  <si>
    <t>városüzemeltetés</t>
  </si>
  <si>
    <t>Baross u. 63-67.</t>
  </si>
  <si>
    <t>1084 Budapest, Német u. 17-19.</t>
  </si>
  <si>
    <t>1085 Budapest, Német u. 17-19.</t>
  </si>
  <si>
    <t>Polgármesteri Hivatal Közterület-felügyeleti Ügyosztály</t>
  </si>
  <si>
    <t xml:space="preserve"> Józsefvárosi gazdálkodási Központ Zrt. Parkolás-üzemeltetés és Városüzemeltetési Divízió</t>
  </si>
  <si>
    <t>35474</t>
  </si>
  <si>
    <t>35477</t>
  </si>
  <si>
    <t>38839</t>
  </si>
  <si>
    <t>FiDo tér</t>
  </si>
  <si>
    <t>Sportpálya (kerítéssel, burkolattal, palánkokkal stb.)</t>
  </si>
  <si>
    <t>Csípőmozgató szabadtéri fitnesz eszköz</t>
  </si>
  <si>
    <t>Testépítő szabadtéri fitnesz eszköz</t>
  </si>
  <si>
    <t>Has- és hátizom erősítő szabadtéri fitnesz eszköz</t>
  </si>
  <si>
    <t>Lábnyújtó szabadtéri fitnesz eszköz</t>
  </si>
  <si>
    <t>Ping-Pong asztal (2 db)</t>
  </si>
  <si>
    <t>Teleki téri játszótér</t>
  </si>
  <si>
    <t>Babahinta (1 db lapülőkével és 1 db bébiülőkével)</t>
  </si>
  <si>
    <t>Babacsúszda</t>
  </si>
  <si>
    <t>Faragott fa állat</t>
  </si>
  <si>
    <t>Fészekhinta</t>
  </si>
  <si>
    <t>Fém terepcsúszda</t>
  </si>
  <si>
    <t>Játszótéri akác fastég</t>
  </si>
  <si>
    <t>Gyerekszínpad</t>
  </si>
  <si>
    <t>Gyerek piknikasztal (2 db)</t>
  </si>
  <si>
    <t>Gyerekkert nagyméretű fakeret (homokozó kerete)</t>
  </si>
  <si>
    <t>I.c.sz.melléklet JÁTSZÓTEREK ÉS ESZKÖZÖK, felépítmények LISTÁJA</t>
  </si>
  <si>
    <t>Információs épület (- É-i térrész)</t>
  </si>
  <si>
    <t>Beton ülőkocka (18 db)  (- É-i térrész)</t>
  </si>
  <si>
    <t>Beton hulladékgyűjtő (3 db) (- É-i térrész)</t>
  </si>
  <si>
    <t>Kerékpártámasz (3 db) (- É-i térrész)</t>
  </si>
  <si>
    <t>Kutyapiszokgyűjtő (2 db) (- É-i térrész)</t>
  </si>
  <si>
    <t>Kutyafuttató kerítése 2 db kapuval  (- É-i térrész)</t>
  </si>
  <si>
    <t>Támlás pad (23 db) (- D-i térrész)</t>
  </si>
  <si>
    <t>Hulladékgyűjtő (12 db) (- D-i térrész)</t>
  </si>
  <si>
    <t>Beton hulladékgyűjtő (3 db) (- D-i térrész)</t>
  </si>
  <si>
    <t>Ivókút (1 db) (- D-i térrész)</t>
  </si>
  <si>
    <t>Kerítésrendszer a tér körül  (- D-i térrész)</t>
  </si>
  <si>
    <t>Kutyapiszokgyűjtő (2 db) (- D-i térrész)</t>
  </si>
  <si>
    <t>Kutyafuttató körüli kerítés (- D-i térrész)</t>
  </si>
  <si>
    <t>Beton gördeszkarámpák</t>
  </si>
  <si>
    <t>Kerítésrendszer a tér körül 4 db kapuval</t>
  </si>
  <si>
    <t>Pad (4 db)</t>
  </si>
  <si>
    <t>Lóca-támla nélküli pad (4 db)</t>
  </si>
  <si>
    <t>Asztal (2 db)</t>
  </si>
  <si>
    <t>Hulladékgyűjtő (6 db)</t>
  </si>
  <si>
    <t>Kerékpártároló (3 db)</t>
  </si>
  <si>
    <t>Ivókút (1 db)</t>
  </si>
  <si>
    <t>Egyedi ülőfelület (a sakknál - 24 db)</t>
  </si>
  <si>
    <t>Közösségi épület</t>
  </si>
  <si>
    <t>Játszótéri árnyékoló napvitorlák, horganyzott kötőelemekkel, 1 tétel</t>
  </si>
  <si>
    <t>Parkkerítés (5 db kapu)</t>
  </si>
  <si>
    <t>Kutyafuttató kerítés</t>
  </si>
  <si>
    <t>Kutyaürülék gyűjtő (2 db)</t>
  </si>
  <si>
    <t>Tinisarok betonplacc és pengefal</t>
  </si>
  <si>
    <t>Gravírozott beton információs oszlopok (5 db)</t>
  </si>
  <si>
    <t>Sakkasztalok asztallappal és fémlábbal (2 db)</t>
  </si>
  <si>
    <t>Komposztáló (2 db)</t>
  </si>
  <si>
    <t>Közterületi fabútorok (26 db)</t>
  </si>
  <si>
    <t>Hulladékgyűjtő (15 db)</t>
  </si>
  <si>
    <t>Biciklitároló (6 db)</t>
  </si>
  <si>
    <t>Információs vitrin (1 db)</t>
  </si>
  <si>
    <t>Közterületi óra (1 db)</t>
  </si>
  <si>
    <t xml:space="preserve">Horváth Mihály téri vízjáték </t>
  </si>
  <si>
    <t>díszkő</t>
  </si>
  <si>
    <t>vízjáték felépítmény rész nélkül (felszín alatti gépészet)</t>
  </si>
  <si>
    <t>Horváth Mihály téri harangjáték</t>
  </si>
  <si>
    <t>Szabados György</t>
  </si>
  <si>
    <t>harangjáték</t>
  </si>
  <si>
    <t>18 darab harangot tartalmazó, kupola alakú felépítmény</t>
  </si>
  <si>
    <t>Lábhinta</t>
  </si>
  <si>
    <t>Forgó virág</t>
  </si>
  <si>
    <t>Logikai játék</t>
  </si>
  <si>
    <t>Gutenberg tér</t>
  </si>
  <si>
    <t>Kombinált játszóvár</t>
  </si>
  <si>
    <t>Ping-pong asztal</t>
  </si>
  <si>
    <t>Homokozó</t>
  </si>
  <si>
    <t>2 üléses hinta</t>
  </si>
  <si>
    <t>Rugós fóka</t>
  </si>
  <si>
    <t>Rugós béka</t>
  </si>
  <si>
    <t>Rugós kutya</t>
  </si>
  <si>
    <t>Rugós autó</t>
  </si>
  <si>
    <t>Dupla rugós</t>
  </si>
  <si>
    <t>2db játszóház</t>
  </si>
  <si>
    <t>3db padszett</t>
  </si>
  <si>
    <t>2 üléses mérleghinta</t>
  </si>
  <si>
    <t>ügyességi mászóka</t>
  </si>
  <si>
    <t>kombinált csúszda</t>
  </si>
  <si>
    <t>Csúszdás mászóvár</t>
  </si>
  <si>
    <t>Horváth Mihály téri játszótér</t>
  </si>
  <si>
    <t>Kétüléses hinta</t>
  </si>
  <si>
    <t>Játszóház</t>
  </si>
  <si>
    <t>Rugós ló</t>
  </si>
  <si>
    <t>Dupla rugós szamár</t>
  </si>
  <si>
    <t>Orvosi eszközök</t>
  </si>
  <si>
    <t>2 866 110 Ft</t>
  </si>
  <si>
    <t>óvodai vezetés-székhely</t>
  </si>
  <si>
    <t>bölcsőde</t>
  </si>
  <si>
    <t>1090 Bp. Vajda Péter u. 37-39.</t>
  </si>
  <si>
    <t>Összesen</t>
  </si>
  <si>
    <t>FiDo tér - Fiumei út és a Dobozi utca találkozásánál</t>
  </si>
  <si>
    <t>I.b.sz.melléklet 100%-os Önkormányzati tulajdonú épületek és hozzá tartozó helyiségek</t>
  </si>
  <si>
    <t>db</t>
  </si>
  <si>
    <t>JR. Szám</t>
  </si>
  <si>
    <t>Helyszín</t>
  </si>
  <si>
    <t>EME szám</t>
  </si>
  <si>
    <t>Típus</t>
  </si>
  <si>
    <t>GYÁRI SZÁM</t>
  </si>
  <si>
    <t>SIM CARD</t>
  </si>
  <si>
    <t>77db sicuro</t>
  </si>
  <si>
    <t>Puskin u. 11-13.</t>
  </si>
  <si>
    <t>SICURO</t>
  </si>
  <si>
    <t>4db prizma 6</t>
  </si>
  <si>
    <t>Puskin u. 5-7.</t>
  </si>
  <si>
    <t>83db prizma 5</t>
  </si>
  <si>
    <t>Ötpacsirta u. 3.</t>
  </si>
  <si>
    <t>Trefort u. 6-8.</t>
  </si>
  <si>
    <t>166 db</t>
  </si>
  <si>
    <t>Bródy S. u. 20.</t>
  </si>
  <si>
    <t>Múzeum u. 17.</t>
  </si>
  <si>
    <t>Reviczky u. 4/a.</t>
  </si>
  <si>
    <t>Szentkirályi u. 4.</t>
  </si>
  <si>
    <t>Szentkirályi u. 16.</t>
  </si>
  <si>
    <t>Szentkirályi u. 25/b.</t>
  </si>
  <si>
    <t>Szentkirályi u. 32/b.</t>
  </si>
  <si>
    <t>Mikszáth K. t. 6.</t>
  </si>
  <si>
    <t>Szentkirályi u. 47.</t>
  </si>
  <si>
    <t>Szentkirályi u. 51.</t>
  </si>
  <si>
    <t>Bródy S. u. 13.</t>
  </si>
  <si>
    <t>Vas u. 1.</t>
  </si>
  <si>
    <t>Stáhly u. 2/a.</t>
  </si>
  <si>
    <t>Vas u. 9-11.</t>
  </si>
  <si>
    <t>Vas u. 19.</t>
  </si>
  <si>
    <t>Stáhly u. 7-11</t>
  </si>
  <si>
    <t>Gyulai P. u. 8.</t>
  </si>
  <si>
    <t>Kőfaragó u. 7.</t>
  </si>
  <si>
    <t>Bródy S. u. 25.</t>
  </si>
  <si>
    <t>Horánszky u. 10.</t>
  </si>
  <si>
    <t>Márkus E. u.</t>
  </si>
  <si>
    <t>Márkus E. - Stáhly u.</t>
  </si>
  <si>
    <t>Mária u. 20.</t>
  </si>
  <si>
    <t>Lőrinc Pap t.</t>
  </si>
  <si>
    <t>Mária u. 33-39.</t>
  </si>
  <si>
    <t>Mária u. 41.</t>
  </si>
  <si>
    <t>Mária u. 54.</t>
  </si>
  <si>
    <t>Krúdy Gy. u. 18.</t>
  </si>
  <si>
    <t>Csepreghy u. 4.</t>
  </si>
  <si>
    <t>Pál u. 7.</t>
  </si>
  <si>
    <t>Somogyi B. u.</t>
  </si>
  <si>
    <t>Somogyi B. u.9-11.</t>
  </si>
  <si>
    <t>Somogyi B. u. 24.</t>
  </si>
  <si>
    <t>Prizma 5</t>
  </si>
  <si>
    <t>Gutenberg t.</t>
  </si>
  <si>
    <t>Békési u. 3.</t>
  </si>
  <si>
    <t>Kis Salétrom u. 2.</t>
  </si>
  <si>
    <t>Rökk Sz. u. 14.</t>
  </si>
  <si>
    <t>Kis Salétrom u</t>
  </si>
  <si>
    <t>Salétrom u. 8.</t>
  </si>
  <si>
    <t>József u. 5.</t>
  </si>
  <si>
    <t>Nap u. 6.</t>
  </si>
  <si>
    <t>Práter u. 5.</t>
  </si>
  <si>
    <t>Kisfaludy u. 9.</t>
  </si>
  <si>
    <t>Kisfaludy u. 28/b.</t>
  </si>
  <si>
    <t>Csokonai u. 5-7.</t>
  </si>
  <si>
    <t>Csokonai u. 3.</t>
  </si>
  <si>
    <t>Bérkocsis u. - Bacsó u.</t>
  </si>
  <si>
    <t>Német u. 7.</t>
  </si>
  <si>
    <t>Rigó u. 14-16.</t>
  </si>
  <si>
    <t>Vásár utca 2</t>
  </si>
  <si>
    <t>Bezerédy u. 4</t>
  </si>
  <si>
    <t>Bezerédy u. 10</t>
  </si>
  <si>
    <t>Kiss J u. 4</t>
  </si>
  <si>
    <t>Bezerédi u.17</t>
  </si>
  <si>
    <t>Kiss J u. 12</t>
  </si>
  <si>
    <t>Szilágyi utca 3</t>
  </si>
  <si>
    <t>Népszínház u. 23</t>
  </si>
  <si>
    <t>Népszínház u. 24</t>
  </si>
  <si>
    <t>Luther u. 4</t>
  </si>
  <si>
    <t>Kenyérmező u. 4</t>
  </si>
  <si>
    <t>Légszesz u. 4</t>
  </si>
  <si>
    <t>Berzsenyi u. 4</t>
  </si>
  <si>
    <t>Mosonyi u. 6</t>
  </si>
  <si>
    <t>Mosonyi u. 10</t>
  </si>
  <si>
    <t>Fecske u. 8</t>
  </si>
  <si>
    <t>Fecske u. 23</t>
  </si>
  <si>
    <t>József u. 26</t>
  </si>
  <si>
    <t>József u. 32</t>
  </si>
  <si>
    <t>József u. 47</t>
  </si>
  <si>
    <t>Déri M u. 16</t>
  </si>
  <si>
    <t>Tolnai L u. 35</t>
  </si>
  <si>
    <t>Tolnai L u. 19</t>
  </si>
  <si>
    <t>Vígh u. 28</t>
  </si>
  <si>
    <t>Bérkocsi u. 25</t>
  </si>
  <si>
    <t>Auróra u. 6</t>
  </si>
  <si>
    <t>Német u.  16</t>
  </si>
  <si>
    <t>Vajdahunyad u. 2/b</t>
  </si>
  <si>
    <t>Horváth Mihály tér 10</t>
  </si>
  <si>
    <t>Kis Stáció u. 15</t>
  </si>
  <si>
    <t>Nap u. 24</t>
  </si>
  <si>
    <t>Szűz u. 2</t>
  </si>
  <si>
    <t>Auróra u. 30</t>
  </si>
  <si>
    <t>Őr utca 5</t>
  </si>
  <si>
    <t>Teleki L. tér 17.</t>
  </si>
  <si>
    <t>Népszínház u. 42-44</t>
  </si>
  <si>
    <t>Prizma 6</t>
  </si>
  <si>
    <t>Népszínház u. 38</t>
  </si>
  <si>
    <t>Fiumei u. 21</t>
  </si>
  <si>
    <t>Sicuro</t>
  </si>
  <si>
    <t>Kun u. 27</t>
  </si>
  <si>
    <t>II János Pál pápa tér 3.</t>
  </si>
  <si>
    <t>Fiumei u. 10</t>
  </si>
  <si>
    <t>II János Pál pápa tér 26.</t>
  </si>
  <si>
    <t>II János Pál pápa tér 24.</t>
  </si>
  <si>
    <t>II János Pál pápa tér 20.</t>
  </si>
  <si>
    <t>II János Pál pápa tér 19.</t>
  </si>
  <si>
    <t>Fiumei u. 17.</t>
  </si>
  <si>
    <t>II János Pál pápa tér 18.</t>
  </si>
  <si>
    <t>Vay Á u. 2</t>
  </si>
  <si>
    <t>Gázláng utca</t>
  </si>
  <si>
    <t>II János Pál pápa tér 6.</t>
  </si>
  <si>
    <t>Gázművek</t>
  </si>
  <si>
    <t xml:space="preserve">Teleki L. tér </t>
  </si>
  <si>
    <t>Teleki tér benzinkút</t>
  </si>
  <si>
    <t>Ügyfélszolgálat, Német utca 17-19.</t>
  </si>
  <si>
    <t>Sity 5</t>
  </si>
  <si>
    <t>Baross u. 79</t>
  </si>
  <si>
    <t>Nap u. 35</t>
  </si>
  <si>
    <t>Nap u. 42</t>
  </si>
  <si>
    <t>Práter u. 51-53</t>
  </si>
  <si>
    <t>Nagytemplom u. 7</t>
  </si>
  <si>
    <t>Nagytemplom u. 34</t>
  </si>
  <si>
    <t>Bókay u. 47</t>
  </si>
  <si>
    <t>Bókay u. 58</t>
  </si>
  <si>
    <t>Bókay u. 53</t>
  </si>
  <si>
    <t>Szigony u. 33</t>
  </si>
  <si>
    <t>Apáthy u. 8.</t>
  </si>
  <si>
    <t>Szigony u. 43</t>
  </si>
  <si>
    <t>Nagyfuvaros u. 7</t>
  </si>
  <si>
    <t>Nagyfuvaros u. 18</t>
  </si>
  <si>
    <t>Nagyfuvaros u. 25</t>
  </si>
  <si>
    <t xml:space="preserve">Mátyás tér 6 </t>
  </si>
  <si>
    <t>Magdolna u. 11</t>
  </si>
  <si>
    <t>Baross u. 96</t>
  </si>
  <si>
    <t>Leonárdó u. 17</t>
  </si>
  <si>
    <t>Leonárdó-köz</t>
  </si>
  <si>
    <t>Baross u. 80</t>
  </si>
  <si>
    <t xml:space="preserve">Szigony parkoló </t>
  </si>
  <si>
    <t>Szigony parkoló 5</t>
  </si>
  <si>
    <t>Leonárdó u. 41</t>
  </si>
  <si>
    <t>Práter 29/a</t>
  </si>
  <si>
    <t>Korányi S.u. 2/a</t>
  </si>
  <si>
    <t>Korányi S.u. 3</t>
  </si>
  <si>
    <t>Üllői u. 78/a</t>
  </si>
  <si>
    <t>Baross u. 127</t>
  </si>
  <si>
    <t>Baross u. 128</t>
  </si>
  <si>
    <t>Dankó u. 21</t>
  </si>
  <si>
    <t>Dankó u. 44</t>
  </si>
  <si>
    <t>Prizma5</t>
  </si>
  <si>
    <t>Illés u. 36</t>
  </si>
  <si>
    <t>Füvészkert u. 8</t>
  </si>
  <si>
    <t>Homok u. 3</t>
  </si>
  <si>
    <t>Illés u. 2</t>
  </si>
  <si>
    <t xml:space="preserve">Jázmin u. </t>
  </si>
  <si>
    <t>Karácsony S. u. 20</t>
  </si>
  <si>
    <t>Kálvária tér 6</t>
  </si>
  <si>
    <t>Losonci tér 7.</t>
  </si>
  <si>
    <t>Kálvária tér 16</t>
  </si>
  <si>
    <t>Magdolna u. 20</t>
  </si>
  <si>
    <t>Magdolna u. 37</t>
  </si>
  <si>
    <t>Práter u. 58</t>
  </si>
  <si>
    <t>Molnár Ferenc tér</t>
  </si>
  <si>
    <t>Tömő u. 25</t>
  </si>
  <si>
    <t>Tömő u. 64</t>
  </si>
  <si>
    <t>Szerdahelyi u.1</t>
  </si>
  <si>
    <t>Szerdahelyi u. 19</t>
  </si>
  <si>
    <t xml:space="preserve">Csobánc u.10 </t>
  </si>
  <si>
    <t>Baross u. 110</t>
  </si>
  <si>
    <t>Visi I. u. 10</t>
  </si>
  <si>
    <t>Baross u. 107</t>
  </si>
  <si>
    <t>CP0080</t>
  </si>
  <si>
    <t>Baross u. 93</t>
  </si>
  <si>
    <t>Bauer S u. 10</t>
  </si>
  <si>
    <t>Baross u. 117</t>
  </si>
  <si>
    <t>Ügyfélszolgálat Német utca 17-19.</t>
  </si>
  <si>
    <t xml:space="preserve">XI kerület ügyfélszolgálaton </t>
  </si>
  <si>
    <t>I.E.sz.melléklet Önkormányzati tulajdonú parkolójegy kiadó automata</t>
  </si>
  <si>
    <t>2db Sity 5</t>
  </si>
  <si>
    <t>Ssz.</t>
  </si>
  <si>
    <t>Megnevezés</t>
  </si>
  <si>
    <t>Mny</t>
  </si>
  <si>
    <t>Hikvision speed dome kamera</t>
  </si>
  <si>
    <t>Skybox Időjárás álló kültéri szekrény, kiegészítők, tartó, elosztó, túlfeszültség védelem</t>
  </si>
  <si>
    <t>Átviteli hálózati eszközök (~366 eszköz) összesen</t>
  </si>
  <si>
    <t>Átviteli gerinchálózati eszközök összesen</t>
  </si>
  <si>
    <t>Cisco WS-C4948E-S
PWR-C49E-300AC-R
C4900M-BKTD-KIT
Nagy teljesítményű központi multicast switch 
(átviteli hálózat központi berendezése)</t>
  </si>
  <si>
    <t>Oszlopok, egyedi tartószerkezetek összesen</t>
  </si>
  <si>
    <t>Villamos betáphálózat és gyengeáramú hálózati kábelek összesen</t>
  </si>
  <si>
    <t>Teleste SVMX Server SC2301-2.3 
Központi felügyeleti rendszer szerver, licencek</t>
  </si>
  <si>
    <t>Teleste SVMX NVR Professional SNR524-2.3
Hálózati tároló szerverek</t>
  </si>
  <si>
    <t>Teleste SVMX Video Wall SVW804-16-2.3
Áttekintő monitorok meghajtásához a felügyeleti rendszerhez illeszkedő videófal szerverek</t>
  </si>
  <si>
    <t>Áttekintő monitorok LG 47”</t>
  </si>
  <si>
    <t>SVMX Client License SCL901, 
iW Client, USB Joystick, 24” TFT LCD
Kezelői munkaállomás 3 db 24” monitorral, szükséges licencekkel, operációs rendszerrel, joystick kezelőegység, egér, billentyűzet</t>
  </si>
  <si>
    <t>I.F.sz.melléklet Önkormányzati tulajdonú térfigyelő kamerarendszer</t>
  </si>
  <si>
    <t>Gyártási év</t>
  </si>
  <si>
    <t>Gyári szám</t>
  </si>
  <si>
    <t>SM-G338F( Galaxy X Cover 3)</t>
  </si>
  <si>
    <t>I.G.sz.melléklet Önkormányzati tulajdonú mobiltelefon készülékek</t>
  </si>
  <si>
    <t>1089 Budapest, Kőris u. 4/A. fszt. 1.</t>
  </si>
  <si>
    <t>1089 Budapest, Kőris u. 11. fszt. 13.</t>
  </si>
</sst>
</file>

<file path=xl/styles.xml><?xml version="1.0" encoding="utf-8"?>
<styleSheet xmlns="http://schemas.openxmlformats.org/spreadsheetml/2006/main">
  <numFmts count="2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H-&quot;0000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#,##0&quot; Ft&quot;"/>
    <numFmt numFmtId="178" formatCode="#,##0\ [$Ft-40E];[Red]\-#,##0\ [$Ft-40E]"/>
    <numFmt numFmtId="179" formatCode="#,##0\ _F_t"/>
    <numFmt numFmtId="180" formatCode="#,##0\ [$Ft-40E];\-#,##0\ [$Ft-40E]"/>
    <numFmt numFmtId="181" formatCode="[$¥€-2]\ #\ ##,000_);[Red]\([$€-2]\ #\ ##,000\)"/>
    <numFmt numFmtId="182" formatCode="#,##0.0"/>
    <numFmt numFmtId="183" formatCode="#,##0.000"/>
    <numFmt numFmtId="184" formatCode="#,##0\ &quot;Ft&quot;"/>
  </numFmts>
  <fonts count="8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0.5"/>
      <color indexed="17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b/>
      <sz val="12"/>
      <name val="Arial CE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22" borderId="7" applyNumberFormat="0" applyFont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8" applyNumberFormat="0" applyAlignment="0" applyProtection="0"/>
    <xf numFmtId="0" fontId="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32" borderId="0" applyNumberFormat="0" applyBorder="0" applyAlignment="0" applyProtection="0"/>
    <xf numFmtId="0" fontId="72" fillId="30" borderId="1" applyNumberFormat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7" fillId="0" borderId="0" xfId="56" applyFont="1" applyBorder="1" applyAlignment="1">
      <alignment horizontal="center" vertical="center" wrapText="1"/>
      <protection/>
    </xf>
    <xf numFmtId="177" fontId="7" fillId="0" borderId="0" xfId="56" applyNumberFormat="1" applyFont="1" applyBorder="1" applyAlignment="1">
      <alignment horizontal="center" vertical="center" wrapText="1"/>
      <protection/>
    </xf>
    <xf numFmtId="0" fontId="3" fillId="0" borderId="0" xfId="56" applyFont="1" applyAlignment="1">
      <alignment wrapText="1"/>
      <protection/>
    </xf>
    <xf numFmtId="0" fontId="3" fillId="0" borderId="0" xfId="56" applyFont="1" applyBorder="1" applyAlignment="1">
      <alignment wrapText="1"/>
      <protection/>
    </xf>
    <xf numFmtId="0" fontId="3" fillId="0" borderId="0" xfId="56" applyFont="1" applyBorder="1">
      <alignment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wrapText="1"/>
      <protection/>
    </xf>
    <xf numFmtId="0" fontId="3" fillId="0" borderId="0" xfId="56" applyFont="1" applyFill="1" applyBorder="1">
      <alignment/>
      <protection/>
    </xf>
    <xf numFmtId="0" fontId="3" fillId="33" borderId="0" xfId="56" applyFont="1" applyFill="1" applyBorder="1" applyAlignment="1">
      <alignment wrapText="1"/>
      <protection/>
    </xf>
    <xf numFmtId="0" fontId="3" fillId="33" borderId="0" xfId="56" applyFont="1" applyFill="1" applyBorder="1">
      <alignment/>
      <protection/>
    </xf>
    <xf numFmtId="0" fontId="14" fillId="0" borderId="0" xfId="56" applyFont="1" applyBorder="1" applyAlignment="1">
      <alignment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177" fontId="3" fillId="0" borderId="0" xfId="56" applyNumberFormat="1" applyFont="1" applyBorder="1" applyAlignment="1">
      <alignment horizontal="center" vertical="center" wrapText="1"/>
      <protection/>
    </xf>
    <xf numFmtId="178" fontId="3" fillId="0" borderId="0" xfId="56" applyNumberFormat="1" applyFont="1" applyBorder="1" applyAlignment="1">
      <alignment horizontal="center" wrapText="1"/>
      <protection/>
    </xf>
    <xf numFmtId="0" fontId="3" fillId="0" borderId="0" xfId="56" applyFont="1" applyAlignment="1">
      <alignment horizontal="center" vertical="center" wrapText="1"/>
      <protection/>
    </xf>
    <xf numFmtId="177" fontId="3" fillId="0" borderId="0" xfId="56" applyNumberFormat="1" applyFont="1" applyAlignment="1">
      <alignment horizontal="center" vertical="center" wrapText="1"/>
      <protection/>
    </xf>
    <xf numFmtId="178" fontId="3" fillId="0" borderId="0" xfId="56" applyNumberFormat="1" applyFont="1" applyAlignment="1">
      <alignment horizontal="center" wrapText="1"/>
      <protection/>
    </xf>
    <xf numFmtId="0" fontId="16" fillId="0" borderId="0" xfId="56" applyFont="1" applyFill="1">
      <alignment/>
      <protection/>
    </xf>
    <xf numFmtId="1" fontId="17" fillId="0" borderId="11" xfId="57" applyNumberFormat="1" applyFont="1" applyFill="1" applyBorder="1" applyAlignment="1">
      <alignment horizontal="center" vertical="center" wrapText="1"/>
      <protection/>
    </xf>
    <xf numFmtId="1" fontId="17" fillId="0" borderId="11" xfId="57" applyNumberFormat="1" applyFont="1" applyFill="1" applyBorder="1" applyAlignment="1">
      <alignment horizontal="center" vertical="center" textRotation="90" wrapText="1"/>
      <protection/>
    </xf>
    <xf numFmtId="2" fontId="17" fillId="0" borderId="12" xfId="57" applyNumberFormat="1" applyFont="1" applyFill="1" applyBorder="1" applyAlignment="1">
      <alignment horizontal="center" vertical="center" textRotation="90" wrapText="1"/>
      <protection/>
    </xf>
    <xf numFmtId="49" fontId="18" fillId="0" borderId="10" xfId="57" applyNumberFormat="1" applyFont="1" applyFill="1" applyBorder="1" applyAlignment="1">
      <alignment horizontal="center" vertical="center" wrapText="1"/>
      <protection/>
    </xf>
    <xf numFmtId="1" fontId="18" fillId="0" borderId="10" xfId="57" applyNumberFormat="1" applyFont="1" applyFill="1" applyBorder="1" applyAlignment="1">
      <alignment horizontal="center" vertical="center" wrapText="1"/>
      <protection/>
    </xf>
    <xf numFmtId="49" fontId="16" fillId="0" borderId="0" xfId="56" applyNumberFormat="1" applyFont="1" applyFill="1">
      <alignment/>
      <protection/>
    </xf>
    <xf numFmtId="0" fontId="16" fillId="0" borderId="0" xfId="56" applyFont="1" applyFill="1" applyAlignment="1">
      <alignment horizontal="left"/>
      <protection/>
    </xf>
    <xf numFmtId="0" fontId="16" fillId="0" borderId="0" xfId="56" applyFont="1" applyFill="1" applyAlignment="1">
      <alignment horizontal="right"/>
      <protection/>
    </xf>
    <xf numFmtId="0" fontId="73" fillId="0" borderId="0" xfId="0" applyFont="1" applyAlignment="1">
      <alignment horizontal="center" vertical="center"/>
    </xf>
    <xf numFmtId="177" fontId="73" fillId="0" borderId="0" xfId="0" applyNumberFormat="1" applyFont="1" applyAlignment="1">
      <alignment horizontal="center" vertical="center" wrapText="1"/>
    </xf>
    <xf numFmtId="0" fontId="74" fillId="0" borderId="0" xfId="0" applyFont="1" applyAlignment="1">
      <alignment/>
    </xf>
    <xf numFmtId="177" fontId="74" fillId="0" borderId="0" xfId="0" applyNumberFormat="1" applyFont="1" applyAlignment="1">
      <alignment horizontal="center" vertical="center" wrapText="1"/>
    </xf>
    <xf numFmtId="0" fontId="3" fillId="0" borderId="0" xfId="56">
      <alignment/>
      <protection/>
    </xf>
    <xf numFmtId="0" fontId="4" fillId="0" borderId="11" xfId="56" applyFont="1" applyBorder="1" applyAlignment="1">
      <alignment horizontal="center" vertical="center" wrapText="1"/>
      <protection/>
    </xf>
    <xf numFmtId="0" fontId="4" fillId="0" borderId="12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center" vertical="center" wrapText="1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 wrapText="1"/>
      <protection/>
    </xf>
    <xf numFmtId="0" fontId="3" fillId="0" borderId="14" xfId="56" applyBorder="1" applyAlignment="1">
      <alignment horizontal="center" vertical="center" wrapText="1"/>
      <protection/>
    </xf>
    <xf numFmtId="0" fontId="4" fillId="0" borderId="13" xfId="56" applyFont="1" applyFill="1" applyBorder="1" applyAlignment="1">
      <alignment horizontal="center" vertical="center" wrapText="1"/>
      <protection/>
    </xf>
    <xf numFmtId="0" fontId="21" fillId="0" borderId="10" xfId="56" applyFont="1" applyFill="1" applyBorder="1" applyAlignment="1">
      <alignment horizontal="center" vertical="center" wrapText="1"/>
      <protection/>
    </xf>
    <xf numFmtId="0" fontId="3" fillId="0" borderId="0" xfId="56" applyAlignment="1">
      <alignment horizontal="center" vertical="center"/>
      <protection/>
    </xf>
    <xf numFmtId="0" fontId="15" fillId="0" borderId="15" xfId="56" applyFont="1" applyFill="1" applyBorder="1" applyAlignment="1">
      <alignment horizontal="center" vertical="center" wrapText="1"/>
      <protection/>
    </xf>
    <xf numFmtId="0" fontId="73" fillId="0" borderId="0" xfId="0" applyFont="1" applyAlignment="1">
      <alignment horizontal="center"/>
    </xf>
    <xf numFmtId="0" fontId="75" fillId="0" borderId="0" xfId="0" applyFont="1" applyAlignment="1">
      <alignment/>
    </xf>
    <xf numFmtId="177" fontId="74" fillId="34" borderId="16" xfId="0" applyNumberFormat="1" applyFont="1" applyFill="1" applyBorder="1" applyAlignment="1">
      <alignment horizontal="center" vertical="center" wrapText="1"/>
    </xf>
    <xf numFmtId="0" fontId="3" fillId="34" borderId="0" xfId="56" applyFont="1" applyFill="1" applyBorder="1" applyAlignment="1">
      <alignment wrapText="1"/>
      <protection/>
    </xf>
    <xf numFmtId="0" fontId="3" fillId="34" borderId="0" xfId="56" applyFont="1" applyFill="1" applyBorder="1">
      <alignment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178" fontId="5" fillId="0" borderId="17" xfId="56" applyNumberFormat="1" applyFont="1" applyFill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177" fontId="5" fillId="0" borderId="16" xfId="56" applyNumberFormat="1" applyFont="1" applyFill="1" applyBorder="1" applyAlignment="1">
      <alignment horizontal="center" vertical="center" wrapText="1"/>
      <protection/>
    </xf>
    <xf numFmtId="179" fontId="3" fillId="0" borderId="18" xfId="56" applyNumberFormat="1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177" fontId="3" fillId="0" borderId="16" xfId="56" applyNumberFormat="1" applyFont="1" applyFill="1" applyBorder="1" applyAlignment="1">
      <alignment horizontal="center" vertical="center" wrapText="1"/>
      <protection/>
    </xf>
    <xf numFmtId="180" fontId="3" fillId="0" borderId="16" xfId="56" applyNumberFormat="1" applyFont="1" applyFill="1" applyBorder="1" applyAlignment="1">
      <alignment horizontal="center" vertical="center" wrapText="1"/>
      <protection/>
    </xf>
    <xf numFmtId="178" fontId="10" fillId="0" borderId="16" xfId="56" applyNumberFormat="1" applyFont="1" applyFill="1" applyBorder="1" applyAlignment="1">
      <alignment horizontal="center" vertical="center" wrapText="1"/>
      <protection/>
    </xf>
    <xf numFmtId="178" fontId="3" fillId="0" borderId="16" xfId="56" applyNumberFormat="1" applyFont="1" applyFill="1" applyBorder="1" applyAlignment="1">
      <alignment horizontal="center" vertical="center" wrapText="1"/>
      <protection/>
    </xf>
    <xf numFmtId="178" fontId="3" fillId="0" borderId="16" xfId="56" applyNumberFormat="1" applyFont="1" applyBorder="1" applyAlignment="1">
      <alignment horizontal="center" vertical="center" wrapText="1"/>
      <protection/>
    </xf>
    <xf numFmtId="177" fontId="3" fillId="33" borderId="16" xfId="56" applyNumberFormat="1" applyFont="1" applyFill="1" applyBorder="1" applyAlignment="1">
      <alignment horizontal="center" vertical="center" wrapText="1"/>
      <protection/>
    </xf>
    <xf numFmtId="178" fontId="11" fillId="0" borderId="16" xfId="56" applyNumberFormat="1" applyFont="1" applyFill="1" applyBorder="1" applyAlignment="1">
      <alignment horizontal="center" vertical="center" wrapText="1"/>
      <protection/>
    </xf>
    <xf numFmtId="0" fontId="12" fillId="0" borderId="16" xfId="56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 wrapText="1"/>
      <protection/>
    </xf>
    <xf numFmtId="179" fontId="3" fillId="34" borderId="18" xfId="56" applyNumberFormat="1" applyFont="1" applyFill="1" applyBorder="1" applyAlignment="1">
      <alignment horizontal="center" vertical="center" wrapText="1"/>
      <protection/>
    </xf>
    <xf numFmtId="0" fontId="3" fillId="34" borderId="16" xfId="56" applyFont="1" applyFill="1" applyBorder="1" applyAlignment="1">
      <alignment horizontal="center" vertical="center" wrapText="1"/>
      <protection/>
    </xf>
    <xf numFmtId="177" fontId="3" fillId="34" borderId="16" xfId="56" applyNumberFormat="1" applyFont="1" applyFill="1" applyBorder="1" applyAlignment="1">
      <alignment horizontal="center" vertical="center" wrapText="1"/>
      <protection/>
    </xf>
    <xf numFmtId="180" fontId="3" fillId="34" borderId="16" xfId="56" applyNumberFormat="1" applyFont="1" applyFill="1" applyBorder="1" applyAlignment="1">
      <alignment horizontal="center" vertical="center" wrapText="1"/>
      <protection/>
    </xf>
    <xf numFmtId="178" fontId="3" fillId="34" borderId="16" xfId="56" applyNumberFormat="1" applyFont="1" applyFill="1" applyBorder="1" applyAlignment="1">
      <alignment horizontal="center" vertical="center" wrapText="1"/>
      <protection/>
    </xf>
    <xf numFmtId="178" fontId="11" fillId="34" borderId="16" xfId="56" applyNumberFormat="1" applyFont="1" applyFill="1" applyBorder="1" applyAlignment="1">
      <alignment horizontal="center" vertical="center" wrapText="1"/>
      <protection/>
    </xf>
    <xf numFmtId="178" fontId="3" fillId="33" borderId="16" xfId="56" applyNumberFormat="1" applyFont="1" applyFill="1" applyBorder="1" applyAlignment="1">
      <alignment horizontal="center" vertical="center" wrapText="1"/>
      <protection/>
    </xf>
    <xf numFmtId="179" fontId="3" fillId="0" borderId="16" xfId="56" applyNumberFormat="1" applyFont="1" applyFill="1" applyBorder="1" applyAlignment="1">
      <alignment horizontal="center" vertical="center" wrapText="1"/>
      <protection/>
    </xf>
    <xf numFmtId="178" fontId="11" fillId="33" borderId="16" xfId="56" applyNumberFormat="1" applyFont="1" applyFill="1" applyBorder="1" applyAlignment="1">
      <alignment horizontal="center" vertical="center" wrapText="1"/>
      <protection/>
    </xf>
    <xf numFmtId="180" fontId="3" fillId="33" borderId="16" xfId="56" applyNumberFormat="1" applyFont="1" applyFill="1" applyBorder="1" applyAlignment="1">
      <alignment horizontal="center" vertical="center" wrapText="1"/>
      <protection/>
    </xf>
    <xf numFmtId="0" fontId="13" fillId="0" borderId="16" xfId="56" applyFont="1" applyFill="1" applyBorder="1" applyAlignment="1">
      <alignment horizontal="center" vertical="center" wrapText="1"/>
      <protection/>
    </xf>
    <xf numFmtId="0" fontId="3" fillId="33" borderId="16" xfId="56" applyFont="1" applyFill="1" applyBorder="1" applyAlignment="1">
      <alignment horizontal="center" vertical="center" wrapText="1"/>
      <protection/>
    </xf>
    <xf numFmtId="177" fontId="14" fillId="0" borderId="19" xfId="56" applyNumberFormat="1" applyFont="1" applyFill="1" applyBorder="1" applyAlignment="1">
      <alignment horizontal="center" vertical="center" wrapText="1"/>
      <protection/>
    </xf>
    <xf numFmtId="180" fontId="14" fillId="0" borderId="19" xfId="56" applyNumberFormat="1" applyFont="1" applyFill="1" applyBorder="1" applyAlignment="1">
      <alignment horizontal="center" vertical="center" wrapText="1"/>
      <protection/>
    </xf>
    <xf numFmtId="178" fontId="14" fillId="0" borderId="19" xfId="56" applyNumberFormat="1" applyFont="1" applyFill="1" applyBorder="1" applyAlignment="1">
      <alignment horizontal="center" vertical="center" wrapText="1"/>
      <protection/>
    </xf>
    <xf numFmtId="178" fontId="14" fillId="0" borderId="19" xfId="56" applyNumberFormat="1" applyFont="1" applyBorder="1" applyAlignment="1">
      <alignment horizontal="center" vertical="center" wrapText="1"/>
      <protection/>
    </xf>
    <xf numFmtId="177" fontId="3" fillId="0" borderId="20" xfId="56" applyNumberFormat="1" applyFont="1" applyBorder="1" applyAlignment="1">
      <alignment horizontal="center" vertical="center" wrapText="1"/>
      <protection/>
    </xf>
    <xf numFmtId="3" fontId="3" fillId="33" borderId="16" xfId="56" applyNumberFormat="1" applyFont="1" applyFill="1" applyBorder="1" applyAlignment="1">
      <alignment horizontal="center" vertical="center" wrapText="1"/>
      <protection/>
    </xf>
    <xf numFmtId="177" fontId="3" fillId="34" borderId="20" xfId="56" applyNumberFormat="1" applyFont="1" applyFill="1" applyBorder="1" applyAlignment="1">
      <alignment horizontal="center" vertical="center" wrapText="1"/>
      <protection/>
    </xf>
    <xf numFmtId="0" fontId="5" fillId="0" borderId="21" xfId="56" applyFont="1" applyBorder="1" applyAlignment="1">
      <alignment horizontal="center" vertical="center" wrapText="1"/>
      <protection/>
    </xf>
    <xf numFmtId="177" fontId="5" fillId="0" borderId="20" xfId="56" applyNumberFormat="1" applyFont="1" applyFill="1" applyBorder="1" applyAlignment="1">
      <alignment horizontal="center" vertical="center" wrapText="1"/>
      <protection/>
    </xf>
    <xf numFmtId="49" fontId="17" fillId="0" borderId="22" xfId="57" applyNumberFormat="1" applyFont="1" applyFill="1" applyBorder="1" applyAlignment="1">
      <alignment horizontal="center" vertical="center" wrapText="1"/>
      <protection/>
    </xf>
    <xf numFmtId="49" fontId="18" fillId="0" borderId="13" xfId="57" applyNumberFormat="1" applyFont="1" applyFill="1" applyBorder="1" applyAlignment="1">
      <alignment horizontal="center" vertical="center" wrapText="1"/>
      <protection/>
    </xf>
    <xf numFmtId="177" fontId="16" fillId="0" borderId="14" xfId="56" applyNumberFormat="1" applyFont="1" applyFill="1" applyBorder="1" applyAlignment="1">
      <alignment horizontal="center" vertical="center" wrapText="1"/>
      <protection/>
    </xf>
    <xf numFmtId="1" fontId="18" fillId="0" borderId="13" xfId="57" applyNumberFormat="1" applyFont="1" applyFill="1" applyBorder="1" applyAlignment="1">
      <alignment horizontal="center" vertical="center" wrapText="1"/>
      <protection/>
    </xf>
    <xf numFmtId="1" fontId="0" fillId="0" borderId="13" xfId="57" applyNumberFormat="1" applyFont="1" applyFill="1" applyBorder="1" applyAlignment="1">
      <alignment horizontal="center" vertical="center" wrapText="1"/>
      <protection/>
    </xf>
    <xf numFmtId="0" fontId="15" fillId="0" borderId="23" xfId="56" applyFont="1" applyFill="1" applyBorder="1" applyAlignment="1">
      <alignment horizontal="center" vertical="center" wrapText="1"/>
      <protection/>
    </xf>
    <xf numFmtId="177" fontId="15" fillId="0" borderId="24" xfId="56" applyNumberFormat="1" applyFont="1" applyFill="1" applyBorder="1" applyAlignment="1">
      <alignment horizontal="center" vertical="center" wrapText="1"/>
      <protection/>
    </xf>
    <xf numFmtId="177" fontId="16" fillId="0" borderId="0" xfId="56" applyNumberFormat="1" applyFont="1" applyFill="1">
      <alignment/>
      <protection/>
    </xf>
    <xf numFmtId="0" fontId="3" fillId="0" borderId="23" xfId="56" applyFont="1" applyBorder="1" applyAlignment="1">
      <alignment horizontal="center" vertical="center" wrapText="1"/>
      <protection/>
    </xf>
    <xf numFmtId="0" fontId="3" fillId="0" borderId="23" xfId="56" applyFont="1" applyFill="1" applyBorder="1" applyAlignment="1">
      <alignment horizontal="center" vertical="center" wrapText="1"/>
      <protection/>
    </xf>
    <xf numFmtId="0" fontId="3" fillId="0" borderId="24" xfId="56" applyFont="1" applyFill="1" applyBorder="1" applyAlignment="1">
      <alignment horizontal="center" vertical="center" wrapText="1"/>
      <protection/>
    </xf>
    <xf numFmtId="0" fontId="21" fillId="0" borderId="23" xfId="56" applyFont="1" applyFill="1" applyBorder="1" applyAlignment="1">
      <alignment horizontal="center" vertical="center" wrapText="1"/>
      <protection/>
    </xf>
    <xf numFmtId="0" fontId="5" fillId="0" borderId="22" xfId="56" applyFont="1" applyBorder="1" applyAlignment="1">
      <alignment horizontal="center" vertical="center" wrapText="1"/>
      <protection/>
    </xf>
    <xf numFmtId="0" fontId="4" fillId="0" borderId="15" xfId="56" applyFont="1" applyBorder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0" fontId="76" fillId="0" borderId="25" xfId="0" applyFont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177" fontId="76" fillId="0" borderId="17" xfId="0" applyNumberFormat="1" applyFont="1" applyBorder="1" applyAlignment="1">
      <alignment horizontal="center" vertical="center" wrapText="1"/>
    </xf>
    <xf numFmtId="177" fontId="76" fillId="0" borderId="21" xfId="0" applyNumberFormat="1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7" fontId="74" fillId="0" borderId="16" xfId="0" applyNumberFormat="1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34" borderId="16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9" fillId="0" borderId="16" xfId="0" applyFont="1" applyBorder="1" applyAlignment="1">
      <alignment horizontal="center" vertical="center" wrapText="1"/>
    </xf>
    <xf numFmtId="0" fontId="79" fillId="34" borderId="16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7" fontId="22" fillId="0" borderId="16" xfId="0" applyNumberFormat="1" applyFont="1" applyBorder="1" applyAlignment="1">
      <alignment horizontal="center" vertical="center" wrapText="1"/>
    </xf>
    <xf numFmtId="0" fontId="81" fillId="34" borderId="16" xfId="0" applyFont="1" applyFill="1" applyBorder="1" applyAlignment="1">
      <alignment horizontal="center" vertical="center" wrapText="1"/>
    </xf>
    <xf numFmtId="177" fontId="76" fillId="0" borderId="26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3" fillId="0" borderId="27" xfId="56" applyFont="1" applyFill="1" applyBorder="1" applyAlignment="1">
      <alignment horizontal="center" vertical="center" wrapText="1"/>
      <protection/>
    </xf>
    <xf numFmtId="177" fontId="3" fillId="0" borderId="27" xfId="56" applyNumberFormat="1" applyFont="1" applyFill="1" applyBorder="1" applyAlignment="1">
      <alignment horizontal="center" vertical="center" wrapText="1"/>
      <protection/>
    </xf>
    <xf numFmtId="180" fontId="3" fillId="0" borderId="27" xfId="56" applyNumberFormat="1" applyFont="1" applyFill="1" applyBorder="1" applyAlignment="1">
      <alignment horizontal="center" vertical="center" wrapText="1"/>
      <protection/>
    </xf>
    <xf numFmtId="178" fontId="3" fillId="0" borderId="27" xfId="56" applyNumberFormat="1" applyFont="1" applyFill="1" applyBorder="1" applyAlignment="1">
      <alignment horizontal="center" vertical="center" wrapText="1"/>
      <protection/>
    </xf>
    <xf numFmtId="178" fontId="11" fillId="0" borderId="27" xfId="56" applyNumberFormat="1" applyFont="1" applyFill="1" applyBorder="1" applyAlignment="1">
      <alignment horizontal="center" vertical="center" wrapText="1"/>
      <protection/>
    </xf>
    <xf numFmtId="178" fontId="3" fillId="0" borderId="27" xfId="56" applyNumberFormat="1" applyFont="1" applyBorder="1" applyAlignment="1">
      <alignment horizontal="center" vertical="center" wrapText="1"/>
      <protection/>
    </xf>
    <xf numFmtId="177" fontId="3" fillId="0" borderId="28" xfId="56" applyNumberFormat="1" applyFont="1" applyBorder="1" applyAlignment="1">
      <alignment horizontal="center" vertical="center" wrapText="1"/>
      <protection/>
    </xf>
    <xf numFmtId="177" fontId="14" fillId="0" borderId="0" xfId="56" applyNumberFormat="1" applyFont="1" applyBorder="1" applyAlignment="1">
      <alignment wrapText="1"/>
      <protection/>
    </xf>
    <xf numFmtId="177" fontId="3" fillId="0" borderId="0" xfId="56" applyNumberFormat="1" applyFont="1" applyBorder="1" applyAlignment="1">
      <alignment wrapText="1"/>
      <protection/>
    </xf>
    <xf numFmtId="180" fontId="24" fillId="0" borderId="26" xfId="56" applyNumberFormat="1" applyFont="1" applyBorder="1" applyAlignment="1">
      <alignment horizontal="center" vertical="center" wrapText="1"/>
      <protection/>
    </xf>
    <xf numFmtId="0" fontId="26" fillId="0" borderId="16" xfId="56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16" xfId="56" applyFont="1" applyFill="1" applyBorder="1" applyAlignment="1">
      <alignment horizontal="center" vertical="center" wrapText="1"/>
      <protection/>
    </xf>
    <xf numFmtId="0" fontId="0" fillId="0" borderId="16" xfId="0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1" fontId="22" fillId="0" borderId="16" xfId="0" applyNumberFormat="1" applyFont="1" applyFill="1" applyBorder="1" applyAlignment="1">
      <alignment horizontal="center" vertical="center" wrapText="1"/>
    </xf>
    <xf numFmtId="184" fontId="55" fillId="0" borderId="16" xfId="0" applyNumberFormat="1" applyFont="1" applyFill="1" applyBorder="1" applyAlignment="1">
      <alignment horizontal="center" vertical="center" wrapText="1"/>
    </xf>
    <xf numFmtId="184" fontId="0" fillId="0" borderId="0" xfId="0" applyNumberFormat="1" applyFont="1" applyAlignment="1">
      <alignment/>
    </xf>
    <xf numFmtId="184" fontId="0" fillId="0" borderId="0" xfId="0" applyNumberFormat="1" applyAlignment="1">
      <alignment/>
    </xf>
    <xf numFmtId="184" fontId="27" fillId="0" borderId="16" xfId="0" applyNumberFormat="1" applyFont="1" applyFill="1" applyBorder="1" applyAlignment="1">
      <alignment horizontal="center" vertical="center" wrapText="1"/>
    </xf>
    <xf numFmtId="178" fontId="26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178" fontId="23" fillId="0" borderId="16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178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16" xfId="0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84" fontId="31" fillId="0" borderId="16" xfId="0" applyNumberFormat="1" applyFont="1" applyBorder="1" applyAlignment="1">
      <alignment horizontal="center" vertical="center" wrapText="1"/>
    </xf>
    <xf numFmtId="184" fontId="0" fillId="0" borderId="16" xfId="0" applyNumberFormat="1" applyBorder="1" applyAlignment="1">
      <alignment horizontal="center" vertical="center" wrapText="1"/>
    </xf>
    <xf numFmtId="184" fontId="0" fillId="0" borderId="0" xfId="0" applyNumberFormat="1" applyAlignment="1">
      <alignment horizontal="center" vertical="center" wrapText="1"/>
    </xf>
    <xf numFmtId="184" fontId="27" fillId="0" borderId="16" xfId="0" applyNumberFormat="1" applyFont="1" applyBorder="1" applyAlignment="1">
      <alignment horizontal="center" vertical="center" wrapText="1"/>
    </xf>
    <xf numFmtId="184" fontId="0" fillId="0" borderId="16" xfId="0" applyNumberFormat="1" applyFont="1" applyFill="1" applyBorder="1" applyAlignment="1">
      <alignment horizontal="center" vertical="center" wrapText="1"/>
    </xf>
    <xf numFmtId="179" fontId="3" fillId="0" borderId="16" xfId="56" applyNumberFormat="1" applyFont="1" applyFill="1" applyBorder="1" applyAlignment="1">
      <alignment horizontal="center" vertical="center" wrapText="1"/>
      <protection/>
    </xf>
    <xf numFmtId="180" fontId="3" fillId="0" borderId="16" xfId="56" applyNumberFormat="1" applyFont="1" applyFill="1" applyBorder="1" applyAlignment="1">
      <alignment horizontal="center" vertical="center" wrapText="1"/>
      <protection/>
    </xf>
    <xf numFmtId="0" fontId="14" fillId="0" borderId="29" xfId="56" applyFont="1" applyFill="1" applyBorder="1" applyAlignment="1">
      <alignment horizontal="center" vertical="center" wrapText="1"/>
      <protection/>
    </xf>
    <xf numFmtId="0" fontId="14" fillId="0" borderId="19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179" fontId="3" fillId="0" borderId="18" xfId="56" applyNumberFormat="1" applyFont="1" applyFill="1" applyBorder="1" applyAlignment="1">
      <alignment horizontal="center" vertical="center" wrapText="1"/>
      <protection/>
    </xf>
    <xf numFmtId="177" fontId="3" fillId="0" borderId="16" xfId="56" applyNumberFormat="1" applyFont="1" applyFill="1" applyBorder="1" applyAlignment="1">
      <alignment horizontal="center" vertical="center" wrapText="1"/>
      <protection/>
    </xf>
    <xf numFmtId="0" fontId="5" fillId="0" borderId="17" xfId="56" applyFont="1" applyFill="1" applyBorder="1" applyAlignment="1">
      <alignment horizontal="center" vertical="center" wrapText="1"/>
      <protection/>
    </xf>
    <xf numFmtId="0" fontId="8" fillId="0" borderId="0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vertical="center" wrapText="1"/>
      <protection/>
    </xf>
    <xf numFmtId="0" fontId="5" fillId="0" borderId="25" xfId="56" applyFont="1" applyBorder="1" applyAlignment="1">
      <alignment horizontal="center" vertical="center" wrapText="1"/>
      <protection/>
    </xf>
    <xf numFmtId="0" fontId="5" fillId="0" borderId="17" xfId="56" applyFont="1" applyBorder="1" applyAlignment="1">
      <alignment horizontal="center" vertical="center" wrapText="1"/>
      <protection/>
    </xf>
    <xf numFmtId="0" fontId="5" fillId="0" borderId="18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179" fontId="3" fillId="0" borderId="30" xfId="56" applyNumberFormat="1" applyFont="1" applyFill="1" applyBorder="1" applyAlignment="1">
      <alignment horizontal="center" vertical="center" wrapText="1"/>
      <protection/>
    </xf>
    <xf numFmtId="179" fontId="3" fillId="0" borderId="31" xfId="56" applyNumberFormat="1" applyFont="1" applyFill="1" applyBorder="1" applyAlignment="1">
      <alignment horizontal="center" vertical="center" wrapText="1"/>
      <protection/>
    </xf>
    <xf numFmtId="177" fontId="3" fillId="0" borderId="28" xfId="56" applyNumberFormat="1" applyFont="1" applyBorder="1" applyAlignment="1">
      <alignment horizontal="center" vertical="center" wrapText="1"/>
      <protection/>
    </xf>
    <xf numFmtId="177" fontId="3" fillId="0" borderId="32" xfId="56" applyNumberFormat="1" applyFont="1" applyBorder="1" applyAlignment="1">
      <alignment horizontal="center" vertical="center" wrapText="1"/>
      <protection/>
    </xf>
    <xf numFmtId="178" fontId="3" fillId="0" borderId="16" xfId="56" applyNumberFormat="1" applyFont="1" applyFill="1" applyBorder="1" applyAlignment="1">
      <alignment horizontal="center" vertical="center" wrapText="1"/>
      <protection/>
    </xf>
    <xf numFmtId="178" fontId="11" fillId="0" borderId="16" xfId="56" applyNumberFormat="1" applyFont="1" applyFill="1" applyBorder="1" applyAlignment="1">
      <alignment horizontal="center" vertical="center" wrapText="1"/>
      <protection/>
    </xf>
    <xf numFmtId="0" fontId="25" fillId="0" borderId="33" xfId="56" applyFont="1" applyFill="1" applyBorder="1" applyAlignment="1">
      <alignment horizontal="center" vertical="center"/>
      <protection/>
    </xf>
    <xf numFmtId="177" fontId="76" fillId="34" borderId="20" xfId="0" applyNumberFormat="1" applyFont="1" applyFill="1" applyBorder="1" applyAlignment="1">
      <alignment horizontal="center" vertical="center" wrapText="1"/>
    </xf>
    <xf numFmtId="0" fontId="76" fillId="0" borderId="29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 wrapText="1"/>
    </xf>
    <xf numFmtId="0" fontId="5" fillId="0" borderId="16" xfId="34" applyFont="1" applyBorder="1" applyAlignment="1">
      <alignment horizontal="center" vertical="center" wrapText="1"/>
    </xf>
    <xf numFmtId="177" fontId="76" fillId="0" borderId="20" xfId="0" applyNumberFormat="1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9" fillId="0" borderId="33" xfId="56" applyFont="1" applyBorder="1" applyAlignment="1">
      <alignment horizontal="center" vertical="center"/>
      <protection/>
    </xf>
    <xf numFmtId="0" fontId="3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left" vertical="center" wrapText="1"/>
    </xf>
    <xf numFmtId="0" fontId="27" fillId="0" borderId="37" xfId="0" applyFont="1" applyFill="1" applyBorder="1" applyAlignment="1">
      <alignment horizontal="left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8" fillId="0" borderId="16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7" fillId="0" borderId="35" xfId="0" applyFont="1" applyBorder="1" applyAlignment="1">
      <alignment horizontal="left" vertical="center" wrapText="1"/>
    </xf>
    <xf numFmtId="0" fontId="27" fillId="0" borderId="37" xfId="0" applyFont="1" applyBorder="1" applyAlignment="1">
      <alignment horizontal="left" vertical="center" wrapText="1"/>
    </xf>
    <xf numFmtId="0" fontId="27" fillId="0" borderId="36" xfId="0" applyFont="1" applyBorder="1" applyAlignment="1">
      <alignment horizontal="left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_Munka1" xfId="57"/>
    <cellStyle name="Normál_Wadat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9"/>
  <sheetViews>
    <sheetView tabSelected="1" zoomScale="70" zoomScaleNormal="70" zoomScaleSheetLayoutView="62" zoomScalePageLayoutView="0" workbookViewId="0" topLeftCell="A1">
      <pane ySplit="5" topLeftCell="A102" activePane="bottomLeft" state="frozen"/>
      <selection pane="topLeft" activeCell="A1" sqref="A1"/>
      <selection pane="bottomLeft" activeCell="B105" sqref="B105"/>
    </sheetView>
  </sheetViews>
  <sheetFormatPr defaultColWidth="9.00390625" defaultRowHeight="12.75"/>
  <cols>
    <col min="1" max="1" width="6.625" style="3" customWidth="1"/>
    <col min="2" max="2" width="30.375" style="16" customWidth="1"/>
    <col min="3" max="3" width="26.75390625" style="16" customWidth="1"/>
    <col min="4" max="4" width="21.375" style="16" customWidth="1"/>
    <col min="5" max="5" width="32.75390625" style="16" customWidth="1"/>
    <col min="6" max="6" width="23.375" style="17" customWidth="1"/>
    <col min="7" max="7" width="24.625" style="16" customWidth="1"/>
    <col min="8" max="8" width="26.375" style="18" customWidth="1"/>
    <col min="9" max="9" width="21.25390625" style="3" customWidth="1"/>
    <col min="10" max="10" width="23.875" style="3" customWidth="1"/>
    <col min="11" max="12" width="26.75390625" style="3" customWidth="1"/>
    <col min="13" max="13" width="30.125" style="3" bestFit="1" customWidth="1"/>
    <col min="14" max="14" width="24.375" style="3" bestFit="1" customWidth="1"/>
    <col min="15" max="16384" width="9.125" style="3" customWidth="1"/>
  </cols>
  <sheetData>
    <row r="1" spans="1:10" ht="12.75" customHeight="1">
      <c r="A1" s="1"/>
      <c r="B1" s="1"/>
      <c r="C1" s="1"/>
      <c r="D1" s="1"/>
      <c r="E1" s="1"/>
      <c r="F1" s="2"/>
      <c r="G1" s="1"/>
      <c r="H1" s="1"/>
      <c r="I1" s="1"/>
      <c r="J1" s="1"/>
    </row>
    <row r="2" spans="1:18" ht="24.75" customHeight="1">
      <c r="A2" s="168" t="s">
        <v>7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30" customHeight="1" thickBot="1">
      <c r="A3" s="169" t="s">
        <v>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1:256" s="4" customFormat="1" ht="36.75" customHeight="1">
      <c r="A4" s="170" t="s">
        <v>9</v>
      </c>
      <c r="B4" s="171"/>
      <c r="C4" s="171" t="s">
        <v>10</v>
      </c>
      <c r="D4" s="171" t="s">
        <v>11</v>
      </c>
      <c r="E4" s="167" t="s">
        <v>12</v>
      </c>
      <c r="F4" s="167"/>
      <c r="G4" s="52" t="s">
        <v>13</v>
      </c>
      <c r="H4" s="51" t="s">
        <v>14</v>
      </c>
      <c r="I4" s="51" t="s">
        <v>15</v>
      </c>
      <c r="J4" s="51" t="s">
        <v>16</v>
      </c>
      <c r="K4" s="50" t="s">
        <v>17</v>
      </c>
      <c r="L4" s="50" t="s">
        <v>1028</v>
      </c>
      <c r="M4" s="86" t="s">
        <v>1033</v>
      </c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4" customFormat="1" ht="36" customHeight="1">
      <c r="A5" s="172"/>
      <c r="B5" s="173"/>
      <c r="C5" s="173"/>
      <c r="D5" s="173"/>
      <c r="E5" s="53" t="s">
        <v>18</v>
      </c>
      <c r="F5" s="54" t="s">
        <v>19</v>
      </c>
      <c r="G5" s="54" t="s">
        <v>19</v>
      </c>
      <c r="H5" s="54" t="s">
        <v>19</v>
      </c>
      <c r="I5" s="54" t="s">
        <v>19</v>
      </c>
      <c r="J5" s="54" t="s">
        <v>19</v>
      </c>
      <c r="K5" s="54" t="s">
        <v>19</v>
      </c>
      <c r="L5" s="54" t="s">
        <v>19</v>
      </c>
      <c r="M5" s="87" t="s">
        <v>19</v>
      </c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22.5" customHeight="1">
      <c r="A6" s="55">
        <v>1</v>
      </c>
      <c r="B6" s="56" t="s">
        <v>20</v>
      </c>
      <c r="C6" s="164" t="s">
        <v>926</v>
      </c>
      <c r="D6" s="164" t="s">
        <v>21</v>
      </c>
      <c r="E6" s="56" t="s">
        <v>22</v>
      </c>
      <c r="F6" s="57">
        <v>110000000</v>
      </c>
      <c r="G6" s="58">
        <v>960000</v>
      </c>
      <c r="H6" s="58">
        <v>2280000</v>
      </c>
      <c r="I6" s="59"/>
      <c r="J6" s="60"/>
      <c r="K6" s="61"/>
      <c r="L6" s="61"/>
      <c r="M6" s="83">
        <f aca="true" t="shared" si="0" ref="M6:M36">SUM(F6:L6)</f>
        <v>113240000</v>
      </c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4" customFormat="1" ht="23.25" customHeight="1">
      <c r="A7" s="55">
        <v>2</v>
      </c>
      <c r="B7" s="56" t="s">
        <v>23</v>
      </c>
      <c r="C7" s="164"/>
      <c r="D7" s="164"/>
      <c r="E7" s="56" t="s">
        <v>22</v>
      </c>
      <c r="F7" s="57">
        <v>209000000</v>
      </c>
      <c r="G7" s="58">
        <v>960000</v>
      </c>
      <c r="H7" s="58">
        <v>2280000</v>
      </c>
      <c r="I7" s="59"/>
      <c r="J7" s="60"/>
      <c r="K7" s="61"/>
      <c r="L7" s="61"/>
      <c r="M7" s="83">
        <f t="shared" si="0"/>
        <v>212240000</v>
      </c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4" customFormat="1" ht="25.5" customHeight="1">
      <c r="A8" s="55">
        <v>3</v>
      </c>
      <c r="B8" s="56" t="s">
        <v>24</v>
      </c>
      <c r="C8" s="164"/>
      <c r="D8" s="164"/>
      <c r="E8" s="56" t="s">
        <v>22</v>
      </c>
      <c r="F8" s="57">
        <v>132000000</v>
      </c>
      <c r="G8" s="58">
        <v>960000</v>
      </c>
      <c r="H8" s="58">
        <v>2280000</v>
      </c>
      <c r="I8" s="59"/>
      <c r="J8" s="60"/>
      <c r="K8" s="61"/>
      <c r="L8" s="61"/>
      <c r="M8" s="83">
        <f t="shared" si="0"/>
        <v>135240000</v>
      </c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s="4" customFormat="1" ht="27" customHeight="1">
      <c r="A9" s="55">
        <v>4</v>
      </c>
      <c r="B9" s="56" t="s">
        <v>25</v>
      </c>
      <c r="C9" s="164"/>
      <c r="D9" s="164"/>
      <c r="E9" s="56" t="s">
        <v>22</v>
      </c>
      <c r="F9" s="57">
        <v>55000000</v>
      </c>
      <c r="G9" s="58">
        <v>960000</v>
      </c>
      <c r="H9" s="58">
        <v>2280000</v>
      </c>
      <c r="I9" s="59"/>
      <c r="J9" s="60"/>
      <c r="K9" s="61"/>
      <c r="L9" s="61"/>
      <c r="M9" s="83">
        <f t="shared" si="0"/>
        <v>58240000</v>
      </c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s="4" customFormat="1" ht="29.25" customHeight="1">
      <c r="A10" s="55">
        <v>5</v>
      </c>
      <c r="B10" s="56" t="s">
        <v>26</v>
      </c>
      <c r="C10" s="164" t="s">
        <v>927</v>
      </c>
      <c r="D10" s="56" t="s">
        <v>27</v>
      </c>
      <c r="E10" s="56" t="s">
        <v>22</v>
      </c>
      <c r="F10" s="57">
        <v>792000000</v>
      </c>
      <c r="G10" s="58">
        <v>76291362</v>
      </c>
      <c r="H10" s="73">
        <v>0</v>
      </c>
      <c r="I10" s="59"/>
      <c r="J10" s="60"/>
      <c r="K10" s="61"/>
      <c r="L10" s="61"/>
      <c r="M10" s="83">
        <f t="shared" si="0"/>
        <v>868291362</v>
      </c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s="4" customFormat="1" ht="28.5" customHeight="1">
      <c r="A11" s="55">
        <v>6</v>
      </c>
      <c r="B11" s="56" t="s">
        <v>28</v>
      </c>
      <c r="C11" s="164"/>
      <c r="D11" s="56" t="s">
        <v>29</v>
      </c>
      <c r="E11" s="56" t="s">
        <v>22</v>
      </c>
      <c r="F11" s="57">
        <v>277420000</v>
      </c>
      <c r="G11" s="58">
        <v>2513913.6</v>
      </c>
      <c r="H11" s="84">
        <v>2255385.6</v>
      </c>
      <c r="I11" s="59"/>
      <c r="J11" s="60"/>
      <c r="K11" s="61"/>
      <c r="L11" s="61"/>
      <c r="M11" s="83">
        <f t="shared" si="0"/>
        <v>282189299.20000005</v>
      </c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s="4" customFormat="1" ht="22.5" customHeight="1">
      <c r="A12" s="55">
        <v>7</v>
      </c>
      <c r="B12" s="56" t="s">
        <v>30</v>
      </c>
      <c r="C12" s="164"/>
      <c r="D12" s="56" t="s">
        <v>95</v>
      </c>
      <c r="E12" s="56" t="s">
        <v>22</v>
      </c>
      <c r="F12" s="62">
        <v>58080000</v>
      </c>
      <c r="G12" s="58">
        <v>12013146</v>
      </c>
      <c r="H12" s="84">
        <v>3000000</v>
      </c>
      <c r="I12" s="59"/>
      <c r="J12" s="60"/>
      <c r="K12" s="61"/>
      <c r="L12" s="61"/>
      <c r="M12" s="83">
        <f t="shared" si="0"/>
        <v>73093146</v>
      </c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s="4" customFormat="1" ht="32.25" customHeight="1">
      <c r="A13" s="55">
        <v>8</v>
      </c>
      <c r="B13" s="56" t="s">
        <v>31</v>
      </c>
      <c r="C13" s="164"/>
      <c r="D13" s="56" t="s">
        <v>930</v>
      </c>
      <c r="E13" s="56" t="s">
        <v>22</v>
      </c>
      <c r="F13" s="57">
        <v>125400000</v>
      </c>
      <c r="G13" s="58">
        <v>12013146</v>
      </c>
      <c r="H13" s="84">
        <v>3000000</v>
      </c>
      <c r="I13" s="63"/>
      <c r="J13" s="60"/>
      <c r="K13" s="61"/>
      <c r="L13" s="61"/>
      <c r="M13" s="83">
        <f t="shared" si="0"/>
        <v>140413146</v>
      </c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4" customFormat="1" ht="30.75" customHeight="1">
      <c r="A14" s="55">
        <v>9</v>
      </c>
      <c r="B14" s="56" t="s">
        <v>32</v>
      </c>
      <c r="C14" s="164"/>
      <c r="D14" s="56" t="s">
        <v>929</v>
      </c>
      <c r="E14" s="56" t="s">
        <v>22</v>
      </c>
      <c r="F14" s="57">
        <v>46200000</v>
      </c>
      <c r="G14" s="58">
        <v>12013146</v>
      </c>
      <c r="H14" s="84">
        <v>3000000</v>
      </c>
      <c r="I14" s="63"/>
      <c r="J14" s="60"/>
      <c r="K14" s="61"/>
      <c r="L14" s="61"/>
      <c r="M14" s="83">
        <f t="shared" si="0"/>
        <v>61213146</v>
      </c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4" customFormat="1" ht="38.25" customHeight="1">
      <c r="A15" s="55">
        <v>10</v>
      </c>
      <c r="B15" s="56" t="s">
        <v>33</v>
      </c>
      <c r="C15" s="56" t="s">
        <v>34</v>
      </c>
      <c r="D15" s="56" t="s">
        <v>35</v>
      </c>
      <c r="E15" s="56" t="s">
        <v>22</v>
      </c>
      <c r="F15" s="57">
        <v>362780000</v>
      </c>
      <c r="G15" s="58">
        <v>17160000</v>
      </c>
      <c r="H15" s="60">
        <v>18361200</v>
      </c>
      <c r="I15" s="63"/>
      <c r="J15" s="60">
        <v>6000000</v>
      </c>
      <c r="K15" s="61">
        <v>500000</v>
      </c>
      <c r="L15" s="61"/>
      <c r="M15" s="83">
        <f t="shared" si="0"/>
        <v>404801200</v>
      </c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s="4" customFormat="1" ht="21.75" customHeight="1">
      <c r="A16" s="55">
        <v>11</v>
      </c>
      <c r="B16" s="56" t="s">
        <v>36</v>
      </c>
      <c r="C16" s="56" t="s">
        <v>37</v>
      </c>
      <c r="D16" s="56" t="s">
        <v>35</v>
      </c>
      <c r="E16" s="56" t="s">
        <v>22</v>
      </c>
      <c r="F16" s="57">
        <v>1287900000</v>
      </c>
      <c r="G16" s="58">
        <v>18568800</v>
      </c>
      <c r="H16" s="60">
        <v>9364800</v>
      </c>
      <c r="I16" s="60">
        <v>342480</v>
      </c>
      <c r="J16" s="60">
        <v>6000000</v>
      </c>
      <c r="K16" s="61">
        <v>500000</v>
      </c>
      <c r="L16" s="61"/>
      <c r="M16" s="83">
        <f t="shared" si="0"/>
        <v>1322676080</v>
      </c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s="4" customFormat="1" ht="31.5" customHeight="1">
      <c r="A17" s="55">
        <v>12</v>
      </c>
      <c r="B17" s="56" t="s">
        <v>38</v>
      </c>
      <c r="C17" s="56" t="s">
        <v>39</v>
      </c>
      <c r="D17" s="56" t="s">
        <v>35</v>
      </c>
      <c r="E17" s="56" t="s">
        <v>22</v>
      </c>
      <c r="F17" s="57">
        <v>349920000</v>
      </c>
      <c r="G17" s="58">
        <v>8262000</v>
      </c>
      <c r="H17" s="60">
        <v>7332000</v>
      </c>
      <c r="I17" s="63">
        <v>0</v>
      </c>
      <c r="J17" s="60">
        <v>6000000</v>
      </c>
      <c r="K17" s="61">
        <v>300000</v>
      </c>
      <c r="L17" s="61"/>
      <c r="M17" s="83">
        <f t="shared" si="0"/>
        <v>371814000</v>
      </c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s="4" customFormat="1" ht="25.5" customHeight="1">
      <c r="A18" s="55">
        <v>13</v>
      </c>
      <c r="B18" s="56" t="s">
        <v>40</v>
      </c>
      <c r="C18" s="56" t="s">
        <v>41</v>
      </c>
      <c r="D18" s="56" t="s">
        <v>35</v>
      </c>
      <c r="E18" s="56" t="s">
        <v>22</v>
      </c>
      <c r="F18" s="57">
        <v>454860000</v>
      </c>
      <c r="G18" s="58">
        <v>15463200</v>
      </c>
      <c r="H18" s="60">
        <v>8648400</v>
      </c>
      <c r="I18" s="63">
        <v>0</v>
      </c>
      <c r="J18" s="60">
        <v>4800000</v>
      </c>
      <c r="K18" s="61">
        <v>300000</v>
      </c>
      <c r="L18" s="61"/>
      <c r="M18" s="83">
        <f t="shared" si="0"/>
        <v>484071600</v>
      </c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4" customFormat="1" ht="27" customHeight="1">
      <c r="A19" s="55">
        <v>14</v>
      </c>
      <c r="B19" s="56" t="s">
        <v>42</v>
      </c>
      <c r="C19" s="56" t="s">
        <v>43</v>
      </c>
      <c r="D19" s="56" t="s">
        <v>35</v>
      </c>
      <c r="E19" s="56" t="s">
        <v>22</v>
      </c>
      <c r="F19" s="57">
        <v>1424340000</v>
      </c>
      <c r="G19" s="58">
        <v>13735200</v>
      </c>
      <c r="H19" s="60">
        <v>17802000</v>
      </c>
      <c r="I19" s="63">
        <v>0</v>
      </c>
      <c r="J19" s="60">
        <v>6000000</v>
      </c>
      <c r="K19" s="61">
        <v>500000</v>
      </c>
      <c r="L19" s="61"/>
      <c r="M19" s="83">
        <f t="shared" si="0"/>
        <v>1462377200</v>
      </c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4" customFormat="1" ht="27" customHeight="1">
      <c r="A20" s="55">
        <v>15</v>
      </c>
      <c r="B20" s="56" t="s">
        <v>44</v>
      </c>
      <c r="C20" s="56" t="s">
        <v>45</v>
      </c>
      <c r="D20" s="56" t="s">
        <v>46</v>
      </c>
      <c r="E20" s="56" t="s">
        <v>22</v>
      </c>
      <c r="F20" s="57">
        <v>823140000</v>
      </c>
      <c r="G20" s="58">
        <v>19369200</v>
      </c>
      <c r="H20" s="60">
        <v>12318000</v>
      </c>
      <c r="I20" s="63">
        <v>0</v>
      </c>
      <c r="J20" s="60">
        <v>6000000</v>
      </c>
      <c r="K20" s="61">
        <v>300000</v>
      </c>
      <c r="L20" s="61"/>
      <c r="M20" s="83">
        <f t="shared" si="0"/>
        <v>861127200</v>
      </c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4" customFormat="1" ht="42.75" customHeight="1">
      <c r="A21" s="55">
        <v>16</v>
      </c>
      <c r="B21" s="56" t="s">
        <v>47</v>
      </c>
      <c r="C21" s="56" t="s">
        <v>48</v>
      </c>
      <c r="D21" s="56" t="s">
        <v>49</v>
      </c>
      <c r="E21" s="56" t="s">
        <v>22</v>
      </c>
      <c r="F21" s="57">
        <v>596160000</v>
      </c>
      <c r="G21" s="58">
        <v>9014400</v>
      </c>
      <c r="H21" s="60">
        <v>12063636</v>
      </c>
      <c r="I21" s="60">
        <v>358800</v>
      </c>
      <c r="J21" s="60">
        <v>3600000</v>
      </c>
      <c r="K21" s="61">
        <v>200000</v>
      </c>
      <c r="L21" s="61"/>
      <c r="M21" s="83">
        <f t="shared" si="0"/>
        <v>621396836</v>
      </c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4" customFormat="1" ht="30.75" customHeight="1">
      <c r="A22" s="55">
        <v>17</v>
      </c>
      <c r="B22" s="56" t="s">
        <v>50</v>
      </c>
      <c r="C22" s="64" t="s">
        <v>51</v>
      </c>
      <c r="D22" s="56" t="s">
        <v>52</v>
      </c>
      <c r="E22" s="56" t="s">
        <v>22</v>
      </c>
      <c r="F22" s="57">
        <v>208260000</v>
      </c>
      <c r="G22" s="58">
        <v>1902000</v>
      </c>
      <c r="H22" s="60">
        <v>5964609.6</v>
      </c>
      <c r="I22" s="60">
        <v>38394000</v>
      </c>
      <c r="J22" s="60">
        <v>2400000</v>
      </c>
      <c r="K22" s="61">
        <v>100000</v>
      </c>
      <c r="L22" s="61"/>
      <c r="M22" s="83">
        <f t="shared" si="0"/>
        <v>257020609.6</v>
      </c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4" customFormat="1" ht="60" customHeight="1">
      <c r="A23" s="55">
        <v>18</v>
      </c>
      <c r="B23" s="56" t="s">
        <v>53</v>
      </c>
      <c r="C23" s="64" t="s">
        <v>54</v>
      </c>
      <c r="D23" s="56" t="s">
        <v>55</v>
      </c>
      <c r="E23" s="56" t="s">
        <v>22</v>
      </c>
      <c r="F23" s="57">
        <v>59620000</v>
      </c>
      <c r="G23" s="58">
        <v>9898800</v>
      </c>
      <c r="H23" s="60">
        <v>8455200</v>
      </c>
      <c r="I23" s="63">
        <v>0</v>
      </c>
      <c r="J23" s="60">
        <v>2400000</v>
      </c>
      <c r="K23" s="61">
        <v>100000</v>
      </c>
      <c r="L23" s="61"/>
      <c r="M23" s="83">
        <f t="shared" si="0"/>
        <v>80474000</v>
      </c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4" customFormat="1" ht="23.25" customHeight="1">
      <c r="A24" s="55">
        <v>19</v>
      </c>
      <c r="B24" s="65" t="s">
        <v>56</v>
      </c>
      <c r="C24" s="66" t="s">
        <v>906</v>
      </c>
      <c r="D24" s="56" t="s">
        <v>57</v>
      </c>
      <c r="E24" s="56" t="s">
        <v>22</v>
      </c>
      <c r="F24" s="57">
        <v>86900000</v>
      </c>
      <c r="G24" s="58">
        <v>8128800</v>
      </c>
      <c r="H24" s="60">
        <v>1606800</v>
      </c>
      <c r="I24" s="63">
        <v>0</v>
      </c>
      <c r="J24" s="60">
        <v>9097200</v>
      </c>
      <c r="K24" s="61">
        <v>100000</v>
      </c>
      <c r="L24" s="61"/>
      <c r="M24" s="83">
        <f t="shared" si="0"/>
        <v>105832800</v>
      </c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4" customFormat="1" ht="21.75" customHeight="1">
      <c r="A25" s="55">
        <v>20</v>
      </c>
      <c r="B25" s="56" t="s">
        <v>58</v>
      </c>
      <c r="C25" s="66" t="s">
        <v>907</v>
      </c>
      <c r="D25" s="56" t="s">
        <v>57</v>
      </c>
      <c r="E25" s="56" t="s">
        <v>22</v>
      </c>
      <c r="F25" s="57">
        <v>82720000</v>
      </c>
      <c r="G25" s="58">
        <v>3578400</v>
      </c>
      <c r="H25" s="60">
        <v>1045200</v>
      </c>
      <c r="I25" s="63">
        <v>0</v>
      </c>
      <c r="J25" s="60">
        <v>5278800</v>
      </c>
      <c r="K25" s="61">
        <v>100000</v>
      </c>
      <c r="L25" s="61"/>
      <c r="M25" s="83">
        <f t="shared" si="0"/>
        <v>92722400</v>
      </c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4" customFormat="1" ht="25.5" customHeight="1">
      <c r="A26" s="55">
        <v>21</v>
      </c>
      <c r="B26" s="56" t="s">
        <v>59</v>
      </c>
      <c r="C26" s="66" t="s">
        <v>908</v>
      </c>
      <c r="D26" s="56" t="s">
        <v>57</v>
      </c>
      <c r="E26" s="56" t="s">
        <v>22</v>
      </c>
      <c r="F26" s="57">
        <v>97900000</v>
      </c>
      <c r="G26" s="58">
        <v>3454800</v>
      </c>
      <c r="H26" s="60">
        <v>2054400</v>
      </c>
      <c r="I26" s="63">
        <v>0</v>
      </c>
      <c r="J26" s="60">
        <v>5869200</v>
      </c>
      <c r="K26" s="61">
        <v>100000</v>
      </c>
      <c r="L26" s="61"/>
      <c r="M26" s="83">
        <f t="shared" si="0"/>
        <v>109378400</v>
      </c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48" customFormat="1" ht="29.25" customHeight="1">
      <c r="A27" s="67">
        <v>22</v>
      </c>
      <c r="B27" s="68" t="s">
        <v>925</v>
      </c>
      <c r="C27" s="68" t="s">
        <v>909</v>
      </c>
      <c r="D27" s="68" t="s">
        <v>1030</v>
      </c>
      <c r="E27" s="68" t="s">
        <v>22</v>
      </c>
      <c r="F27" s="69">
        <v>38720000</v>
      </c>
      <c r="G27" s="70">
        <v>6315600</v>
      </c>
      <c r="H27" s="71">
        <v>1074000</v>
      </c>
      <c r="I27" s="72">
        <v>0</v>
      </c>
      <c r="J27" s="71">
        <v>2256000</v>
      </c>
      <c r="K27" s="71">
        <v>100000</v>
      </c>
      <c r="L27" s="71"/>
      <c r="M27" s="85">
        <f t="shared" si="0"/>
        <v>48465600</v>
      </c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s="4" customFormat="1" ht="27" customHeight="1">
      <c r="A28" s="55">
        <v>23</v>
      </c>
      <c r="B28" s="56" t="s">
        <v>60</v>
      </c>
      <c r="C28" s="66" t="s">
        <v>910</v>
      </c>
      <c r="D28" s="56" t="s">
        <v>57</v>
      </c>
      <c r="E28" s="56" t="s">
        <v>22</v>
      </c>
      <c r="F28" s="57">
        <v>70620000</v>
      </c>
      <c r="G28" s="58">
        <v>6980400</v>
      </c>
      <c r="H28" s="60">
        <v>1593600</v>
      </c>
      <c r="I28" s="63">
        <v>0</v>
      </c>
      <c r="J28" s="60">
        <v>7810800</v>
      </c>
      <c r="K28" s="61">
        <v>100000</v>
      </c>
      <c r="L28" s="61"/>
      <c r="M28" s="83">
        <f t="shared" si="0"/>
        <v>87104800</v>
      </c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4" customFormat="1" ht="23.25" customHeight="1">
      <c r="A29" s="55">
        <v>24</v>
      </c>
      <c r="B29" s="56" t="s">
        <v>61</v>
      </c>
      <c r="C29" s="66" t="s">
        <v>911</v>
      </c>
      <c r="D29" s="56" t="s">
        <v>57</v>
      </c>
      <c r="E29" s="56" t="s">
        <v>22</v>
      </c>
      <c r="F29" s="57">
        <v>131120000</v>
      </c>
      <c r="G29" s="58">
        <v>3228000</v>
      </c>
      <c r="H29" s="60">
        <v>1609200</v>
      </c>
      <c r="I29" s="63">
        <v>0</v>
      </c>
      <c r="J29" s="60">
        <v>8582400</v>
      </c>
      <c r="K29" s="61">
        <v>100000</v>
      </c>
      <c r="L29" s="61"/>
      <c r="M29" s="83">
        <f t="shared" si="0"/>
        <v>144639600</v>
      </c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4" customFormat="1" ht="27.75" customHeight="1">
      <c r="A30" s="55">
        <v>25</v>
      </c>
      <c r="B30" s="56" t="s">
        <v>62</v>
      </c>
      <c r="C30" s="66" t="s">
        <v>912</v>
      </c>
      <c r="D30" s="56" t="s">
        <v>57</v>
      </c>
      <c r="E30" s="56" t="s">
        <v>22</v>
      </c>
      <c r="F30" s="57">
        <v>123860000</v>
      </c>
      <c r="G30" s="58">
        <v>14499600</v>
      </c>
      <c r="H30" s="60">
        <v>2029200</v>
      </c>
      <c r="I30" s="63">
        <v>0</v>
      </c>
      <c r="J30" s="60">
        <v>6936000</v>
      </c>
      <c r="K30" s="61">
        <v>100000</v>
      </c>
      <c r="L30" s="61"/>
      <c r="M30" s="83">
        <f t="shared" si="0"/>
        <v>147424800</v>
      </c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4" customFormat="1" ht="23.25" customHeight="1">
      <c r="A31" s="55">
        <v>26</v>
      </c>
      <c r="B31" s="56" t="s">
        <v>63</v>
      </c>
      <c r="C31" s="66" t="s">
        <v>913</v>
      </c>
      <c r="D31" s="56" t="s">
        <v>57</v>
      </c>
      <c r="E31" s="56" t="s">
        <v>22</v>
      </c>
      <c r="F31" s="57">
        <v>72160000</v>
      </c>
      <c r="G31" s="58">
        <v>3572400</v>
      </c>
      <c r="H31" s="60">
        <v>103200</v>
      </c>
      <c r="I31" s="63">
        <v>0</v>
      </c>
      <c r="J31" s="60">
        <v>4544400</v>
      </c>
      <c r="K31" s="61">
        <v>100000</v>
      </c>
      <c r="L31" s="61"/>
      <c r="M31" s="83">
        <f t="shared" si="0"/>
        <v>80480000</v>
      </c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4" customFormat="1" ht="24" customHeight="1">
      <c r="A32" s="55">
        <v>27</v>
      </c>
      <c r="B32" s="56" t="s">
        <v>64</v>
      </c>
      <c r="C32" s="66" t="s">
        <v>914</v>
      </c>
      <c r="D32" s="56" t="s">
        <v>57</v>
      </c>
      <c r="E32" s="56" t="s">
        <v>22</v>
      </c>
      <c r="F32" s="57">
        <v>116160000</v>
      </c>
      <c r="G32" s="58">
        <v>2971200</v>
      </c>
      <c r="H32" s="60">
        <v>1208400</v>
      </c>
      <c r="I32" s="63">
        <v>0</v>
      </c>
      <c r="J32" s="60">
        <v>4134000</v>
      </c>
      <c r="K32" s="61">
        <v>100000</v>
      </c>
      <c r="L32" s="61"/>
      <c r="M32" s="83">
        <f t="shared" si="0"/>
        <v>124573600</v>
      </c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4" customFormat="1" ht="18" customHeight="1">
      <c r="A33" s="55">
        <v>28</v>
      </c>
      <c r="B33" s="56" t="s">
        <v>65</v>
      </c>
      <c r="C33" s="66" t="s">
        <v>915</v>
      </c>
      <c r="D33" s="56" t="s">
        <v>57</v>
      </c>
      <c r="E33" s="56" t="s">
        <v>22</v>
      </c>
      <c r="F33" s="57">
        <v>137280000</v>
      </c>
      <c r="G33" s="58">
        <v>10434000</v>
      </c>
      <c r="H33" s="60">
        <v>1502400</v>
      </c>
      <c r="I33" s="63">
        <v>0</v>
      </c>
      <c r="J33" s="60">
        <v>4734000</v>
      </c>
      <c r="K33" s="61"/>
      <c r="L33" s="61"/>
      <c r="M33" s="83">
        <f t="shared" si="0"/>
        <v>153950400</v>
      </c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4" customFormat="1" ht="30.75" customHeight="1">
      <c r="A34" s="55">
        <v>29</v>
      </c>
      <c r="B34" s="56" t="s">
        <v>66</v>
      </c>
      <c r="C34" s="66" t="s">
        <v>916</v>
      </c>
      <c r="D34" s="56" t="s">
        <v>57</v>
      </c>
      <c r="E34" s="56" t="s">
        <v>22</v>
      </c>
      <c r="F34" s="57">
        <v>212740000</v>
      </c>
      <c r="G34" s="58">
        <v>6488400</v>
      </c>
      <c r="H34" s="60">
        <v>1328400</v>
      </c>
      <c r="I34" s="63">
        <v>0</v>
      </c>
      <c r="J34" s="60">
        <v>7089600</v>
      </c>
      <c r="K34" s="61">
        <v>100000</v>
      </c>
      <c r="L34" s="61"/>
      <c r="M34" s="83">
        <f t="shared" si="0"/>
        <v>227746400</v>
      </c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4" customFormat="1" ht="29.25" customHeight="1">
      <c r="A35" s="55">
        <v>30</v>
      </c>
      <c r="B35" s="56" t="s">
        <v>67</v>
      </c>
      <c r="C35" s="66" t="s">
        <v>917</v>
      </c>
      <c r="D35" s="56" t="s">
        <v>57</v>
      </c>
      <c r="E35" s="56" t="s">
        <v>22</v>
      </c>
      <c r="F35" s="57">
        <v>158620000</v>
      </c>
      <c r="G35" s="58">
        <v>3508800</v>
      </c>
      <c r="H35" s="60">
        <v>96000</v>
      </c>
      <c r="I35" s="63">
        <v>0</v>
      </c>
      <c r="J35" s="60">
        <v>7644000</v>
      </c>
      <c r="K35" s="61">
        <v>100000</v>
      </c>
      <c r="L35" s="61"/>
      <c r="M35" s="83">
        <f t="shared" si="0"/>
        <v>169968800</v>
      </c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4" customFormat="1" ht="27" customHeight="1">
      <c r="A36" s="55">
        <v>31</v>
      </c>
      <c r="B36" s="56" t="s">
        <v>68</v>
      </c>
      <c r="C36" s="66" t="s">
        <v>918</v>
      </c>
      <c r="D36" s="56" t="s">
        <v>57</v>
      </c>
      <c r="E36" s="56" t="s">
        <v>22</v>
      </c>
      <c r="F36" s="57">
        <v>167860000</v>
      </c>
      <c r="G36" s="58">
        <v>12004800</v>
      </c>
      <c r="H36" s="60">
        <v>1994400</v>
      </c>
      <c r="I36" s="63">
        <v>0</v>
      </c>
      <c r="J36" s="60">
        <v>4352400</v>
      </c>
      <c r="K36" s="61"/>
      <c r="L36" s="61"/>
      <c r="M36" s="83">
        <f t="shared" si="0"/>
        <v>186211600</v>
      </c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4" customFormat="1" ht="42" customHeight="1">
      <c r="A37" s="174">
        <v>32</v>
      </c>
      <c r="B37" s="56" t="s">
        <v>69</v>
      </c>
      <c r="C37" s="66" t="s">
        <v>919</v>
      </c>
      <c r="D37" s="56" t="s">
        <v>57</v>
      </c>
      <c r="E37" s="56" t="s">
        <v>22</v>
      </c>
      <c r="F37" s="166">
        <v>212960000</v>
      </c>
      <c r="G37" s="58">
        <v>14278800</v>
      </c>
      <c r="H37" s="60">
        <v>2077200</v>
      </c>
      <c r="I37" s="63">
        <v>0</v>
      </c>
      <c r="J37" s="60">
        <v>15403200</v>
      </c>
      <c r="K37" s="61">
        <v>100000</v>
      </c>
      <c r="L37" s="61"/>
      <c r="M37" s="176">
        <f>SUM(F37:L38)</f>
        <v>244819200</v>
      </c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4" customFormat="1" ht="42" customHeight="1">
      <c r="A38" s="175"/>
      <c r="B38" s="56" t="s">
        <v>1032</v>
      </c>
      <c r="C38" s="66" t="s">
        <v>924</v>
      </c>
      <c r="D38" s="56" t="s">
        <v>1031</v>
      </c>
      <c r="E38" s="56" t="s">
        <v>22</v>
      </c>
      <c r="F38" s="166"/>
      <c r="G38" s="58"/>
      <c r="H38" s="60"/>
      <c r="I38" s="63"/>
      <c r="J38" s="60"/>
      <c r="K38" s="61"/>
      <c r="L38" s="61"/>
      <c r="M38" s="177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4" customFormat="1" ht="21.75" customHeight="1">
      <c r="A39" s="55">
        <v>33</v>
      </c>
      <c r="B39" s="56" t="s">
        <v>70</v>
      </c>
      <c r="C39" s="66" t="s">
        <v>920</v>
      </c>
      <c r="D39" s="56" t="s">
        <v>57</v>
      </c>
      <c r="E39" s="56" t="s">
        <v>22</v>
      </c>
      <c r="F39" s="57">
        <v>82500000</v>
      </c>
      <c r="G39" s="58">
        <v>22543200</v>
      </c>
      <c r="H39" s="60">
        <v>1593600</v>
      </c>
      <c r="I39" s="63">
        <v>0</v>
      </c>
      <c r="J39" s="60">
        <v>8446800</v>
      </c>
      <c r="K39" s="61">
        <v>100000</v>
      </c>
      <c r="L39" s="61"/>
      <c r="M39" s="83">
        <f aca="true" t="shared" si="1" ref="M39:M67">SUM(F39:L39)</f>
        <v>115183600</v>
      </c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4" customFormat="1" ht="23.25" customHeight="1">
      <c r="A40" s="55">
        <v>34</v>
      </c>
      <c r="B40" s="56" t="s">
        <v>71</v>
      </c>
      <c r="C40" s="66" t="s">
        <v>921</v>
      </c>
      <c r="D40" s="56" t="s">
        <v>57</v>
      </c>
      <c r="E40" s="56" t="s">
        <v>22</v>
      </c>
      <c r="F40" s="57">
        <v>168740000</v>
      </c>
      <c r="G40" s="58">
        <v>3144000</v>
      </c>
      <c r="H40" s="60">
        <v>1593600</v>
      </c>
      <c r="I40" s="63">
        <v>0</v>
      </c>
      <c r="J40" s="60">
        <v>10593600</v>
      </c>
      <c r="K40" s="61">
        <v>100000</v>
      </c>
      <c r="L40" s="61"/>
      <c r="M40" s="83">
        <f t="shared" si="1"/>
        <v>184171200</v>
      </c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4" customFormat="1" ht="27.75" customHeight="1">
      <c r="A41" s="55">
        <v>35</v>
      </c>
      <c r="B41" s="56" t="s">
        <v>935</v>
      </c>
      <c r="C41" s="56" t="s">
        <v>72</v>
      </c>
      <c r="D41" s="56"/>
      <c r="E41" s="56" t="s">
        <v>22</v>
      </c>
      <c r="F41" s="57">
        <v>1632500000</v>
      </c>
      <c r="G41" s="58">
        <v>341842357.2</v>
      </c>
      <c r="H41" s="60">
        <v>319926872.4</v>
      </c>
      <c r="I41" s="63">
        <v>36000</v>
      </c>
      <c r="J41" s="60">
        <v>0</v>
      </c>
      <c r="K41" s="73">
        <v>2100000</v>
      </c>
      <c r="L41" s="73"/>
      <c r="M41" s="83">
        <f t="shared" si="1"/>
        <v>2296405229.6</v>
      </c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4" customFormat="1" ht="27.75" customHeight="1">
      <c r="A42" s="55">
        <v>36</v>
      </c>
      <c r="B42" s="56" t="s">
        <v>73</v>
      </c>
      <c r="C42" s="56" t="s">
        <v>74</v>
      </c>
      <c r="D42" s="56"/>
      <c r="E42" s="56" t="s">
        <v>22</v>
      </c>
      <c r="F42" s="57">
        <v>98340000</v>
      </c>
      <c r="G42" s="58">
        <v>15710400</v>
      </c>
      <c r="H42" s="60">
        <v>3943200</v>
      </c>
      <c r="I42" s="63">
        <v>0</v>
      </c>
      <c r="J42" s="60">
        <v>0</v>
      </c>
      <c r="K42" s="61"/>
      <c r="L42" s="61"/>
      <c r="M42" s="83">
        <f t="shared" si="1"/>
        <v>117993600</v>
      </c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256" s="4" customFormat="1" ht="25.5" customHeight="1">
      <c r="A43" s="55">
        <v>37</v>
      </c>
      <c r="B43" s="56" t="s">
        <v>75</v>
      </c>
      <c r="C43" s="56" t="s">
        <v>76</v>
      </c>
      <c r="D43" s="56"/>
      <c r="E43" s="56" t="s">
        <v>22</v>
      </c>
      <c r="F43" s="57">
        <v>53500000</v>
      </c>
      <c r="G43" s="58">
        <v>0</v>
      </c>
      <c r="H43" s="60">
        <v>0</v>
      </c>
      <c r="I43" s="63">
        <v>0</v>
      </c>
      <c r="J43" s="60">
        <v>0</v>
      </c>
      <c r="K43" s="61"/>
      <c r="L43" s="61"/>
      <c r="M43" s="83">
        <f t="shared" si="1"/>
        <v>53500000</v>
      </c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</row>
    <row r="44" spans="1:256" s="4" customFormat="1" ht="38.25">
      <c r="A44" s="55">
        <v>38</v>
      </c>
      <c r="B44" s="56" t="s">
        <v>77</v>
      </c>
      <c r="C44" s="56" t="s">
        <v>78</v>
      </c>
      <c r="D44" s="56"/>
      <c r="E44" s="56" t="s">
        <v>22</v>
      </c>
      <c r="F44" s="57">
        <v>127380000</v>
      </c>
      <c r="G44" s="58">
        <v>13045245.6</v>
      </c>
      <c r="H44" s="60">
        <v>1369720.8</v>
      </c>
      <c r="I44" s="63">
        <v>0</v>
      </c>
      <c r="J44" s="60">
        <v>0</v>
      </c>
      <c r="K44" s="61"/>
      <c r="L44" s="61"/>
      <c r="M44" s="83">
        <f t="shared" si="1"/>
        <v>141794966.4</v>
      </c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</row>
    <row r="45" spans="1:256" s="4" customFormat="1" ht="39" customHeight="1">
      <c r="A45" s="55">
        <v>39</v>
      </c>
      <c r="B45" s="56" t="s">
        <v>79</v>
      </c>
      <c r="C45" s="56" t="s">
        <v>80</v>
      </c>
      <c r="D45" s="56"/>
      <c r="E45" s="56" t="s">
        <v>22</v>
      </c>
      <c r="F45" s="57">
        <v>24420000</v>
      </c>
      <c r="G45" s="58">
        <v>0</v>
      </c>
      <c r="H45" s="60">
        <v>0</v>
      </c>
      <c r="I45" s="63">
        <v>0</v>
      </c>
      <c r="J45" s="60">
        <v>0</v>
      </c>
      <c r="K45" s="61"/>
      <c r="L45" s="61"/>
      <c r="M45" s="83">
        <f t="shared" si="1"/>
        <v>24420000</v>
      </c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</row>
    <row r="46" spans="1:256" s="4" customFormat="1" ht="29.25" customHeight="1">
      <c r="A46" s="55">
        <v>40</v>
      </c>
      <c r="B46" s="56" t="s">
        <v>81</v>
      </c>
      <c r="C46" s="56" t="s">
        <v>76</v>
      </c>
      <c r="D46" s="56"/>
      <c r="E46" s="56" t="s">
        <v>22</v>
      </c>
      <c r="F46" s="57">
        <v>3040000</v>
      </c>
      <c r="G46" s="58">
        <v>0</v>
      </c>
      <c r="H46" s="60">
        <v>0</v>
      </c>
      <c r="I46" s="63">
        <v>0</v>
      </c>
      <c r="J46" s="60">
        <v>0</v>
      </c>
      <c r="K46" s="61"/>
      <c r="L46" s="61"/>
      <c r="M46" s="83">
        <f t="shared" si="1"/>
        <v>3040000</v>
      </c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4" customFormat="1" ht="29.25" customHeight="1">
      <c r="A47" s="55">
        <v>41</v>
      </c>
      <c r="B47" s="56" t="s">
        <v>82</v>
      </c>
      <c r="C47" s="56" t="s">
        <v>83</v>
      </c>
      <c r="D47" s="56"/>
      <c r="E47" s="56" t="s">
        <v>22</v>
      </c>
      <c r="F47" s="57">
        <v>18040000</v>
      </c>
      <c r="G47" s="58">
        <v>0</v>
      </c>
      <c r="H47" s="60">
        <v>0</v>
      </c>
      <c r="I47" s="63">
        <v>0</v>
      </c>
      <c r="J47" s="60">
        <v>0</v>
      </c>
      <c r="K47" s="61"/>
      <c r="L47" s="61"/>
      <c r="M47" s="83">
        <f t="shared" si="1"/>
        <v>18040000</v>
      </c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4" customFormat="1" ht="29.25" customHeight="1">
      <c r="A48" s="55">
        <v>42</v>
      </c>
      <c r="B48" s="56" t="s">
        <v>84</v>
      </c>
      <c r="C48" s="56" t="s">
        <v>85</v>
      </c>
      <c r="D48" s="56"/>
      <c r="E48" s="56" t="s">
        <v>22</v>
      </c>
      <c r="F48" s="57">
        <v>89000000</v>
      </c>
      <c r="G48" s="58">
        <v>0</v>
      </c>
      <c r="H48" s="60">
        <v>0</v>
      </c>
      <c r="I48" s="63">
        <v>0</v>
      </c>
      <c r="J48" s="60">
        <v>0</v>
      </c>
      <c r="K48" s="61"/>
      <c r="L48" s="61"/>
      <c r="M48" s="83">
        <f t="shared" si="1"/>
        <v>89000000</v>
      </c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4" customFormat="1" ht="29.25" customHeight="1">
      <c r="A49" s="55">
        <v>43</v>
      </c>
      <c r="B49" s="56" t="s">
        <v>86</v>
      </c>
      <c r="C49" s="56" t="s">
        <v>87</v>
      </c>
      <c r="D49" s="56"/>
      <c r="E49" s="56" t="s">
        <v>22</v>
      </c>
      <c r="F49" s="57">
        <v>86560000</v>
      </c>
      <c r="G49" s="58">
        <v>0</v>
      </c>
      <c r="H49" s="60">
        <v>308586</v>
      </c>
      <c r="I49" s="63">
        <v>0</v>
      </c>
      <c r="J49" s="60">
        <v>0</v>
      </c>
      <c r="K49" s="61"/>
      <c r="L49" s="61"/>
      <c r="M49" s="83">
        <f t="shared" si="1"/>
        <v>86868586</v>
      </c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4" customFormat="1" ht="27" customHeight="1">
      <c r="A50" s="55">
        <v>44</v>
      </c>
      <c r="B50" s="56" t="s">
        <v>88</v>
      </c>
      <c r="C50" s="56" t="s">
        <v>89</v>
      </c>
      <c r="D50" s="56"/>
      <c r="E50" s="56" t="s">
        <v>22</v>
      </c>
      <c r="F50" s="57">
        <v>94600000</v>
      </c>
      <c r="G50" s="58">
        <v>1126965.5999999999</v>
      </c>
      <c r="H50" s="60">
        <v>266700</v>
      </c>
      <c r="I50" s="63">
        <v>0</v>
      </c>
      <c r="J50" s="60">
        <v>0</v>
      </c>
      <c r="K50" s="61"/>
      <c r="L50" s="61"/>
      <c r="M50" s="83">
        <f t="shared" si="1"/>
        <v>95993665.6</v>
      </c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256" s="4" customFormat="1" ht="30.75" customHeight="1">
      <c r="A51" s="55">
        <v>45</v>
      </c>
      <c r="B51" s="56" t="s">
        <v>90</v>
      </c>
      <c r="C51" s="64" t="s">
        <v>91</v>
      </c>
      <c r="D51" s="56" t="s">
        <v>35</v>
      </c>
      <c r="E51" s="56" t="s">
        <v>22</v>
      </c>
      <c r="F51" s="57">
        <v>417000000</v>
      </c>
      <c r="G51" s="58">
        <v>0</v>
      </c>
      <c r="H51" s="60">
        <v>1806246</v>
      </c>
      <c r="I51" s="63">
        <v>0</v>
      </c>
      <c r="J51" s="60">
        <v>0</v>
      </c>
      <c r="K51" s="60"/>
      <c r="L51" s="60"/>
      <c r="M51" s="83">
        <f t="shared" si="1"/>
        <v>418806246</v>
      </c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</row>
    <row r="52" spans="1:256" s="4" customFormat="1" ht="30.75" customHeight="1">
      <c r="A52" s="55">
        <v>46</v>
      </c>
      <c r="B52" s="56" t="s">
        <v>92</v>
      </c>
      <c r="C52" s="56" t="s">
        <v>93</v>
      </c>
      <c r="D52" s="56"/>
      <c r="E52" s="56" t="s">
        <v>22</v>
      </c>
      <c r="F52" s="57">
        <v>32120000</v>
      </c>
      <c r="G52" s="58">
        <v>1591526.4</v>
      </c>
      <c r="H52" s="60">
        <v>1580791.2</v>
      </c>
      <c r="I52" s="63">
        <v>0</v>
      </c>
      <c r="J52" s="60">
        <v>0</v>
      </c>
      <c r="K52" s="61"/>
      <c r="L52" s="61"/>
      <c r="M52" s="83">
        <f t="shared" si="1"/>
        <v>35292317.6</v>
      </c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</row>
    <row r="53" spans="1:256" s="4" customFormat="1" ht="48" customHeight="1">
      <c r="A53" s="55">
        <v>47</v>
      </c>
      <c r="B53" s="56" t="s">
        <v>94</v>
      </c>
      <c r="C53" s="56" t="s">
        <v>927</v>
      </c>
      <c r="D53" s="56" t="s">
        <v>928</v>
      </c>
      <c r="E53" s="56" t="s">
        <v>22</v>
      </c>
      <c r="F53" s="57">
        <v>8140000</v>
      </c>
      <c r="G53" s="58">
        <v>0</v>
      </c>
      <c r="H53" s="60">
        <v>0</v>
      </c>
      <c r="I53" s="63">
        <v>0</v>
      </c>
      <c r="J53" s="60">
        <v>0</v>
      </c>
      <c r="K53" s="61"/>
      <c r="L53" s="61"/>
      <c r="M53" s="83">
        <f t="shared" si="1"/>
        <v>8140000</v>
      </c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</row>
    <row r="54" spans="1:256" s="4" customFormat="1" ht="15" customHeight="1">
      <c r="A54" s="55">
        <v>48</v>
      </c>
      <c r="B54" s="74" t="s">
        <v>96</v>
      </c>
      <c r="C54" s="160" t="s">
        <v>97</v>
      </c>
      <c r="D54" s="74" t="s">
        <v>98</v>
      </c>
      <c r="E54" s="56" t="s">
        <v>22</v>
      </c>
      <c r="F54" s="57">
        <v>88880000</v>
      </c>
      <c r="G54" s="58">
        <v>2760000</v>
      </c>
      <c r="H54" s="60">
        <v>10225200</v>
      </c>
      <c r="I54" s="63">
        <v>0</v>
      </c>
      <c r="J54" s="60">
        <v>13407600</v>
      </c>
      <c r="K54" s="60"/>
      <c r="L54" s="60"/>
      <c r="M54" s="83">
        <f t="shared" si="1"/>
        <v>115272800</v>
      </c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56" s="4" customFormat="1" ht="24.75" customHeight="1">
      <c r="A55" s="55">
        <v>49</v>
      </c>
      <c r="B55" s="74" t="s">
        <v>99</v>
      </c>
      <c r="C55" s="160"/>
      <c r="D55" s="74" t="s">
        <v>100</v>
      </c>
      <c r="E55" s="56" t="s">
        <v>22</v>
      </c>
      <c r="F55" s="57">
        <v>8580000</v>
      </c>
      <c r="G55" s="58">
        <v>0</v>
      </c>
      <c r="H55" s="60">
        <v>0</v>
      </c>
      <c r="I55" s="63">
        <v>0</v>
      </c>
      <c r="J55" s="60">
        <v>747600</v>
      </c>
      <c r="K55" s="60"/>
      <c r="L55" s="60"/>
      <c r="M55" s="83">
        <f t="shared" si="1"/>
        <v>9327600</v>
      </c>
      <c r="IL55" s="5"/>
      <c r="IM55" s="5"/>
      <c r="IN55" s="5"/>
      <c r="IO55" s="5"/>
      <c r="IP55" s="5"/>
      <c r="IQ55" s="5"/>
      <c r="IR55" s="5"/>
      <c r="IS55" s="5"/>
      <c r="IT55" s="5"/>
      <c r="IU55" s="5"/>
      <c r="IV55" s="5"/>
    </row>
    <row r="56" spans="1:256" s="4" customFormat="1" ht="24.75" customHeight="1">
      <c r="A56" s="55">
        <v>50</v>
      </c>
      <c r="B56" s="74" t="s">
        <v>101</v>
      </c>
      <c r="C56" s="160"/>
      <c r="D56" s="74" t="s">
        <v>102</v>
      </c>
      <c r="E56" s="56" t="s">
        <v>22</v>
      </c>
      <c r="F56" s="57">
        <v>52800000</v>
      </c>
      <c r="G56" s="58">
        <v>3133200</v>
      </c>
      <c r="H56" s="60">
        <v>1119600</v>
      </c>
      <c r="I56" s="63">
        <v>0</v>
      </c>
      <c r="J56" s="60">
        <v>4590000</v>
      </c>
      <c r="K56" s="60"/>
      <c r="L56" s="60"/>
      <c r="M56" s="83">
        <f t="shared" si="1"/>
        <v>61642800</v>
      </c>
      <c r="IL56" s="5"/>
      <c r="IM56" s="5"/>
      <c r="IN56" s="5"/>
      <c r="IO56" s="5"/>
      <c r="IP56" s="5"/>
      <c r="IQ56" s="5"/>
      <c r="IR56" s="5"/>
      <c r="IS56" s="5"/>
      <c r="IT56" s="5"/>
      <c r="IU56" s="5"/>
      <c r="IV56" s="5"/>
    </row>
    <row r="57" spans="1:256" s="4" customFormat="1" ht="39" customHeight="1">
      <c r="A57" s="55">
        <v>51</v>
      </c>
      <c r="B57" s="74" t="s">
        <v>103</v>
      </c>
      <c r="C57" s="160"/>
      <c r="D57" s="74" t="s">
        <v>104</v>
      </c>
      <c r="E57" s="56" t="s">
        <v>22</v>
      </c>
      <c r="F57" s="57">
        <v>194700000</v>
      </c>
      <c r="G57" s="58">
        <v>3909600</v>
      </c>
      <c r="H57" s="60">
        <v>7508400</v>
      </c>
      <c r="I57" s="63">
        <v>0</v>
      </c>
      <c r="J57" s="60">
        <v>12340800</v>
      </c>
      <c r="K57" s="60">
        <v>250000</v>
      </c>
      <c r="L57" s="60"/>
      <c r="M57" s="83">
        <f t="shared" si="1"/>
        <v>218708800</v>
      </c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4" customFormat="1" ht="24" customHeight="1">
      <c r="A58" s="55">
        <v>52</v>
      </c>
      <c r="B58" s="74" t="s">
        <v>105</v>
      </c>
      <c r="C58" s="160"/>
      <c r="D58" s="74" t="s">
        <v>106</v>
      </c>
      <c r="E58" s="56" t="s">
        <v>22</v>
      </c>
      <c r="F58" s="57">
        <v>6380000</v>
      </c>
      <c r="G58" s="58">
        <v>0</v>
      </c>
      <c r="H58" s="60">
        <v>0</v>
      </c>
      <c r="I58" s="63">
        <v>0</v>
      </c>
      <c r="J58" s="60">
        <v>262800</v>
      </c>
      <c r="K58" s="60"/>
      <c r="L58" s="60"/>
      <c r="M58" s="83">
        <f t="shared" si="1"/>
        <v>6642800</v>
      </c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4" customFormat="1" ht="21.75" customHeight="1">
      <c r="A59" s="55">
        <v>53</v>
      </c>
      <c r="B59" s="74" t="s">
        <v>107</v>
      </c>
      <c r="C59" s="160"/>
      <c r="D59" s="74" t="s">
        <v>106</v>
      </c>
      <c r="E59" s="56" t="s">
        <v>22</v>
      </c>
      <c r="F59" s="57">
        <v>6600000</v>
      </c>
      <c r="G59" s="58">
        <v>0</v>
      </c>
      <c r="H59" s="60">
        <v>0</v>
      </c>
      <c r="I59" s="63">
        <v>0</v>
      </c>
      <c r="J59" s="60">
        <v>386400</v>
      </c>
      <c r="K59" s="60"/>
      <c r="L59" s="60"/>
      <c r="M59" s="83">
        <f t="shared" si="1"/>
        <v>6986400</v>
      </c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56" s="4" customFormat="1" ht="25.5" customHeight="1">
      <c r="A60" s="55">
        <v>54</v>
      </c>
      <c r="B60" s="74" t="s">
        <v>108</v>
      </c>
      <c r="C60" s="160"/>
      <c r="D60" s="74" t="s">
        <v>106</v>
      </c>
      <c r="E60" s="56" t="s">
        <v>22</v>
      </c>
      <c r="F60" s="57">
        <v>6600000</v>
      </c>
      <c r="G60" s="58">
        <v>0</v>
      </c>
      <c r="H60" s="60">
        <v>0</v>
      </c>
      <c r="I60" s="63">
        <v>0</v>
      </c>
      <c r="J60" s="60">
        <v>309600</v>
      </c>
      <c r="K60" s="60"/>
      <c r="L60" s="60"/>
      <c r="M60" s="83">
        <f t="shared" si="1"/>
        <v>6909600</v>
      </c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4" customFormat="1" ht="23.25" customHeight="1">
      <c r="A61" s="55">
        <v>55</v>
      </c>
      <c r="B61" s="74" t="s">
        <v>109</v>
      </c>
      <c r="C61" s="160"/>
      <c r="D61" s="74" t="s">
        <v>106</v>
      </c>
      <c r="E61" s="56" t="s">
        <v>22</v>
      </c>
      <c r="F61" s="57">
        <v>6820000</v>
      </c>
      <c r="G61" s="58">
        <v>0</v>
      </c>
      <c r="H61" s="60">
        <v>0</v>
      </c>
      <c r="I61" s="63">
        <v>0</v>
      </c>
      <c r="J61" s="60">
        <v>106800</v>
      </c>
      <c r="K61" s="60"/>
      <c r="L61" s="60"/>
      <c r="M61" s="83">
        <f t="shared" si="1"/>
        <v>6926800</v>
      </c>
      <c r="IL61" s="5"/>
      <c r="IM61" s="5"/>
      <c r="IN61" s="5"/>
      <c r="IO61" s="5"/>
      <c r="IP61" s="5"/>
      <c r="IQ61" s="5"/>
      <c r="IR61" s="5"/>
      <c r="IS61" s="5"/>
      <c r="IT61" s="5"/>
      <c r="IU61" s="5"/>
      <c r="IV61" s="5"/>
    </row>
    <row r="62" spans="1:256" s="4" customFormat="1" ht="22.5" customHeight="1">
      <c r="A62" s="55">
        <v>56</v>
      </c>
      <c r="B62" s="74" t="s">
        <v>110</v>
      </c>
      <c r="C62" s="160" t="s">
        <v>111</v>
      </c>
      <c r="D62" s="74" t="s">
        <v>112</v>
      </c>
      <c r="E62" s="56" t="s">
        <v>22</v>
      </c>
      <c r="F62" s="57">
        <v>164340000</v>
      </c>
      <c r="G62" s="58">
        <v>4350000</v>
      </c>
      <c r="H62" s="60">
        <v>414000</v>
      </c>
      <c r="I62" s="63">
        <v>0</v>
      </c>
      <c r="J62" s="60">
        <v>8808000</v>
      </c>
      <c r="K62" s="60"/>
      <c r="L62" s="60"/>
      <c r="M62" s="83">
        <f t="shared" si="1"/>
        <v>177912000</v>
      </c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56" s="4" customFormat="1" ht="29.25" customHeight="1">
      <c r="A63" s="55">
        <v>57</v>
      </c>
      <c r="B63" s="74" t="s">
        <v>113</v>
      </c>
      <c r="C63" s="160"/>
      <c r="D63" s="74" t="s">
        <v>112</v>
      </c>
      <c r="E63" s="56" t="s">
        <v>22</v>
      </c>
      <c r="F63" s="57">
        <v>188540000</v>
      </c>
      <c r="G63" s="58">
        <v>7279200</v>
      </c>
      <c r="H63" s="60">
        <v>831600</v>
      </c>
      <c r="I63" s="63">
        <v>0</v>
      </c>
      <c r="J63" s="60">
        <v>13311600</v>
      </c>
      <c r="K63" s="60"/>
      <c r="L63" s="60"/>
      <c r="M63" s="83">
        <f t="shared" si="1"/>
        <v>209962400</v>
      </c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4" customFormat="1" ht="29.25" customHeight="1">
      <c r="A64" s="55">
        <v>58</v>
      </c>
      <c r="B64" s="74" t="s">
        <v>114</v>
      </c>
      <c r="C64" s="160"/>
      <c r="D64" s="74" t="s">
        <v>112</v>
      </c>
      <c r="E64" s="56" t="s">
        <v>22</v>
      </c>
      <c r="F64" s="57">
        <v>232760000</v>
      </c>
      <c r="G64" s="58">
        <v>4381200</v>
      </c>
      <c r="H64" s="60">
        <v>482400</v>
      </c>
      <c r="I64" s="63">
        <v>0</v>
      </c>
      <c r="J64" s="60">
        <v>7506000</v>
      </c>
      <c r="K64" s="60"/>
      <c r="L64" s="60"/>
      <c r="M64" s="83">
        <f t="shared" si="1"/>
        <v>245129600</v>
      </c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</row>
    <row r="65" spans="1:256" s="4" customFormat="1" ht="24" customHeight="1">
      <c r="A65" s="55">
        <v>59</v>
      </c>
      <c r="B65" s="74" t="s">
        <v>115</v>
      </c>
      <c r="C65" s="160"/>
      <c r="D65" s="74" t="s">
        <v>112</v>
      </c>
      <c r="E65" s="56" t="s">
        <v>22</v>
      </c>
      <c r="F65" s="57">
        <v>143000000</v>
      </c>
      <c r="G65" s="58">
        <v>10132800</v>
      </c>
      <c r="H65" s="60">
        <v>312000</v>
      </c>
      <c r="I65" s="63">
        <v>0</v>
      </c>
      <c r="J65" s="60">
        <v>10719600</v>
      </c>
      <c r="K65" s="60"/>
      <c r="L65" s="60"/>
      <c r="M65" s="83">
        <f t="shared" si="1"/>
        <v>164164400</v>
      </c>
      <c r="IL65" s="5"/>
      <c r="IM65" s="5"/>
      <c r="IN65" s="5"/>
      <c r="IO65" s="5"/>
      <c r="IP65" s="5"/>
      <c r="IQ65" s="5"/>
      <c r="IR65" s="5"/>
      <c r="IS65" s="5"/>
      <c r="IT65" s="5"/>
      <c r="IU65" s="5"/>
      <c r="IV65" s="5"/>
    </row>
    <row r="66" spans="1:256" s="7" customFormat="1" ht="24.75" customHeight="1">
      <c r="A66" s="55">
        <v>60</v>
      </c>
      <c r="B66" s="74" t="s">
        <v>116</v>
      </c>
      <c r="C66" s="160"/>
      <c r="D66" s="74" t="s">
        <v>117</v>
      </c>
      <c r="E66" s="56" t="s">
        <v>22</v>
      </c>
      <c r="F66" s="57">
        <v>72820000</v>
      </c>
      <c r="G66" s="58">
        <v>1803600</v>
      </c>
      <c r="H66" s="60">
        <v>3262800</v>
      </c>
      <c r="I66" s="63">
        <v>0</v>
      </c>
      <c r="J66" s="60">
        <v>8808000</v>
      </c>
      <c r="K66" s="60"/>
      <c r="L66" s="60"/>
      <c r="M66" s="83">
        <f t="shared" si="1"/>
        <v>86694400</v>
      </c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</row>
    <row r="67" spans="1:256" s="4" customFormat="1" ht="21.75" customHeight="1">
      <c r="A67" s="55">
        <v>61</v>
      </c>
      <c r="B67" s="74" t="s">
        <v>118</v>
      </c>
      <c r="C67" s="160"/>
      <c r="D67" s="74" t="s">
        <v>112</v>
      </c>
      <c r="E67" s="56" t="s">
        <v>22</v>
      </c>
      <c r="F67" s="57">
        <v>82500000</v>
      </c>
      <c r="G67" s="58">
        <v>3246000</v>
      </c>
      <c r="H67" s="60">
        <v>331200</v>
      </c>
      <c r="I67" s="63">
        <v>0</v>
      </c>
      <c r="J67" s="60">
        <v>6307200</v>
      </c>
      <c r="K67" s="60"/>
      <c r="L67" s="60"/>
      <c r="M67" s="83">
        <f t="shared" si="1"/>
        <v>92384400</v>
      </c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4" customFormat="1" ht="23.25" customHeight="1">
      <c r="A68" s="165">
        <v>62</v>
      </c>
      <c r="B68" s="74" t="s">
        <v>119</v>
      </c>
      <c r="C68" s="160"/>
      <c r="D68" s="74" t="s">
        <v>120</v>
      </c>
      <c r="E68" s="56" t="s">
        <v>22</v>
      </c>
      <c r="F68" s="166">
        <v>119900000</v>
      </c>
      <c r="G68" s="161">
        <v>6000000</v>
      </c>
      <c r="H68" s="178">
        <v>4800000</v>
      </c>
      <c r="I68" s="179">
        <v>0</v>
      </c>
      <c r="J68" s="178">
        <v>18000000</v>
      </c>
      <c r="K68" s="60"/>
      <c r="L68" s="60"/>
      <c r="M68" s="176">
        <f>SUM(F68:L69)</f>
        <v>148700000</v>
      </c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s="4" customFormat="1" ht="23.25" customHeight="1">
      <c r="A69" s="165"/>
      <c r="B69" s="74" t="s">
        <v>119</v>
      </c>
      <c r="C69" s="160" t="s">
        <v>121</v>
      </c>
      <c r="D69" s="74" t="s">
        <v>122</v>
      </c>
      <c r="E69" s="56" t="s">
        <v>22</v>
      </c>
      <c r="F69" s="166"/>
      <c r="G69" s="161"/>
      <c r="H69" s="178"/>
      <c r="I69" s="179"/>
      <c r="J69" s="178"/>
      <c r="K69" s="60"/>
      <c r="L69" s="60"/>
      <c r="M69" s="177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</row>
    <row r="70" spans="1:256" s="4" customFormat="1" ht="24" customHeight="1">
      <c r="A70" s="55">
        <v>63</v>
      </c>
      <c r="B70" s="74" t="s">
        <v>123</v>
      </c>
      <c r="C70" s="160"/>
      <c r="D70" s="74" t="s">
        <v>124</v>
      </c>
      <c r="E70" s="56" t="s">
        <v>22</v>
      </c>
      <c r="F70" s="57">
        <v>33000000</v>
      </c>
      <c r="G70" s="58">
        <v>6000000</v>
      </c>
      <c r="H70" s="60">
        <v>4800000</v>
      </c>
      <c r="I70" s="63">
        <v>0</v>
      </c>
      <c r="J70" s="60">
        <v>12000000</v>
      </c>
      <c r="K70" s="60"/>
      <c r="L70" s="60"/>
      <c r="M70" s="83">
        <f aca="true" t="shared" si="2" ref="M70:M101">SUM(F70:L70)</f>
        <v>55800000</v>
      </c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</row>
    <row r="71" spans="1:256" s="4" customFormat="1" ht="27" customHeight="1">
      <c r="A71" s="55">
        <v>64</v>
      </c>
      <c r="B71" s="74" t="s">
        <v>125</v>
      </c>
      <c r="C71" s="160"/>
      <c r="D71" s="74" t="s">
        <v>126</v>
      </c>
      <c r="E71" s="56" t="s">
        <v>22</v>
      </c>
      <c r="F71" s="57">
        <v>55220000</v>
      </c>
      <c r="G71" s="58">
        <v>852000</v>
      </c>
      <c r="H71" s="60">
        <v>3211200</v>
      </c>
      <c r="I71" s="63">
        <v>0</v>
      </c>
      <c r="J71" s="60">
        <v>9534000</v>
      </c>
      <c r="K71" s="60"/>
      <c r="L71" s="60"/>
      <c r="M71" s="83">
        <f t="shared" si="2"/>
        <v>68817200</v>
      </c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</row>
    <row r="72" spans="1:256" s="4" customFormat="1" ht="21.75" customHeight="1">
      <c r="A72" s="55">
        <v>65</v>
      </c>
      <c r="B72" s="74" t="s">
        <v>127</v>
      </c>
      <c r="C72" s="160"/>
      <c r="D72" s="74" t="s">
        <v>126</v>
      </c>
      <c r="E72" s="56" t="s">
        <v>22</v>
      </c>
      <c r="F72" s="57">
        <v>57200000</v>
      </c>
      <c r="G72" s="58">
        <v>2586000</v>
      </c>
      <c r="H72" s="60">
        <v>513600</v>
      </c>
      <c r="I72" s="63">
        <v>0</v>
      </c>
      <c r="J72" s="60">
        <v>4197600</v>
      </c>
      <c r="K72" s="60"/>
      <c r="L72" s="60"/>
      <c r="M72" s="83">
        <f t="shared" si="2"/>
        <v>64497200</v>
      </c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</row>
    <row r="73" spans="1:256" s="4" customFormat="1" ht="25.5" customHeight="1">
      <c r="A73" s="55">
        <v>66</v>
      </c>
      <c r="B73" s="74" t="s">
        <v>128</v>
      </c>
      <c r="C73" s="160"/>
      <c r="D73" s="74" t="s">
        <v>126</v>
      </c>
      <c r="E73" s="56" t="s">
        <v>22</v>
      </c>
      <c r="F73" s="57">
        <v>33000000</v>
      </c>
      <c r="G73" s="58">
        <v>1471200</v>
      </c>
      <c r="H73" s="60">
        <v>584400</v>
      </c>
      <c r="I73" s="63">
        <v>0</v>
      </c>
      <c r="J73" s="60">
        <v>2910000</v>
      </c>
      <c r="K73" s="60"/>
      <c r="L73" s="60"/>
      <c r="M73" s="83">
        <f t="shared" si="2"/>
        <v>37965600</v>
      </c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</row>
    <row r="74" spans="1:256" s="4" customFormat="1" ht="21.75" customHeight="1">
      <c r="A74" s="55">
        <v>67</v>
      </c>
      <c r="B74" s="74" t="s">
        <v>129</v>
      </c>
      <c r="C74" s="160"/>
      <c r="D74" s="74" t="s">
        <v>126</v>
      </c>
      <c r="E74" s="56" t="s">
        <v>22</v>
      </c>
      <c r="F74" s="57">
        <v>30800000</v>
      </c>
      <c r="G74" s="58">
        <v>1064400</v>
      </c>
      <c r="H74" s="60">
        <v>296400</v>
      </c>
      <c r="I74" s="63">
        <v>0</v>
      </c>
      <c r="J74" s="60">
        <v>2260800</v>
      </c>
      <c r="K74" s="60"/>
      <c r="L74" s="60"/>
      <c r="M74" s="83">
        <f t="shared" si="2"/>
        <v>34421600</v>
      </c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</row>
    <row r="75" spans="1:256" s="4" customFormat="1" ht="29.25" customHeight="1">
      <c r="A75" s="55">
        <v>68</v>
      </c>
      <c r="B75" s="74" t="s">
        <v>130</v>
      </c>
      <c r="C75" s="160"/>
      <c r="D75" s="74" t="s">
        <v>126</v>
      </c>
      <c r="E75" s="56" t="s">
        <v>22</v>
      </c>
      <c r="F75" s="57">
        <v>23980000</v>
      </c>
      <c r="G75" s="58">
        <v>1502400</v>
      </c>
      <c r="H75" s="60">
        <v>544800</v>
      </c>
      <c r="I75" s="63">
        <v>0</v>
      </c>
      <c r="J75" s="60">
        <v>1762800</v>
      </c>
      <c r="K75" s="60"/>
      <c r="L75" s="60"/>
      <c r="M75" s="83">
        <f t="shared" si="2"/>
        <v>27790000</v>
      </c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</row>
    <row r="76" spans="1:256" s="4" customFormat="1" ht="24.75" customHeight="1">
      <c r="A76" s="55">
        <v>69</v>
      </c>
      <c r="B76" s="74" t="s">
        <v>131</v>
      </c>
      <c r="C76" s="160"/>
      <c r="D76" s="74" t="s">
        <v>132</v>
      </c>
      <c r="E76" s="56" t="s">
        <v>22</v>
      </c>
      <c r="F76" s="57">
        <v>52140000</v>
      </c>
      <c r="G76" s="58">
        <v>1843200</v>
      </c>
      <c r="H76" s="60">
        <v>295200</v>
      </c>
      <c r="I76" s="63">
        <v>0</v>
      </c>
      <c r="J76" s="60">
        <v>3230400</v>
      </c>
      <c r="K76" s="60"/>
      <c r="L76" s="60"/>
      <c r="M76" s="83">
        <f t="shared" si="2"/>
        <v>57508800</v>
      </c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</row>
    <row r="77" spans="1:256" s="4" customFormat="1" ht="34.5" customHeight="1">
      <c r="A77" s="55">
        <v>70</v>
      </c>
      <c r="B77" s="74" t="s">
        <v>133</v>
      </c>
      <c r="C77" s="160"/>
      <c r="D77" s="74" t="s">
        <v>134</v>
      </c>
      <c r="E77" s="56" t="s">
        <v>22</v>
      </c>
      <c r="F77" s="57">
        <v>16500000</v>
      </c>
      <c r="G77" s="58">
        <v>673200</v>
      </c>
      <c r="H77" s="60">
        <v>475200</v>
      </c>
      <c r="I77" s="63">
        <v>0</v>
      </c>
      <c r="J77" s="60">
        <v>3399600</v>
      </c>
      <c r="K77" s="60"/>
      <c r="L77" s="60"/>
      <c r="M77" s="83">
        <f t="shared" si="2"/>
        <v>21048000</v>
      </c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</row>
    <row r="78" spans="1:256" s="4" customFormat="1" ht="60.75" customHeight="1">
      <c r="A78" s="55">
        <v>71</v>
      </c>
      <c r="B78" s="56" t="s">
        <v>135</v>
      </c>
      <c r="C78" s="56" t="s">
        <v>136</v>
      </c>
      <c r="D78" s="56" t="s">
        <v>137</v>
      </c>
      <c r="E78" s="56" t="s">
        <v>22</v>
      </c>
      <c r="F78" s="57">
        <v>572880000</v>
      </c>
      <c r="G78" s="58">
        <v>962400</v>
      </c>
      <c r="H78" s="60">
        <v>0</v>
      </c>
      <c r="I78" s="63">
        <v>0</v>
      </c>
      <c r="J78" s="60">
        <v>2334000</v>
      </c>
      <c r="K78" s="60"/>
      <c r="L78" s="60"/>
      <c r="M78" s="83">
        <f t="shared" si="2"/>
        <v>576176400</v>
      </c>
      <c r="IL78" s="5"/>
      <c r="IM78" s="5"/>
      <c r="IN78" s="5"/>
      <c r="IO78" s="5"/>
      <c r="IP78" s="5"/>
      <c r="IQ78" s="5"/>
      <c r="IR78" s="5"/>
      <c r="IS78" s="5"/>
      <c r="IT78" s="5"/>
      <c r="IU78" s="5"/>
      <c r="IV78" s="5"/>
    </row>
    <row r="79" spans="1:256" s="9" customFormat="1" ht="53.25" customHeight="1">
      <c r="A79" s="55">
        <v>72</v>
      </c>
      <c r="B79" s="56" t="s">
        <v>138</v>
      </c>
      <c r="C79" s="56" t="s">
        <v>136</v>
      </c>
      <c r="D79" s="56" t="s">
        <v>137</v>
      </c>
      <c r="E79" s="56" t="s">
        <v>22</v>
      </c>
      <c r="F79" s="62">
        <v>172260000</v>
      </c>
      <c r="G79" s="58">
        <v>3972000</v>
      </c>
      <c r="H79" s="73">
        <v>3064500</v>
      </c>
      <c r="I79" s="75">
        <v>0</v>
      </c>
      <c r="J79" s="60">
        <v>0</v>
      </c>
      <c r="K79" s="73"/>
      <c r="L79" s="73"/>
      <c r="M79" s="83">
        <f t="shared" si="2"/>
        <v>179296500</v>
      </c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s="4" customFormat="1" ht="54.75" customHeight="1">
      <c r="A80" s="55">
        <v>73</v>
      </c>
      <c r="B80" s="56" t="s">
        <v>139</v>
      </c>
      <c r="C80" s="164" t="s">
        <v>140</v>
      </c>
      <c r="D80" s="164" t="s">
        <v>141</v>
      </c>
      <c r="E80" s="56" t="s">
        <v>22</v>
      </c>
      <c r="F80" s="57">
        <f>975480000+1266759632</f>
        <v>2242239632</v>
      </c>
      <c r="G80" s="58">
        <v>626532591.6</v>
      </c>
      <c r="H80" s="60">
        <f>331077936+5073650</f>
        <v>336151586</v>
      </c>
      <c r="I80" s="63">
        <v>0</v>
      </c>
      <c r="J80" s="60">
        <f>23682000+6647859</f>
        <v>30329859</v>
      </c>
      <c r="K80" s="61">
        <v>400000</v>
      </c>
      <c r="L80" s="61">
        <v>41754949</v>
      </c>
      <c r="M80" s="83">
        <f t="shared" si="2"/>
        <v>3277408617.6</v>
      </c>
      <c r="IL80" s="5"/>
      <c r="IM80" s="5"/>
      <c r="IN80" s="5"/>
      <c r="IO80" s="5"/>
      <c r="IP80" s="5"/>
      <c r="IQ80" s="5"/>
      <c r="IR80" s="5"/>
      <c r="IS80" s="5"/>
      <c r="IT80" s="5"/>
      <c r="IU80" s="5"/>
      <c r="IV80" s="5"/>
    </row>
    <row r="81" spans="1:256" s="4" customFormat="1" ht="14.25" customHeight="1">
      <c r="A81" s="55">
        <v>74</v>
      </c>
      <c r="B81" s="56" t="s">
        <v>142</v>
      </c>
      <c r="C81" s="164"/>
      <c r="D81" s="164"/>
      <c r="E81" s="56" t="s">
        <v>22</v>
      </c>
      <c r="F81" s="57">
        <v>136840000</v>
      </c>
      <c r="G81" s="58">
        <v>613626</v>
      </c>
      <c r="H81" s="60">
        <v>0</v>
      </c>
      <c r="I81" s="63">
        <v>0</v>
      </c>
      <c r="J81" s="60">
        <v>0</v>
      </c>
      <c r="K81" s="61"/>
      <c r="L81" s="61"/>
      <c r="M81" s="83">
        <f t="shared" si="2"/>
        <v>137453626</v>
      </c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</row>
    <row r="82" spans="1:256" s="4" customFormat="1" ht="14.25" customHeight="1">
      <c r="A82" s="55">
        <v>75</v>
      </c>
      <c r="B82" s="56" t="s">
        <v>143</v>
      </c>
      <c r="C82" s="164"/>
      <c r="D82" s="164"/>
      <c r="E82" s="56" t="s">
        <v>22</v>
      </c>
      <c r="F82" s="57">
        <v>211200000</v>
      </c>
      <c r="G82" s="58">
        <v>69241612.8</v>
      </c>
      <c r="H82" s="60">
        <v>3262484.4</v>
      </c>
      <c r="I82" s="63">
        <v>0</v>
      </c>
      <c r="J82" s="60">
        <v>0</v>
      </c>
      <c r="K82" s="61"/>
      <c r="L82" s="61"/>
      <c r="M82" s="83">
        <f t="shared" si="2"/>
        <v>283704097.2</v>
      </c>
      <c r="IL82" s="5"/>
      <c r="IM82" s="5"/>
      <c r="IN82" s="5"/>
      <c r="IO82" s="5"/>
      <c r="IP82" s="5"/>
      <c r="IQ82" s="5"/>
      <c r="IR82" s="5"/>
      <c r="IS82" s="5"/>
      <c r="IT82" s="5"/>
      <c r="IU82" s="5"/>
      <c r="IV82" s="5"/>
    </row>
    <row r="83" spans="1:256" s="4" customFormat="1" ht="14.25" customHeight="1">
      <c r="A83" s="55">
        <v>76</v>
      </c>
      <c r="B83" s="56" t="s">
        <v>144</v>
      </c>
      <c r="C83" s="164"/>
      <c r="D83" s="56" t="s">
        <v>145</v>
      </c>
      <c r="E83" s="56" t="s">
        <v>22</v>
      </c>
      <c r="F83" s="57">
        <v>44660000</v>
      </c>
      <c r="G83" s="58">
        <v>1054309.2</v>
      </c>
      <c r="H83" s="60">
        <v>106620</v>
      </c>
      <c r="I83" s="63">
        <v>0</v>
      </c>
      <c r="J83" s="60">
        <v>0</v>
      </c>
      <c r="K83" s="61"/>
      <c r="L83" s="61"/>
      <c r="M83" s="83">
        <f t="shared" si="2"/>
        <v>45820929.2</v>
      </c>
      <c r="IL83" s="5"/>
      <c r="IM83" s="5"/>
      <c r="IN83" s="5"/>
      <c r="IO83" s="5"/>
      <c r="IP83" s="5"/>
      <c r="IQ83" s="5"/>
      <c r="IR83" s="5"/>
      <c r="IS83" s="5"/>
      <c r="IT83" s="5"/>
      <c r="IU83" s="5"/>
      <c r="IV83" s="5"/>
    </row>
    <row r="84" spans="1:256" s="4" customFormat="1" ht="14.25" customHeight="1">
      <c r="A84" s="55">
        <v>77</v>
      </c>
      <c r="B84" s="56" t="s">
        <v>146</v>
      </c>
      <c r="C84" s="164"/>
      <c r="D84" s="56" t="s">
        <v>145</v>
      </c>
      <c r="E84" s="56" t="s">
        <v>22</v>
      </c>
      <c r="F84" s="57">
        <v>64460000</v>
      </c>
      <c r="G84" s="58">
        <v>0</v>
      </c>
      <c r="H84" s="60">
        <v>0</v>
      </c>
      <c r="I84" s="63">
        <v>0</v>
      </c>
      <c r="J84" s="60">
        <v>0</v>
      </c>
      <c r="K84" s="61"/>
      <c r="L84" s="61"/>
      <c r="M84" s="83">
        <f t="shared" si="2"/>
        <v>64460000</v>
      </c>
      <c r="IL84" s="5"/>
      <c r="IM84" s="5"/>
      <c r="IN84" s="5"/>
      <c r="IO84" s="5"/>
      <c r="IP84" s="5"/>
      <c r="IQ84" s="5"/>
      <c r="IR84" s="5"/>
      <c r="IS84" s="5"/>
      <c r="IT84" s="5"/>
      <c r="IU84" s="5"/>
      <c r="IV84" s="5"/>
    </row>
    <row r="85" spans="1:256" s="4" customFormat="1" ht="14.25" customHeight="1">
      <c r="A85" s="55">
        <v>78</v>
      </c>
      <c r="B85" s="56" t="s">
        <v>147</v>
      </c>
      <c r="C85" s="164"/>
      <c r="D85" s="56" t="s">
        <v>145</v>
      </c>
      <c r="E85" s="56" t="s">
        <v>22</v>
      </c>
      <c r="F85" s="57">
        <v>76780000</v>
      </c>
      <c r="G85" s="58">
        <v>0</v>
      </c>
      <c r="H85" s="60">
        <v>0</v>
      </c>
      <c r="I85" s="63">
        <v>0</v>
      </c>
      <c r="J85" s="60">
        <v>0</v>
      </c>
      <c r="K85" s="61"/>
      <c r="L85" s="61"/>
      <c r="M85" s="83">
        <f t="shared" si="2"/>
        <v>76780000</v>
      </c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4" customFormat="1" ht="14.25" customHeight="1">
      <c r="A86" s="55">
        <v>79</v>
      </c>
      <c r="B86" s="56" t="s">
        <v>148</v>
      </c>
      <c r="C86" s="164"/>
      <c r="D86" s="56" t="s">
        <v>145</v>
      </c>
      <c r="E86" s="56" t="s">
        <v>22</v>
      </c>
      <c r="F86" s="57">
        <v>20900000</v>
      </c>
      <c r="G86" s="58">
        <v>0</v>
      </c>
      <c r="H86" s="60">
        <v>0</v>
      </c>
      <c r="I86" s="63">
        <v>0</v>
      </c>
      <c r="J86" s="60">
        <v>0</v>
      </c>
      <c r="K86" s="61"/>
      <c r="L86" s="61"/>
      <c r="M86" s="83">
        <f t="shared" si="2"/>
        <v>20900000</v>
      </c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4" customFormat="1" ht="14.25" customHeight="1">
      <c r="A87" s="55">
        <v>80</v>
      </c>
      <c r="B87" s="56" t="s">
        <v>149</v>
      </c>
      <c r="C87" s="164"/>
      <c r="D87" s="56" t="s">
        <v>145</v>
      </c>
      <c r="E87" s="56" t="s">
        <v>22</v>
      </c>
      <c r="F87" s="57">
        <v>58300000</v>
      </c>
      <c r="G87" s="58">
        <v>0</v>
      </c>
      <c r="H87" s="60">
        <v>0</v>
      </c>
      <c r="I87" s="63">
        <v>0</v>
      </c>
      <c r="J87" s="60">
        <v>0</v>
      </c>
      <c r="K87" s="61"/>
      <c r="L87" s="61"/>
      <c r="M87" s="83">
        <f t="shared" si="2"/>
        <v>58300000</v>
      </c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4" customFormat="1" ht="14.25" customHeight="1">
      <c r="A88" s="55">
        <v>81</v>
      </c>
      <c r="B88" s="56" t="s">
        <v>150</v>
      </c>
      <c r="C88" s="164"/>
      <c r="D88" s="56" t="s">
        <v>145</v>
      </c>
      <c r="E88" s="56" t="s">
        <v>22</v>
      </c>
      <c r="F88" s="57">
        <v>77440000</v>
      </c>
      <c r="G88" s="58">
        <v>0</v>
      </c>
      <c r="H88" s="60">
        <v>0</v>
      </c>
      <c r="I88" s="63">
        <v>0</v>
      </c>
      <c r="J88" s="60">
        <v>0</v>
      </c>
      <c r="K88" s="61"/>
      <c r="L88" s="61"/>
      <c r="M88" s="83">
        <f t="shared" si="2"/>
        <v>77440000</v>
      </c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4" customFormat="1" ht="14.25" customHeight="1">
      <c r="A89" s="55">
        <v>82</v>
      </c>
      <c r="B89" s="56" t="s">
        <v>151</v>
      </c>
      <c r="C89" s="164"/>
      <c r="D89" s="56" t="s">
        <v>145</v>
      </c>
      <c r="E89" s="56" t="s">
        <v>22</v>
      </c>
      <c r="F89" s="57">
        <v>54340000</v>
      </c>
      <c r="G89" s="58">
        <v>0</v>
      </c>
      <c r="H89" s="60">
        <v>0</v>
      </c>
      <c r="I89" s="63">
        <v>0</v>
      </c>
      <c r="J89" s="60">
        <v>0</v>
      </c>
      <c r="K89" s="61"/>
      <c r="L89" s="61"/>
      <c r="M89" s="83">
        <f t="shared" si="2"/>
        <v>54340000</v>
      </c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  <row r="90" spans="1:256" s="4" customFormat="1" ht="47.25" customHeight="1">
      <c r="A90" s="55">
        <v>83</v>
      </c>
      <c r="B90" s="74" t="s">
        <v>152</v>
      </c>
      <c r="C90" s="56" t="s">
        <v>926</v>
      </c>
      <c r="D90" s="64" t="s">
        <v>153</v>
      </c>
      <c r="E90" s="56" t="s">
        <v>22</v>
      </c>
      <c r="F90" s="57">
        <v>20680000</v>
      </c>
      <c r="G90" s="58">
        <v>0</v>
      </c>
      <c r="H90" s="60">
        <v>0</v>
      </c>
      <c r="I90" s="63">
        <v>0</v>
      </c>
      <c r="J90" s="60">
        <v>0</v>
      </c>
      <c r="K90" s="61"/>
      <c r="L90" s="61"/>
      <c r="M90" s="83">
        <f t="shared" si="2"/>
        <v>20680000</v>
      </c>
      <c r="IL90" s="5"/>
      <c r="IM90" s="5"/>
      <c r="IN90" s="5"/>
      <c r="IO90" s="5"/>
      <c r="IP90" s="5"/>
      <c r="IQ90" s="5"/>
      <c r="IR90" s="5"/>
      <c r="IS90" s="5"/>
      <c r="IT90" s="5"/>
      <c r="IU90" s="5"/>
      <c r="IV90" s="5"/>
    </row>
    <row r="91" spans="1:256" s="4" customFormat="1" ht="47.25" customHeight="1">
      <c r="A91" s="55">
        <v>84</v>
      </c>
      <c r="B91" s="74" t="s">
        <v>931</v>
      </c>
      <c r="C91" s="56" t="s">
        <v>926</v>
      </c>
      <c r="D91" s="56" t="s">
        <v>154</v>
      </c>
      <c r="E91" s="56" t="s">
        <v>22</v>
      </c>
      <c r="F91" s="57">
        <v>366371059</v>
      </c>
      <c r="G91" s="58">
        <v>0</v>
      </c>
      <c r="H91" s="60">
        <v>0</v>
      </c>
      <c r="I91" s="63">
        <v>0</v>
      </c>
      <c r="J91" s="60">
        <v>0</v>
      </c>
      <c r="K91" s="61"/>
      <c r="L91" s="61"/>
      <c r="M91" s="83">
        <f t="shared" si="2"/>
        <v>366371059</v>
      </c>
      <c r="IL91" s="5"/>
      <c r="IM91" s="5"/>
      <c r="IN91" s="5"/>
      <c r="IO91" s="5"/>
      <c r="IP91" s="5"/>
      <c r="IQ91" s="5"/>
      <c r="IR91" s="5"/>
      <c r="IS91" s="5"/>
      <c r="IT91" s="5"/>
      <c r="IU91" s="5"/>
      <c r="IV91" s="5"/>
    </row>
    <row r="92" spans="1:256" s="4" customFormat="1" ht="47.25" customHeight="1">
      <c r="A92" s="55">
        <v>85</v>
      </c>
      <c r="B92" s="74" t="s">
        <v>155</v>
      </c>
      <c r="C92" s="56" t="s">
        <v>926</v>
      </c>
      <c r="D92" s="56" t="s">
        <v>154</v>
      </c>
      <c r="E92" s="56" t="s">
        <v>22</v>
      </c>
      <c r="F92" s="57">
        <v>67200000</v>
      </c>
      <c r="G92" s="58">
        <v>0</v>
      </c>
      <c r="H92" s="60">
        <v>0</v>
      </c>
      <c r="I92" s="63">
        <v>0</v>
      </c>
      <c r="J92" s="60">
        <v>0</v>
      </c>
      <c r="K92" s="61"/>
      <c r="L92" s="61"/>
      <c r="M92" s="83">
        <f t="shared" si="2"/>
        <v>67200000</v>
      </c>
      <c r="IL92" s="5"/>
      <c r="IM92" s="5"/>
      <c r="IN92" s="5"/>
      <c r="IO92" s="5"/>
      <c r="IP92" s="5"/>
      <c r="IQ92" s="5"/>
      <c r="IR92" s="5"/>
      <c r="IS92" s="5"/>
      <c r="IT92" s="5"/>
      <c r="IU92" s="5"/>
      <c r="IV92" s="5"/>
    </row>
    <row r="93" spans="1:256" s="4" customFormat="1" ht="47.25" customHeight="1">
      <c r="A93" s="55">
        <v>86</v>
      </c>
      <c r="B93" s="74" t="s">
        <v>156</v>
      </c>
      <c r="C93" s="56" t="s">
        <v>926</v>
      </c>
      <c r="D93" s="56" t="s">
        <v>154</v>
      </c>
      <c r="E93" s="56" t="s">
        <v>22</v>
      </c>
      <c r="F93" s="57">
        <v>22240000</v>
      </c>
      <c r="G93" s="58">
        <v>0</v>
      </c>
      <c r="H93" s="60">
        <v>0</v>
      </c>
      <c r="I93" s="63">
        <v>0</v>
      </c>
      <c r="J93" s="60">
        <v>0</v>
      </c>
      <c r="K93" s="61"/>
      <c r="L93" s="61"/>
      <c r="M93" s="83">
        <f t="shared" si="2"/>
        <v>22240000</v>
      </c>
      <c r="IL93" s="5"/>
      <c r="IM93" s="5"/>
      <c r="IN93" s="5"/>
      <c r="IO93" s="5"/>
      <c r="IP93" s="5"/>
      <c r="IQ93" s="5"/>
      <c r="IR93" s="5"/>
      <c r="IS93" s="5"/>
      <c r="IT93" s="5"/>
      <c r="IU93" s="5"/>
      <c r="IV93" s="5"/>
    </row>
    <row r="94" spans="1:256" s="4" customFormat="1" ht="47.25" customHeight="1">
      <c r="A94" s="55">
        <v>87</v>
      </c>
      <c r="B94" s="74" t="s">
        <v>157</v>
      </c>
      <c r="C94" s="56" t="s">
        <v>926</v>
      </c>
      <c r="D94" s="56" t="s">
        <v>154</v>
      </c>
      <c r="E94" s="56" t="s">
        <v>22</v>
      </c>
      <c r="F94" s="57">
        <v>56960000</v>
      </c>
      <c r="G94" s="58">
        <v>0</v>
      </c>
      <c r="H94" s="60">
        <v>0</v>
      </c>
      <c r="I94" s="63">
        <v>0</v>
      </c>
      <c r="J94" s="60">
        <v>0</v>
      </c>
      <c r="K94" s="61"/>
      <c r="L94" s="61"/>
      <c r="M94" s="83">
        <f t="shared" si="2"/>
        <v>56960000</v>
      </c>
      <c r="IL94" s="5"/>
      <c r="IM94" s="5"/>
      <c r="IN94" s="5"/>
      <c r="IO94" s="5"/>
      <c r="IP94" s="5"/>
      <c r="IQ94" s="5"/>
      <c r="IR94" s="5"/>
      <c r="IS94" s="5"/>
      <c r="IT94" s="5"/>
      <c r="IU94" s="5"/>
      <c r="IV94" s="5"/>
    </row>
    <row r="95" spans="1:256" s="4" customFormat="1" ht="47.25" customHeight="1">
      <c r="A95" s="55">
        <v>88</v>
      </c>
      <c r="B95" s="74" t="s">
        <v>158</v>
      </c>
      <c r="C95" s="56" t="s">
        <v>926</v>
      </c>
      <c r="D95" s="56" t="s">
        <v>154</v>
      </c>
      <c r="E95" s="56" t="s">
        <v>22</v>
      </c>
      <c r="F95" s="57">
        <v>6400000</v>
      </c>
      <c r="G95" s="58">
        <v>0</v>
      </c>
      <c r="H95" s="60">
        <v>0</v>
      </c>
      <c r="I95" s="63">
        <v>0</v>
      </c>
      <c r="J95" s="60">
        <v>0</v>
      </c>
      <c r="K95" s="61"/>
      <c r="L95" s="61"/>
      <c r="M95" s="83">
        <f t="shared" si="2"/>
        <v>6400000</v>
      </c>
      <c r="IL95" s="5"/>
      <c r="IM95" s="5"/>
      <c r="IN95" s="5"/>
      <c r="IO95" s="5"/>
      <c r="IP95" s="5"/>
      <c r="IQ95" s="5"/>
      <c r="IR95" s="5"/>
      <c r="IS95" s="5"/>
      <c r="IT95" s="5"/>
      <c r="IU95" s="5"/>
      <c r="IV95" s="5"/>
    </row>
    <row r="96" spans="1:256" s="4" customFormat="1" ht="47.25" customHeight="1">
      <c r="A96" s="55">
        <v>89</v>
      </c>
      <c r="B96" s="74" t="s">
        <v>932</v>
      </c>
      <c r="C96" s="56" t="s">
        <v>933</v>
      </c>
      <c r="D96" s="56" t="s">
        <v>934</v>
      </c>
      <c r="E96" s="56" t="s">
        <v>22</v>
      </c>
      <c r="F96" s="57">
        <v>433400000</v>
      </c>
      <c r="G96" s="58">
        <v>0</v>
      </c>
      <c r="H96" s="60">
        <v>0</v>
      </c>
      <c r="I96" s="63">
        <v>0</v>
      </c>
      <c r="J96" s="60">
        <v>0</v>
      </c>
      <c r="K96" s="61"/>
      <c r="L96" s="61"/>
      <c r="M96" s="83">
        <f t="shared" si="2"/>
        <v>433400000</v>
      </c>
      <c r="IL96" s="5"/>
      <c r="IM96" s="5"/>
      <c r="IN96" s="5"/>
      <c r="IO96" s="5"/>
      <c r="IP96" s="5"/>
      <c r="IQ96" s="5"/>
      <c r="IR96" s="5"/>
      <c r="IS96" s="5"/>
      <c r="IT96" s="5"/>
      <c r="IU96" s="5"/>
      <c r="IV96" s="5"/>
    </row>
    <row r="97" spans="1:256" s="4" customFormat="1" ht="47.25" customHeight="1">
      <c r="A97" s="55">
        <v>90</v>
      </c>
      <c r="B97" s="74" t="s">
        <v>159</v>
      </c>
      <c r="C97" s="56" t="s">
        <v>97</v>
      </c>
      <c r="D97" s="56" t="s">
        <v>160</v>
      </c>
      <c r="E97" s="56" t="s">
        <v>22</v>
      </c>
      <c r="F97" s="62">
        <v>467940000</v>
      </c>
      <c r="G97" s="58">
        <v>349200</v>
      </c>
      <c r="H97" s="76">
        <v>420000</v>
      </c>
      <c r="I97" s="75">
        <v>0</v>
      </c>
      <c r="J97" s="60">
        <v>0</v>
      </c>
      <c r="K97" s="73"/>
      <c r="L97" s="73"/>
      <c r="M97" s="83">
        <f t="shared" si="2"/>
        <v>468709200</v>
      </c>
      <c r="IL97" s="5"/>
      <c r="IM97" s="5"/>
      <c r="IN97" s="5"/>
      <c r="IO97" s="5"/>
      <c r="IP97" s="5"/>
      <c r="IQ97" s="5"/>
      <c r="IR97" s="5"/>
      <c r="IS97" s="5"/>
      <c r="IT97" s="5"/>
      <c r="IU97" s="5"/>
      <c r="IV97" s="5"/>
    </row>
    <row r="98" spans="1:256" s="4" customFormat="1" ht="47.25" customHeight="1">
      <c r="A98" s="55">
        <v>91</v>
      </c>
      <c r="B98" s="74" t="s">
        <v>161</v>
      </c>
      <c r="C98" s="56" t="s">
        <v>97</v>
      </c>
      <c r="D98" s="56" t="s">
        <v>162</v>
      </c>
      <c r="E98" s="56" t="s">
        <v>22</v>
      </c>
      <c r="F98" s="62">
        <v>84920000</v>
      </c>
      <c r="G98" s="58">
        <v>151200</v>
      </c>
      <c r="H98" s="73">
        <v>0</v>
      </c>
      <c r="I98" s="75">
        <v>0</v>
      </c>
      <c r="J98" s="60">
        <v>0</v>
      </c>
      <c r="K98" s="73"/>
      <c r="L98" s="73"/>
      <c r="M98" s="83">
        <f t="shared" si="2"/>
        <v>85071200</v>
      </c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</row>
    <row r="99" spans="1:256" s="4" customFormat="1" ht="47.25" customHeight="1">
      <c r="A99" s="55">
        <v>92</v>
      </c>
      <c r="B99" s="74" t="s">
        <v>163</v>
      </c>
      <c r="C99" s="56" t="s">
        <v>97</v>
      </c>
      <c r="D99" s="56" t="s">
        <v>164</v>
      </c>
      <c r="E99" s="56" t="s">
        <v>22</v>
      </c>
      <c r="F99" s="62">
        <v>7480000</v>
      </c>
      <c r="G99" s="58">
        <v>166800</v>
      </c>
      <c r="H99" s="73">
        <v>0</v>
      </c>
      <c r="I99" s="75">
        <v>0</v>
      </c>
      <c r="J99" s="60">
        <v>0</v>
      </c>
      <c r="K99" s="73"/>
      <c r="L99" s="73"/>
      <c r="M99" s="83">
        <f t="shared" si="2"/>
        <v>7646800</v>
      </c>
      <c r="IL99" s="5"/>
      <c r="IM99" s="5"/>
      <c r="IN99" s="5"/>
      <c r="IO99" s="5"/>
      <c r="IP99" s="5"/>
      <c r="IQ99" s="5"/>
      <c r="IR99" s="5"/>
      <c r="IS99" s="5"/>
      <c r="IT99" s="5"/>
      <c r="IU99" s="5"/>
      <c r="IV99" s="5"/>
    </row>
    <row r="100" spans="1:256" s="4" customFormat="1" ht="47.25" customHeight="1">
      <c r="A100" s="55">
        <v>93</v>
      </c>
      <c r="B100" s="74" t="s">
        <v>165</v>
      </c>
      <c r="C100" s="56" t="s">
        <v>97</v>
      </c>
      <c r="D100" s="56" t="s">
        <v>164</v>
      </c>
      <c r="E100" s="56" t="s">
        <v>22</v>
      </c>
      <c r="F100" s="62">
        <v>5434000</v>
      </c>
      <c r="G100" s="58">
        <v>151200</v>
      </c>
      <c r="H100" s="73">
        <v>0</v>
      </c>
      <c r="I100" s="75">
        <v>0</v>
      </c>
      <c r="J100" s="60">
        <v>0</v>
      </c>
      <c r="K100" s="73"/>
      <c r="L100" s="73"/>
      <c r="M100" s="83">
        <f t="shared" si="2"/>
        <v>5585200</v>
      </c>
      <c r="IL100" s="5"/>
      <c r="IM100" s="5"/>
      <c r="IN100" s="5"/>
      <c r="IO100" s="5"/>
      <c r="IP100" s="5"/>
      <c r="IQ100" s="5"/>
      <c r="IR100" s="5"/>
      <c r="IS100" s="5"/>
      <c r="IT100" s="5"/>
      <c r="IU100" s="5"/>
      <c r="IV100" s="5"/>
    </row>
    <row r="101" spans="1:256" s="4" customFormat="1" ht="47.25" customHeight="1">
      <c r="A101" s="55">
        <v>94</v>
      </c>
      <c r="B101" s="74" t="s">
        <v>166</v>
      </c>
      <c r="C101" s="56" t="s">
        <v>97</v>
      </c>
      <c r="D101" s="56" t="s">
        <v>164</v>
      </c>
      <c r="E101" s="56" t="s">
        <v>22</v>
      </c>
      <c r="F101" s="62">
        <v>6710000</v>
      </c>
      <c r="G101" s="58">
        <v>151200</v>
      </c>
      <c r="H101" s="73">
        <v>0</v>
      </c>
      <c r="I101" s="75">
        <v>0</v>
      </c>
      <c r="J101" s="60">
        <v>0</v>
      </c>
      <c r="K101" s="73"/>
      <c r="L101" s="73"/>
      <c r="M101" s="83">
        <f t="shared" si="2"/>
        <v>6861200</v>
      </c>
      <c r="IL101" s="5"/>
      <c r="IM101" s="5"/>
      <c r="IN101" s="5"/>
      <c r="IO101" s="5"/>
      <c r="IP101" s="5"/>
      <c r="IQ101" s="5"/>
      <c r="IR101" s="5"/>
      <c r="IS101" s="5"/>
      <c r="IT101" s="5"/>
      <c r="IU101" s="5"/>
      <c r="IV101" s="5"/>
    </row>
    <row r="102" spans="1:256" s="4" customFormat="1" ht="47.25" customHeight="1">
      <c r="A102" s="55">
        <v>95</v>
      </c>
      <c r="B102" s="74" t="s">
        <v>167</v>
      </c>
      <c r="C102" s="56" t="s">
        <v>97</v>
      </c>
      <c r="D102" s="56" t="s">
        <v>164</v>
      </c>
      <c r="E102" s="56" t="s">
        <v>22</v>
      </c>
      <c r="F102" s="62">
        <v>5720000</v>
      </c>
      <c r="G102" s="58">
        <v>151200</v>
      </c>
      <c r="H102" s="73">
        <v>0</v>
      </c>
      <c r="I102" s="75">
        <v>0</v>
      </c>
      <c r="J102" s="60">
        <v>0</v>
      </c>
      <c r="K102" s="73"/>
      <c r="L102" s="73"/>
      <c r="M102" s="83">
        <f aca="true" t="shared" si="3" ref="M102:M123">SUM(F102:L102)</f>
        <v>5871200</v>
      </c>
      <c r="IL102" s="5"/>
      <c r="IM102" s="5"/>
      <c r="IN102" s="5"/>
      <c r="IO102" s="5"/>
      <c r="IP102" s="5"/>
      <c r="IQ102" s="5"/>
      <c r="IR102" s="5"/>
      <c r="IS102" s="5"/>
      <c r="IT102" s="5"/>
      <c r="IU102" s="5"/>
      <c r="IV102" s="5"/>
    </row>
    <row r="103" spans="1:256" s="4" customFormat="1" ht="47.25" customHeight="1">
      <c r="A103" s="55">
        <v>96</v>
      </c>
      <c r="B103" s="74" t="s">
        <v>168</v>
      </c>
      <c r="C103" s="56" t="s">
        <v>97</v>
      </c>
      <c r="D103" s="56" t="s">
        <v>164</v>
      </c>
      <c r="E103" s="56" t="s">
        <v>22</v>
      </c>
      <c r="F103" s="62">
        <v>5500000</v>
      </c>
      <c r="G103" s="58">
        <v>151200</v>
      </c>
      <c r="H103" s="73">
        <v>0</v>
      </c>
      <c r="I103" s="75">
        <v>0</v>
      </c>
      <c r="J103" s="60">
        <v>0</v>
      </c>
      <c r="K103" s="73"/>
      <c r="L103" s="73"/>
      <c r="M103" s="83">
        <f t="shared" si="3"/>
        <v>5651200</v>
      </c>
      <c r="IL103" s="5"/>
      <c r="IM103" s="5"/>
      <c r="IN103" s="5"/>
      <c r="IO103" s="5"/>
      <c r="IP103" s="5"/>
      <c r="IQ103" s="5"/>
      <c r="IR103" s="5"/>
      <c r="IS103" s="5"/>
      <c r="IT103" s="5"/>
      <c r="IU103" s="5"/>
      <c r="IV103" s="5"/>
    </row>
    <row r="104" spans="1:256" s="4" customFormat="1" ht="47.25" customHeight="1">
      <c r="A104" s="55">
        <v>97</v>
      </c>
      <c r="B104" s="74" t="s">
        <v>169</v>
      </c>
      <c r="C104" s="56" t="s">
        <v>97</v>
      </c>
      <c r="D104" s="56" t="s">
        <v>164</v>
      </c>
      <c r="E104" s="56" t="s">
        <v>22</v>
      </c>
      <c r="F104" s="62">
        <v>5940000</v>
      </c>
      <c r="G104" s="58">
        <v>252000</v>
      </c>
      <c r="H104" s="73">
        <v>0</v>
      </c>
      <c r="I104" s="75">
        <v>0</v>
      </c>
      <c r="J104" s="60">
        <v>0</v>
      </c>
      <c r="K104" s="73"/>
      <c r="L104" s="73"/>
      <c r="M104" s="83">
        <f t="shared" si="3"/>
        <v>6192000</v>
      </c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4" customFormat="1" ht="47.25" customHeight="1">
      <c r="A105" s="55">
        <v>98</v>
      </c>
      <c r="B105" s="74" t="s">
        <v>1242</v>
      </c>
      <c r="C105" s="56" t="s">
        <v>97</v>
      </c>
      <c r="D105" s="56" t="s">
        <v>164</v>
      </c>
      <c r="E105" s="56" t="s">
        <v>22</v>
      </c>
      <c r="F105" s="62">
        <v>5500000</v>
      </c>
      <c r="G105" s="58">
        <v>151200</v>
      </c>
      <c r="H105" s="73">
        <v>0</v>
      </c>
      <c r="I105" s="75">
        <v>0</v>
      </c>
      <c r="J105" s="60">
        <v>0</v>
      </c>
      <c r="K105" s="73"/>
      <c r="L105" s="73"/>
      <c r="M105" s="83">
        <f t="shared" si="3"/>
        <v>5651200</v>
      </c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4" customFormat="1" ht="47.25" customHeight="1">
      <c r="A106" s="55">
        <v>99</v>
      </c>
      <c r="B106" s="74" t="s">
        <v>1241</v>
      </c>
      <c r="C106" s="56" t="s">
        <v>97</v>
      </c>
      <c r="D106" s="56" t="s">
        <v>164</v>
      </c>
      <c r="E106" s="56" t="s">
        <v>22</v>
      </c>
      <c r="F106" s="62">
        <v>5500000</v>
      </c>
      <c r="G106" s="58">
        <v>151200</v>
      </c>
      <c r="H106" s="73">
        <v>0</v>
      </c>
      <c r="I106" s="75">
        <v>0</v>
      </c>
      <c r="J106" s="60">
        <v>0</v>
      </c>
      <c r="K106" s="73"/>
      <c r="L106" s="73"/>
      <c r="M106" s="83">
        <f t="shared" si="3"/>
        <v>5651200</v>
      </c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4" customFormat="1" ht="47.25" customHeight="1">
      <c r="A107" s="55">
        <v>100</v>
      </c>
      <c r="B107" s="74" t="s">
        <v>170</v>
      </c>
      <c r="C107" s="56" t="s">
        <v>97</v>
      </c>
      <c r="D107" s="56" t="s">
        <v>164</v>
      </c>
      <c r="E107" s="56" t="s">
        <v>22</v>
      </c>
      <c r="F107" s="62">
        <v>5940000</v>
      </c>
      <c r="G107" s="58">
        <v>151200</v>
      </c>
      <c r="H107" s="73">
        <v>0</v>
      </c>
      <c r="I107" s="75">
        <v>0</v>
      </c>
      <c r="J107" s="60">
        <v>0</v>
      </c>
      <c r="K107" s="73"/>
      <c r="L107" s="73"/>
      <c r="M107" s="83">
        <f t="shared" si="3"/>
        <v>6091200</v>
      </c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256" s="4" customFormat="1" ht="47.25" customHeight="1">
      <c r="A108" s="55">
        <v>101</v>
      </c>
      <c r="B108" s="74" t="s">
        <v>171</v>
      </c>
      <c r="C108" s="56" t="s">
        <v>97</v>
      </c>
      <c r="D108" s="56" t="s">
        <v>164</v>
      </c>
      <c r="E108" s="56" t="s">
        <v>22</v>
      </c>
      <c r="F108" s="62">
        <v>5280000</v>
      </c>
      <c r="G108" s="58">
        <v>151200</v>
      </c>
      <c r="H108" s="73">
        <v>0</v>
      </c>
      <c r="I108" s="75">
        <v>0</v>
      </c>
      <c r="J108" s="60">
        <v>0</v>
      </c>
      <c r="K108" s="73"/>
      <c r="L108" s="73"/>
      <c r="M108" s="83">
        <f t="shared" si="3"/>
        <v>5431200</v>
      </c>
      <c r="IL108" s="5"/>
      <c r="IM108" s="5"/>
      <c r="IN108" s="5"/>
      <c r="IO108" s="5"/>
      <c r="IP108" s="5"/>
      <c r="IQ108" s="5"/>
      <c r="IR108" s="5"/>
      <c r="IS108" s="5"/>
      <c r="IT108" s="5"/>
      <c r="IU108" s="5"/>
      <c r="IV108" s="5"/>
    </row>
    <row r="109" spans="1:256" s="4" customFormat="1" ht="47.25" customHeight="1">
      <c r="A109" s="55">
        <v>102</v>
      </c>
      <c r="B109" s="74" t="s">
        <v>172</v>
      </c>
      <c r="C109" s="56" t="s">
        <v>97</v>
      </c>
      <c r="D109" s="56" t="s">
        <v>164</v>
      </c>
      <c r="E109" s="56" t="s">
        <v>22</v>
      </c>
      <c r="F109" s="62">
        <v>5170000</v>
      </c>
      <c r="G109" s="58">
        <v>151200</v>
      </c>
      <c r="H109" s="73">
        <v>0</v>
      </c>
      <c r="I109" s="75">
        <v>0</v>
      </c>
      <c r="J109" s="60">
        <v>0</v>
      </c>
      <c r="K109" s="73"/>
      <c r="L109" s="73"/>
      <c r="M109" s="83">
        <f t="shared" si="3"/>
        <v>5321200</v>
      </c>
      <c r="IL109" s="5"/>
      <c r="IM109" s="5"/>
      <c r="IN109" s="5"/>
      <c r="IO109" s="5"/>
      <c r="IP109" s="5"/>
      <c r="IQ109" s="5"/>
      <c r="IR109" s="5"/>
      <c r="IS109" s="5"/>
      <c r="IT109" s="5"/>
      <c r="IU109" s="5"/>
      <c r="IV109" s="5"/>
    </row>
    <row r="110" spans="1:256" s="4" customFormat="1" ht="47.25" customHeight="1">
      <c r="A110" s="55">
        <v>103</v>
      </c>
      <c r="B110" s="74" t="s">
        <v>173</v>
      </c>
      <c r="C110" s="56" t="s">
        <v>97</v>
      </c>
      <c r="D110" s="56" t="s">
        <v>164</v>
      </c>
      <c r="E110" s="56" t="s">
        <v>22</v>
      </c>
      <c r="F110" s="62">
        <v>5280000</v>
      </c>
      <c r="G110" s="58">
        <v>151200</v>
      </c>
      <c r="H110" s="73">
        <v>0</v>
      </c>
      <c r="I110" s="75">
        <v>0</v>
      </c>
      <c r="J110" s="60">
        <v>0</v>
      </c>
      <c r="K110" s="73"/>
      <c r="L110" s="73"/>
      <c r="M110" s="83">
        <f t="shared" si="3"/>
        <v>5431200</v>
      </c>
      <c r="IL110" s="5"/>
      <c r="IM110" s="5"/>
      <c r="IN110" s="5"/>
      <c r="IO110" s="5"/>
      <c r="IP110" s="5"/>
      <c r="IQ110" s="5"/>
      <c r="IR110" s="5"/>
      <c r="IS110" s="5"/>
      <c r="IT110" s="5"/>
      <c r="IU110" s="5"/>
      <c r="IV110" s="5"/>
    </row>
    <row r="111" spans="1:256" s="4" customFormat="1" ht="47.25" customHeight="1">
      <c r="A111" s="55">
        <v>104</v>
      </c>
      <c r="B111" s="74" t="s">
        <v>174</v>
      </c>
      <c r="C111" s="56" t="s">
        <v>97</v>
      </c>
      <c r="D111" s="56" t="s">
        <v>164</v>
      </c>
      <c r="E111" s="56" t="s">
        <v>22</v>
      </c>
      <c r="F111" s="62">
        <v>5434000</v>
      </c>
      <c r="G111" s="58">
        <v>151200</v>
      </c>
      <c r="H111" s="73">
        <v>0</v>
      </c>
      <c r="I111" s="75">
        <v>0</v>
      </c>
      <c r="J111" s="60">
        <v>0</v>
      </c>
      <c r="K111" s="73"/>
      <c r="L111" s="73"/>
      <c r="M111" s="83">
        <f t="shared" si="3"/>
        <v>5585200</v>
      </c>
      <c r="IL111" s="5"/>
      <c r="IM111" s="5"/>
      <c r="IN111" s="5"/>
      <c r="IO111" s="5"/>
      <c r="IP111" s="5"/>
      <c r="IQ111" s="5"/>
      <c r="IR111" s="5"/>
      <c r="IS111" s="5"/>
      <c r="IT111" s="5"/>
      <c r="IU111" s="5"/>
      <c r="IV111" s="5"/>
    </row>
    <row r="112" spans="1:256" s="4" customFormat="1" ht="47.25" customHeight="1">
      <c r="A112" s="55">
        <v>105</v>
      </c>
      <c r="B112" s="74" t="s">
        <v>175</v>
      </c>
      <c r="C112" s="56" t="s">
        <v>97</v>
      </c>
      <c r="D112" s="56" t="s">
        <v>164</v>
      </c>
      <c r="E112" s="56" t="s">
        <v>22</v>
      </c>
      <c r="F112" s="62">
        <v>5060000</v>
      </c>
      <c r="G112" s="58">
        <v>151200</v>
      </c>
      <c r="H112" s="73">
        <v>0</v>
      </c>
      <c r="I112" s="75">
        <v>0</v>
      </c>
      <c r="J112" s="60">
        <v>0</v>
      </c>
      <c r="K112" s="73"/>
      <c r="L112" s="73"/>
      <c r="M112" s="83">
        <f t="shared" si="3"/>
        <v>5211200</v>
      </c>
      <c r="IL112" s="5"/>
      <c r="IM112" s="5"/>
      <c r="IN112" s="5"/>
      <c r="IO112" s="5"/>
      <c r="IP112" s="5"/>
      <c r="IQ112" s="5"/>
      <c r="IR112" s="5"/>
      <c r="IS112" s="5"/>
      <c r="IT112" s="5"/>
      <c r="IU112" s="5"/>
      <c r="IV112" s="5"/>
    </row>
    <row r="113" spans="1:256" s="4" customFormat="1" ht="47.25" customHeight="1">
      <c r="A113" s="55">
        <v>106</v>
      </c>
      <c r="B113" s="74" t="s">
        <v>176</v>
      </c>
      <c r="C113" s="56" t="s">
        <v>97</v>
      </c>
      <c r="D113" s="56" t="s">
        <v>164</v>
      </c>
      <c r="E113" s="56" t="s">
        <v>22</v>
      </c>
      <c r="F113" s="62">
        <v>5390000</v>
      </c>
      <c r="G113" s="58">
        <v>151200</v>
      </c>
      <c r="H113" s="73">
        <v>0</v>
      </c>
      <c r="I113" s="75">
        <v>0</v>
      </c>
      <c r="J113" s="60">
        <v>0</v>
      </c>
      <c r="K113" s="73"/>
      <c r="L113" s="73"/>
      <c r="M113" s="83">
        <f t="shared" si="3"/>
        <v>5541200</v>
      </c>
      <c r="IL113" s="5"/>
      <c r="IM113" s="5"/>
      <c r="IN113" s="5"/>
      <c r="IO113" s="5"/>
      <c r="IP113" s="5"/>
      <c r="IQ113" s="5"/>
      <c r="IR113" s="5"/>
      <c r="IS113" s="5"/>
      <c r="IT113" s="5"/>
      <c r="IU113" s="5"/>
      <c r="IV113" s="5"/>
    </row>
    <row r="114" spans="1:256" s="4" customFormat="1" ht="47.25" customHeight="1">
      <c r="A114" s="55">
        <v>107</v>
      </c>
      <c r="B114" s="74" t="s">
        <v>177</v>
      </c>
      <c r="C114" s="56" t="s">
        <v>97</v>
      </c>
      <c r="D114" s="56" t="s">
        <v>164</v>
      </c>
      <c r="E114" s="56" t="s">
        <v>22</v>
      </c>
      <c r="F114" s="62">
        <v>7260000</v>
      </c>
      <c r="G114" s="58">
        <v>151200</v>
      </c>
      <c r="H114" s="73">
        <v>0</v>
      </c>
      <c r="I114" s="75">
        <v>0</v>
      </c>
      <c r="J114" s="60">
        <v>0</v>
      </c>
      <c r="K114" s="73"/>
      <c r="L114" s="73"/>
      <c r="M114" s="83">
        <f t="shared" si="3"/>
        <v>7411200</v>
      </c>
      <c r="IL114" s="5"/>
      <c r="IM114" s="5"/>
      <c r="IN114" s="5"/>
      <c r="IO114" s="5"/>
      <c r="IP114" s="5"/>
      <c r="IQ114" s="5"/>
      <c r="IR114" s="5"/>
      <c r="IS114" s="5"/>
      <c r="IT114" s="5"/>
      <c r="IU114" s="5"/>
      <c r="IV114" s="5"/>
    </row>
    <row r="115" spans="1:256" s="4" customFormat="1" ht="47.25" customHeight="1">
      <c r="A115" s="55">
        <v>108</v>
      </c>
      <c r="B115" s="74" t="s">
        <v>178</v>
      </c>
      <c r="C115" s="56" t="s">
        <v>97</v>
      </c>
      <c r="D115" s="56" t="s">
        <v>164</v>
      </c>
      <c r="E115" s="56" t="s">
        <v>22</v>
      </c>
      <c r="F115" s="62">
        <v>5720000</v>
      </c>
      <c r="G115" s="58">
        <v>151200</v>
      </c>
      <c r="H115" s="73">
        <v>0</v>
      </c>
      <c r="I115" s="75">
        <v>0</v>
      </c>
      <c r="J115" s="60">
        <v>0</v>
      </c>
      <c r="K115" s="73"/>
      <c r="L115" s="73"/>
      <c r="M115" s="83">
        <f t="shared" si="3"/>
        <v>5871200</v>
      </c>
      <c r="IL115" s="5"/>
      <c r="IM115" s="5"/>
      <c r="IN115" s="5"/>
      <c r="IO115" s="5"/>
      <c r="IP115" s="5"/>
      <c r="IQ115" s="5"/>
      <c r="IR115" s="5"/>
      <c r="IS115" s="5"/>
      <c r="IT115" s="5"/>
      <c r="IU115" s="5"/>
      <c r="IV115" s="5"/>
    </row>
    <row r="116" spans="1:256" s="4" customFormat="1" ht="47.25" customHeight="1">
      <c r="A116" s="55">
        <v>109</v>
      </c>
      <c r="B116" s="74" t="s">
        <v>179</v>
      </c>
      <c r="C116" s="56" t="s">
        <v>97</v>
      </c>
      <c r="D116" s="56" t="s">
        <v>164</v>
      </c>
      <c r="E116" s="56" t="s">
        <v>22</v>
      </c>
      <c r="F116" s="62">
        <v>5610000</v>
      </c>
      <c r="G116" s="58">
        <v>151200</v>
      </c>
      <c r="H116" s="73">
        <v>0</v>
      </c>
      <c r="I116" s="75">
        <v>0</v>
      </c>
      <c r="J116" s="60">
        <v>0</v>
      </c>
      <c r="K116" s="73"/>
      <c r="L116" s="73"/>
      <c r="M116" s="83">
        <f t="shared" si="3"/>
        <v>5761200</v>
      </c>
      <c r="IL116" s="5"/>
      <c r="IM116" s="5"/>
      <c r="IN116" s="5"/>
      <c r="IO116" s="5"/>
      <c r="IP116" s="5"/>
      <c r="IQ116" s="5"/>
      <c r="IR116" s="5"/>
      <c r="IS116" s="5"/>
      <c r="IT116" s="5"/>
      <c r="IU116" s="5"/>
      <c r="IV116" s="5"/>
    </row>
    <row r="117" spans="1:256" s="4" customFormat="1" ht="47.25" customHeight="1">
      <c r="A117" s="55">
        <v>110</v>
      </c>
      <c r="B117" s="74" t="s">
        <v>180</v>
      </c>
      <c r="C117" s="56" t="s">
        <v>97</v>
      </c>
      <c r="D117" s="56" t="s">
        <v>164</v>
      </c>
      <c r="E117" s="56" t="s">
        <v>22</v>
      </c>
      <c r="F117" s="62">
        <v>5434000</v>
      </c>
      <c r="G117" s="58">
        <v>151200</v>
      </c>
      <c r="H117" s="73">
        <v>0</v>
      </c>
      <c r="I117" s="75">
        <v>0</v>
      </c>
      <c r="J117" s="60">
        <v>0</v>
      </c>
      <c r="K117" s="73"/>
      <c r="L117" s="73"/>
      <c r="M117" s="83">
        <f t="shared" si="3"/>
        <v>5585200</v>
      </c>
      <c r="IL117" s="5"/>
      <c r="IM117" s="5"/>
      <c r="IN117" s="5"/>
      <c r="IO117" s="5"/>
      <c r="IP117" s="5"/>
      <c r="IQ117" s="5"/>
      <c r="IR117" s="5"/>
      <c r="IS117" s="5"/>
      <c r="IT117" s="5"/>
      <c r="IU117" s="5"/>
      <c r="IV117" s="5"/>
    </row>
    <row r="118" spans="1:256" s="4" customFormat="1" ht="47.25" customHeight="1">
      <c r="A118" s="55">
        <v>111</v>
      </c>
      <c r="B118" s="74" t="s">
        <v>181</v>
      </c>
      <c r="C118" s="56" t="s">
        <v>97</v>
      </c>
      <c r="D118" s="56" t="s">
        <v>164</v>
      </c>
      <c r="E118" s="56" t="s">
        <v>22</v>
      </c>
      <c r="F118" s="62">
        <v>5434000</v>
      </c>
      <c r="G118" s="58">
        <v>151200</v>
      </c>
      <c r="H118" s="73">
        <v>0</v>
      </c>
      <c r="I118" s="75">
        <v>0</v>
      </c>
      <c r="J118" s="60">
        <v>0</v>
      </c>
      <c r="K118" s="73"/>
      <c r="L118" s="73"/>
      <c r="M118" s="83">
        <f t="shared" si="3"/>
        <v>5585200</v>
      </c>
      <c r="IL118" s="5"/>
      <c r="IM118" s="5"/>
      <c r="IN118" s="5"/>
      <c r="IO118" s="5"/>
      <c r="IP118" s="5"/>
      <c r="IQ118" s="5"/>
      <c r="IR118" s="5"/>
      <c r="IS118" s="5"/>
      <c r="IT118" s="5"/>
      <c r="IU118" s="5"/>
      <c r="IV118" s="5"/>
    </row>
    <row r="119" spans="1:256" s="9" customFormat="1" ht="37.5" customHeight="1">
      <c r="A119" s="55">
        <v>112</v>
      </c>
      <c r="B119" s="56" t="s">
        <v>182</v>
      </c>
      <c r="C119" s="77" t="s">
        <v>111</v>
      </c>
      <c r="D119" s="56" t="s">
        <v>112</v>
      </c>
      <c r="E119" s="56" t="s">
        <v>22</v>
      </c>
      <c r="F119" s="62">
        <v>350000000</v>
      </c>
      <c r="G119" s="58">
        <v>0</v>
      </c>
      <c r="H119" s="73">
        <v>0</v>
      </c>
      <c r="I119" s="75">
        <v>0</v>
      </c>
      <c r="J119" s="60">
        <v>0</v>
      </c>
      <c r="K119" s="73"/>
      <c r="L119" s="73"/>
      <c r="M119" s="83">
        <f t="shared" si="3"/>
        <v>350000000</v>
      </c>
      <c r="IL119" s="10"/>
      <c r="IM119" s="10"/>
      <c r="IN119" s="10"/>
      <c r="IO119" s="10"/>
      <c r="IP119" s="10"/>
      <c r="IQ119" s="10"/>
      <c r="IR119" s="10"/>
      <c r="IS119" s="10"/>
      <c r="IT119" s="10"/>
      <c r="IU119" s="10"/>
      <c r="IV119" s="10"/>
    </row>
    <row r="120" spans="1:256" s="9" customFormat="1" ht="36.75" customHeight="1">
      <c r="A120" s="55">
        <v>113</v>
      </c>
      <c r="B120" s="74" t="s">
        <v>183</v>
      </c>
      <c r="C120" s="56" t="s">
        <v>922</v>
      </c>
      <c r="D120" s="56" t="s">
        <v>923</v>
      </c>
      <c r="E120" s="56" t="s">
        <v>22</v>
      </c>
      <c r="F120" s="62">
        <v>111320000</v>
      </c>
      <c r="G120" s="58">
        <v>1018362</v>
      </c>
      <c r="H120" s="73">
        <v>6060825.6</v>
      </c>
      <c r="I120" s="75">
        <v>0</v>
      </c>
      <c r="J120" s="60">
        <v>0</v>
      </c>
      <c r="K120" s="73"/>
      <c r="L120" s="73"/>
      <c r="M120" s="83">
        <f t="shared" si="3"/>
        <v>118399187.6</v>
      </c>
      <c r="IL120" s="10"/>
      <c r="IM120" s="10"/>
      <c r="IN120" s="10"/>
      <c r="IO120" s="10"/>
      <c r="IP120" s="10"/>
      <c r="IQ120" s="10"/>
      <c r="IR120" s="10"/>
      <c r="IS120" s="10"/>
      <c r="IT120" s="10"/>
      <c r="IU120" s="10"/>
      <c r="IV120" s="10"/>
    </row>
    <row r="121" spans="1:256" s="9" customFormat="1" ht="41.25" customHeight="1">
      <c r="A121" s="55">
        <v>114</v>
      </c>
      <c r="B121" s="74" t="s">
        <v>184</v>
      </c>
      <c r="C121" s="56" t="s">
        <v>922</v>
      </c>
      <c r="D121" s="56" t="s">
        <v>185</v>
      </c>
      <c r="E121" s="78" t="s">
        <v>186</v>
      </c>
      <c r="F121" s="62">
        <v>212960000</v>
      </c>
      <c r="G121" s="58">
        <v>0</v>
      </c>
      <c r="H121" s="73">
        <v>0</v>
      </c>
      <c r="I121" s="75">
        <v>0</v>
      </c>
      <c r="J121" s="60">
        <v>0</v>
      </c>
      <c r="K121" s="73"/>
      <c r="L121" s="73"/>
      <c r="M121" s="83">
        <f t="shared" si="3"/>
        <v>212960000</v>
      </c>
      <c r="IL121" s="10"/>
      <c r="IM121" s="10"/>
      <c r="IN121" s="10"/>
      <c r="IO121" s="10"/>
      <c r="IP121" s="10"/>
      <c r="IQ121" s="10"/>
      <c r="IR121" s="10"/>
      <c r="IS121" s="10"/>
      <c r="IT121" s="10"/>
      <c r="IU121" s="10"/>
      <c r="IV121" s="10"/>
    </row>
    <row r="122" spans="1:256" s="4" customFormat="1" ht="34.5" customHeight="1">
      <c r="A122" s="55">
        <v>115</v>
      </c>
      <c r="B122" s="56" t="s">
        <v>187</v>
      </c>
      <c r="C122" s="56" t="s">
        <v>927</v>
      </c>
      <c r="D122" s="56" t="s">
        <v>188</v>
      </c>
      <c r="E122" s="56" t="s">
        <v>22</v>
      </c>
      <c r="F122" s="57">
        <v>115500000</v>
      </c>
      <c r="G122" s="58">
        <v>0</v>
      </c>
      <c r="H122" s="60">
        <v>0</v>
      </c>
      <c r="I122" s="63">
        <v>0</v>
      </c>
      <c r="J122" s="60">
        <v>0</v>
      </c>
      <c r="K122" s="61"/>
      <c r="L122" s="61"/>
      <c r="M122" s="83">
        <f t="shared" si="3"/>
        <v>115500000</v>
      </c>
      <c r="IL122" s="5"/>
      <c r="IM122" s="5"/>
      <c r="IN122" s="5"/>
      <c r="IO122" s="5"/>
      <c r="IP122" s="5"/>
      <c r="IQ122" s="5"/>
      <c r="IR122" s="5"/>
      <c r="IS122" s="5"/>
      <c r="IT122" s="5"/>
      <c r="IU122" s="5"/>
      <c r="IV122" s="5"/>
    </row>
    <row r="123" spans="1:256" s="4" customFormat="1" ht="33" customHeight="1">
      <c r="A123" s="55">
        <v>116</v>
      </c>
      <c r="B123" s="56" t="s">
        <v>189</v>
      </c>
      <c r="C123" s="56" t="s">
        <v>927</v>
      </c>
      <c r="D123" s="56" t="s">
        <v>188</v>
      </c>
      <c r="E123" s="56" t="s">
        <v>22</v>
      </c>
      <c r="F123" s="57">
        <v>626120000</v>
      </c>
      <c r="G123" s="58">
        <v>0</v>
      </c>
      <c r="H123" s="60">
        <v>0</v>
      </c>
      <c r="I123" s="63">
        <v>0</v>
      </c>
      <c r="J123" s="60">
        <v>0</v>
      </c>
      <c r="K123" s="61"/>
      <c r="L123" s="61"/>
      <c r="M123" s="83">
        <f t="shared" si="3"/>
        <v>626120000</v>
      </c>
      <c r="IL123" s="5"/>
      <c r="IM123" s="5"/>
      <c r="IN123" s="5"/>
      <c r="IO123" s="5"/>
      <c r="IP123" s="5"/>
      <c r="IQ123" s="5"/>
      <c r="IR123" s="5"/>
      <c r="IS123" s="5"/>
      <c r="IT123" s="5"/>
      <c r="IU123" s="5"/>
      <c r="IV123" s="5"/>
    </row>
    <row r="124" spans="1:256" s="4" customFormat="1" ht="51">
      <c r="A124" s="174">
        <v>117</v>
      </c>
      <c r="B124" s="56" t="s">
        <v>936</v>
      </c>
      <c r="C124" s="56" t="s">
        <v>939</v>
      </c>
      <c r="D124" s="56" t="s">
        <v>153</v>
      </c>
      <c r="E124" s="56" t="s">
        <v>22</v>
      </c>
      <c r="F124" s="166">
        <v>183533442</v>
      </c>
      <c r="G124" s="58">
        <v>15000000</v>
      </c>
      <c r="H124" s="60">
        <v>15000000</v>
      </c>
      <c r="I124" s="63">
        <v>0</v>
      </c>
      <c r="J124" s="60">
        <v>0</v>
      </c>
      <c r="K124" s="61">
        <v>2500000</v>
      </c>
      <c r="L124" s="61"/>
      <c r="M124" s="176">
        <f>F124+G124+H124+I124+J124+K124+G125+H125+I125+J125</f>
        <v>229533442</v>
      </c>
      <c r="IL124" s="5"/>
      <c r="IM124" s="5"/>
      <c r="IN124" s="5"/>
      <c r="IO124" s="5"/>
      <c r="IP124" s="5"/>
      <c r="IQ124" s="5"/>
      <c r="IR124" s="5"/>
      <c r="IS124" s="5"/>
      <c r="IT124" s="5"/>
      <c r="IU124" s="5"/>
      <c r="IV124" s="5"/>
    </row>
    <row r="125" spans="1:256" s="4" customFormat="1" ht="55.5" customHeight="1">
      <c r="A125" s="175"/>
      <c r="B125" s="56" t="s">
        <v>937</v>
      </c>
      <c r="C125" s="56" t="s">
        <v>938</v>
      </c>
      <c r="D125" s="56" t="s">
        <v>153</v>
      </c>
      <c r="E125" s="56" t="s">
        <v>22</v>
      </c>
      <c r="F125" s="166"/>
      <c r="G125" s="58">
        <v>0</v>
      </c>
      <c r="H125" s="60">
        <v>10000000</v>
      </c>
      <c r="I125" s="63">
        <v>0</v>
      </c>
      <c r="J125" s="60">
        <v>3500000</v>
      </c>
      <c r="K125" s="61"/>
      <c r="L125" s="61"/>
      <c r="M125" s="177"/>
      <c r="IL125" s="5"/>
      <c r="IM125" s="5"/>
      <c r="IN125" s="5"/>
      <c r="IO125" s="5"/>
      <c r="IP125" s="5"/>
      <c r="IQ125" s="5"/>
      <c r="IR125" s="5"/>
      <c r="IS125" s="5"/>
      <c r="IT125" s="5"/>
      <c r="IU125" s="5"/>
      <c r="IV125" s="5"/>
    </row>
    <row r="126" spans="1:256" s="4" customFormat="1" ht="55.5" customHeight="1">
      <c r="A126" s="55">
        <v>118</v>
      </c>
      <c r="B126" s="121" t="s">
        <v>1034</v>
      </c>
      <c r="C126" s="121"/>
      <c r="D126" s="121" t="s">
        <v>29</v>
      </c>
      <c r="E126" s="56" t="s">
        <v>22</v>
      </c>
      <c r="F126" s="122">
        <v>98420387</v>
      </c>
      <c r="G126" s="123"/>
      <c r="H126" s="124"/>
      <c r="I126" s="125"/>
      <c r="J126" s="124"/>
      <c r="K126" s="126"/>
      <c r="L126" s="126"/>
      <c r="M126" s="127">
        <f>SUM(F126:L126)</f>
        <v>98420387</v>
      </c>
      <c r="N126" s="129"/>
      <c r="IL126" s="5"/>
      <c r="IM126" s="5"/>
      <c r="IN126" s="5"/>
      <c r="IO126" s="5"/>
      <c r="IP126" s="5"/>
      <c r="IQ126" s="5"/>
      <c r="IR126" s="5"/>
      <c r="IS126" s="5"/>
      <c r="IT126" s="5"/>
      <c r="IU126" s="5"/>
      <c r="IV126" s="5"/>
    </row>
    <row r="127" spans="1:14" s="11" customFormat="1" ht="18" customHeight="1" thickBot="1">
      <c r="A127" s="162" t="s">
        <v>4</v>
      </c>
      <c r="B127" s="163"/>
      <c r="C127" s="163"/>
      <c r="D127" s="163"/>
      <c r="E127" s="163"/>
      <c r="F127" s="79">
        <f>SUM(F6:F126)</f>
        <v>20765700520</v>
      </c>
      <c r="G127" s="80">
        <f>SUM(G6:G124)</f>
        <v>1515529710</v>
      </c>
      <c r="H127" s="81">
        <f>SUM(H6:H126)</f>
        <v>886470963.5999999</v>
      </c>
      <c r="I127" s="81">
        <f>SUM(I6:I123)</f>
        <v>39131280</v>
      </c>
      <c r="J127" s="81">
        <f>SUM(J6:J126)</f>
        <v>337043459</v>
      </c>
      <c r="K127" s="82">
        <f>SUM(K6:K124)</f>
        <v>9450000</v>
      </c>
      <c r="L127" s="82">
        <f>SUM(L6:L126)</f>
        <v>41754949</v>
      </c>
      <c r="M127" s="130">
        <f>SUM(F127:L127)</f>
        <v>23595080881.6</v>
      </c>
      <c r="N127" s="128"/>
    </row>
    <row r="128" spans="2:256" s="4" customFormat="1" ht="12.75">
      <c r="B128" s="12"/>
      <c r="C128" s="13"/>
      <c r="D128" s="13"/>
      <c r="E128" s="13"/>
      <c r="F128" s="14"/>
      <c r="G128" s="13"/>
      <c r="H128" s="15"/>
      <c r="IL128" s="5"/>
      <c r="IM128" s="5"/>
      <c r="IN128" s="5"/>
      <c r="IO128" s="5"/>
      <c r="IP128" s="5"/>
      <c r="IQ128" s="5"/>
      <c r="IR128" s="5"/>
      <c r="IS128" s="5"/>
      <c r="IT128" s="5"/>
      <c r="IU128" s="5"/>
      <c r="IV128" s="5"/>
    </row>
    <row r="129" spans="2:8" s="4" customFormat="1" ht="12.75">
      <c r="B129" s="13"/>
      <c r="C129" s="13"/>
      <c r="D129" s="13"/>
      <c r="E129" s="13"/>
      <c r="F129" s="14"/>
      <c r="G129" s="13"/>
      <c r="H129" s="15"/>
    </row>
  </sheetData>
  <sheetProtection selectLockedCells="1" selectUnlockedCells="1"/>
  <mergeCells count="28">
    <mergeCell ref="A37:A38"/>
    <mergeCell ref="A124:A125"/>
    <mergeCell ref="M37:M38"/>
    <mergeCell ref="M68:M69"/>
    <mergeCell ref="M124:M125"/>
    <mergeCell ref="F37:F38"/>
    <mergeCell ref="H68:H69"/>
    <mergeCell ref="I68:I69"/>
    <mergeCell ref="J68:J69"/>
    <mergeCell ref="C69:C77"/>
    <mergeCell ref="E4:F4"/>
    <mergeCell ref="C6:C9"/>
    <mergeCell ref="D6:D9"/>
    <mergeCell ref="C10:C14"/>
    <mergeCell ref="F124:F125"/>
    <mergeCell ref="A2:R2"/>
    <mergeCell ref="A3:R3"/>
    <mergeCell ref="A4:B5"/>
    <mergeCell ref="C4:C5"/>
    <mergeCell ref="D4:D5"/>
    <mergeCell ref="C62:C68"/>
    <mergeCell ref="G68:G69"/>
    <mergeCell ref="C54:C61"/>
    <mergeCell ref="A127:E127"/>
    <mergeCell ref="C80:C89"/>
    <mergeCell ref="D80:D82"/>
    <mergeCell ref="A68:A69"/>
    <mergeCell ref="F68:F69"/>
  </mergeCells>
  <printOptions/>
  <pageMargins left="0.25" right="0.25" top="0.75" bottom="0.75" header="0.5118055555555555" footer="0.5118055555555555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zoomScale="90" zoomScaleNormal="90" zoomScalePageLayoutView="0" workbookViewId="0" topLeftCell="A1">
      <pane ySplit="2" topLeftCell="A21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9.25390625" style="25" customWidth="1"/>
    <col min="2" max="2" width="34.375" style="19" customWidth="1"/>
    <col min="3" max="3" width="8.875" style="26" customWidth="1"/>
    <col min="4" max="4" width="7.375" style="27" customWidth="1"/>
    <col min="5" max="5" width="6.625" style="27" customWidth="1"/>
    <col min="6" max="6" width="28.625" style="27" customWidth="1"/>
    <col min="7" max="7" width="17.00390625" style="19" bestFit="1" customWidth="1"/>
    <col min="8" max="16384" width="9.125" style="19" customWidth="1"/>
  </cols>
  <sheetData>
    <row r="1" spans="1:6" ht="22.5" customHeight="1" thickBot="1">
      <c r="A1" s="180" t="s">
        <v>1035</v>
      </c>
      <c r="B1" s="180"/>
      <c r="C1" s="180"/>
      <c r="D1" s="180"/>
      <c r="E1" s="180"/>
      <c r="F1" s="180"/>
    </row>
    <row r="2" spans="1:6" ht="101.25" customHeight="1">
      <c r="A2" s="88" t="s">
        <v>190</v>
      </c>
      <c r="B2" s="20" t="s">
        <v>191</v>
      </c>
      <c r="C2" s="21" t="s">
        <v>192</v>
      </c>
      <c r="D2" s="21" t="s">
        <v>193</v>
      </c>
      <c r="E2" s="21" t="s">
        <v>194</v>
      </c>
      <c r="F2" s="22" t="s">
        <v>195</v>
      </c>
    </row>
    <row r="3" spans="1:6" ht="12.75">
      <c r="A3" s="89" t="s">
        <v>196</v>
      </c>
      <c r="B3" s="24" t="s">
        <v>197</v>
      </c>
      <c r="C3" s="24">
        <v>12</v>
      </c>
      <c r="D3" s="24">
        <v>0</v>
      </c>
      <c r="E3" s="24">
        <v>1</v>
      </c>
      <c r="F3" s="90">
        <v>39600000</v>
      </c>
    </row>
    <row r="4" spans="1:6" ht="12.75">
      <c r="A4" s="89" t="s">
        <v>198</v>
      </c>
      <c r="B4" s="24" t="s">
        <v>197</v>
      </c>
      <c r="C4" s="24">
        <v>15</v>
      </c>
      <c r="D4" s="24">
        <v>6</v>
      </c>
      <c r="E4" s="24">
        <v>0</v>
      </c>
      <c r="F4" s="90">
        <v>36938000</v>
      </c>
    </row>
    <row r="5" spans="1:6" ht="12.75">
      <c r="A5" s="89" t="s">
        <v>199</v>
      </c>
      <c r="B5" s="24" t="s">
        <v>200</v>
      </c>
      <c r="C5" s="24">
        <v>4</v>
      </c>
      <c r="D5" s="24">
        <v>8</v>
      </c>
      <c r="E5" s="24">
        <v>0</v>
      </c>
      <c r="F5" s="90">
        <v>71882800</v>
      </c>
    </row>
    <row r="6" spans="1:6" ht="12.75">
      <c r="A6" s="89" t="s">
        <v>201</v>
      </c>
      <c r="B6" s="24" t="s">
        <v>202</v>
      </c>
      <c r="C6" s="24">
        <v>107</v>
      </c>
      <c r="D6" s="24">
        <v>8</v>
      </c>
      <c r="E6" s="24">
        <v>4</v>
      </c>
      <c r="F6" s="90">
        <v>120516000</v>
      </c>
    </row>
    <row r="7" spans="1:6" ht="12.75">
      <c r="A7" s="89" t="s">
        <v>203</v>
      </c>
      <c r="B7" s="24" t="s">
        <v>204</v>
      </c>
      <c r="C7" s="24">
        <v>4</v>
      </c>
      <c r="D7" s="24">
        <v>16</v>
      </c>
      <c r="E7" s="24">
        <v>1</v>
      </c>
      <c r="F7" s="90">
        <v>176008800</v>
      </c>
    </row>
    <row r="8" spans="1:6" ht="12.75">
      <c r="A8" s="89" t="s">
        <v>205</v>
      </c>
      <c r="B8" s="24" t="s">
        <v>204</v>
      </c>
      <c r="C8" s="23" t="s">
        <v>206</v>
      </c>
      <c r="D8" s="24">
        <v>13</v>
      </c>
      <c r="E8" s="24">
        <v>1</v>
      </c>
      <c r="F8" s="90">
        <v>76780000</v>
      </c>
    </row>
    <row r="9" spans="1:6" ht="12.75">
      <c r="A9" s="89" t="s">
        <v>207</v>
      </c>
      <c r="B9" s="24" t="s">
        <v>204</v>
      </c>
      <c r="C9" s="24">
        <v>13</v>
      </c>
      <c r="D9" s="24">
        <v>5</v>
      </c>
      <c r="E9" s="24">
        <v>4</v>
      </c>
      <c r="F9" s="90">
        <v>93544000</v>
      </c>
    </row>
    <row r="10" spans="1:6" ht="12.75">
      <c r="A10" s="89" t="s">
        <v>208</v>
      </c>
      <c r="B10" s="24" t="s">
        <v>209</v>
      </c>
      <c r="C10" s="24">
        <v>30</v>
      </c>
      <c r="D10" s="24">
        <v>18</v>
      </c>
      <c r="E10" s="24">
        <v>4</v>
      </c>
      <c r="F10" s="90">
        <v>159117200</v>
      </c>
    </row>
    <row r="11" spans="1:6" ht="12.75">
      <c r="A11" s="89" t="s">
        <v>210</v>
      </c>
      <c r="B11" s="24" t="s">
        <v>211</v>
      </c>
      <c r="C11" s="24">
        <v>5</v>
      </c>
      <c r="D11" s="24">
        <v>16</v>
      </c>
      <c r="E11" s="24">
        <v>2</v>
      </c>
      <c r="F11" s="90">
        <v>155170400</v>
      </c>
    </row>
    <row r="12" spans="1:6" ht="12.75">
      <c r="A12" s="89" t="s">
        <v>212</v>
      </c>
      <c r="B12" s="24" t="s">
        <v>213</v>
      </c>
      <c r="C12" s="24">
        <v>6</v>
      </c>
      <c r="D12" s="24">
        <v>48</v>
      </c>
      <c r="E12" s="24">
        <v>3</v>
      </c>
      <c r="F12" s="90">
        <v>782254000</v>
      </c>
    </row>
    <row r="13" spans="1:6" ht="12.75">
      <c r="A13" s="91" t="s">
        <v>214</v>
      </c>
      <c r="B13" s="24" t="s">
        <v>215</v>
      </c>
      <c r="C13" s="24">
        <v>15</v>
      </c>
      <c r="D13" s="24">
        <v>0</v>
      </c>
      <c r="E13" s="24">
        <v>1</v>
      </c>
      <c r="F13" s="90">
        <v>28600000</v>
      </c>
    </row>
    <row r="14" spans="1:6" ht="12.75">
      <c r="A14" s="89" t="s">
        <v>216</v>
      </c>
      <c r="B14" s="24" t="s">
        <v>217</v>
      </c>
      <c r="C14" s="24">
        <v>15</v>
      </c>
      <c r="D14" s="24">
        <v>23</v>
      </c>
      <c r="E14" s="24">
        <v>5</v>
      </c>
      <c r="F14" s="90">
        <v>308072600</v>
      </c>
    </row>
    <row r="15" spans="1:6" ht="12.75">
      <c r="A15" s="89" t="s">
        <v>218</v>
      </c>
      <c r="B15" s="24" t="s">
        <v>219</v>
      </c>
      <c r="C15" s="24">
        <v>7</v>
      </c>
      <c r="D15" s="24">
        <v>14</v>
      </c>
      <c r="E15" s="24">
        <v>1</v>
      </c>
      <c r="F15" s="90">
        <v>133911800</v>
      </c>
    </row>
    <row r="16" spans="1:6" ht="12.75">
      <c r="A16" s="89" t="s">
        <v>220</v>
      </c>
      <c r="B16" s="24" t="s">
        <v>219</v>
      </c>
      <c r="C16" s="24">
        <v>16</v>
      </c>
      <c r="D16" s="24">
        <v>40</v>
      </c>
      <c r="E16" s="24">
        <v>1</v>
      </c>
      <c r="F16" s="90">
        <v>436002600</v>
      </c>
    </row>
    <row r="17" spans="1:6" ht="12.75">
      <c r="A17" s="89" t="s">
        <v>221</v>
      </c>
      <c r="B17" s="24" t="s">
        <v>219</v>
      </c>
      <c r="C17" s="24">
        <v>17</v>
      </c>
      <c r="D17" s="24">
        <v>27</v>
      </c>
      <c r="E17" s="24">
        <v>2</v>
      </c>
      <c r="F17" s="90">
        <v>208450000</v>
      </c>
    </row>
    <row r="18" spans="1:6" ht="12.75">
      <c r="A18" s="89" t="s">
        <v>222</v>
      </c>
      <c r="B18" s="24" t="s">
        <v>219</v>
      </c>
      <c r="C18" s="24">
        <v>20</v>
      </c>
      <c r="D18" s="24">
        <v>20</v>
      </c>
      <c r="E18" s="24">
        <v>2</v>
      </c>
      <c r="F18" s="90">
        <v>195408400</v>
      </c>
    </row>
    <row r="19" spans="1:6" ht="12.75">
      <c r="A19" s="89" t="s">
        <v>223</v>
      </c>
      <c r="B19" s="24" t="s">
        <v>219</v>
      </c>
      <c r="C19" s="24">
        <v>30</v>
      </c>
      <c r="D19" s="24">
        <v>34</v>
      </c>
      <c r="E19" s="24">
        <v>3</v>
      </c>
      <c r="F19" s="90">
        <v>270650600</v>
      </c>
    </row>
    <row r="20" spans="1:6" ht="12.75">
      <c r="A20" s="89" t="s">
        <v>224</v>
      </c>
      <c r="B20" s="24" t="s">
        <v>219</v>
      </c>
      <c r="C20" s="24">
        <v>33</v>
      </c>
      <c r="D20" s="24">
        <v>5</v>
      </c>
      <c r="E20" s="24">
        <v>3</v>
      </c>
      <c r="F20" s="90">
        <v>100848000</v>
      </c>
    </row>
    <row r="21" spans="1:6" ht="12.75">
      <c r="A21" s="89" t="s">
        <v>940</v>
      </c>
      <c r="B21" s="24" t="s">
        <v>219</v>
      </c>
      <c r="C21" s="24">
        <v>34</v>
      </c>
      <c r="D21" s="24">
        <v>44</v>
      </c>
      <c r="E21" s="24">
        <v>1</v>
      </c>
      <c r="F21" s="90">
        <v>451281600</v>
      </c>
    </row>
    <row r="22" spans="1:6" ht="12.75">
      <c r="A22" s="89" t="s">
        <v>941</v>
      </c>
      <c r="B22" s="24" t="s">
        <v>219</v>
      </c>
      <c r="C22" s="24">
        <v>40</v>
      </c>
      <c r="D22" s="24">
        <v>23</v>
      </c>
      <c r="E22" s="24">
        <v>2</v>
      </c>
      <c r="F22" s="90">
        <v>356708000</v>
      </c>
    </row>
    <row r="23" spans="1:6" ht="12.75">
      <c r="A23" s="89" t="s">
        <v>225</v>
      </c>
      <c r="B23" s="24" t="s">
        <v>226</v>
      </c>
      <c r="C23" s="24">
        <v>11</v>
      </c>
      <c r="D23" s="24">
        <v>17</v>
      </c>
      <c r="E23" s="24">
        <v>5</v>
      </c>
      <c r="F23" s="90">
        <v>188003200</v>
      </c>
    </row>
    <row r="24" spans="1:6" ht="12.75">
      <c r="A24" s="89" t="s">
        <v>227</v>
      </c>
      <c r="B24" s="24" t="s">
        <v>228</v>
      </c>
      <c r="C24" s="24">
        <v>7</v>
      </c>
      <c r="D24" s="24">
        <v>23</v>
      </c>
      <c r="E24" s="24">
        <v>2</v>
      </c>
      <c r="F24" s="90">
        <v>164533600</v>
      </c>
    </row>
    <row r="25" spans="1:6" ht="12.75">
      <c r="A25" s="89" t="s">
        <v>229</v>
      </c>
      <c r="B25" s="24" t="s">
        <v>228</v>
      </c>
      <c r="C25" s="24">
        <v>18</v>
      </c>
      <c r="D25" s="24">
        <v>102</v>
      </c>
      <c r="E25" s="24">
        <v>3</v>
      </c>
      <c r="F25" s="90">
        <v>756144400</v>
      </c>
    </row>
    <row r="26" spans="1:6" ht="12.75">
      <c r="A26" s="89" t="s">
        <v>230</v>
      </c>
      <c r="B26" s="24" t="s">
        <v>228</v>
      </c>
      <c r="C26" s="24">
        <v>20</v>
      </c>
      <c r="D26" s="24">
        <v>111</v>
      </c>
      <c r="E26" s="24">
        <v>1</v>
      </c>
      <c r="F26" s="90">
        <v>742788200</v>
      </c>
    </row>
    <row r="27" spans="1:6" ht="12.75">
      <c r="A27" s="89" t="s">
        <v>231</v>
      </c>
      <c r="B27" s="24" t="s">
        <v>228</v>
      </c>
      <c r="C27" s="24">
        <v>22</v>
      </c>
      <c r="D27" s="24">
        <v>56</v>
      </c>
      <c r="E27" s="24">
        <v>1</v>
      </c>
      <c r="F27" s="90">
        <v>387893000</v>
      </c>
    </row>
    <row r="28" spans="1:6" ht="12.75">
      <c r="A28" s="89" t="s">
        <v>232</v>
      </c>
      <c r="B28" s="24" t="s">
        <v>228</v>
      </c>
      <c r="C28" s="24">
        <v>24</v>
      </c>
      <c r="D28" s="24">
        <v>14</v>
      </c>
      <c r="E28" s="24">
        <v>4</v>
      </c>
      <c r="F28" s="90">
        <v>195454600</v>
      </c>
    </row>
    <row r="29" spans="1:6" ht="12.75">
      <c r="A29" s="89" t="s">
        <v>233</v>
      </c>
      <c r="B29" s="24" t="s">
        <v>228</v>
      </c>
      <c r="C29" s="24">
        <v>26</v>
      </c>
      <c r="D29" s="24">
        <v>24</v>
      </c>
      <c r="E29" s="24">
        <v>0</v>
      </c>
      <c r="F29" s="90">
        <v>153234400</v>
      </c>
    </row>
    <row r="30" spans="1:6" ht="12.75">
      <c r="A30" s="89" t="s">
        <v>234</v>
      </c>
      <c r="B30" s="24" t="s">
        <v>228</v>
      </c>
      <c r="C30" s="24">
        <v>28</v>
      </c>
      <c r="D30" s="24">
        <v>8</v>
      </c>
      <c r="E30" s="24">
        <v>0</v>
      </c>
      <c r="F30" s="90">
        <v>54597400</v>
      </c>
    </row>
    <row r="31" spans="1:6" ht="12.75">
      <c r="A31" s="89" t="s">
        <v>235</v>
      </c>
      <c r="B31" s="24" t="s">
        <v>236</v>
      </c>
      <c r="C31" s="24">
        <v>17</v>
      </c>
      <c r="D31" s="24">
        <v>40</v>
      </c>
      <c r="E31" s="24">
        <v>0</v>
      </c>
      <c r="F31" s="90">
        <v>275325600</v>
      </c>
    </row>
    <row r="32" spans="1:6" ht="12.75">
      <c r="A32" s="89" t="s">
        <v>237</v>
      </c>
      <c r="B32" s="24" t="s">
        <v>236</v>
      </c>
      <c r="C32" s="24">
        <v>19</v>
      </c>
      <c r="D32" s="24">
        <v>24</v>
      </c>
      <c r="E32" s="24">
        <v>3</v>
      </c>
      <c r="F32" s="90">
        <v>277365000</v>
      </c>
    </row>
    <row r="33" spans="1:6" ht="12.75">
      <c r="A33" s="89" t="s">
        <v>238</v>
      </c>
      <c r="B33" s="24" t="s">
        <v>236</v>
      </c>
      <c r="C33" s="24">
        <v>35</v>
      </c>
      <c r="D33" s="24">
        <v>4</v>
      </c>
      <c r="E33" s="24">
        <v>1</v>
      </c>
      <c r="F33" s="90">
        <v>44506000</v>
      </c>
    </row>
    <row r="34" spans="1:6" ht="12.75">
      <c r="A34" s="89" t="s">
        <v>239</v>
      </c>
      <c r="B34" s="24" t="s">
        <v>236</v>
      </c>
      <c r="C34" s="24">
        <v>39</v>
      </c>
      <c r="D34" s="24">
        <v>4</v>
      </c>
      <c r="E34" s="24">
        <v>1</v>
      </c>
      <c r="F34" s="90">
        <v>91863200</v>
      </c>
    </row>
    <row r="35" spans="1:6" ht="12.75">
      <c r="A35" s="89" t="s">
        <v>240</v>
      </c>
      <c r="B35" s="24" t="s">
        <v>236</v>
      </c>
      <c r="C35" s="24">
        <v>45</v>
      </c>
      <c r="D35" s="24">
        <v>7</v>
      </c>
      <c r="E35" s="24">
        <v>2</v>
      </c>
      <c r="F35" s="90">
        <v>95942000</v>
      </c>
    </row>
    <row r="36" spans="1:6" ht="12.75">
      <c r="A36" s="89" t="s">
        <v>241</v>
      </c>
      <c r="B36" s="24" t="s">
        <v>242</v>
      </c>
      <c r="C36" s="24">
        <v>11</v>
      </c>
      <c r="D36" s="24">
        <v>18</v>
      </c>
      <c r="E36" s="24">
        <v>0</v>
      </c>
      <c r="F36" s="90">
        <v>149415200</v>
      </c>
    </row>
    <row r="37" spans="1:6" ht="12.75">
      <c r="A37" s="89" t="s">
        <v>243</v>
      </c>
      <c r="B37" s="24" t="s">
        <v>242</v>
      </c>
      <c r="C37" s="24">
        <v>14</v>
      </c>
      <c r="D37" s="24">
        <v>53</v>
      </c>
      <c r="E37" s="24">
        <v>2</v>
      </c>
      <c r="F37" s="90">
        <v>367738800</v>
      </c>
    </row>
    <row r="38" spans="1:6" ht="12.75">
      <c r="A38" s="89" t="s">
        <v>244</v>
      </c>
      <c r="B38" s="24" t="s">
        <v>242</v>
      </c>
      <c r="C38" s="24">
        <v>16</v>
      </c>
      <c r="D38" s="24">
        <v>26</v>
      </c>
      <c r="E38" s="24">
        <v>0</v>
      </c>
      <c r="F38" s="90">
        <v>164575400</v>
      </c>
    </row>
    <row r="39" spans="1:6" ht="12.75">
      <c r="A39" s="92" t="s">
        <v>245</v>
      </c>
      <c r="B39" s="24" t="s">
        <v>242</v>
      </c>
      <c r="C39" s="24" t="s">
        <v>246</v>
      </c>
      <c r="D39" s="24"/>
      <c r="E39" s="24">
        <v>1</v>
      </c>
      <c r="F39" s="90">
        <v>1623157800</v>
      </c>
    </row>
    <row r="40" spans="1:6" ht="12.75">
      <c r="A40" s="89" t="s">
        <v>247</v>
      </c>
      <c r="B40" s="24" t="s">
        <v>248</v>
      </c>
      <c r="C40" s="24">
        <v>18</v>
      </c>
      <c r="D40" s="24">
        <v>8</v>
      </c>
      <c r="E40" s="24">
        <v>2</v>
      </c>
      <c r="F40" s="90">
        <v>85824200</v>
      </c>
    </row>
    <row r="41" spans="1:6" ht="12.75">
      <c r="A41" s="89" t="s">
        <v>249</v>
      </c>
      <c r="B41" s="24" t="s">
        <v>250</v>
      </c>
      <c r="C41" s="24">
        <v>27</v>
      </c>
      <c r="D41" s="24">
        <v>23</v>
      </c>
      <c r="E41" s="24">
        <v>1</v>
      </c>
      <c r="F41" s="90">
        <v>236783800</v>
      </c>
    </row>
    <row r="42" spans="1:6" ht="12.75">
      <c r="A42" s="89" t="s">
        <v>251</v>
      </c>
      <c r="B42" s="24" t="s">
        <v>252</v>
      </c>
      <c r="C42" s="24">
        <v>16</v>
      </c>
      <c r="D42" s="24">
        <v>16</v>
      </c>
      <c r="E42" s="24">
        <v>2</v>
      </c>
      <c r="F42" s="90">
        <v>279380200</v>
      </c>
    </row>
    <row r="43" spans="1:6" ht="12.75">
      <c r="A43" s="89" t="s">
        <v>253</v>
      </c>
      <c r="B43" s="24" t="s">
        <v>254</v>
      </c>
      <c r="C43" s="24" t="s">
        <v>255</v>
      </c>
      <c r="D43" s="24">
        <v>68</v>
      </c>
      <c r="E43" s="24">
        <v>1</v>
      </c>
      <c r="F43" s="90">
        <v>804311200</v>
      </c>
    </row>
    <row r="44" spans="1:6" ht="12.75">
      <c r="A44" s="89" t="s">
        <v>256</v>
      </c>
      <c r="B44" s="24" t="s">
        <v>257</v>
      </c>
      <c r="C44" s="24">
        <v>19</v>
      </c>
      <c r="D44" s="24">
        <v>24</v>
      </c>
      <c r="E44" s="24">
        <v>2</v>
      </c>
      <c r="F44" s="90">
        <v>198992200</v>
      </c>
    </row>
    <row r="45" spans="1:6" ht="12.75">
      <c r="A45" s="89" t="s">
        <v>258</v>
      </c>
      <c r="B45" s="24" t="s">
        <v>257</v>
      </c>
      <c r="C45" s="24">
        <v>20</v>
      </c>
      <c r="D45" s="24">
        <v>21</v>
      </c>
      <c r="E45" s="24"/>
      <c r="F45" s="90">
        <v>174290600</v>
      </c>
    </row>
    <row r="46" spans="1:6" ht="12.75">
      <c r="A46" s="89" t="s">
        <v>259</v>
      </c>
      <c r="B46" s="24" t="s">
        <v>260</v>
      </c>
      <c r="C46" s="24">
        <v>14</v>
      </c>
      <c r="D46" s="24">
        <v>5</v>
      </c>
      <c r="E46" s="24">
        <v>3</v>
      </c>
      <c r="F46" s="90">
        <v>192500000</v>
      </c>
    </row>
    <row r="47" spans="1:6" ht="12.75">
      <c r="A47" s="89" t="s">
        <v>261</v>
      </c>
      <c r="B47" s="24" t="s">
        <v>260</v>
      </c>
      <c r="C47" s="24">
        <v>25</v>
      </c>
      <c r="D47" s="24">
        <v>7</v>
      </c>
      <c r="E47" s="24">
        <v>1</v>
      </c>
      <c r="F47" s="90">
        <v>151712000</v>
      </c>
    </row>
    <row r="48" spans="1:6" ht="12.75">
      <c r="A48" s="89" t="s">
        <v>262</v>
      </c>
      <c r="B48" s="24" t="s">
        <v>260</v>
      </c>
      <c r="C48" s="24">
        <v>47</v>
      </c>
      <c r="D48" s="24">
        <v>40</v>
      </c>
      <c r="E48" s="24">
        <v>4</v>
      </c>
      <c r="F48" s="90">
        <v>479179800</v>
      </c>
    </row>
    <row r="49" spans="1:6" ht="12.75">
      <c r="A49" s="89" t="s">
        <v>263</v>
      </c>
      <c r="B49" s="24" t="s">
        <v>260</v>
      </c>
      <c r="C49" s="24">
        <v>49</v>
      </c>
      <c r="D49" s="24">
        <v>0</v>
      </c>
      <c r="E49" s="24">
        <v>1</v>
      </c>
      <c r="F49" s="90">
        <v>66880000</v>
      </c>
    </row>
    <row r="50" spans="1:6" ht="12.75">
      <c r="A50" s="89" t="s">
        <v>264</v>
      </c>
      <c r="B50" s="24" t="s">
        <v>260</v>
      </c>
      <c r="C50" s="24">
        <v>55</v>
      </c>
      <c r="D50" s="24">
        <v>16</v>
      </c>
      <c r="E50" s="24">
        <v>0</v>
      </c>
      <c r="F50" s="90">
        <v>117367800</v>
      </c>
    </row>
    <row r="51" spans="1:6" ht="12.75">
      <c r="A51" s="89" t="s">
        <v>265</v>
      </c>
      <c r="B51" s="24" t="s">
        <v>260</v>
      </c>
      <c r="C51" s="24">
        <v>57</v>
      </c>
      <c r="D51" s="24">
        <v>8</v>
      </c>
      <c r="E51" s="24">
        <v>0</v>
      </c>
      <c r="F51" s="90">
        <v>47168000</v>
      </c>
    </row>
    <row r="52" spans="1:6" ht="12.75">
      <c r="A52" s="89" t="s">
        <v>266</v>
      </c>
      <c r="B52" s="24" t="s">
        <v>260</v>
      </c>
      <c r="C52" s="24">
        <v>59</v>
      </c>
      <c r="D52" s="24">
        <v>11</v>
      </c>
      <c r="E52" s="24">
        <v>0</v>
      </c>
      <c r="F52" s="90">
        <v>90494800</v>
      </c>
    </row>
    <row r="53" spans="1:6" ht="12.75">
      <c r="A53" s="89" t="s">
        <v>267</v>
      </c>
      <c r="B53" s="24" t="s">
        <v>268</v>
      </c>
      <c r="C53" s="24">
        <v>8</v>
      </c>
      <c r="D53" s="24">
        <v>8</v>
      </c>
      <c r="E53" s="24">
        <v>3</v>
      </c>
      <c r="F53" s="90">
        <v>106810000</v>
      </c>
    </row>
    <row r="54" spans="1:6" ht="12.75">
      <c r="A54" s="89" t="s">
        <v>269</v>
      </c>
      <c r="B54" s="24" t="s">
        <v>268</v>
      </c>
      <c r="C54" s="24">
        <v>10</v>
      </c>
      <c r="D54" s="24">
        <v>13</v>
      </c>
      <c r="E54" s="24">
        <v>2</v>
      </c>
      <c r="F54" s="90">
        <v>97086000</v>
      </c>
    </row>
    <row r="55" spans="1:6" ht="12.75">
      <c r="A55" s="89" t="s">
        <v>270</v>
      </c>
      <c r="B55" s="24" t="s">
        <v>268</v>
      </c>
      <c r="C55" s="24">
        <v>18</v>
      </c>
      <c r="D55" s="24">
        <v>15</v>
      </c>
      <c r="E55" s="24">
        <v>0</v>
      </c>
      <c r="F55" s="90">
        <v>99138600</v>
      </c>
    </row>
    <row r="56" spans="1:6" ht="12.75">
      <c r="A56" s="89" t="s">
        <v>271</v>
      </c>
      <c r="B56" s="24" t="s">
        <v>268</v>
      </c>
      <c r="C56" s="24">
        <v>20</v>
      </c>
      <c r="D56" s="24">
        <v>4</v>
      </c>
      <c r="E56" s="24">
        <v>3</v>
      </c>
      <c r="F56" s="90">
        <v>79631200</v>
      </c>
    </row>
    <row r="57" spans="1:6" ht="12.75">
      <c r="A57" s="89" t="s">
        <v>272</v>
      </c>
      <c r="B57" s="24" t="s">
        <v>268</v>
      </c>
      <c r="C57" s="24">
        <v>26</v>
      </c>
      <c r="D57" s="24">
        <v>10</v>
      </c>
      <c r="E57" s="24">
        <v>1</v>
      </c>
      <c r="F57" s="90">
        <v>81158000</v>
      </c>
    </row>
    <row r="58" spans="1:6" ht="12.75">
      <c r="A58" s="89" t="s">
        <v>273</v>
      </c>
      <c r="B58" s="24" t="s">
        <v>274</v>
      </c>
      <c r="C58" s="24">
        <v>5</v>
      </c>
      <c r="D58" s="24">
        <v>7</v>
      </c>
      <c r="E58" s="24">
        <v>2</v>
      </c>
      <c r="F58" s="90">
        <v>140775800</v>
      </c>
    </row>
    <row r="59" spans="1:6" ht="12.75">
      <c r="A59" s="89" t="s">
        <v>275</v>
      </c>
      <c r="B59" s="24" t="s">
        <v>274</v>
      </c>
      <c r="C59" s="24">
        <v>6</v>
      </c>
      <c r="D59" s="24">
        <v>2</v>
      </c>
      <c r="E59" s="24">
        <v>2</v>
      </c>
      <c r="F59" s="90">
        <v>94613200</v>
      </c>
    </row>
    <row r="60" spans="1:6" ht="12.75">
      <c r="A60" s="89" t="s">
        <v>276</v>
      </c>
      <c r="B60" s="24" t="s">
        <v>274</v>
      </c>
      <c r="C60" s="24">
        <v>10</v>
      </c>
      <c r="D60" s="24">
        <v>9</v>
      </c>
      <c r="E60" s="24">
        <v>6</v>
      </c>
      <c r="F60" s="90">
        <v>141416000</v>
      </c>
    </row>
    <row r="61" spans="1:6" ht="12.75">
      <c r="A61" s="89" t="s">
        <v>277</v>
      </c>
      <c r="B61" s="24" t="s">
        <v>274</v>
      </c>
      <c r="C61" s="24">
        <v>17</v>
      </c>
      <c r="D61" s="24">
        <v>6</v>
      </c>
      <c r="E61" s="24">
        <v>4</v>
      </c>
      <c r="F61" s="90">
        <v>68756600</v>
      </c>
    </row>
    <row r="62" spans="1:6" ht="12.75">
      <c r="A62" s="89" t="s">
        <v>278</v>
      </c>
      <c r="B62" s="24" t="s">
        <v>274</v>
      </c>
      <c r="C62" s="24">
        <v>20</v>
      </c>
      <c r="D62" s="24">
        <v>4</v>
      </c>
      <c r="E62" s="24">
        <v>2</v>
      </c>
      <c r="F62" s="90">
        <v>114818000</v>
      </c>
    </row>
    <row r="63" spans="1:6" ht="12.75">
      <c r="A63" s="89" t="s">
        <v>279</v>
      </c>
      <c r="B63" s="24" t="s">
        <v>274</v>
      </c>
      <c r="C63" s="24">
        <v>22</v>
      </c>
      <c r="D63" s="24">
        <v>27</v>
      </c>
      <c r="E63" s="24">
        <v>2</v>
      </c>
      <c r="F63" s="90">
        <v>226067600</v>
      </c>
    </row>
    <row r="64" spans="1:6" ht="12.75">
      <c r="A64" s="89" t="s">
        <v>280</v>
      </c>
      <c r="B64" s="24" t="s">
        <v>274</v>
      </c>
      <c r="C64" s="24">
        <v>24</v>
      </c>
      <c r="D64" s="24">
        <v>3</v>
      </c>
      <c r="E64" s="24">
        <v>2</v>
      </c>
      <c r="F64" s="90">
        <v>106898000</v>
      </c>
    </row>
    <row r="65" spans="1:6" ht="12.75">
      <c r="A65" s="89" t="s">
        <v>281</v>
      </c>
      <c r="B65" s="24" t="s">
        <v>282</v>
      </c>
      <c r="C65" s="24">
        <v>5</v>
      </c>
      <c r="D65" s="24">
        <v>29</v>
      </c>
      <c r="E65" s="24">
        <v>2</v>
      </c>
      <c r="F65" s="90">
        <v>501177600</v>
      </c>
    </row>
    <row r="66" spans="1:6" ht="12.75">
      <c r="A66" s="89" t="s">
        <v>283</v>
      </c>
      <c r="B66" s="24" t="s">
        <v>282</v>
      </c>
      <c r="C66" s="24">
        <v>7</v>
      </c>
      <c r="D66" s="24">
        <v>16</v>
      </c>
      <c r="E66" s="24">
        <v>5</v>
      </c>
      <c r="F66" s="90">
        <v>190352800</v>
      </c>
    </row>
    <row r="67" spans="1:6" ht="12.75">
      <c r="A67" s="89" t="s">
        <v>284</v>
      </c>
      <c r="B67" s="24" t="s">
        <v>282</v>
      </c>
      <c r="C67" s="24">
        <v>42289</v>
      </c>
      <c r="D67" s="24">
        <v>29</v>
      </c>
      <c r="E67" s="24">
        <v>3</v>
      </c>
      <c r="F67" s="90">
        <v>233620200</v>
      </c>
    </row>
    <row r="68" spans="1:6" ht="12.75">
      <c r="A68" s="89" t="s">
        <v>285</v>
      </c>
      <c r="B68" s="24" t="s">
        <v>286</v>
      </c>
      <c r="C68" s="24">
        <v>3</v>
      </c>
      <c r="D68" s="24">
        <v>6</v>
      </c>
      <c r="E68" s="24">
        <v>2</v>
      </c>
      <c r="F68" s="90">
        <v>60786000</v>
      </c>
    </row>
    <row r="69" spans="1:6" ht="12.75">
      <c r="A69" s="89" t="s">
        <v>287</v>
      </c>
      <c r="B69" s="24" t="s">
        <v>286</v>
      </c>
      <c r="C69" s="24">
        <v>6</v>
      </c>
      <c r="D69" s="24">
        <v>2</v>
      </c>
      <c r="E69" s="24">
        <v>0</v>
      </c>
      <c r="F69" s="90">
        <v>22858000</v>
      </c>
    </row>
    <row r="70" spans="1:6" ht="12.75">
      <c r="A70" s="89" t="s">
        <v>288</v>
      </c>
      <c r="B70" s="24" t="s">
        <v>286</v>
      </c>
      <c r="C70" s="24">
        <v>8</v>
      </c>
      <c r="D70" s="24">
        <v>25</v>
      </c>
      <c r="E70" s="24">
        <v>3</v>
      </c>
      <c r="F70" s="90">
        <v>188958000</v>
      </c>
    </row>
    <row r="71" spans="1:6" ht="12.75">
      <c r="A71" s="89" t="s">
        <v>289</v>
      </c>
      <c r="B71" s="24" t="s">
        <v>290</v>
      </c>
      <c r="C71" s="24">
        <v>11</v>
      </c>
      <c r="D71" s="24">
        <v>4</v>
      </c>
      <c r="E71" s="24">
        <v>1</v>
      </c>
      <c r="F71" s="90">
        <v>153560000</v>
      </c>
    </row>
    <row r="72" spans="1:6" ht="12.75">
      <c r="A72" s="89" t="s">
        <v>292</v>
      </c>
      <c r="B72" s="24" t="s">
        <v>291</v>
      </c>
      <c r="C72" s="24">
        <v>20</v>
      </c>
      <c r="D72" s="24">
        <v>16</v>
      </c>
      <c r="E72" s="24">
        <v>1</v>
      </c>
      <c r="F72" s="90">
        <v>143222200</v>
      </c>
    </row>
    <row r="73" spans="1:6" ht="12.75">
      <c r="A73" s="89" t="s">
        <v>293</v>
      </c>
      <c r="B73" s="24" t="s">
        <v>294</v>
      </c>
      <c r="C73" s="24">
        <v>12</v>
      </c>
      <c r="D73" s="24">
        <v>2</v>
      </c>
      <c r="E73" s="24">
        <v>1</v>
      </c>
      <c r="F73" s="90">
        <v>107140000</v>
      </c>
    </row>
    <row r="74" spans="1:6" ht="12.75">
      <c r="A74" s="89" t="s">
        <v>295</v>
      </c>
      <c r="B74" s="24" t="s">
        <v>294</v>
      </c>
      <c r="C74" s="24">
        <v>20</v>
      </c>
      <c r="D74" s="24">
        <v>3</v>
      </c>
      <c r="E74" s="24">
        <v>2</v>
      </c>
      <c r="F74" s="90">
        <v>55000000</v>
      </c>
    </row>
    <row r="75" spans="1:6" ht="12.75">
      <c r="A75" s="89" t="s">
        <v>296</v>
      </c>
      <c r="B75" s="24" t="s">
        <v>294</v>
      </c>
      <c r="C75" s="24">
        <v>42100</v>
      </c>
      <c r="D75" s="24">
        <v>8</v>
      </c>
      <c r="E75" s="24">
        <v>1</v>
      </c>
      <c r="F75" s="90">
        <v>172697800</v>
      </c>
    </row>
    <row r="76" spans="1:6" ht="12.75">
      <c r="A76" s="89" t="s">
        <v>297</v>
      </c>
      <c r="B76" s="24" t="s">
        <v>298</v>
      </c>
      <c r="C76" s="24">
        <v>8</v>
      </c>
      <c r="D76" s="24">
        <v>9</v>
      </c>
      <c r="E76" s="24">
        <v>0</v>
      </c>
      <c r="F76" s="90">
        <v>68164800</v>
      </c>
    </row>
    <row r="77" spans="1:6" ht="12.75">
      <c r="A77" s="89" t="s">
        <v>299</v>
      </c>
      <c r="B77" s="24" t="s">
        <v>298</v>
      </c>
      <c r="C77" s="24">
        <v>10</v>
      </c>
      <c r="D77" s="24">
        <v>21</v>
      </c>
      <c r="E77" s="24">
        <v>3</v>
      </c>
      <c r="F77" s="90">
        <v>234896200</v>
      </c>
    </row>
    <row r="78" spans="1:6" ht="12.75">
      <c r="A78" s="89" t="s">
        <v>300</v>
      </c>
      <c r="B78" s="24" t="s">
        <v>298</v>
      </c>
      <c r="C78" s="24">
        <v>11</v>
      </c>
      <c r="D78" s="24">
        <v>14</v>
      </c>
      <c r="E78" s="24">
        <v>0</v>
      </c>
      <c r="F78" s="90">
        <v>94996000</v>
      </c>
    </row>
    <row r="79" spans="1:6" ht="12.75">
      <c r="A79" s="89" t="s">
        <v>301</v>
      </c>
      <c r="B79" s="24" t="s">
        <v>298</v>
      </c>
      <c r="C79" s="24">
        <v>15</v>
      </c>
      <c r="D79" s="24">
        <v>6</v>
      </c>
      <c r="E79" s="24">
        <v>1</v>
      </c>
      <c r="F79" s="90">
        <v>56694000</v>
      </c>
    </row>
    <row r="80" spans="1:6" ht="12.75">
      <c r="A80" s="89" t="s">
        <v>302</v>
      </c>
      <c r="B80" s="24" t="s">
        <v>298</v>
      </c>
      <c r="C80" s="24">
        <v>28</v>
      </c>
      <c r="D80" s="24">
        <v>22</v>
      </c>
      <c r="E80" s="24">
        <v>1</v>
      </c>
      <c r="F80" s="90">
        <v>302957600</v>
      </c>
    </row>
    <row r="81" spans="1:6" ht="12.75">
      <c r="A81" s="89" t="s">
        <v>303</v>
      </c>
      <c r="B81" s="24" t="s">
        <v>298</v>
      </c>
      <c r="C81" s="24">
        <v>37</v>
      </c>
      <c r="D81" s="24">
        <v>5</v>
      </c>
      <c r="E81" s="24">
        <v>2</v>
      </c>
      <c r="F81" s="90">
        <v>56716000</v>
      </c>
    </row>
    <row r="82" spans="1:6" ht="12.75">
      <c r="A82" s="89" t="s">
        <v>304</v>
      </c>
      <c r="B82" s="24" t="s">
        <v>298</v>
      </c>
      <c r="C82" s="24" t="s">
        <v>305</v>
      </c>
      <c r="D82" s="24">
        <v>26</v>
      </c>
      <c r="E82" s="24">
        <v>0</v>
      </c>
      <c r="F82" s="90">
        <v>189970000</v>
      </c>
    </row>
    <row r="83" spans="1:6" ht="12.75">
      <c r="A83" s="89" t="s">
        <v>306</v>
      </c>
      <c r="B83" s="24" t="s">
        <v>307</v>
      </c>
      <c r="C83" s="24" t="s">
        <v>308</v>
      </c>
      <c r="D83" s="24">
        <v>23</v>
      </c>
      <c r="E83" s="24">
        <v>2</v>
      </c>
      <c r="F83" s="90">
        <v>198286000</v>
      </c>
    </row>
    <row r="84" spans="1:6" ht="12.75">
      <c r="A84" s="89" t="s">
        <v>309</v>
      </c>
      <c r="B84" s="24" t="s">
        <v>310</v>
      </c>
      <c r="C84" s="24">
        <v>4</v>
      </c>
      <c r="D84" s="24">
        <v>16</v>
      </c>
      <c r="E84" s="24">
        <v>2</v>
      </c>
      <c r="F84" s="90">
        <v>198811800</v>
      </c>
    </row>
    <row r="85" spans="1:6" ht="12.75">
      <c r="A85" s="89" t="s">
        <v>311</v>
      </c>
      <c r="B85" s="24" t="s">
        <v>310</v>
      </c>
      <c r="C85" s="24">
        <v>6</v>
      </c>
      <c r="D85" s="24">
        <v>30</v>
      </c>
      <c r="E85" s="24">
        <v>2</v>
      </c>
      <c r="F85" s="90">
        <v>275655600</v>
      </c>
    </row>
    <row r="86" spans="1:6" ht="12.75">
      <c r="A86" s="89" t="s">
        <v>312</v>
      </c>
      <c r="B86" s="24" t="s">
        <v>313</v>
      </c>
      <c r="C86" s="24">
        <v>8</v>
      </c>
      <c r="D86" s="24">
        <v>22</v>
      </c>
      <c r="E86" s="24">
        <v>1</v>
      </c>
      <c r="F86" s="90">
        <v>195210400</v>
      </c>
    </row>
    <row r="87" spans="1:6" ht="12.75">
      <c r="A87" s="89" t="s">
        <v>314</v>
      </c>
      <c r="B87" s="24" t="s">
        <v>313</v>
      </c>
      <c r="C87" s="24">
        <v>14</v>
      </c>
      <c r="D87" s="24">
        <v>27</v>
      </c>
      <c r="E87" s="24">
        <v>1</v>
      </c>
      <c r="F87" s="90">
        <v>230054000</v>
      </c>
    </row>
    <row r="88" spans="1:6" ht="12.75">
      <c r="A88" s="89" t="s">
        <v>315</v>
      </c>
      <c r="B88" s="24" t="s">
        <v>313</v>
      </c>
      <c r="C88" s="24">
        <v>15</v>
      </c>
      <c r="D88" s="24">
        <v>17</v>
      </c>
      <c r="E88" s="24">
        <v>5</v>
      </c>
      <c r="F88" s="90">
        <v>147180000</v>
      </c>
    </row>
    <row r="89" spans="1:6" ht="12.75">
      <c r="A89" s="89" t="s">
        <v>316</v>
      </c>
      <c r="B89" s="24" t="s">
        <v>313</v>
      </c>
      <c r="C89" s="24">
        <v>19</v>
      </c>
      <c r="D89" s="24">
        <v>10</v>
      </c>
      <c r="E89" s="24">
        <v>2</v>
      </c>
      <c r="F89" s="90">
        <v>131969200</v>
      </c>
    </row>
    <row r="90" spans="1:6" ht="12.75">
      <c r="A90" s="89" t="s">
        <v>317</v>
      </c>
      <c r="B90" s="24" t="s">
        <v>313</v>
      </c>
      <c r="C90" s="24">
        <v>20</v>
      </c>
      <c r="D90" s="24">
        <v>7</v>
      </c>
      <c r="E90" s="24">
        <v>1</v>
      </c>
      <c r="F90" s="90">
        <v>61206200</v>
      </c>
    </row>
    <row r="91" spans="1:6" ht="12.75">
      <c r="A91" s="89" t="s">
        <v>318</v>
      </c>
      <c r="B91" s="24" t="s">
        <v>313</v>
      </c>
      <c r="C91" s="24">
        <v>22</v>
      </c>
      <c r="D91" s="24">
        <v>24</v>
      </c>
      <c r="E91" s="24">
        <v>3</v>
      </c>
      <c r="F91" s="90">
        <v>226417400</v>
      </c>
    </row>
    <row r="92" spans="1:6" ht="12.75">
      <c r="A92" s="89" t="s">
        <v>319</v>
      </c>
      <c r="B92" s="24" t="s">
        <v>313</v>
      </c>
      <c r="C92" s="24">
        <v>25</v>
      </c>
      <c r="D92" s="24">
        <v>11</v>
      </c>
      <c r="E92" s="24">
        <v>7</v>
      </c>
      <c r="F92" s="90">
        <v>116518600</v>
      </c>
    </row>
    <row r="93" spans="1:6" ht="12.75">
      <c r="A93" s="89" t="s">
        <v>320</v>
      </c>
      <c r="B93" s="24" t="s">
        <v>313</v>
      </c>
      <c r="C93" s="24">
        <v>30</v>
      </c>
      <c r="D93" s="24">
        <v>16</v>
      </c>
      <c r="E93" s="24">
        <v>2</v>
      </c>
      <c r="F93" s="90">
        <v>139601000</v>
      </c>
    </row>
    <row r="94" spans="1:6" ht="12.75">
      <c r="A94" s="89" t="s">
        <v>321</v>
      </c>
      <c r="B94" s="24" t="s">
        <v>313</v>
      </c>
      <c r="C94" s="24">
        <v>34</v>
      </c>
      <c r="D94" s="24">
        <v>12</v>
      </c>
      <c r="E94" s="24">
        <v>6</v>
      </c>
      <c r="F94" s="90">
        <v>97669000</v>
      </c>
    </row>
    <row r="95" spans="1:6" ht="12.75">
      <c r="A95" s="89" t="s">
        <v>322</v>
      </c>
      <c r="B95" s="24" t="s">
        <v>313</v>
      </c>
      <c r="C95" s="24" t="s">
        <v>308</v>
      </c>
      <c r="D95" s="24">
        <v>2</v>
      </c>
      <c r="E95" s="24">
        <v>7</v>
      </c>
      <c r="F95" s="90">
        <v>75026600</v>
      </c>
    </row>
    <row r="96" spans="1:6" ht="12.75">
      <c r="A96" s="89" t="s">
        <v>323</v>
      </c>
      <c r="B96" s="24" t="s">
        <v>313</v>
      </c>
      <c r="C96" s="24" t="s">
        <v>324</v>
      </c>
      <c r="D96" s="24">
        <v>10</v>
      </c>
      <c r="E96" s="24">
        <v>3</v>
      </c>
      <c r="F96" s="90">
        <v>90354000</v>
      </c>
    </row>
    <row r="97" spans="1:6" ht="12.75">
      <c r="A97" s="89" t="s">
        <v>325</v>
      </c>
      <c r="B97" s="24" t="s">
        <v>326</v>
      </c>
      <c r="C97" s="24">
        <v>4</v>
      </c>
      <c r="D97" s="24">
        <v>4</v>
      </c>
      <c r="E97" s="24">
        <v>3</v>
      </c>
      <c r="F97" s="90">
        <v>266772000</v>
      </c>
    </row>
    <row r="98" spans="1:6" ht="12.75">
      <c r="A98" s="89" t="s">
        <v>327</v>
      </c>
      <c r="B98" s="24" t="s">
        <v>326</v>
      </c>
      <c r="C98" s="24">
        <v>12</v>
      </c>
      <c r="D98" s="24">
        <v>67</v>
      </c>
      <c r="E98" s="24">
        <v>3</v>
      </c>
      <c r="F98" s="90">
        <v>511748600</v>
      </c>
    </row>
    <row r="99" spans="1:6" ht="12.75">
      <c r="A99" s="89" t="s">
        <v>328</v>
      </c>
      <c r="B99" s="24" t="s">
        <v>326</v>
      </c>
      <c r="C99" s="24">
        <v>20</v>
      </c>
      <c r="D99" s="24">
        <v>73</v>
      </c>
      <c r="E99" s="24">
        <v>4</v>
      </c>
      <c r="F99" s="90">
        <v>682374000</v>
      </c>
    </row>
    <row r="100" spans="1:6" ht="12.75">
      <c r="A100" s="89" t="s">
        <v>329</v>
      </c>
      <c r="B100" s="24" t="s">
        <v>326</v>
      </c>
      <c r="C100" s="24">
        <v>22</v>
      </c>
      <c r="D100" s="24">
        <v>13</v>
      </c>
      <c r="E100" s="24">
        <v>1</v>
      </c>
      <c r="F100" s="90">
        <v>144958000</v>
      </c>
    </row>
    <row r="101" spans="1:6" ht="12.75">
      <c r="A101" s="89" t="s">
        <v>330</v>
      </c>
      <c r="B101" s="24" t="s">
        <v>326</v>
      </c>
      <c r="C101" s="24">
        <v>33</v>
      </c>
      <c r="D101" s="24">
        <v>28</v>
      </c>
      <c r="E101" s="24">
        <v>3</v>
      </c>
      <c r="F101" s="90">
        <v>355762000</v>
      </c>
    </row>
    <row r="102" spans="1:6" ht="12.75">
      <c r="A102" s="89" t="s">
        <v>331</v>
      </c>
      <c r="B102" s="24" t="s">
        <v>326</v>
      </c>
      <c r="C102" s="24">
        <v>36</v>
      </c>
      <c r="D102" s="24">
        <v>9</v>
      </c>
      <c r="E102" s="24">
        <v>4</v>
      </c>
      <c r="F102" s="90">
        <v>84568000</v>
      </c>
    </row>
    <row r="103" spans="1:6" ht="12.75">
      <c r="A103" s="89" t="s">
        <v>332</v>
      </c>
      <c r="B103" s="24" t="s">
        <v>326</v>
      </c>
      <c r="C103" s="24">
        <v>41</v>
      </c>
      <c r="D103" s="24">
        <v>4</v>
      </c>
      <c r="E103" s="24">
        <v>1</v>
      </c>
      <c r="F103" s="90">
        <v>50366800</v>
      </c>
    </row>
    <row r="104" spans="1:6" ht="12.75">
      <c r="A104" s="89" t="s">
        <v>333</v>
      </c>
      <c r="B104" s="24" t="s">
        <v>326</v>
      </c>
      <c r="C104" s="24">
        <v>44</v>
      </c>
      <c r="D104" s="24">
        <v>28</v>
      </c>
      <c r="E104" s="24">
        <v>2</v>
      </c>
      <c r="F104" s="90">
        <v>248945400</v>
      </c>
    </row>
    <row r="105" spans="1:6" ht="12.75">
      <c r="A105" s="89" t="s">
        <v>334</v>
      </c>
      <c r="B105" s="24" t="s">
        <v>326</v>
      </c>
      <c r="C105" s="24">
        <v>47</v>
      </c>
      <c r="D105" s="24">
        <v>19</v>
      </c>
      <c r="E105" s="24">
        <v>2</v>
      </c>
      <c r="F105" s="90">
        <v>184582200</v>
      </c>
    </row>
    <row r="106" spans="1:6" ht="12.75">
      <c r="A106" s="89" t="s">
        <v>335</v>
      </c>
      <c r="B106" s="24" t="s">
        <v>326</v>
      </c>
      <c r="C106" s="24">
        <v>51</v>
      </c>
      <c r="D106" s="24">
        <v>9</v>
      </c>
      <c r="E106" s="24">
        <v>0</v>
      </c>
      <c r="F106" s="90">
        <v>63569000</v>
      </c>
    </row>
    <row r="107" spans="1:6" ht="12.75">
      <c r="A107" s="89" t="s">
        <v>336</v>
      </c>
      <c r="B107" s="24" t="s">
        <v>326</v>
      </c>
      <c r="C107" s="24" t="s">
        <v>337</v>
      </c>
      <c r="D107" s="24">
        <v>27</v>
      </c>
      <c r="E107" s="24">
        <v>2</v>
      </c>
      <c r="F107" s="90">
        <v>486371600</v>
      </c>
    </row>
    <row r="108" spans="1:6" ht="12.75">
      <c r="A108" s="89" t="s">
        <v>338</v>
      </c>
      <c r="B108" s="24" t="s">
        <v>339</v>
      </c>
      <c r="C108" s="24">
        <v>4</v>
      </c>
      <c r="D108" s="24">
        <v>12</v>
      </c>
      <c r="E108" s="24">
        <v>1</v>
      </c>
      <c r="F108" s="90">
        <v>111086800</v>
      </c>
    </row>
    <row r="109" spans="1:6" ht="12.75">
      <c r="A109" s="89" t="s">
        <v>340</v>
      </c>
      <c r="B109" s="24" t="s">
        <v>341</v>
      </c>
      <c r="C109" s="24">
        <v>2</v>
      </c>
      <c r="D109" s="24">
        <v>5</v>
      </c>
      <c r="E109" s="24">
        <v>3</v>
      </c>
      <c r="F109" s="90">
        <v>62634000</v>
      </c>
    </row>
    <row r="110" spans="1:6" ht="12.75">
      <c r="A110" s="89" t="s">
        <v>342</v>
      </c>
      <c r="B110" s="24" t="s">
        <v>343</v>
      </c>
      <c r="C110" s="24">
        <v>26</v>
      </c>
      <c r="D110" s="24">
        <v>41</v>
      </c>
      <c r="E110" s="24">
        <v>4</v>
      </c>
      <c r="F110" s="90">
        <v>342746800</v>
      </c>
    </row>
    <row r="111" spans="1:6" ht="12.75">
      <c r="A111" s="89" t="s">
        <v>344</v>
      </c>
      <c r="B111" s="24" t="s">
        <v>343</v>
      </c>
      <c r="C111" s="24" t="s">
        <v>308</v>
      </c>
      <c r="D111" s="24">
        <v>30</v>
      </c>
      <c r="E111" s="24">
        <v>6</v>
      </c>
      <c r="F111" s="90">
        <v>262330200</v>
      </c>
    </row>
    <row r="112" spans="1:6" ht="12.75">
      <c r="A112" s="89" t="s">
        <v>345</v>
      </c>
      <c r="B112" s="24" t="s">
        <v>346</v>
      </c>
      <c r="C112" s="24">
        <v>5</v>
      </c>
      <c r="D112" s="24">
        <v>20</v>
      </c>
      <c r="E112" s="24">
        <v>1</v>
      </c>
      <c r="F112" s="90">
        <v>154112200</v>
      </c>
    </row>
    <row r="113" spans="1:6" ht="12.75">
      <c r="A113" s="89" t="s">
        <v>347</v>
      </c>
      <c r="B113" s="24" t="s">
        <v>346</v>
      </c>
      <c r="C113" s="24" t="s">
        <v>348</v>
      </c>
      <c r="D113" s="24">
        <v>27</v>
      </c>
      <c r="E113" s="24">
        <v>3</v>
      </c>
      <c r="F113" s="90">
        <v>345400000</v>
      </c>
    </row>
    <row r="114" spans="1:6" ht="12.75">
      <c r="A114" s="89" t="s">
        <v>349</v>
      </c>
      <c r="B114" s="24" t="s">
        <v>350</v>
      </c>
      <c r="C114" s="24">
        <v>21</v>
      </c>
      <c r="D114" s="24">
        <v>15</v>
      </c>
      <c r="E114" s="24">
        <v>5</v>
      </c>
      <c r="F114" s="90">
        <v>187616000</v>
      </c>
    </row>
    <row r="115" spans="1:6" ht="12.75">
      <c r="A115" s="89" t="s">
        <v>351</v>
      </c>
      <c r="B115" s="24" t="s">
        <v>352</v>
      </c>
      <c r="C115" s="24">
        <v>15</v>
      </c>
      <c r="D115" s="24">
        <v>0</v>
      </c>
      <c r="E115" s="24">
        <v>2</v>
      </c>
      <c r="F115" s="90">
        <v>96140000</v>
      </c>
    </row>
    <row r="116" spans="1:6" ht="12.75">
      <c r="A116" s="89" t="s">
        <v>353</v>
      </c>
      <c r="B116" s="24" t="s">
        <v>354</v>
      </c>
      <c r="C116" s="24">
        <v>31</v>
      </c>
      <c r="D116" s="24">
        <v>30</v>
      </c>
      <c r="E116" s="24">
        <v>2</v>
      </c>
      <c r="F116" s="90">
        <v>312670600</v>
      </c>
    </row>
    <row r="117" spans="1:6" ht="12.75">
      <c r="A117" s="89" t="s">
        <v>355</v>
      </c>
      <c r="B117" s="24" t="s">
        <v>356</v>
      </c>
      <c r="C117" s="24" t="s">
        <v>357</v>
      </c>
      <c r="D117" s="24">
        <v>0</v>
      </c>
      <c r="E117" s="24">
        <v>2</v>
      </c>
      <c r="F117" s="90">
        <v>156640000</v>
      </c>
    </row>
    <row r="118" spans="1:6" ht="12.75">
      <c r="A118" s="91">
        <v>36381</v>
      </c>
      <c r="B118" s="24" t="s">
        <v>358</v>
      </c>
      <c r="C118" s="24">
        <v>15</v>
      </c>
      <c r="D118" s="24">
        <v>0</v>
      </c>
      <c r="E118" s="24">
        <v>1</v>
      </c>
      <c r="F118" s="90">
        <v>1374560000</v>
      </c>
    </row>
    <row r="119" spans="1:6" ht="12.75">
      <c r="A119" s="89" t="s">
        <v>359</v>
      </c>
      <c r="B119" s="24" t="s">
        <v>358</v>
      </c>
      <c r="C119" s="24">
        <v>18</v>
      </c>
      <c r="D119" s="24">
        <v>13</v>
      </c>
      <c r="E119" s="24">
        <v>1</v>
      </c>
      <c r="F119" s="90">
        <v>116622000</v>
      </c>
    </row>
    <row r="120" spans="1:6" ht="12.75">
      <c r="A120" s="89" t="s">
        <v>360</v>
      </c>
      <c r="B120" s="24" t="s">
        <v>358</v>
      </c>
      <c r="C120" s="24">
        <v>55</v>
      </c>
      <c r="D120" s="24">
        <v>38</v>
      </c>
      <c r="E120" s="24">
        <v>3</v>
      </c>
      <c r="F120" s="90">
        <v>414803400</v>
      </c>
    </row>
    <row r="121" spans="1:6" ht="12.75">
      <c r="A121" s="89" t="s">
        <v>361</v>
      </c>
      <c r="B121" s="24" t="s">
        <v>358</v>
      </c>
      <c r="C121" s="24">
        <v>75</v>
      </c>
      <c r="D121" s="24">
        <v>41</v>
      </c>
      <c r="E121" s="24">
        <v>2</v>
      </c>
      <c r="F121" s="90">
        <v>319376200</v>
      </c>
    </row>
    <row r="122" spans="1:6" ht="12.75">
      <c r="A122" s="89" t="s">
        <v>362</v>
      </c>
      <c r="B122" s="24" t="s">
        <v>363</v>
      </c>
      <c r="C122" s="24">
        <v>4</v>
      </c>
      <c r="D122" s="24">
        <v>20</v>
      </c>
      <c r="E122" s="24">
        <v>1</v>
      </c>
      <c r="F122" s="90">
        <v>181984000</v>
      </c>
    </row>
    <row r="123" spans="1:6" ht="12.75">
      <c r="A123" s="89" t="s">
        <v>364</v>
      </c>
      <c r="B123" s="24" t="s">
        <v>365</v>
      </c>
      <c r="C123" s="24">
        <v>1</v>
      </c>
      <c r="D123" s="24">
        <v>25</v>
      </c>
      <c r="E123" s="24">
        <v>1</v>
      </c>
      <c r="F123" s="90">
        <v>180488000</v>
      </c>
    </row>
    <row r="124" spans="1:6" ht="12.75">
      <c r="A124" s="89" t="s">
        <v>366</v>
      </c>
      <c r="B124" s="24" t="s">
        <v>365</v>
      </c>
      <c r="C124" s="24">
        <v>11</v>
      </c>
      <c r="D124" s="24">
        <v>19</v>
      </c>
      <c r="E124" s="24">
        <v>3</v>
      </c>
      <c r="F124" s="90">
        <v>222228600</v>
      </c>
    </row>
    <row r="125" spans="1:6" ht="12.75">
      <c r="A125" s="89" t="s">
        <v>367</v>
      </c>
      <c r="B125" s="24" t="s">
        <v>365</v>
      </c>
      <c r="C125" s="24" t="s">
        <v>348</v>
      </c>
      <c r="D125" s="24">
        <v>11</v>
      </c>
      <c r="E125" s="24">
        <v>0</v>
      </c>
      <c r="F125" s="90">
        <v>98120000</v>
      </c>
    </row>
    <row r="126" spans="1:6" ht="12.75">
      <c r="A126" s="89" t="s">
        <v>942</v>
      </c>
      <c r="B126" s="24" t="s">
        <v>368</v>
      </c>
      <c r="C126" s="24" t="s">
        <v>369</v>
      </c>
      <c r="D126" s="24">
        <v>9</v>
      </c>
      <c r="E126" s="24">
        <v>1</v>
      </c>
      <c r="F126" s="90">
        <v>151164200</v>
      </c>
    </row>
    <row r="127" spans="1:6" ht="12.75">
      <c r="A127" s="89" t="s">
        <v>370</v>
      </c>
      <c r="B127" s="24" t="s">
        <v>371</v>
      </c>
      <c r="C127" s="24">
        <v>42076</v>
      </c>
      <c r="D127" s="24">
        <v>35</v>
      </c>
      <c r="E127" s="24">
        <v>4</v>
      </c>
      <c r="F127" s="90">
        <v>891290400</v>
      </c>
    </row>
    <row r="128" spans="1:6" ht="12.75">
      <c r="A128" s="89" t="s">
        <v>372</v>
      </c>
      <c r="B128" s="24" t="s">
        <v>373</v>
      </c>
      <c r="C128" s="24">
        <v>3</v>
      </c>
      <c r="D128" s="24">
        <v>6</v>
      </c>
      <c r="E128" s="24">
        <v>2</v>
      </c>
      <c r="F128" s="90">
        <v>68525600</v>
      </c>
    </row>
    <row r="129" spans="1:6" ht="12.75">
      <c r="A129" s="89" t="s">
        <v>374</v>
      </c>
      <c r="B129" s="24" t="s">
        <v>373</v>
      </c>
      <c r="C129" s="24">
        <v>5</v>
      </c>
      <c r="D129" s="24">
        <v>3</v>
      </c>
      <c r="E129" s="24">
        <v>1</v>
      </c>
      <c r="F129" s="90">
        <v>50292000</v>
      </c>
    </row>
    <row r="130" spans="1:6" ht="12.75">
      <c r="A130" s="89" t="s">
        <v>375</v>
      </c>
      <c r="B130" s="24" t="s">
        <v>373</v>
      </c>
      <c r="C130" s="24">
        <v>12</v>
      </c>
      <c r="D130" s="24">
        <v>23</v>
      </c>
      <c r="E130" s="24">
        <v>2</v>
      </c>
      <c r="F130" s="90">
        <v>225392200</v>
      </c>
    </row>
    <row r="131" spans="1:6" ht="12.75">
      <c r="A131" s="89" t="s">
        <v>376</v>
      </c>
      <c r="B131" s="24" t="s">
        <v>373</v>
      </c>
      <c r="C131" s="24">
        <v>13</v>
      </c>
      <c r="D131" s="24">
        <v>16</v>
      </c>
      <c r="E131" s="24">
        <v>2</v>
      </c>
      <c r="F131" s="90">
        <v>138219400</v>
      </c>
    </row>
    <row r="132" spans="1:6" ht="12.75">
      <c r="A132" s="89" t="s">
        <v>377</v>
      </c>
      <c r="B132" s="24" t="s">
        <v>373</v>
      </c>
      <c r="C132" s="24">
        <v>18</v>
      </c>
      <c r="D132" s="24">
        <v>32</v>
      </c>
      <c r="E132" s="24">
        <v>3</v>
      </c>
      <c r="F132" s="90">
        <v>224780600</v>
      </c>
    </row>
    <row r="133" spans="1:6" ht="12.75">
      <c r="A133" s="89" t="s">
        <v>378</v>
      </c>
      <c r="B133" s="24" t="s">
        <v>379</v>
      </c>
      <c r="C133" s="24">
        <v>4</v>
      </c>
      <c r="D133" s="24">
        <v>43</v>
      </c>
      <c r="E133" s="24">
        <v>1</v>
      </c>
      <c r="F133" s="90">
        <v>346557200</v>
      </c>
    </row>
    <row r="134" spans="1:6" ht="12.75">
      <c r="A134" s="89" t="s">
        <v>381</v>
      </c>
      <c r="B134" s="24" t="s">
        <v>380</v>
      </c>
      <c r="C134" s="24">
        <v>39</v>
      </c>
      <c r="D134" s="24">
        <v>19</v>
      </c>
      <c r="E134" s="24">
        <v>2</v>
      </c>
      <c r="F134" s="90">
        <v>164714000</v>
      </c>
    </row>
    <row r="135" spans="1:6" ht="12.75">
      <c r="A135" s="89" t="s">
        <v>382</v>
      </c>
      <c r="B135" s="24" t="s">
        <v>383</v>
      </c>
      <c r="C135" s="24">
        <v>6</v>
      </c>
      <c r="D135" s="24">
        <v>6</v>
      </c>
      <c r="E135" s="24">
        <v>4</v>
      </c>
      <c r="F135" s="90">
        <v>342225400</v>
      </c>
    </row>
    <row r="136" spans="1:6" ht="12.75">
      <c r="A136" s="89" t="s">
        <v>384</v>
      </c>
      <c r="B136" s="24" t="s">
        <v>385</v>
      </c>
      <c r="C136" s="24">
        <v>19</v>
      </c>
      <c r="D136" s="24">
        <v>0</v>
      </c>
      <c r="E136" s="24">
        <v>1</v>
      </c>
      <c r="F136" s="90">
        <v>267080000</v>
      </c>
    </row>
    <row r="137" spans="1:6" ht="12.75">
      <c r="A137" s="89" t="s">
        <v>386</v>
      </c>
      <c r="B137" s="24" t="s">
        <v>385</v>
      </c>
      <c r="C137" s="24">
        <v>21</v>
      </c>
      <c r="D137" s="24">
        <v>29</v>
      </c>
      <c r="E137" s="24">
        <v>3</v>
      </c>
      <c r="F137" s="90">
        <v>236423000</v>
      </c>
    </row>
    <row r="138" spans="1:6" ht="12.75">
      <c r="A138" s="89" t="s">
        <v>387</v>
      </c>
      <c r="B138" s="24" t="s">
        <v>385</v>
      </c>
      <c r="C138" s="24" t="s">
        <v>388</v>
      </c>
      <c r="D138" s="24">
        <v>0</v>
      </c>
      <c r="E138" s="24">
        <v>1</v>
      </c>
      <c r="F138" s="90">
        <v>65340000</v>
      </c>
    </row>
    <row r="139" spans="1:6" ht="12.75">
      <c r="A139" s="89" t="s">
        <v>389</v>
      </c>
      <c r="B139" s="24" t="s">
        <v>385</v>
      </c>
      <c r="C139" s="24">
        <v>37</v>
      </c>
      <c r="D139" s="24">
        <v>8</v>
      </c>
      <c r="E139" s="24">
        <v>2</v>
      </c>
      <c r="F139" s="90">
        <v>83078600</v>
      </c>
    </row>
    <row r="140" spans="1:6" ht="12.75">
      <c r="A140" s="89" t="s">
        <v>390</v>
      </c>
      <c r="B140" s="24" t="s">
        <v>391</v>
      </c>
      <c r="C140" s="24">
        <v>5</v>
      </c>
      <c r="D140" s="24">
        <v>35</v>
      </c>
      <c r="E140" s="24">
        <v>1</v>
      </c>
      <c r="F140" s="90">
        <v>263711800</v>
      </c>
    </row>
    <row r="141" spans="1:6" ht="12.75">
      <c r="A141" s="89" t="s">
        <v>392</v>
      </c>
      <c r="B141" s="24" t="s">
        <v>391</v>
      </c>
      <c r="C141" s="24">
        <v>21</v>
      </c>
      <c r="D141" s="24">
        <v>8</v>
      </c>
      <c r="E141" s="24">
        <v>3</v>
      </c>
      <c r="F141" s="90">
        <v>121242000</v>
      </c>
    </row>
    <row r="142" spans="1:6" ht="12.75">
      <c r="A142" s="89" t="s">
        <v>393</v>
      </c>
      <c r="B142" s="24" t="s">
        <v>391</v>
      </c>
      <c r="C142" s="24">
        <v>56</v>
      </c>
      <c r="D142" s="24">
        <v>53</v>
      </c>
      <c r="E142" s="24">
        <v>2</v>
      </c>
      <c r="F142" s="90">
        <v>388674000</v>
      </c>
    </row>
    <row r="143" spans="1:6" ht="12.75">
      <c r="A143" s="89" t="s">
        <v>394</v>
      </c>
      <c r="B143" s="24" t="s">
        <v>391</v>
      </c>
      <c r="C143" s="24">
        <v>58</v>
      </c>
      <c r="D143" s="24">
        <v>1</v>
      </c>
      <c r="E143" s="24">
        <v>1</v>
      </c>
      <c r="F143" s="90">
        <v>96602000</v>
      </c>
    </row>
    <row r="144" spans="1:6" ht="12.75">
      <c r="A144" s="89" t="s">
        <v>395</v>
      </c>
      <c r="B144" s="24" t="s">
        <v>391</v>
      </c>
      <c r="C144" s="24">
        <v>60</v>
      </c>
      <c r="D144" s="24">
        <v>14</v>
      </c>
      <c r="E144" s="24">
        <v>1</v>
      </c>
      <c r="F144" s="90">
        <v>93797000</v>
      </c>
    </row>
    <row r="145" spans="1:6" ht="12.75">
      <c r="A145" s="89" t="s">
        <v>396</v>
      </c>
      <c r="B145" s="24" t="s">
        <v>391</v>
      </c>
      <c r="C145" s="24" t="s">
        <v>397</v>
      </c>
      <c r="D145" s="24">
        <v>28</v>
      </c>
      <c r="E145" s="24">
        <v>5</v>
      </c>
      <c r="F145" s="90">
        <v>320518000</v>
      </c>
    </row>
    <row r="146" spans="1:6" ht="12.75">
      <c r="A146" s="89" t="s">
        <v>398</v>
      </c>
      <c r="B146" s="24" t="s">
        <v>391</v>
      </c>
      <c r="C146" s="24" t="s">
        <v>399</v>
      </c>
      <c r="D146" s="24">
        <v>8</v>
      </c>
      <c r="E146" s="24">
        <v>0</v>
      </c>
      <c r="F146" s="90">
        <v>63362200</v>
      </c>
    </row>
    <row r="147" spans="1:6" ht="12.75">
      <c r="A147" s="89" t="s">
        <v>400</v>
      </c>
      <c r="B147" s="24" t="s">
        <v>401</v>
      </c>
      <c r="C147" s="24">
        <v>58</v>
      </c>
      <c r="D147" s="24">
        <v>25</v>
      </c>
      <c r="E147" s="24">
        <v>3</v>
      </c>
      <c r="F147" s="90">
        <v>362978000</v>
      </c>
    </row>
    <row r="148" spans="1:6" ht="12.75">
      <c r="A148" s="89" t="s">
        <v>402</v>
      </c>
      <c r="B148" s="24" t="s">
        <v>403</v>
      </c>
      <c r="C148" s="24">
        <v>8</v>
      </c>
      <c r="D148" s="24">
        <v>10</v>
      </c>
      <c r="E148" s="24">
        <v>1</v>
      </c>
      <c r="F148" s="90">
        <v>93130400</v>
      </c>
    </row>
    <row r="149" spans="1:6" ht="12.75">
      <c r="A149" s="89" t="s">
        <v>404</v>
      </c>
      <c r="B149" s="24" t="s">
        <v>403</v>
      </c>
      <c r="C149" s="24">
        <v>11</v>
      </c>
      <c r="D149" s="24">
        <v>20</v>
      </c>
      <c r="E149" s="24">
        <v>1</v>
      </c>
      <c r="F149" s="90">
        <v>189510200</v>
      </c>
    </row>
    <row r="150" spans="1:6" ht="12.75">
      <c r="A150" s="89" t="s">
        <v>405</v>
      </c>
      <c r="B150" s="24" t="s">
        <v>403</v>
      </c>
      <c r="C150" s="24">
        <v>24</v>
      </c>
      <c r="D150" s="24">
        <v>11</v>
      </c>
      <c r="E150" s="24">
        <v>1</v>
      </c>
      <c r="F150" s="90">
        <v>98234400</v>
      </c>
    </row>
    <row r="151" spans="1:6" ht="12.75">
      <c r="A151" s="89" t="s">
        <v>406</v>
      </c>
      <c r="B151" s="24" t="s">
        <v>407</v>
      </c>
      <c r="C151" s="24">
        <v>4</v>
      </c>
      <c r="D151" s="24">
        <v>16</v>
      </c>
      <c r="E151" s="24">
        <v>0</v>
      </c>
      <c r="F151" s="90">
        <v>116239200</v>
      </c>
    </row>
    <row r="152" spans="1:6" ht="12.75">
      <c r="A152" s="89" t="s">
        <v>408</v>
      </c>
      <c r="B152" s="24" t="s">
        <v>407</v>
      </c>
      <c r="C152" s="24">
        <v>6</v>
      </c>
      <c r="D152" s="24">
        <v>53</v>
      </c>
      <c r="E152" s="24">
        <v>1</v>
      </c>
      <c r="F152" s="90">
        <v>376567400</v>
      </c>
    </row>
    <row r="153" spans="1:6" ht="12.75">
      <c r="A153" s="89" t="s">
        <v>409</v>
      </c>
      <c r="B153" s="24" t="s">
        <v>410</v>
      </c>
      <c r="C153" s="24">
        <v>4</v>
      </c>
      <c r="D153" s="24">
        <v>17</v>
      </c>
      <c r="E153" s="24">
        <v>2</v>
      </c>
      <c r="F153" s="90">
        <v>184355600</v>
      </c>
    </row>
    <row r="154" spans="1:6" ht="12.75">
      <c r="A154" s="89" t="s">
        <v>411</v>
      </c>
      <c r="B154" s="24" t="s">
        <v>410</v>
      </c>
      <c r="C154" s="24">
        <v>30</v>
      </c>
      <c r="D154" s="24">
        <v>18</v>
      </c>
      <c r="E154" s="24">
        <v>2</v>
      </c>
      <c r="F154" s="90">
        <v>192724400</v>
      </c>
    </row>
    <row r="155" spans="1:6" ht="12.75">
      <c r="A155" s="89" t="s">
        <v>412</v>
      </c>
      <c r="B155" s="24" t="s">
        <v>410</v>
      </c>
      <c r="C155" s="24">
        <v>35</v>
      </c>
      <c r="D155" s="24">
        <v>6</v>
      </c>
      <c r="E155" s="24">
        <v>5</v>
      </c>
      <c r="F155" s="90">
        <v>85428200</v>
      </c>
    </row>
    <row r="156" spans="1:7" ht="15.75" customHeight="1" thickBot="1">
      <c r="A156" s="44"/>
      <c r="B156" s="93"/>
      <c r="C156" s="93"/>
      <c r="D156" s="93"/>
      <c r="E156" s="93"/>
      <c r="F156" s="94">
        <f>SUM(F3:F155)</f>
        <v>33555797000</v>
      </c>
      <c r="G156" s="95"/>
    </row>
  </sheetData>
  <sheetProtection selectLockedCells="1" selectUnlockedCells="1"/>
  <mergeCells count="1">
    <mergeCell ref="A1:F1"/>
  </mergeCells>
  <printOptions/>
  <pageMargins left="0.2798611111111111" right="0.25" top="0.6298611111111111" bottom="0.470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0"/>
  <sheetViews>
    <sheetView zoomScalePageLayoutView="0" workbookViewId="0" topLeftCell="A115">
      <selection activeCell="E160" sqref="E160"/>
    </sheetView>
  </sheetViews>
  <sheetFormatPr defaultColWidth="9.00390625" defaultRowHeight="12.75"/>
  <cols>
    <col min="1" max="1" width="4.125" style="30" bestFit="1" customWidth="1"/>
    <col min="2" max="2" width="22.875" style="46" bestFit="1" customWidth="1"/>
    <col min="3" max="3" width="49.00390625" style="30" customWidth="1"/>
    <col min="4" max="4" width="20.25390625" style="31" customWidth="1"/>
    <col min="5" max="5" width="26.75390625" style="31" customWidth="1"/>
    <col min="6" max="6" width="13.625" style="0" bestFit="1" customWidth="1"/>
  </cols>
  <sheetData>
    <row r="1" spans="1:5" ht="18.75">
      <c r="A1" s="188" t="s">
        <v>960</v>
      </c>
      <c r="B1" s="188"/>
      <c r="C1" s="188"/>
      <c r="D1" s="188"/>
      <c r="E1" s="188"/>
    </row>
    <row r="2" spans="1:5" ht="19.5" thickBot="1">
      <c r="A2" s="28"/>
      <c r="B2" s="45"/>
      <c r="C2" s="28"/>
      <c r="D2" s="29"/>
      <c r="E2" s="29"/>
    </row>
    <row r="3" spans="1:5" ht="15.75">
      <c r="A3" s="103" t="s">
        <v>413</v>
      </c>
      <c r="B3" s="104" t="s">
        <v>414</v>
      </c>
      <c r="C3" s="104" t="s">
        <v>415</v>
      </c>
      <c r="D3" s="105" t="s">
        <v>19</v>
      </c>
      <c r="E3" s="106" t="s">
        <v>4</v>
      </c>
    </row>
    <row r="4" spans="1:5" ht="15">
      <c r="A4" s="184">
        <v>1</v>
      </c>
      <c r="B4" s="187" t="s">
        <v>1007</v>
      </c>
      <c r="C4" s="107" t="s">
        <v>416</v>
      </c>
      <c r="D4" s="108">
        <v>305000</v>
      </c>
      <c r="E4" s="186">
        <f>SUM(D4:D10)</f>
        <v>1702000</v>
      </c>
    </row>
    <row r="5" spans="1:5" ht="15">
      <c r="A5" s="184"/>
      <c r="B5" s="187"/>
      <c r="C5" s="107" t="s">
        <v>417</v>
      </c>
      <c r="D5" s="108">
        <v>175000</v>
      </c>
      <c r="E5" s="186"/>
    </row>
    <row r="6" spans="1:5" ht="15">
      <c r="A6" s="184"/>
      <c r="B6" s="187"/>
      <c r="C6" s="107" t="s">
        <v>418</v>
      </c>
      <c r="D6" s="108">
        <v>500000</v>
      </c>
      <c r="E6" s="186"/>
    </row>
    <row r="7" spans="1:6" ht="15">
      <c r="A7" s="184"/>
      <c r="B7" s="187"/>
      <c r="C7" s="107" t="s">
        <v>419</v>
      </c>
      <c r="D7" s="108">
        <v>175000</v>
      </c>
      <c r="E7" s="186"/>
      <c r="F7" s="120"/>
    </row>
    <row r="8" spans="1:5" ht="15">
      <c r="A8" s="184"/>
      <c r="B8" s="187"/>
      <c r="C8" s="107" t="s">
        <v>420</v>
      </c>
      <c r="D8" s="108">
        <v>175000</v>
      </c>
      <c r="E8" s="186"/>
    </row>
    <row r="9" spans="1:5" ht="15">
      <c r="A9" s="184"/>
      <c r="B9" s="187"/>
      <c r="C9" s="107" t="s">
        <v>421</v>
      </c>
      <c r="D9" s="108">
        <v>197000</v>
      </c>
      <c r="E9" s="186"/>
    </row>
    <row r="10" spans="1:5" ht="15">
      <c r="A10" s="184"/>
      <c r="B10" s="187"/>
      <c r="C10" s="107" t="s">
        <v>422</v>
      </c>
      <c r="D10" s="108">
        <v>175000</v>
      </c>
      <c r="E10" s="186"/>
    </row>
    <row r="11" spans="1:5" ht="15">
      <c r="A11" s="184">
        <v>2</v>
      </c>
      <c r="B11" s="185" t="s">
        <v>423</v>
      </c>
      <c r="C11" s="109" t="s">
        <v>424</v>
      </c>
      <c r="D11" s="108">
        <v>120000</v>
      </c>
      <c r="E11" s="186">
        <f>SUM(D11:D21)</f>
        <v>6580000</v>
      </c>
    </row>
    <row r="12" spans="1:5" ht="15">
      <c r="A12" s="184"/>
      <c r="B12" s="185"/>
      <c r="C12" s="109" t="s">
        <v>425</v>
      </c>
      <c r="D12" s="108">
        <v>305000</v>
      </c>
      <c r="E12" s="186"/>
    </row>
    <row r="13" spans="1:5" ht="15">
      <c r="A13" s="184"/>
      <c r="B13" s="185"/>
      <c r="C13" s="109" t="s">
        <v>426</v>
      </c>
      <c r="D13" s="108">
        <v>450000</v>
      </c>
      <c r="E13" s="186"/>
    </row>
    <row r="14" spans="1:5" ht="15">
      <c r="A14" s="184"/>
      <c r="B14" s="185"/>
      <c r="C14" s="109" t="s">
        <v>427</v>
      </c>
      <c r="D14" s="108">
        <v>175000</v>
      </c>
      <c r="E14" s="186"/>
    </row>
    <row r="15" spans="1:6" ht="15">
      <c r="A15" s="184"/>
      <c r="B15" s="185"/>
      <c r="C15" s="109" t="s">
        <v>428</v>
      </c>
      <c r="D15" s="108">
        <v>175000</v>
      </c>
      <c r="E15" s="186"/>
      <c r="F15" s="120"/>
    </row>
    <row r="16" spans="1:5" ht="15">
      <c r="A16" s="184"/>
      <c r="B16" s="185"/>
      <c r="C16" s="109" t="s">
        <v>429</v>
      </c>
      <c r="D16" s="108">
        <v>250000</v>
      </c>
      <c r="E16" s="186"/>
    </row>
    <row r="17" spans="1:5" ht="15">
      <c r="A17" s="184"/>
      <c r="B17" s="185"/>
      <c r="C17" s="109" t="s">
        <v>430</v>
      </c>
      <c r="D17" s="108">
        <v>980000</v>
      </c>
      <c r="E17" s="186"/>
    </row>
    <row r="18" spans="1:5" ht="15">
      <c r="A18" s="184"/>
      <c r="B18" s="185"/>
      <c r="C18" s="109" t="s">
        <v>431</v>
      </c>
      <c r="D18" s="108">
        <v>1500000</v>
      </c>
      <c r="E18" s="186"/>
    </row>
    <row r="19" spans="1:5" ht="15">
      <c r="A19" s="184"/>
      <c r="B19" s="185"/>
      <c r="C19" s="109" t="s">
        <v>432</v>
      </c>
      <c r="D19" s="108">
        <v>1500000</v>
      </c>
      <c r="E19" s="186"/>
    </row>
    <row r="20" spans="1:5" ht="15">
      <c r="A20" s="184"/>
      <c r="B20" s="185"/>
      <c r="C20" s="109" t="s">
        <v>433</v>
      </c>
      <c r="D20" s="108">
        <v>950000</v>
      </c>
      <c r="E20" s="186"/>
    </row>
    <row r="21" spans="1:5" ht="15">
      <c r="A21" s="184"/>
      <c r="B21" s="185"/>
      <c r="C21" s="109" t="s">
        <v>434</v>
      </c>
      <c r="D21" s="108">
        <v>175000</v>
      </c>
      <c r="E21" s="186"/>
    </row>
    <row r="22" spans="1:5" ht="15">
      <c r="A22" s="184">
        <v>3</v>
      </c>
      <c r="B22" s="187" t="s">
        <v>435</v>
      </c>
      <c r="C22" s="109" t="s">
        <v>436</v>
      </c>
      <c r="D22" s="108">
        <v>500000</v>
      </c>
      <c r="E22" s="186">
        <f>SUM(D22:D30)</f>
        <v>2162000</v>
      </c>
    </row>
    <row r="23" spans="1:5" ht="15">
      <c r="A23" s="184"/>
      <c r="B23" s="187"/>
      <c r="C23" s="109" t="s">
        <v>437</v>
      </c>
      <c r="D23" s="108">
        <v>210000</v>
      </c>
      <c r="E23" s="186"/>
    </row>
    <row r="24" spans="1:5" ht="15">
      <c r="A24" s="184"/>
      <c r="B24" s="187"/>
      <c r="C24" s="109" t="s">
        <v>438</v>
      </c>
      <c r="D24" s="108">
        <v>197000</v>
      </c>
      <c r="E24" s="186"/>
    </row>
    <row r="25" spans="1:5" ht="15">
      <c r="A25" s="184"/>
      <c r="B25" s="187"/>
      <c r="C25" s="109" t="s">
        <v>424</v>
      </c>
      <c r="D25" s="108">
        <v>120000</v>
      </c>
      <c r="E25" s="186"/>
    </row>
    <row r="26" spans="1:6" ht="15">
      <c r="A26" s="184"/>
      <c r="B26" s="187"/>
      <c r="C26" s="109" t="s">
        <v>439</v>
      </c>
      <c r="D26" s="108">
        <v>175000</v>
      </c>
      <c r="E26" s="186"/>
      <c r="F26" s="120"/>
    </row>
    <row r="27" spans="1:5" ht="15">
      <c r="A27" s="184"/>
      <c r="B27" s="187"/>
      <c r="C27" s="109" t="s">
        <v>440</v>
      </c>
      <c r="D27" s="108">
        <v>175000</v>
      </c>
      <c r="E27" s="186"/>
    </row>
    <row r="28" spans="1:5" ht="15">
      <c r="A28" s="184"/>
      <c r="B28" s="187"/>
      <c r="C28" s="109" t="s">
        <v>441</v>
      </c>
      <c r="D28" s="108">
        <v>175000</v>
      </c>
      <c r="E28" s="186"/>
    </row>
    <row r="29" spans="1:5" ht="15">
      <c r="A29" s="184"/>
      <c r="B29" s="187"/>
      <c r="C29" s="109" t="s">
        <v>442</v>
      </c>
      <c r="D29" s="108">
        <v>305000</v>
      </c>
      <c r="E29" s="186"/>
    </row>
    <row r="30" spans="1:5" ht="15">
      <c r="A30" s="184"/>
      <c r="B30" s="187"/>
      <c r="C30" s="109" t="s">
        <v>443</v>
      </c>
      <c r="D30" s="108">
        <v>305000</v>
      </c>
      <c r="E30" s="186"/>
    </row>
    <row r="31" spans="1:5" ht="15.75" customHeight="1">
      <c r="A31" s="184">
        <v>4</v>
      </c>
      <c r="B31" s="185" t="s">
        <v>444</v>
      </c>
      <c r="C31" s="109" t="s">
        <v>436</v>
      </c>
      <c r="D31" s="108">
        <v>500000</v>
      </c>
      <c r="E31" s="186">
        <f>SUM(D31:D36)</f>
        <v>1058220</v>
      </c>
    </row>
    <row r="32" spans="1:5" ht="15" customHeight="1">
      <c r="A32" s="184"/>
      <c r="B32" s="185"/>
      <c r="C32" s="109" t="s">
        <v>445</v>
      </c>
      <c r="D32" s="108">
        <v>175000</v>
      </c>
      <c r="E32" s="186"/>
    </row>
    <row r="33" spans="1:6" ht="15.75" customHeight="1">
      <c r="A33" s="184"/>
      <c r="B33" s="185"/>
      <c r="C33" s="109" t="s">
        <v>439</v>
      </c>
      <c r="D33" s="108">
        <v>175000</v>
      </c>
      <c r="E33" s="186"/>
      <c r="F33" s="120"/>
    </row>
    <row r="34" spans="1:5" ht="15">
      <c r="A34" s="184"/>
      <c r="B34" s="185"/>
      <c r="C34" s="110" t="s">
        <v>1004</v>
      </c>
      <c r="D34" s="108">
        <v>34500</v>
      </c>
      <c r="E34" s="186"/>
    </row>
    <row r="35" spans="1:5" ht="15">
      <c r="A35" s="184"/>
      <c r="B35" s="185"/>
      <c r="C35" s="110" t="s">
        <v>1005</v>
      </c>
      <c r="D35" s="108">
        <v>115600</v>
      </c>
      <c r="E35" s="186"/>
    </row>
    <row r="36" spans="1:5" ht="15">
      <c r="A36" s="184"/>
      <c r="B36" s="185"/>
      <c r="C36" s="110" t="s">
        <v>1006</v>
      </c>
      <c r="D36" s="108">
        <v>58120</v>
      </c>
      <c r="E36" s="186"/>
    </row>
    <row r="37" spans="1:5" ht="16.5" customHeight="1">
      <c r="A37" s="184">
        <v>5</v>
      </c>
      <c r="B37" s="185" t="s">
        <v>446</v>
      </c>
      <c r="C37" s="109" t="s">
        <v>447</v>
      </c>
      <c r="D37" s="108">
        <v>175000</v>
      </c>
      <c r="E37" s="186">
        <f>SUM(D37:D45)</f>
        <v>3674900</v>
      </c>
    </row>
    <row r="38" spans="1:5" ht="15.75" customHeight="1">
      <c r="A38" s="184"/>
      <c r="B38" s="185"/>
      <c r="C38" s="109" t="s">
        <v>448</v>
      </c>
      <c r="D38" s="108">
        <v>175000</v>
      </c>
      <c r="E38" s="186"/>
    </row>
    <row r="39" spans="1:5" ht="15.75" customHeight="1">
      <c r="A39" s="184"/>
      <c r="B39" s="185"/>
      <c r="C39" s="109" t="s">
        <v>449</v>
      </c>
      <c r="D39" s="108">
        <v>305000</v>
      </c>
      <c r="E39" s="186"/>
    </row>
    <row r="40" spans="1:5" ht="15.75" customHeight="1">
      <c r="A40" s="184"/>
      <c r="B40" s="185"/>
      <c r="C40" s="109" t="s">
        <v>450</v>
      </c>
      <c r="D40" s="108">
        <v>297000</v>
      </c>
      <c r="E40" s="186"/>
    </row>
    <row r="41" spans="1:6" ht="15.75" customHeight="1">
      <c r="A41" s="184"/>
      <c r="B41" s="185"/>
      <c r="C41" s="109" t="s">
        <v>424</v>
      </c>
      <c r="D41" s="108">
        <v>120000</v>
      </c>
      <c r="E41" s="186"/>
      <c r="F41" s="120"/>
    </row>
    <row r="42" spans="1:5" ht="15.75" customHeight="1">
      <c r="A42" s="184"/>
      <c r="B42" s="185"/>
      <c r="C42" s="109" t="s">
        <v>451</v>
      </c>
      <c r="D42" s="108">
        <v>150000</v>
      </c>
      <c r="E42" s="186"/>
    </row>
    <row r="43" spans="1:5" ht="15.75" customHeight="1">
      <c r="A43" s="184"/>
      <c r="B43" s="185"/>
      <c r="C43" s="109" t="s">
        <v>452</v>
      </c>
      <c r="D43" s="108">
        <v>175000</v>
      </c>
      <c r="E43" s="186"/>
    </row>
    <row r="44" spans="1:5" ht="15">
      <c r="A44" s="184"/>
      <c r="B44" s="185"/>
      <c r="C44" s="110" t="s">
        <v>1008</v>
      </c>
      <c r="D44" s="108">
        <v>2140500</v>
      </c>
      <c r="E44" s="186"/>
    </row>
    <row r="45" spans="1:5" ht="15">
      <c r="A45" s="184"/>
      <c r="B45" s="185"/>
      <c r="C45" s="110" t="s">
        <v>1009</v>
      </c>
      <c r="D45" s="108">
        <v>137400</v>
      </c>
      <c r="E45" s="186"/>
    </row>
    <row r="46" spans="1:5" ht="15.75" customHeight="1">
      <c r="A46" s="184">
        <v>6</v>
      </c>
      <c r="B46" s="185" t="s">
        <v>453</v>
      </c>
      <c r="C46" s="109" t="s">
        <v>454</v>
      </c>
      <c r="D46" s="108">
        <v>150000</v>
      </c>
      <c r="E46" s="181">
        <f>SUM(D46:D67)</f>
        <v>63738239</v>
      </c>
    </row>
    <row r="47" spans="1:5" ht="15" customHeight="1">
      <c r="A47" s="184"/>
      <c r="B47" s="185"/>
      <c r="C47" s="109" t="s">
        <v>455</v>
      </c>
      <c r="D47" s="108">
        <v>350000</v>
      </c>
      <c r="E47" s="181"/>
    </row>
    <row r="48" spans="1:5" ht="15" customHeight="1">
      <c r="A48" s="184"/>
      <c r="B48" s="185"/>
      <c r="C48" s="109" t="s">
        <v>456</v>
      </c>
      <c r="D48" s="108">
        <v>305000</v>
      </c>
      <c r="E48" s="181"/>
    </row>
    <row r="49" spans="1:5" ht="15" customHeight="1">
      <c r="A49" s="184"/>
      <c r="B49" s="185"/>
      <c r="C49" s="109" t="s">
        <v>436</v>
      </c>
      <c r="D49" s="108">
        <v>500000</v>
      </c>
      <c r="E49" s="181"/>
    </row>
    <row r="50" spans="1:5" ht="15" customHeight="1">
      <c r="A50" s="184"/>
      <c r="B50" s="185"/>
      <c r="C50" s="109" t="s">
        <v>457</v>
      </c>
      <c r="D50" s="108">
        <v>500000</v>
      </c>
      <c r="E50" s="181"/>
    </row>
    <row r="51" spans="1:5" ht="15" customHeight="1">
      <c r="A51" s="184"/>
      <c r="B51" s="185"/>
      <c r="C51" s="109" t="s">
        <v>458</v>
      </c>
      <c r="D51" s="108">
        <v>175000</v>
      </c>
      <c r="E51" s="181"/>
    </row>
    <row r="52" spans="1:5" ht="15" customHeight="1">
      <c r="A52" s="184"/>
      <c r="B52" s="185"/>
      <c r="C52" s="109" t="s">
        <v>437</v>
      </c>
      <c r="D52" s="108">
        <v>210000</v>
      </c>
      <c r="E52" s="181"/>
    </row>
    <row r="53" spans="1:5" ht="15" customHeight="1">
      <c r="A53" s="184"/>
      <c r="B53" s="185"/>
      <c r="C53" s="109" t="s">
        <v>424</v>
      </c>
      <c r="D53" s="108">
        <v>120000</v>
      </c>
      <c r="E53" s="181"/>
    </row>
    <row r="54" spans="1:5" ht="15.75" customHeight="1">
      <c r="A54" s="184"/>
      <c r="B54" s="185"/>
      <c r="C54" s="109" t="s">
        <v>459</v>
      </c>
      <c r="D54" s="108">
        <v>175000</v>
      </c>
      <c r="E54" s="181"/>
    </row>
    <row r="55" spans="1:6" ht="15">
      <c r="A55" s="184"/>
      <c r="B55" s="185"/>
      <c r="C55" s="109" t="s">
        <v>961</v>
      </c>
      <c r="D55" s="108">
        <v>23393223</v>
      </c>
      <c r="E55" s="181"/>
      <c r="F55" s="120"/>
    </row>
    <row r="56" spans="1:5" ht="15">
      <c r="A56" s="184"/>
      <c r="B56" s="185"/>
      <c r="C56" s="109" t="s">
        <v>962</v>
      </c>
      <c r="D56" s="108">
        <v>626274</v>
      </c>
      <c r="E56" s="181"/>
    </row>
    <row r="57" spans="1:5" ht="15">
      <c r="A57" s="184"/>
      <c r="B57" s="185"/>
      <c r="C57" s="109" t="s">
        <v>963</v>
      </c>
      <c r="D57" s="108">
        <v>175453</v>
      </c>
      <c r="E57" s="181"/>
    </row>
    <row r="58" spans="1:5" ht="15">
      <c r="A58" s="184"/>
      <c r="B58" s="185"/>
      <c r="C58" s="109" t="s">
        <v>964</v>
      </c>
      <c r="D58" s="108">
        <v>99578</v>
      </c>
      <c r="E58" s="181"/>
    </row>
    <row r="59" spans="1:5" ht="15">
      <c r="A59" s="184"/>
      <c r="B59" s="185"/>
      <c r="C59" s="109" t="s">
        <v>965</v>
      </c>
      <c r="D59" s="108">
        <v>312520</v>
      </c>
      <c r="E59" s="181"/>
    </row>
    <row r="60" spans="1:5" ht="15">
      <c r="A60" s="184"/>
      <c r="B60" s="185"/>
      <c r="C60" s="109" t="s">
        <v>966</v>
      </c>
      <c r="D60" s="108">
        <v>2591060</v>
      </c>
      <c r="E60" s="181"/>
    </row>
    <row r="61" spans="1:5" ht="15">
      <c r="A61" s="184"/>
      <c r="B61" s="185"/>
      <c r="C61" s="109" t="s">
        <v>967</v>
      </c>
      <c r="D61" s="108">
        <v>8508831</v>
      </c>
      <c r="E61" s="181"/>
    </row>
    <row r="62" spans="1:5" ht="15">
      <c r="A62" s="184"/>
      <c r="B62" s="185"/>
      <c r="C62" s="109" t="s">
        <v>968</v>
      </c>
      <c r="D62" s="108">
        <v>1311360</v>
      </c>
      <c r="E62" s="181"/>
    </row>
    <row r="63" spans="1:5" ht="15">
      <c r="A63" s="184"/>
      <c r="B63" s="185"/>
      <c r="C63" s="109" t="s">
        <v>969</v>
      </c>
      <c r="D63" s="108">
        <v>179546</v>
      </c>
      <c r="E63" s="181"/>
    </row>
    <row r="64" spans="1:5" ht="15">
      <c r="A64" s="184"/>
      <c r="B64" s="185"/>
      <c r="C64" s="109" t="s">
        <v>970</v>
      </c>
      <c r="D64" s="108">
        <v>393204</v>
      </c>
      <c r="E64" s="181"/>
    </row>
    <row r="65" spans="1:5" ht="15">
      <c r="A65" s="184"/>
      <c r="B65" s="185"/>
      <c r="C65" s="109" t="s">
        <v>971</v>
      </c>
      <c r="D65" s="108">
        <v>21685140</v>
      </c>
      <c r="E65" s="181"/>
    </row>
    <row r="66" spans="1:5" ht="15">
      <c r="A66" s="184"/>
      <c r="B66" s="185"/>
      <c r="C66" s="109" t="s">
        <v>972</v>
      </c>
      <c r="D66" s="108">
        <v>230612</v>
      </c>
      <c r="E66" s="181"/>
    </row>
    <row r="67" spans="1:5" ht="15">
      <c r="A67" s="184"/>
      <c r="B67" s="185"/>
      <c r="C67" s="109" t="s">
        <v>973</v>
      </c>
      <c r="D67" s="108">
        <v>1746438</v>
      </c>
      <c r="E67" s="181"/>
    </row>
    <row r="68" spans="1:5" ht="15">
      <c r="A68" s="184">
        <v>7</v>
      </c>
      <c r="B68" s="185" t="s">
        <v>460</v>
      </c>
      <c r="C68" s="109" t="s">
        <v>461</v>
      </c>
      <c r="D68" s="108">
        <v>175000</v>
      </c>
      <c r="E68" s="186">
        <f>SUM(D68:D75)</f>
        <v>1977000</v>
      </c>
    </row>
    <row r="69" spans="1:5" ht="15">
      <c r="A69" s="184"/>
      <c r="B69" s="185"/>
      <c r="C69" s="109" t="s">
        <v>462</v>
      </c>
      <c r="D69" s="108">
        <v>175000</v>
      </c>
      <c r="E69" s="186"/>
    </row>
    <row r="70" spans="1:5" ht="15">
      <c r="A70" s="184"/>
      <c r="B70" s="185"/>
      <c r="C70" s="109" t="s">
        <v>463</v>
      </c>
      <c r="D70" s="108">
        <v>175000</v>
      </c>
      <c r="E70" s="186"/>
    </row>
    <row r="71" spans="1:6" ht="15">
      <c r="A71" s="184"/>
      <c r="B71" s="185"/>
      <c r="C71" s="109" t="s">
        <v>464</v>
      </c>
      <c r="D71" s="108">
        <v>180000</v>
      </c>
      <c r="E71" s="186"/>
      <c r="F71" s="120"/>
    </row>
    <row r="72" spans="1:5" ht="15">
      <c r="A72" s="184"/>
      <c r="B72" s="185"/>
      <c r="C72" s="109" t="s">
        <v>424</v>
      </c>
      <c r="D72" s="108">
        <v>120000</v>
      </c>
      <c r="E72" s="186"/>
    </row>
    <row r="73" spans="1:5" ht="15">
      <c r="A73" s="184"/>
      <c r="B73" s="185"/>
      <c r="C73" s="109" t="s">
        <v>451</v>
      </c>
      <c r="D73" s="108">
        <v>650000</v>
      </c>
      <c r="E73" s="186"/>
    </row>
    <row r="74" spans="1:5" ht="15">
      <c r="A74" s="184"/>
      <c r="B74" s="185"/>
      <c r="C74" s="109" t="s">
        <v>465</v>
      </c>
      <c r="D74" s="108">
        <v>305000</v>
      </c>
      <c r="E74" s="186"/>
    </row>
    <row r="75" spans="1:5" ht="15">
      <c r="A75" s="184"/>
      <c r="B75" s="185"/>
      <c r="C75" s="109" t="s">
        <v>466</v>
      </c>
      <c r="D75" s="108">
        <v>197000</v>
      </c>
      <c r="E75" s="186"/>
    </row>
    <row r="76" spans="1:5" ht="15.75">
      <c r="A76" s="184">
        <v>8</v>
      </c>
      <c r="B76" s="185" t="s">
        <v>467</v>
      </c>
      <c r="C76" s="111" t="s">
        <v>468</v>
      </c>
      <c r="D76" s="108">
        <v>175000</v>
      </c>
      <c r="E76" s="186">
        <f>SUM(D76:D83)</f>
        <v>2761000</v>
      </c>
    </row>
    <row r="77" spans="1:5" ht="15.75">
      <c r="A77" s="184"/>
      <c r="B77" s="185"/>
      <c r="C77" s="112" t="s">
        <v>469</v>
      </c>
      <c r="D77" s="108">
        <v>175000</v>
      </c>
      <c r="E77" s="186"/>
    </row>
    <row r="78" spans="1:5" ht="15.75">
      <c r="A78" s="184"/>
      <c r="B78" s="185"/>
      <c r="C78" s="112" t="s">
        <v>470</v>
      </c>
      <c r="D78" s="108">
        <v>1500000</v>
      </c>
      <c r="E78" s="186"/>
    </row>
    <row r="79" spans="1:5" ht="15.75">
      <c r="A79" s="184"/>
      <c r="B79" s="185"/>
      <c r="C79" s="112" t="s">
        <v>471</v>
      </c>
      <c r="D79" s="108">
        <v>197000</v>
      </c>
      <c r="E79" s="186"/>
    </row>
    <row r="80" spans="1:6" ht="15.75">
      <c r="A80" s="184"/>
      <c r="B80" s="185"/>
      <c r="C80" s="113" t="s">
        <v>1010</v>
      </c>
      <c r="D80" s="108">
        <v>120000</v>
      </c>
      <c r="E80" s="186"/>
      <c r="F80" s="120"/>
    </row>
    <row r="81" spans="1:5" ht="15">
      <c r="A81" s="184"/>
      <c r="B81" s="185"/>
      <c r="C81" s="114" t="s">
        <v>476</v>
      </c>
      <c r="D81" s="108">
        <v>118000</v>
      </c>
      <c r="E81" s="186"/>
    </row>
    <row r="82" spans="1:5" ht="15">
      <c r="A82" s="184"/>
      <c r="B82" s="185"/>
      <c r="C82" s="114" t="s">
        <v>477</v>
      </c>
      <c r="D82" s="108">
        <v>156000</v>
      </c>
      <c r="E82" s="186"/>
    </row>
    <row r="83" spans="1:5" ht="15">
      <c r="A83" s="184"/>
      <c r="B83" s="185"/>
      <c r="C83" s="114" t="s">
        <v>478</v>
      </c>
      <c r="D83" s="108">
        <v>320000</v>
      </c>
      <c r="E83" s="186"/>
    </row>
    <row r="84" spans="1:5" ht="16.5" customHeight="1">
      <c r="A84" s="184">
        <v>9</v>
      </c>
      <c r="B84" s="185" t="s">
        <v>472</v>
      </c>
      <c r="C84" s="115" t="s">
        <v>473</v>
      </c>
      <c r="D84" s="108">
        <v>650000</v>
      </c>
      <c r="E84" s="186">
        <f>SUM(D84:D102)</f>
        <v>4883826</v>
      </c>
    </row>
    <row r="85" spans="1:5" ht="15.75" customHeight="1">
      <c r="A85" s="184"/>
      <c r="B85" s="185"/>
      <c r="C85" s="115" t="s">
        <v>474</v>
      </c>
      <c r="D85" s="108">
        <v>120000</v>
      </c>
      <c r="E85" s="186"/>
    </row>
    <row r="86" spans="1:5" ht="15.75" customHeight="1">
      <c r="A86" s="184"/>
      <c r="B86" s="185"/>
      <c r="C86" s="115" t="s">
        <v>475</v>
      </c>
      <c r="D86" s="108">
        <v>175000</v>
      </c>
      <c r="E86" s="186"/>
    </row>
    <row r="87" spans="1:5" ht="15.75" customHeight="1">
      <c r="A87" s="184"/>
      <c r="B87" s="185"/>
      <c r="C87" s="115" t="s">
        <v>417</v>
      </c>
      <c r="D87" s="108">
        <v>175000</v>
      </c>
      <c r="E87" s="186"/>
    </row>
    <row r="88" spans="1:5" ht="15.75" customHeight="1">
      <c r="A88" s="184"/>
      <c r="B88" s="185"/>
      <c r="C88" s="115" t="s">
        <v>476</v>
      </c>
      <c r="D88" s="108">
        <v>250000</v>
      </c>
      <c r="E88" s="186"/>
    </row>
    <row r="89" spans="1:5" ht="15.75" customHeight="1">
      <c r="A89" s="184"/>
      <c r="B89" s="185"/>
      <c r="C89" s="115" t="s">
        <v>477</v>
      </c>
      <c r="D89" s="108">
        <v>250000</v>
      </c>
      <c r="E89" s="186"/>
    </row>
    <row r="90" spans="1:5" ht="15.75" customHeight="1">
      <c r="A90" s="184"/>
      <c r="B90" s="185"/>
      <c r="C90" s="115" t="s">
        <v>478</v>
      </c>
      <c r="D90" s="108">
        <v>250000</v>
      </c>
      <c r="E90" s="186"/>
    </row>
    <row r="91" spans="1:5" ht="15">
      <c r="A91" s="184"/>
      <c r="B91" s="185"/>
      <c r="C91" s="114" t="s">
        <v>1011</v>
      </c>
      <c r="D91" s="108">
        <v>123190</v>
      </c>
      <c r="E91" s="186"/>
    </row>
    <row r="92" spans="1:6" ht="15">
      <c r="A92" s="184"/>
      <c r="B92" s="185"/>
      <c r="C92" s="114" t="s">
        <v>1011</v>
      </c>
      <c r="D92" s="108">
        <v>322580</v>
      </c>
      <c r="E92" s="186"/>
      <c r="F92" s="120"/>
    </row>
    <row r="93" spans="1:5" ht="15">
      <c r="A93" s="184"/>
      <c r="B93" s="185"/>
      <c r="C93" s="114" t="s">
        <v>1012</v>
      </c>
      <c r="D93" s="108"/>
      <c r="E93" s="186"/>
    </row>
    <row r="94" spans="1:5" ht="15">
      <c r="A94" s="184"/>
      <c r="B94" s="185"/>
      <c r="C94" s="114" t="s">
        <v>1013</v>
      </c>
      <c r="D94" s="108"/>
      <c r="E94" s="186"/>
    </row>
    <row r="95" spans="1:5" ht="15">
      <c r="A95" s="184"/>
      <c r="B95" s="185"/>
      <c r="C95" s="114" t="s">
        <v>1014</v>
      </c>
      <c r="D95" s="108"/>
      <c r="E95" s="186"/>
    </row>
    <row r="96" spans="1:5" ht="15">
      <c r="A96" s="184"/>
      <c r="B96" s="185"/>
      <c r="C96" s="114" t="s">
        <v>1015</v>
      </c>
      <c r="D96" s="108">
        <v>694690</v>
      </c>
      <c r="E96" s="186"/>
    </row>
    <row r="97" spans="1:5" ht="15">
      <c r="A97" s="184"/>
      <c r="B97" s="185"/>
      <c r="C97" s="114" t="s">
        <v>1016</v>
      </c>
      <c r="D97" s="108">
        <v>176276</v>
      </c>
      <c r="E97" s="186"/>
    </row>
    <row r="98" spans="1:5" ht="15">
      <c r="A98" s="184"/>
      <c r="B98" s="185"/>
      <c r="C98" s="114" t="s">
        <v>1017</v>
      </c>
      <c r="D98" s="108"/>
      <c r="E98" s="186"/>
    </row>
    <row r="99" spans="1:5" ht="15">
      <c r="A99" s="184"/>
      <c r="B99" s="185"/>
      <c r="C99" s="114" t="s">
        <v>1018</v>
      </c>
      <c r="D99" s="108">
        <v>535940</v>
      </c>
      <c r="E99" s="186"/>
    </row>
    <row r="100" spans="1:5" ht="15">
      <c r="A100" s="184"/>
      <c r="B100" s="185"/>
      <c r="C100" s="114" t="s">
        <v>1019</v>
      </c>
      <c r="D100" s="108">
        <v>373750</v>
      </c>
      <c r="E100" s="186"/>
    </row>
    <row r="101" spans="1:5" ht="15">
      <c r="A101" s="184"/>
      <c r="B101" s="185"/>
      <c r="C101" s="114" t="s">
        <v>1020</v>
      </c>
      <c r="D101" s="108">
        <v>469900</v>
      </c>
      <c r="E101" s="186"/>
    </row>
    <row r="102" spans="1:5" ht="15">
      <c r="A102" s="184"/>
      <c r="B102" s="185"/>
      <c r="C102" s="114" t="s">
        <v>1021</v>
      </c>
      <c r="D102" s="108">
        <v>317500</v>
      </c>
      <c r="E102" s="186"/>
    </row>
    <row r="103" spans="1:5" ht="16.5" customHeight="1">
      <c r="A103" s="184">
        <v>10</v>
      </c>
      <c r="B103" s="185" t="s">
        <v>479</v>
      </c>
      <c r="C103" s="109" t="s">
        <v>456</v>
      </c>
      <c r="D103" s="108">
        <v>1945640</v>
      </c>
      <c r="E103" s="186">
        <f>SUM(D103:D111)</f>
        <v>5285640</v>
      </c>
    </row>
    <row r="104" spans="1:5" ht="15.75" customHeight="1">
      <c r="A104" s="184"/>
      <c r="B104" s="185"/>
      <c r="C104" s="109" t="s">
        <v>455</v>
      </c>
      <c r="D104" s="108">
        <v>350000</v>
      </c>
      <c r="E104" s="186"/>
    </row>
    <row r="105" spans="1:5" ht="15.75" customHeight="1">
      <c r="A105" s="184"/>
      <c r="B105" s="185"/>
      <c r="C105" s="109" t="s">
        <v>436</v>
      </c>
      <c r="D105" s="108">
        <v>500000</v>
      </c>
      <c r="E105" s="186"/>
    </row>
    <row r="106" spans="1:5" ht="15.75" customHeight="1">
      <c r="A106" s="184"/>
      <c r="B106" s="185"/>
      <c r="C106" s="109" t="s">
        <v>480</v>
      </c>
      <c r="D106" s="108">
        <v>175000</v>
      </c>
      <c r="E106" s="186"/>
    </row>
    <row r="107" spans="1:6" ht="15.75" customHeight="1">
      <c r="A107" s="184"/>
      <c r="B107" s="185"/>
      <c r="C107" s="109" t="s">
        <v>445</v>
      </c>
      <c r="D107" s="108">
        <v>175000</v>
      </c>
      <c r="E107" s="186"/>
      <c r="F107" s="120"/>
    </row>
    <row r="108" spans="1:5" ht="15.75" customHeight="1">
      <c r="A108" s="184"/>
      <c r="B108" s="185"/>
      <c r="C108" s="109" t="s">
        <v>424</v>
      </c>
      <c r="D108" s="108">
        <v>120000</v>
      </c>
      <c r="E108" s="186"/>
    </row>
    <row r="109" spans="1:5" ht="15.75" customHeight="1">
      <c r="A109" s="184"/>
      <c r="B109" s="185"/>
      <c r="C109" s="109" t="s">
        <v>481</v>
      </c>
      <c r="D109" s="108">
        <v>175000</v>
      </c>
      <c r="E109" s="186"/>
    </row>
    <row r="110" spans="1:5" ht="15.75" customHeight="1">
      <c r="A110" s="184"/>
      <c r="B110" s="185"/>
      <c r="C110" s="109" t="s">
        <v>482</v>
      </c>
      <c r="D110" s="108">
        <v>175000</v>
      </c>
      <c r="E110" s="186"/>
    </row>
    <row r="111" spans="1:5" ht="15">
      <c r="A111" s="184"/>
      <c r="B111" s="185"/>
      <c r="C111" s="110" t="s">
        <v>1022</v>
      </c>
      <c r="D111" s="108">
        <v>1670000</v>
      </c>
      <c r="E111" s="186"/>
    </row>
    <row r="112" spans="1:5" ht="15">
      <c r="A112" s="184">
        <v>11</v>
      </c>
      <c r="B112" s="185" t="s">
        <v>483</v>
      </c>
      <c r="C112" s="109" t="s">
        <v>449</v>
      </c>
      <c r="D112" s="108">
        <v>305000</v>
      </c>
      <c r="E112" s="186">
        <f>SUM(D112:D113)</f>
        <v>610000</v>
      </c>
    </row>
    <row r="113" spans="1:6" ht="15">
      <c r="A113" s="184"/>
      <c r="B113" s="185"/>
      <c r="C113" s="109" t="s">
        <v>449</v>
      </c>
      <c r="D113" s="108">
        <v>305000</v>
      </c>
      <c r="E113" s="186"/>
      <c r="F113" s="120"/>
    </row>
    <row r="114" spans="1:5" ht="15">
      <c r="A114" s="184">
        <v>12</v>
      </c>
      <c r="B114" s="185" t="s">
        <v>943</v>
      </c>
      <c r="C114" s="109" t="s">
        <v>944</v>
      </c>
      <c r="D114" s="108">
        <f>11877448*1.27</f>
        <v>15084358.96</v>
      </c>
      <c r="E114" s="181">
        <f>SUM(D114:D129)</f>
        <v>127921000.19</v>
      </c>
    </row>
    <row r="115" spans="1:5" ht="15" customHeight="1">
      <c r="A115" s="184"/>
      <c r="B115" s="185"/>
      <c r="C115" s="109" t="s">
        <v>945</v>
      </c>
      <c r="D115" s="108">
        <f>344370*1.27</f>
        <v>437349.9</v>
      </c>
      <c r="E115" s="181"/>
    </row>
    <row r="116" spans="1:5" ht="15" customHeight="1">
      <c r="A116" s="184"/>
      <c r="B116" s="185"/>
      <c r="C116" s="109" t="s">
        <v>946</v>
      </c>
      <c r="D116" s="108">
        <f>332870*1.27</f>
        <v>422744.9</v>
      </c>
      <c r="E116" s="181"/>
    </row>
    <row r="117" spans="1:5" ht="15">
      <c r="A117" s="184"/>
      <c r="B117" s="185"/>
      <c r="C117" s="109" t="s">
        <v>947</v>
      </c>
      <c r="D117" s="108">
        <f>298920*1.27</f>
        <v>379628.4</v>
      </c>
      <c r="E117" s="181"/>
    </row>
    <row r="118" spans="1:5" ht="15" customHeight="1">
      <c r="A118" s="184"/>
      <c r="B118" s="185"/>
      <c r="C118" s="109" t="s">
        <v>948</v>
      </c>
      <c r="D118" s="108">
        <f>182840*1.27</f>
        <v>232206.80000000002</v>
      </c>
      <c r="E118" s="181"/>
    </row>
    <row r="119" spans="1:5" ht="15.75" customHeight="1">
      <c r="A119" s="184"/>
      <c r="B119" s="185"/>
      <c r="C119" s="109" t="s">
        <v>949</v>
      </c>
      <c r="D119" s="108">
        <f>460880*1.27</f>
        <v>585317.6</v>
      </c>
      <c r="E119" s="181"/>
    </row>
    <row r="120" spans="1:5" ht="15.75" customHeight="1">
      <c r="A120" s="184"/>
      <c r="B120" s="185"/>
      <c r="C120" s="109" t="s">
        <v>974</v>
      </c>
      <c r="D120" s="108">
        <v>5737098</v>
      </c>
      <c r="E120" s="181"/>
    </row>
    <row r="121" spans="1:6" ht="15.75" customHeight="1">
      <c r="A121" s="184"/>
      <c r="B121" s="185"/>
      <c r="C121" s="109" t="s">
        <v>975</v>
      </c>
      <c r="D121" s="108">
        <v>4155809.57</v>
      </c>
      <c r="E121" s="181"/>
      <c r="F121" s="120"/>
    </row>
    <row r="122" spans="1:5" ht="15.75" customHeight="1">
      <c r="A122" s="184"/>
      <c r="B122" s="185"/>
      <c r="C122" s="109" t="s">
        <v>976</v>
      </c>
      <c r="D122" s="108">
        <v>478942.4</v>
      </c>
      <c r="E122" s="181"/>
    </row>
    <row r="123" spans="1:5" ht="15.75" customHeight="1">
      <c r="A123" s="184"/>
      <c r="B123" s="185"/>
      <c r="C123" s="109" t="s">
        <v>977</v>
      </c>
      <c r="D123" s="108">
        <v>361340.4</v>
      </c>
      <c r="E123" s="181"/>
    </row>
    <row r="124" spans="1:5" ht="15.75" customHeight="1">
      <c r="A124" s="184"/>
      <c r="B124" s="185"/>
      <c r="C124" s="109" t="s">
        <v>978</v>
      </c>
      <c r="D124" s="108">
        <v>349758</v>
      </c>
      <c r="E124" s="181"/>
    </row>
    <row r="125" spans="1:5" ht="15.75" customHeight="1">
      <c r="A125" s="184"/>
      <c r="B125" s="185"/>
      <c r="C125" s="109" t="s">
        <v>979</v>
      </c>
      <c r="D125" s="108">
        <v>729234</v>
      </c>
      <c r="E125" s="181"/>
    </row>
    <row r="126" spans="1:5" ht="15.75" customHeight="1">
      <c r="A126" s="184"/>
      <c r="B126" s="185"/>
      <c r="C126" s="109" t="s">
        <v>980</v>
      </c>
      <c r="D126" s="108">
        <v>104394</v>
      </c>
      <c r="E126" s="181"/>
    </row>
    <row r="127" spans="1:5" ht="15.75" customHeight="1">
      <c r="A127" s="184"/>
      <c r="B127" s="185"/>
      <c r="C127" s="109" t="s">
        <v>981</v>
      </c>
      <c r="D127" s="108">
        <v>334225.9</v>
      </c>
      <c r="E127" s="181"/>
    </row>
    <row r="128" spans="1:5" ht="15.75" customHeight="1">
      <c r="A128" s="184"/>
      <c r="B128" s="185"/>
      <c r="C128" s="109" t="s">
        <v>983</v>
      </c>
      <c r="D128" s="108">
        <v>98420387.36</v>
      </c>
      <c r="E128" s="181"/>
    </row>
    <row r="129" spans="1:5" ht="15.75" customHeight="1">
      <c r="A129" s="184"/>
      <c r="B129" s="185"/>
      <c r="C129" s="109" t="s">
        <v>982</v>
      </c>
      <c r="D129" s="108">
        <v>108204</v>
      </c>
      <c r="E129" s="181"/>
    </row>
    <row r="130" spans="1:5" ht="15">
      <c r="A130" s="184">
        <v>13</v>
      </c>
      <c r="B130" s="185" t="s">
        <v>950</v>
      </c>
      <c r="C130" s="109" t="s">
        <v>951</v>
      </c>
      <c r="D130" s="108">
        <f>354380*1.27</f>
        <v>450062.60000000003</v>
      </c>
      <c r="E130" s="181">
        <f>SUM(D130:D153)</f>
        <v>26198443.919999998</v>
      </c>
    </row>
    <row r="131" spans="1:5" ht="15" customHeight="1">
      <c r="A131" s="184"/>
      <c r="B131" s="185"/>
      <c r="C131" s="109" t="s">
        <v>952</v>
      </c>
      <c r="D131" s="108">
        <f>423490*1.27</f>
        <v>537832.3</v>
      </c>
      <c r="E131" s="181"/>
    </row>
    <row r="132" spans="1:5" ht="15" customHeight="1">
      <c r="A132" s="184"/>
      <c r="B132" s="185"/>
      <c r="C132" s="109" t="s">
        <v>953</v>
      </c>
      <c r="D132" s="108">
        <f>191310*1.27</f>
        <v>242963.7</v>
      </c>
      <c r="E132" s="181"/>
    </row>
    <row r="133" spans="1:5" ht="15" customHeight="1">
      <c r="A133" s="184"/>
      <c r="B133" s="185"/>
      <c r="C133" s="109" t="s">
        <v>954</v>
      </c>
      <c r="D133" s="108">
        <f>864620*1.27</f>
        <v>1098067.4</v>
      </c>
      <c r="E133" s="181"/>
    </row>
    <row r="134" spans="1:5" ht="15" customHeight="1">
      <c r="A134" s="184"/>
      <c r="B134" s="185"/>
      <c r="C134" s="109" t="s">
        <v>955</v>
      </c>
      <c r="D134" s="108">
        <f>449040*1.27</f>
        <v>570280.8</v>
      </c>
      <c r="E134" s="181"/>
    </row>
    <row r="135" spans="1:5" ht="15" customHeight="1">
      <c r="A135" s="184"/>
      <c r="B135" s="185"/>
      <c r="C135" s="109" t="s">
        <v>956</v>
      </c>
      <c r="D135" s="108">
        <f>1829366*1.27</f>
        <v>2323294.82</v>
      </c>
      <c r="E135" s="181"/>
    </row>
    <row r="136" spans="1:5" ht="15" customHeight="1">
      <c r="A136" s="184"/>
      <c r="B136" s="185"/>
      <c r="C136" s="109" t="s">
        <v>957</v>
      </c>
      <c r="D136" s="108">
        <f>406520*1.27</f>
        <v>516280.4</v>
      </c>
      <c r="E136" s="181"/>
    </row>
    <row r="137" spans="1:5" ht="15" customHeight="1">
      <c r="A137" s="184"/>
      <c r="B137" s="185"/>
      <c r="C137" s="109" t="s">
        <v>958</v>
      </c>
      <c r="D137" s="108">
        <f>63280*1.27</f>
        <v>80365.6</v>
      </c>
      <c r="E137" s="181"/>
    </row>
    <row r="138" spans="1:5" ht="15">
      <c r="A138" s="184"/>
      <c r="B138" s="185"/>
      <c r="C138" s="109" t="s">
        <v>959</v>
      </c>
      <c r="D138" s="108">
        <f>243920*1.27</f>
        <v>309778.4</v>
      </c>
      <c r="E138" s="181"/>
    </row>
    <row r="139" spans="1:6" ht="30">
      <c r="A139" s="184"/>
      <c r="B139" s="185"/>
      <c r="C139" s="116" t="s">
        <v>984</v>
      </c>
      <c r="D139" s="117">
        <v>720547.2</v>
      </c>
      <c r="E139" s="181"/>
      <c r="F139" s="120"/>
    </row>
    <row r="140" spans="1:5" ht="15.75" customHeight="1">
      <c r="A140" s="184"/>
      <c r="B140" s="185"/>
      <c r="C140" s="116" t="s">
        <v>985</v>
      </c>
      <c r="D140" s="117">
        <v>4797005.899999999</v>
      </c>
      <c r="E140" s="181"/>
    </row>
    <row r="141" spans="1:5" ht="15.75" customHeight="1">
      <c r="A141" s="184"/>
      <c r="B141" s="185"/>
      <c r="C141" s="116" t="s">
        <v>986</v>
      </c>
      <c r="D141" s="117">
        <v>4201426.7</v>
      </c>
      <c r="E141" s="181"/>
    </row>
    <row r="142" spans="1:5" ht="15.75" customHeight="1">
      <c r="A142" s="184"/>
      <c r="B142" s="185"/>
      <c r="C142" s="116" t="s">
        <v>987</v>
      </c>
      <c r="D142" s="117">
        <v>241935</v>
      </c>
      <c r="E142" s="181"/>
    </row>
    <row r="143" spans="1:5" ht="15.75" customHeight="1">
      <c r="A143" s="184"/>
      <c r="B143" s="185"/>
      <c r="C143" s="116" t="s">
        <v>981</v>
      </c>
      <c r="D143" s="117">
        <v>162255.2</v>
      </c>
      <c r="E143" s="181"/>
    </row>
    <row r="144" spans="1:5" ht="15.75" customHeight="1">
      <c r="A144" s="184"/>
      <c r="B144" s="185"/>
      <c r="C144" s="116" t="s">
        <v>988</v>
      </c>
      <c r="D144" s="117">
        <v>383540</v>
      </c>
      <c r="E144" s="181"/>
    </row>
    <row r="145" spans="1:5" ht="15">
      <c r="A145" s="184"/>
      <c r="B145" s="185"/>
      <c r="C145" s="116" t="s">
        <v>989</v>
      </c>
      <c r="D145" s="117">
        <v>1548892</v>
      </c>
      <c r="E145" s="181"/>
    </row>
    <row r="146" spans="1:5" ht="15">
      <c r="A146" s="184"/>
      <c r="B146" s="185"/>
      <c r="C146" s="116" t="s">
        <v>990</v>
      </c>
      <c r="D146" s="117">
        <v>442544.2</v>
      </c>
      <c r="E146" s="181"/>
    </row>
    <row r="147" spans="1:5" ht="15.75" customHeight="1">
      <c r="A147" s="184"/>
      <c r="B147" s="185"/>
      <c r="C147" s="116" t="s">
        <v>991</v>
      </c>
      <c r="D147" s="117">
        <v>59029.6</v>
      </c>
      <c r="E147" s="181"/>
    </row>
    <row r="148" spans="1:5" ht="15.75" customHeight="1">
      <c r="A148" s="184"/>
      <c r="B148" s="185"/>
      <c r="C148" s="116" t="s">
        <v>992</v>
      </c>
      <c r="D148" s="117">
        <v>3633495.4</v>
      </c>
      <c r="E148" s="181"/>
    </row>
    <row r="149" spans="1:5" ht="15.75" customHeight="1">
      <c r="A149" s="184"/>
      <c r="B149" s="185"/>
      <c r="C149" s="116" t="s">
        <v>993</v>
      </c>
      <c r="D149" s="117">
        <v>993648</v>
      </c>
      <c r="E149" s="181"/>
    </row>
    <row r="150" spans="1:5" ht="15.75" customHeight="1">
      <c r="A150" s="184"/>
      <c r="B150" s="185"/>
      <c r="C150" s="116" t="s">
        <v>994</v>
      </c>
      <c r="D150" s="117">
        <v>383286</v>
      </c>
      <c r="E150" s="181"/>
    </row>
    <row r="151" spans="1:5" ht="15.75" customHeight="1">
      <c r="A151" s="184"/>
      <c r="B151" s="185"/>
      <c r="C151" s="116" t="s">
        <v>995</v>
      </c>
      <c r="D151" s="117">
        <v>289509.2</v>
      </c>
      <c r="E151" s="181"/>
    </row>
    <row r="152" spans="1:5" ht="15.75" customHeight="1">
      <c r="A152" s="184"/>
      <c r="B152" s="185"/>
      <c r="C152" s="116" t="s">
        <v>996</v>
      </c>
      <c r="D152" s="117">
        <v>1843887.6</v>
      </c>
      <c r="E152" s="181"/>
    </row>
    <row r="153" spans="1:5" ht="16.5" customHeight="1">
      <c r="A153" s="184"/>
      <c r="B153" s="185"/>
      <c r="C153" s="116" t="s">
        <v>981</v>
      </c>
      <c r="D153" s="117">
        <v>368515.9</v>
      </c>
      <c r="E153" s="181"/>
    </row>
    <row r="154" spans="1:5" ht="15">
      <c r="A154" s="184">
        <v>14</v>
      </c>
      <c r="B154" s="185" t="s">
        <v>1023</v>
      </c>
      <c r="C154" s="118" t="s">
        <v>1024</v>
      </c>
      <c r="D154" s="47">
        <v>208060</v>
      </c>
      <c r="E154" s="181" t="s">
        <v>1029</v>
      </c>
    </row>
    <row r="155" spans="1:6" ht="18.75" customHeight="1">
      <c r="A155" s="184"/>
      <c r="B155" s="185"/>
      <c r="C155" s="118" t="s">
        <v>1005</v>
      </c>
      <c r="D155" s="47">
        <v>527890</v>
      </c>
      <c r="E155" s="181"/>
      <c r="F155" s="120"/>
    </row>
    <row r="156" spans="1:5" ht="18.75" customHeight="1">
      <c r="A156" s="184"/>
      <c r="B156" s="185"/>
      <c r="C156" s="118" t="s">
        <v>1025</v>
      </c>
      <c r="D156" s="47">
        <v>688450</v>
      </c>
      <c r="E156" s="181"/>
    </row>
    <row r="157" spans="1:5" ht="18.75" customHeight="1">
      <c r="A157" s="184"/>
      <c r="B157" s="185"/>
      <c r="C157" s="118" t="s">
        <v>1026</v>
      </c>
      <c r="D157" s="47">
        <v>191150</v>
      </c>
      <c r="E157" s="181"/>
    </row>
    <row r="158" spans="1:5" ht="18.75" customHeight="1">
      <c r="A158" s="184"/>
      <c r="B158" s="185"/>
      <c r="C158" s="118" t="s">
        <v>1027</v>
      </c>
      <c r="D158" s="47">
        <v>215450</v>
      </c>
      <c r="E158" s="181"/>
    </row>
    <row r="159" spans="1:5" ht="17.25" customHeight="1">
      <c r="A159" s="184"/>
      <c r="B159" s="185"/>
      <c r="C159" s="118" t="s">
        <v>1022</v>
      </c>
      <c r="D159" s="47">
        <v>1035110</v>
      </c>
      <c r="E159" s="181"/>
    </row>
    <row r="160" spans="1:6" ht="16.5" thickBot="1">
      <c r="A160" s="182" t="s">
        <v>6</v>
      </c>
      <c r="B160" s="183"/>
      <c r="C160" s="183"/>
      <c r="D160" s="183"/>
      <c r="E160" s="119">
        <f>SUM(E4:E159)</f>
        <v>248552269.10999998</v>
      </c>
      <c r="F160" s="120"/>
    </row>
  </sheetData>
  <sheetProtection/>
  <mergeCells count="44">
    <mergeCell ref="A1:E1"/>
    <mergeCell ref="A4:A10"/>
    <mergeCell ref="B4:B10"/>
    <mergeCell ref="E4:E10"/>
    <mergeCell ref="A11:A21"/>
    <mergeCell ref="B11:B21"/>
    <mergeCell ref="E11:E21"/>
    <mergeCell ref="A22:A30"/>
    <mergeCell ref="B22:B30"/>
    <mergeCell ref="E22:E30"/>
    <mergeCell ref="A31:A36"/>
    <mergeCell ref="B31:B36"/>
    <mergeCell ref="E31:E36"/>
    <mergeCell ref="A46:A67"/>
    <mergeCell ref="B46:B67"/>
    <mergeCell ref="E46:E67"/>
    <mergeCell ref="A37:A45"/>
    <mergeCell ref="B37:B45"/>
    <mergeCell ref="E37:E45"/>
    <mergeCell ref="A68:A75"/>
    <mergeCell ref="B68:B75"/>
    <mergeCell ref="E68:E75"/>
    <mergeCell ref="A76:A83"/>
    <mergeCell ref="B76:B83"/>
    <mergeCell ref="E76:E83"/>
    <mergeCell ref="A112:A113"/>
    <mergeCell ref="B112:B113"/>
    <mergeCell ref="E112:E113"/>
    <mergeCell ref="A84:A102"/>
    <mergeCell ref="B84:B102"/>
    <mergeCell ref="A103:A111"/>
    <mergeCell ref="B103:B111"/>
    <mergeCell ref="E84:E102"/>
    <mergeCell ref="E103:E111"/>
    <mergeCell ref="E154:E159"/>
    <mergeCell ref="A160:D160"/>
    <mergeCell ref="A114:A129"/>
    <mergeCell ref="B114:B129"/>
    <mergeCell ref="E114:E129"/>
    <mergeCell ref="A130:A153"/>
    <mergeCell ref="B130:B153"/>
    <mergeCell ref="E130:E153"/>
    <mergeCell ref="A154:A159"/>
    <mergeCell ref="B154:B1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1">
      <pane ySplit="2" topLeftCell="A81" activePane="bottomLeft" state="frozen"/>
      <selection pane="topLeft" activeCell="A1" sqref="A1"/>
      <selection pane="bottomLeft" activeCell="A1" sqref="A1:H1"/>
    </sheetView>
  </sheetViews>
  <sheetFormatPr defaultColWidth="9.00390625" defaultRowHeight="12.75"/>
  <cols>
    <col min="1" max="1" width="11.25390625" style="102" customWidth="1"/>
    <col min="2" max="2" width="55.625" style="43" customWidth="1"/>
    <col min="3" max="3" width="32.875" style="43" customWidth="1"/>
    <col min="4" max="4" width="23.625" style="43" customWidth="1"/>
    <col min="5" max="5" width="14.625" style="43" customWidth="1"/>
    <col min="6" max="6" width="22.375" style="43" customWidth="1"/>
    <col min="7" max="7" width="27.75390625" style="43" customWidth="1"/>
    <col min="8" max="8" width="73.25390625" style="43" customWidth="1"/>
    <col min="9" max="16384" width="9.125" style="32" customWidth="1"/>
  </cols>
  <sheetData>
    <row r="1" spans="1:8" ht="30.75" customHeight="1" thickBot="1">
      <c r="A1" s="189" t="s">
        <v>484</v>
      </c>
      <c r="B1" s="189"/>
      <c r="C1" s="189"/>
      <c r="D1" s="189"/>
      <c r="E1" s="189"/>
      <c r="F1" s="189"/>
      <c r="G1" s="189"/>
      <c r="H1" s="189"/>
    </row>
    <row r="2" spans="1:8" ht="15">
      <c r="A2" s="100" t="s">
        <v>485</v>
      </c>
      <c r="B2" s="33" t="s">
        <v>486</v>
      </c>
      <c r="C2" s="33" t="s">
        <v>487</v>
      </c>
      <c r="D2" s="33" t="s">
        <v>488</v>
      </c>
      <c r="E2" s="33" t="s">
        <v>489</v>
      </c>
      <c r="F2" s="33" t="s">
        <v>490</v>
      </c>
      <c r="G2" s="33" t="s">
        <v>491</v>
      </c>
      <c r="H2" s="34" t="s">
        <v>492</v>
      </c>
    </row>
    <row r="3" spans="1:8" ht="25.5">
      <c r="A3" s="35" t="s">
        <v>0</v>
      </c>
      <c r="B3" s="36" t="s">
        <v>493</v>
      </c>
      <c r="C3" s="37" t="s">
        <v>494</v>
      </c>
      <c r="D3" s="37" t="s">
        <v>495</v>
      </c>
      <c r="E3" s="37">
        <v>1973</v>
      </c>
      <c r="F3" s="37" t="s">
        <v>496</v>
      </c>
      <c r="G3" s="37" t="s">
        <v>497</v>
      </c>
      <c r="H3" s="38" t="s">
        <v>498</v>
      </c>
    </row>
    <row r="4" spans="1:8" ht="12.75">
      <c r="A4" s="35" t="s">
        <v>1</v>
      </c>
      <c r="B4" s="36" t="s">
        <v>499</v>
      </c>
      <c r="C4" s="37" t="s">
        <v>500</v>
      </c>
      <c r="D4" s="37" t="s">
        <v>501</v>
      </c>
      <c r="E4" s="37">
        <v>2009</v>
      </c>
      <c r="F4" s="37" t="s">
        <v>502</v>
      </c>
      <c r="G4" s="37" t="s">
        <v>503</v>
      </c>
      <c r="H4" s="39" t="s">
        <v>504</v>
      </c>
    </row>
    <row r="5" spans="1:8" ht="12.75">
      <c r="A5" s="35" t="s">
        <v>2</v>
      </c>
      <c r="B5" s="36" t="s">
        <v>505</v>
      </c>
      <c r="C5" s="37" t="s">
        <v>506</v>
      </c>
      <c r="D5" s="37" t="s">
        <v>507</v>
      </c>
      <c r="E5" s="37">
        <v>1898</v>
      </c>
      <c r="F5" s="37" t="s">
        <v>508</v>
      </c>
      <c r="G5" s="37" t="s">
        <v>503</v>
      </c>
      <c r="H5" s="39" t="s">
        <v>509</v>
      </c>
    </row>
    <row r="6" spans="1:8" ht="12.75">
      <c r="A6" s="35" t="s">
        <v>3</v>
      </c>
      <c r="B6" s="36" t="s">
        <v>510</v>
      </c>
      <c r="C6" s="37" t="s">
        <v>511</v>
      </c>
      <c r="D6" s="37" t="s">
        <v>512</v>
      </c>
      <c r="E6" s="37">
        <v>1937</v>
      </c>
      <c r="F6" s="37" t="s">
        <v>513</v>
      </c>
      <c r="G6" s="37" t="s">
        <v>514</v>
      </c>
      <c r="H6" s="40"/>
    </row>
    <row r="7" spans="1:8" ht="12.75">
      <c r="A7" s="35" t="s">
        <v>5</v>
      </c>
      <c r="B7" s="36" t="s">
        <v>515</v>
      </c>
      <c r="C7" s="37" t="s">
        <v>516</v>
      </c>
      <c r="D7" s="37" t="s">
        <v>517</v>
      </c>
      <c r="E7" s="37">
        <v>1977</v>
      </c>
      <c r="F7" s="37" t="s">
        <v>502</v>
      </c>
      <c r="G7" s="37" t="s">
        <v>503</v>
      </c>
      <c r="H7" s="39" t="s">
        <v>518</v>
      </c>
    </row>
    <row r="8" spans="1:8" ht="25.5">
      <c r="A8" s="35" t="s">
        <v>519</v>
      </c>
      <c r="B8" s="36" t="s">
        <v>520</v>
      </c>
      <c r="C8" s="37" t="s">
        <v>521</v>
      </c>
      <c r="D8" s="37" t="s">
        <v>522</v>
      </c>
      <c r="E8" s="37">
        <v>1995</v>
      </c>
      <c r="F8" s="37" t="s">
        <v>502</v>
      </c>
      <c r="G8" s="37" t="s">
        <v>523</v>
      </c>
      <c r="H8" s="39" t="s">
        <v>524</v>
      </c>
    </row>
    <row r="9" spans="1:8" ht="51">
      <c r="A9" s="35" t="s">
        <v>525</v>
      </c>
      <c r="B9" s="36" t="s">
        <v>526</v>
      </c>
      <c r="C9" s="37" t="s">
        <v>527</v>
      </c>
      <c r="D9" s="37" t="s">
        <v>528</v>
      </c>
      <c r="E9" s="37">
        <v>2008</v>
      </c>
      <c r="F9" s="37" t="s">
        <v>513</v>
      </c>
      <c r="G9" s="37" t="s">
        <v>503</v>
      </c>
      <c r="H9" s="39" t="s">
        <v>529</v>
      </c>
    </row>
    <row r="10" spans="1:8" ht="12.75">
      <c r="A10" s="35" t="s">
        <v>357</v>
      </c>
      <c r="B10" s="36" t="s">
        <v>530</v>
      </c>
      <c r="C10" s="37" t="s">
        <v>531</v>
      </c>
      <c r="D10" s="37" t="s">
        <v>522</v>
      </c>
      <c r="E10" s="37">
        <v>1996</v>
      </c>
      <c r="F10" s="37" t="s">
        <v>496</v>
      </c>
      <c r="G10" s="37" t="s">
        <v>532</v>
      </c>
      <c r="H10" s="40"/>
    </row>
    <row r="11" spans="1:8" ht="12.75">
      <c r="A11" s="35" t="s">
        <v>533</v>
      </c>
      <c r="B11" s="36" t="s">
        <v>534</v>
      </c>
      <c r="C11" s="37" t="s">
        <v>531</v>
      </c>
      <c r="D11" s="37" t="s">
        <v>535</v>
      </c>
      <c r="E11" s="37">
        <v>1996</v>
      </c>
      <c r="F11" s="37" t="s">
        <v>496</v>
      </c>
      <c r="G11" s="37" t="s">
        <v>536</v>
      </c>
      <c r="H11" s="39" t="s">
        <v>537</v>
      </c>
    </row>
    <row r="12" spans="1:8" ht="12.75">
      <c r="A12" s="35" t="s">
        <v>538</v>
      </c>
      <c r="B12" s="36" t="s">
        <v>539</v>
      </c>
      <c r="C12" s="37" t="s">
        <v>540</v>
      </c>
      <c r="D12" s="37" t="s">
        <v>522</v>
      </c>
      <c r="E12" s="37">
        <v>1994</v>
      </c>
      <c r="F12" s="37" t="s">
        <v>502</v>
      </c>
      <c r="G12" s="37" t="s">
        <v>514</v>
      </c>
      <c r="H12" s="39" t="s">
        <v>541</v>
      </c>
    </row>
    <row r="13" spans="1:8" ht="38.25">
      <c r="A13" s="35" t="s">
        <v>542</v>
      </c>
      <c r="B13" s="36" t="s">
        <v>543</v>
      </c>
      <c r="C13" s="37" t="s">
        <v>540</v>
      </c>
      <c r="D13" s="37" t="s">
        <v>544</v>
      </c>
      <c r="E13" s="37">
        <v>1994</v>
      </c>
      <c r="F13" s="37" t="s">
        <v>502</v>
      </c>
      <c r="G13" s="37" t="s">
        <v>523</v>
      </c>
      <c r="H13" s="39" t="s">
        <v>545</v>
      </c>
    </row>
    <row r="14" spans="1:8" ht="12.75">
      <c r="A14" s="35" t="s">
        <v>546</v>
      </c>
      <c r="B14" s="36" t="s">
        <v>547</v>
      </c>
      <c r="C14" s="37" t="s">
        <v>548</v>
      </c>
      <c r="D14" s="37" t="s">
        <v>549</v>
      </c>
      <c r="E14" s="37">
        <v>1995</v>
      </c>
      <c r="F14" s="37" t="s">
        <v>502</v>
      </c>
      <c r="G14" s="37" t="s">
        <v>523</v>
      </c>
      <c r="H14" s="40"/>
    </row>
    <row r="15" spans="1:8" ht="12.75">
      <c r="A15" s="35" t="s">
        <v>550</v>
      </c>
      <c r="B15" s="36" t="s">
        <v>551</v>
      </c>
      <c r="C15" s="37" t="s">
        <v>552</v>
      </c>
      <c r="D15" s="37" t="s">
        <v>522</v>
      </c>
      <c r="E15" s="37">
        <v>1990</v>
      </c>
      <c r="F15" s="37" t="s">
        <v>502</v>
      </c>
      <c r="G15" s="37" t="s">
        <v>514</v>
      </c>
      <c r="H15" s="40"/>
    </row>
    <row r="16" spans="1:8" ht="12.75">
      <c r="A16" s="35" t="s">
        <v>553</v>
      </c>
      <c r="B16" s="36" t="s">
        <v>554</v>
      </c>
      <c r="C16" s="37" t="s">
        <v>555</v>
      </c>
      <c r="D16" s="37" t="s">
        <v>556</v>
      </c>
      <c r="E16" s="37">
        <v>1909</v>
      </c>
      <c r="F16" s="37" t="s">
        <v>513</v>
      </c>
      <c r="G16" s="37" t="s">
        <v>503</v>
      </c>
      <c r="H16" s="39" t="s">
        <v>557</v>
      </c>
    </row>
    <row r="17" spans="1:8" ht="38.25">
      <c r="A17" s="35" t="s">
        <v>558</v>
      </c>
      <c r="B17" s="36" t="s">
        <v>559</v>
      </c>
      <c r="C17" s="37" t="s">
        <v>560</v>
      </c>
      <c r="D17" s="37" t="s">
        <v>561</v>
      </c>
      <c r="E17" s="37">
        <v>1987</v>
      </c>
      <c r="F17" s="37" t="s">
        <v>502</v>
      </c>
      <c r="G17" s="37" t="s">
        <v>514</v>
      </c>
      <c r="H17" s="39" t="s">
        <v>562</v>
      </c>
    </row>
    <row r="18" spans="1:8" ht="12.75">
      <c r="A18" s="35" t="s">
        <v>563</v>
      </c>
      <c r="B18" s="36" t="s">
        <v>564</v>
      </c>
      <c r="C18" s="37" t="s">
        <v>565</v>
      </c>
      <c r="D18" s="37" t="s">
        <v>566</v>
      </c>
      <c r="E18" s="37">
        <v>1934</v>
      </c>
      <c r="F18" s="37" t="s">
        <v>502</v>
      </c>
      <c r="G18" s="37" t="s">
        <v>567</v>
      </c>
      <c r="H18" s="39" t="s">
        <v>568</v>
      </c>
    </row>
    <row r="19" spans="1:8" ht="12.75">
      <c r="A19" s="35" t="s">
        <v>569</v>
      </c>
      <c r="B19" s="36" t="s">
        <v>564</v>
      </c>
      <c r="C19" s="37" t="s">
        <v>570</v>
      </c>
      <c r="D19" s="37" t="s">
        <v>571</v>
      </c>
      <c r="E19" s="37">
        <v>1906</v>
      </c>
      <c r="F19" s="37" t="s">
        <v>496</v>
      </c>
      <c r="G19" s="37" t="s">
        <v>572</v>
      </c>
      <c r="H19" s="40" t="s">
        <v>573</v>
      </c>
    </row>
    <row r="20" spans="1:8" ht="12.75">
      <c r="A20" s="35" t="s">
        <v>574</v>
      </c>
      <c r="B20" s="36" t="s">
        <v>575</v>
      </c>
      <c r="C20" s="37" t="s">
        <v>576</v>
      </c>
      <c r="D20" s="37" t="s">
        <v>577</v>
      </c>
      <c r="E20" s="37">
        <v>1933</v>
      </c>
      <c r="F20" s="37" t="s">
        <v>496</v>
      </c>
      <c r="G20" s="37" t="s">
        <v>536</v>
      </c>
      <c r="H20" s="40"/>
    </row>
    <row r="21" spans="1:8" ht="25.5">
      <c r="A21" s="35" t="s">
        <v>578</v>
      </c>
      <c r="B21" s="36" t="s">
        <v>579</v>
      </c>
      <c r="C21" s="37" t="s">
        <v>580</v>
      </c>
      <c r="D21" s="37" t="s">
        <v>581</v>
      </c>
      <c r="E21" s="37">
        <v>1942</v>
      </c>
      <c r="F21" s="37" t="s">
        <v>502</v>
      </c>
      <c r="G21" s="37" t="s">
        <v>582</v>
      </c>
      <c r="H21" s="38" t="s">
        <v>583</v>
      </c>
    </row>
    <row r="22" spans="1:8" ht="12.75">
      <c r="A22" s="35" t="s">
        <v>584</v>
      </c>
      <c r="B22" s="36" t="s">
        <v>585</v>
      </c>
      <c r="C22" s="37" t="s">
        <v>586</v>
      </c>
      <c r="D22" s="37" t="s">
        <v>587</v>
      </c>
      <c r="E22" s="37">
        <v>1999</v>
      </c>
      <c r="F22" s="37" t="s">
        <v>588</v>
      </c>
      <c r="G22" s="37" t="s">
        <v>523</v>
      </c>
      <c r="H22" s="39" t="s">
        <v>589</v>
      </c>
    </row>
    <row r="23" spans="1:8" ht="38.25">
      <c r="A23" s="35" t="s">
        <v>590</v>
      </c>
      <c r="B23" s="36" t="s">
        <v>591</v>
      </c>
      <c r="C23" s="37" t="s">
        <v>592</v>
      </c>
      <c r="D23" s="37" t="s">
        <v>593</v>
      </c>
      <c r="E23" s="37">
        <v>1932</v>
      </c>
      <c r="F23" s="37" t="s">
        <v>588</v>
      </c>
      <c r="G23" s="37" t="s">
        <v>514</v>
      </c>
      <c r="H23" s="39" t="s">
        <v>594</v>
      </c>
    </row>
    <row r="24" spans="1:8" ht="38.25">
      <c r="A24" s="35" t="s">
        <v>595</v>
      </c>
      <c r="B24" s="36" t="s">
        <v>596</v>
      </c>
      <c r="C24" s="37" t="s">
        <v>597</v>
      </c>
      <c r="D24" s="37" t="s">
        <v>598</v>
      </c>
      <c r="E24" s="37">
        <v>1931</v>
      </c>
      <c r="F24" s="37" t="s">
        <v>502</v>
      </c>
      <c r="G24" s="37" t="s">
        <v>514</v>
      </c>
      <c r="H24" s="39" t="s">
        <v>599</v>
      </c>
    </row>
    <row r="25" spans="1:8" ht="25.5">
      <c r="A25" s="35" t="s">
        <v>600</v>
      </c>
      <c r="B25" s="36" t="s">
        <v>601</v>
      </c>
      <c r="C25" s="37" t="s">
        <v>592</v>
      </c>
      <c r="D25" s="37" t="s">
        <v>602</v>
      </c>
      <c r="E25" s="37">
        <v>1948</v>
      </c>
      <c r="F25" s="37" t="s">
        <v>496</v>
      </c>
      <c r="G25" s="37" t="s">
        <v>497</v>
      </c>
      <c r="H25" s="39" t="s">
        <v>603</v>
      </c>
    </row>
    <row r="26" spans="1:8" ht="12.75">
      <c r="A26" s="35" t="s">
        <v>604</v>
      </c>
      <c r="B26" s="36" t="s">
        <v>605</v>
      </c>
      <c r="C26" s="37" t="s">
        <v>592</v>
      </c>
      <c r="D26" s="37" t="s">
        <v>606</v>
      </c>
      <c r="E26" s="37">
        <v>1914</v>
      </c>
      <c r="F26" s="37" t="s">
        <v>607</v>
      </c>
      <c r="G26" s="37" t="s">
        <v>497</v>
      </c>
      <c r="H26" s="38" t="s">
        <v>608</v>
      </c>
    </row>
    <row r="27" spans="1:8" ht="12.75">
      <c r="A27" s="35" t="s">
        <v>609</v>
      </c>
      <c r="B27" s="36" t="s">
        <v>610</v>
      </c>
      <c r="C27" s="37" t="s">
        <v>611</v>
      </c>
      <c r="D27" s="37" t="s">
        <v>612</v>
      </c>
      <c r="E27" s="37">
        <v>1927</v>
      </c>
      <c r="F27" s="37" t="s">
        <v>588</v>
      </c>
      <c r="G27" s="37" t="s">
        <v>514</v>
      </c>
      <c r="H27" s="40"/>
    </row>
    <row r="28" spans="1:8" ht="12.75">
      <c r="A28" s="35" t="s">
        <v>613</v>
      </c>
      <c r="B28" s="36" t="s">
        <v>614</v>
      </c>
      <c r="C28" s="37" t="s">
        <v>615</v>
      </c>
      <c r="D28" s="37" t="s">
        <v>616</v>
      </c>
      <c r="E28" s="37">
        <v>1998</v>
      </c>
      <c r="F28" s="37" t="s">
        <v>617</v>
      </c>
      <c r="G28" s="37" t="s">
        <v>618</v>
      </c>
      <c r="H28" s="40"/>
    </row>
    <row r="29" spans="1:8" ht="12.75">
      <c r="A29" s="35" t="s">
        <v>619</v>
      </c>
      <c r="B29" s="36" t="s">
        <v>620</v>
      </c>
      <c r="C29" s="37" t="s">
        <v>621</v>
      </c>
      <c r="D29" s="37" t="s">
        <v>622</v>
      </c>
      <c r="E29" s="37">
        <v>1968</v>
      </c>
      <c r="F29" s="37" t="s">
        <v>588</v>
      </c>
      <c r="G29" s="37" t="s">
        <v>497</v>
      </c>
      <c r="H29" s="40"/>
    </row>
    <row r="30" spans="1:8" ht="12.75">
      <c r="A30" s="35" t="s">
        <v>623</v>
      </c>
      <c r="B30" s="36" t="s">
        <v>624</v>
      </c>
      <c r="C30" s="37" t="s">
        <v>453</v>
      </c>
      <c r="D30" s="37" t="s">
        <v>625</v>
      </c>
      <c r="E30" s="37">
        <v>1992</v>
      </c>
      <c r="F30" s="37" t="s">
        <v>588</v>
      </c>
      <c r="G30" s="37" t="s">
        <v>523</v>
      </c>
      <c r="H30" s="38" t="s">
        <v>626</v>
      </c>
    </row>
    <row r="31" spans="1:8" ht="25.5">
      <c r="A31" s="35" t="s">
        <v>627</v>
      </c>
      <c r="B31" s="36" t="s">
        <v>628</v>
      </c>
      <c r="C31" s="37" t="s">
        <v>629</v>
      </c>
      <c r="D31" s="37" t="s">
        <v>630</v>
      </c>
      <c r="E31" s="37">
        <v>1955</v>
      </c>
      <c r="F31" s="37" t="s">
        <v>502</v>
      </c>
      <c r="G31" s="37" t="s">
        <v>523</v>
      </c>
      <c r="H31" s="39" t="s">
        <v>631</v>
      </c>
    </row>
    <row r="32" spans="1:8" ht="25.5">
      <c r="A32" s="35" t="s">
        <v>632</v>
      </c>
      <c r="B32" s="36" t="s">
        <v>633</v>
      </c>
      <c r="C32" s="37" t="s">
        <v>634</v>
      </c>
      <c r="D32" s="37" t="s">
        <v>635</v>
      </c>
      <c r="E32" s="37">
        <v>1967</v>
      </c>
      <c r="F32" s="37" t="s">
        <v>588</v>
      </c>
      <c r="G32" s="37" t="s">
        <v>497</v>
      </c>
      <c r="H32" s="39" t="s">
        <v>636</v>
      </c>
    </row>
    <row r="33" spans="1:8" ht="25.5">
      <c r="A33" s="35" t="s">
        <v>637</v>
      </c>
      <c r="B33" s="36" t="s">
        <v>638</v>
      </c>
      <c r="C33" s="37" t="s">
        <v>639</v>
      </c>
      <c r="D33" s="37" t="s">
        <v>640</v>
      </c>
      <c r="E33" s="37">
        <v>2006</v>
      </c>
      <c r="F33" s="37" t="s">
        <v>513</v>
      </c>
      <c r="G33" s="37" t="s">
        <v>514</v>
      </c>
      <c r="H33" s="39" t="s">
        <v>641</v>
      </c>
    </row>
    <row r="34" spans="1:8" ht="12.75">
      <c r="A34" s="35" t="s">
        <v>642</v>
      </c>
      <c r="B34" s="36" t="s">
        <v>643</v>
      </c>
      <c r="C34" s="37" t="s">
        <v>644</v>
      </c>
      <c r="D34" s="37" t="s">
        <v>561</v>
      </c>
      <c r="E34" s="37">
        <v>1958</v>
      </c>
      <c r="F34" s="37" t="s">
        <v>502</v>
      </c>
      <c r="G34" s="37" t="s">
        <v>645</v>
      </c>
      <c r="H34" s="39" t="s">
        <v>646</v>
      </c>
    </row>
    <row r="35" spans="1:8" ht="12.75">
      <c r="A35" s="35" t="s">
        <v>647</v>
      </c>
      <c r="B35" s="36" t="s">
        <v>648</v>
      </c>
      <c r="C35" s="37" t="s">
        <v>649</v>
      </c>
      <c r="D35" s="37" t="s">
        <v>650</v>
      </c>
      <c r="E35" s="37">
        <v>1974</v>
      </c>
      <c r="F35" s="37" t="s">
        <v>651</v>
      </c>
      <c r="G35" s="37" t="s">
        <v>497</v>
      </c>
      <c r="H35" s="40"/>
    </row>
    <row r="36" spans="1:8" ht="12.75">
      <c r="A36" s="35" t="s">
        <v>652</v>
      </c>
      <c r="B36" s="36" t="s">
        <v>653</v>
      </c>
      <c r="C36" s="37" t="s">
        <v>654</v>
      </c>
      <c r="D36" s="37" t="s">
        <v>655</v>
      </c>
      <c r="E36" s="37">
        <v>1954</v>
      </c>
      <c r="F36" s="37" t="s">
        <v>502</v>
      </c>
      <c r="G36" s="37" t="s">
        <v>656</v>
      </c>
      <c r="H36" s="39" t="s">
        <v>657</v>
      </c>
    </row>
    <row r="37" spans="1:8" ht="38.25">
      <c r="A37" s="35" t="s">
        <v>658</v>
      </c>
      <c r="B37" s="36" t="s">
        <v>659</v>
      </c>
      <c r="C37" s="37" t="s">
        <v>660</v>
      </c>
      <c r="D37" s="37" t="s">
        <v>661</v>
      </c>
      <c r="E37" s="37">
        <v>1930</v>
      </c>
      <c r="F37" s="37" t="s">
        <v>496</v>
      </c>
      <c r="G37" s="37" t="s">
        <v>503</v>
      </c>
      <c r="H37" s="39" t="s">
        <v>662</v>
      </c>
    </row>
    <row r="38" spans="1:8" ht="12.75">
      <c r="A38" s="35" t="s">
        <v>663</v>
      </c>
      <c r="B38" s="36" t="s">
        <v>664</v>
      </c>
      <c r="C38" s="37" t="s">
        <v>665</v>
      </c>
      <c r="D38" s="37" t="s">
        <v>666</v>
      </c>
      <c r="E38" s="37">
        <v>1924</v>
      </c>
      <c r="F38" s="37" t="s">
        <v>496</v>
      </c>
      <c r="G38" s="37" t="s">
        <v>572</v>
      </c>
      <c r="H38" s="40"/>
    </row>
    <row r="39" spans="1:8" ht="25.5">
      <c r="A39" s="35" t="s">
        <v>667</v>
      </c>
      <c r="B39" s="36" t="s">
        <v>668</v>
      </c>
      <c r="C39" s="37" t="s">
        <v>669</v>
      </c>
      <c r="D39" s="37" t="s">
        <v>670</v>
      </c>
      <c r="E39" s="37">
        <v>1995</v>
      </c>
      <c r="F39" s="37" t="s">
        <v>502</v>
      </c>
      <c r="G39" s="37" t="s">
        <v>514</v>
      </c>
      <c r="H39" s="40"/>
    </row>
    <row r="40" spans="1:8" ht="25.5">
      <c r="A40" s="35" t="s">
        <v>671</v>
      </c>
      <c r="B40" s="36" t="s">
        <v>672</v>
      </c>
      <c r="C40" s="37" t="s">
        <v>673</v>
      </c>
      <c r="D40" s="37" t="s">
        <v>674</v>
      </c>
      <c r="E40" s="37">
        <v>1961</v>
      </c>
      <c r="F40" s="37" t="s">
        <v>607</v>
      </c>
      <c r="G40" s="37" t="s">
        <v>497</v>
      </c>
      <c r="H40" s="39" t="s">
        <v>675</v>
      </c>
    </row>
    <row r="41" spans="1:8" ht="38.25">
      <c r="A41" s="35" t="s">
        <v>676</v>
      </c>
      <c r="B41" s="36" t="s">
        <v>677</v>
      </c>
      <c r="C41" s="37" t="s">
        <v>678</v>
      </c>
      <c r="D41" s="37" t="s">
        <v>666</v>
      </c>
      <c r="E41" s="37" t="s">
        <v>679</v>
      </c>
      <c r="F41" s="37" t="s">
        <v>502</v>
      </c>
      <c r="G41" s="37" t="s">
        <v>503</v>
      </c>
      <c r="H41" s="39" t="s">
        <v>680</v>
      </c>
    </row>
    <row r="42" spans="1:8" ht="12.75">
      <c r="A42" s="35" t="s">
        <v>681</v>
      </c>
      <c r="B42" s="36" t="s">
        <v>682</v>
      </c>
      <c r="C42" s="37" t="s">
        <v>678</v>
      </c>
      <c r="D42" s="37" t="s">
        <v>683</v>
      </c>
      <c r="E42" s="37">
        <v>2005</v>
      </c>
      <c r="F42" s="37" t="s">
        <v>502</v>
      </c>
      <c r="G42" s="37" t="s">
        <v>684</v>
      </c>
      <c r="H42" s="40"/>
    </row>
    <row r="43" spans="1:8" ht="12.75">
      <c r="A43" s="35" t="s">
        <v>685</v>
      </c>
      <c r="B43" s="36" t="s">
        <v>672</v>
      </c>
      <c r="C43" s="37" t="s">
        <v>686</v>
      </c>
      <c r="D43" s="37" t="s">
        <v>687</v>
      </c>
      <c r="E43" s="37">
        <v>1937</v>
      </c>
      <c r="F43" s="37" t="s">
        <v>502</v>
      </c>
      <c r="G43" s="37" t="s">
        <v>582</v>
      </c>
      <c r="H43" s="40"/>
    </row>
    <row r="44" spans="1:8" ht="25.5">
      <c r="A44" s="35" t="s">
        <v>688</v>
      </c>
      <c r="B44" s="36" t="s">
        <v>689</v>
      </c>
      <c r="C44" s="37" t="s">
        <v>690</v>
      </c>
      <c r="D44" s="37" t="s">
        <v>691</v>
      </c>
      <c r="E44" s="37">
        <v>1904</v>
      </c>
      <c r="F44" s="37" t="s">
        <v>607</v>
      </c>
      <c r="G44" s="37" t="s">
        <v>514</v>
      </c>
      <c r="H44" s="39" t="s">
        <v>692</v>
      </c>
    </row>
    <row r="45" spans="1:8" ht="12.75">
      <c r="A45" s="35" t="s">
        <v>693</v>
      </c>
      <c r="B45" s="36" t="s">
        <v>694</v>
      </c>
      <c r="C45" s="37" t="s">
        <v>690</v>
      </c>
      <c r="D45" s="37" t="s">
        <v>695</v>
      </c>
      <c r="E45" s="37">
        <v>1936</v>
      </c>
      <c r="F45" s="37" t="s">
        <v>496</v>
      </c>
      <c r="G45" s="37" t="s">
        <v>503</v>
      </c>
      <c r="H45" s="40"/>
    </row>
    <row r="46" spans="1:8" ht="25.5">
      <c r="A46" s="35" t="s">
        <v>696</v>
      </c>
      <c r="B46" s="36" t="s">
        <v>697</v>
      </c>
      <c r="C46" s="37" t="s">
        <v>698</v>
      </c>
      <c r="D46" s="37" t="s">
        <v>699</v>
      </c>
      <c r="E46" s="37">
        <v>1860</v>
      </c>
      <c r="F46" s="37" t="s">
        <v>513</v>
      </c>
      <c r="G46" s="37" t="s">
        <v>514</v>
      </c>
      <c r="H46" s="39" t="s">
        <v>700</v>
      </c>
    </row>
    <row r="47" spans="1:8" ht="12.75">
      <c r="A47" s="35" t="s">
        <v>701</v>
      </c>
      <c r="B47" s="36" t="s">
        <v>702</v>
      </c>
      <c r="C47" s="37" t="s">
        <v>698</v>
      </c>
      <c r="D47" s="37" t="s">
        <v>699</v>
      </c>
      <c r="E47" s="37">
        <v>1861</v>
      </c>
      <c r="F47" s="37" t="s">
        <v>513</v>
      </c>
      <c r="G47" s="37" t="s">
        <v>514</v>
      </c>
      <c r="H47" s="39" t="s">
        <v>703</v>
      </c>
    </row>
    <row r="48" spans="1:8" ht="25.5">
      <c r="A48" s="35" t="s">
        <v>704</v>
      </c>
      <c r="B48" s="36" t="s">
        <v>705</v>
      </c>
      <c r="C48" s="37" t="s">
        <v>698</v>
      </c>
      <c r="D48" s="37" t="s">
        <v>706</v>
      </c>
      <c r="E48" s="37">
        <v>1875</v>
      </c>
      <c r="F48" s="37" t="s">
        <v>513</v>
      </c>
      <c r="G48" s="37" t="s">
        <v>582</v>
      </c>
      <c r="H48" s="39" t="s">
        <v>707</v>
      </c>
    </row>
    <row r="49" spans="1:8" ht="38.25">
      <c r="A49" s="35" t="s">
        <v>708</v>
      </c>
      <c r="B49" s="36" t="s">
        <v>709</v>
      </c>
      <c r="C49" s="37" t="s">
        <v>698</v>
      </c>
      <c r="D49" s="37" t="s">
        <v>571</v>
      </c>
      <c r="E49" s="37">
        <v>1893</v>
      </c>
      <c r="F49" s="37" t="s">
        <v>496</v>
      </c>
      <c r="G49" s="37" t="s">
        <v>503</v>
      </c>
      <c r="H49" s="39" t="s">
        <v>710</v>
      </c>
    </row>
    <row r="50" spans="1:8" ht="12.75">
      <c r="A50" s="35" t="s">
        <v>711</v>
      </c>
      <c r="B50" s="36" t="s">
        <v>712</v>
      </c>
      <c r="C50" s="37" t="s">
        <v>698</v>
      </c>
      <c r="D50" s="37" t="s">
        <v>713</v>
      </c>
      <c r="E50" s="37">
        <v>1894</v>
      </c>
      <c r="F50" s="37" t="s">
        <v>588</v>
      </c>
      <c r="G50" s="37" t="s">
        <v>714</v>
      </c>
      <c r="H50" s="39" t="s">
        <v>715</v>
      </c>
    </row>
    <row r="51" spans="1:8" ht="12.75">
      <c r="A51" s="35" t="s">
        <v>716</v>
      </c>
      <c r="B51" s="36" t="s">
        <v>717</v>
      </c>
      <c r="C51" s="37" t="s">
        <v>698</v>
      </c>
      <c r="D51" s="37" t="s">
        <v>718</v>
      </c>
      <c r="E51" s="37">
        <v>1902</v>
      </c>
      <c r="F51" s="37" t="s">
        <v>607</v>
      </c>
      <c r="G51" s="37" t="s">
        <v>514</v>
      </c>
      <c r="H51" s="40"/>
    </row>
    <row r="52" spans="1:8" ht="12.75">
      <c r="A52" s="35" t="s">
        <v>719</v>
      </c>
      <c r="B52" s="36" t="s">
        <v>720</v>
      </c>
      <c r="C52" s="37" t="s">
        <v>698</v>
      </c>
      <c r="D52" s="37" t="s">
        <v>721</v>
      </c>
      <c r="E52" s="37">
        <v>1903</v>
      </c>
      <c r="F52" s="37" t="s">
        <v>496</v>
      </c>
      <c r="G52" s="37" t="s">
        <v>684</v>
      </c>
      <c r="H52" s="39" t="s">
        <v>722</v>
      </c>
    </row>
    <row r="53" spans="1:8" ht="12.75">
      <c r="A53" s="35" t="s">
        <v>723</v>
      </c>
      <c r="B53" s="36" t="s">
        <v>724</v>
      </c>
      <c r="C53" s="37" t="s">
        <v>698</v>
      </c>
      <c r="D53" s="37" t="s">
        <v>725</v>
      </c>
      <c r="E53" s="37">
        <v>1916</v>
      </c>
      <c r="F53" s="37" t="s">
        <v>496</v>
      </c>
      <c r="G53" s="37" t="s">
        <v>497</v>
      </c>
      <c r="H53" s="39" t="s">
        <v>726</v>
      </c>
    </row>
    <row r="54" spans="1:8" ht="12.75">
      <c r="A54" s="35" t="s">
        <v>727</v>
      </c>
      <c r="B54" s="36" t="s">
        <v>728</v>
      </c>
      <c r="C54" s="37" t="s">
        <v>698</v>
      </c>
      <c r="D54" s="37" t="s">
        <v>713</v>
      </c>
      <c r="E54" s="37">
        <v>1929</v>
      </c>
      <c r="F54" s="37" t="s">
        <v>496</v>
      </c>
      <c r="G54" s="37" t="s">
        <v>582</v>
      </c>
      <c r="H54" s="40"/>
    </row>
    <row r="55" spans="1:8" ht="25.5">
      <c r="A55" s="35" t="s">
        <v>729</v>
      </c>
      <c r="B55" s="36" t="s">
        <v>730</v>
      </c>
      <c r="C55" s="37" t="s">
        <v>698</v>
      </c>
      <c r="D55" s="37" t="s">
        <v>731</v>
      </c>
      <c r="E55" s="37">
        <v>1930</v>
      </c>
      <c r="F55" s="37" t="s">
        <v>496</v>
      </c>
      <c r="G55" s="37" t="s">
        <v>497</v>
      </c>
      <c r="H55" s="40"/>
    </row>
    <row r="56" spans="1:8" ht="25.5">
      <c r="A56" s="35" t="s">
        <v>732</v>
      </c>
      <c r="B56" s="36" t="s">
        <v>733</v>
      </c>
      <c r="C56" s="37" t="s">
        <v>698</v>
      </c>
      <c r="D56" s="37" t="s">
        <v>734</v>
      </c>
      <c r="E56" s="37">
        <v>1931</v>
      </c>
      <c r="F56" s="37" t="s">
        <v>513</v>
      </c>
      <c r="G56" s="37" t="s">
        <v>514</v>
      </c>
      <c r="H56" s="39" t="s">
        <v>735</v>
      </c>
    </row>
    <row r="57" spans="1:8" ht="25.5">
      <c r="A57" s="35" t="s">
        <v>736</v>
      </c>
      <c r="B57" s="36" t="s">
        <v>737</v>
      </c>
      <c r="C57" s="37" t="s">
        <v>698</v>
      </c>
      <c r="D57" s="37" t="s">
        <v>734</v>
      </c>
      <c r="E57" s="37">
        <v>1932</v>
      </c>
      <c r="F57" s="37" t="s">
        <v>513</v>
      </c>
      <c r="G57" s="37" t="s">
        <v>503</v>
      </c>
      <c r="H57" s="39" t="s">
        <v>738</v>
      </c>
    </row>
    <row r="58" spans="1:8" ht="12.75">
      <c r="A58" s="35" t="s">
        <v>739</v>
      </c>
      <c r="B58" s="36" t="s">
        <v>740</v>
      </c>
      <c r="C58" s="37" t="s">
        <v>698</v>
      </c>
      <c r="D58" s="37" t="s">
        <v>741</v>
      </c>
      <c r="E58" s="37">
        <v>1976</v>
      </c>
      <c r="F58" s="37" t="s">
        <v>513</v>
      </c>
      <c r="G58" s="37" t="s">
        <v>514</v>
      </c>
      <c r="H58" s="39" t="s">
        <v>742</v>
      </c>
    </row>
    <row r="59" spans="1:8" ht="12.75">
      <c r="A59" s="35" t="s">
        <v>743</v>
      </c>
      <c r="B59" s="36" t="s">
        <v>744</v>
      </c>
      <c r="C59" s="37" t="s">
        <v>698</v>
      </c>
      <c r="D59" s="37" t="s">
        <v>745</v>
      </c>
      <c r="E59" s="37">
        <v>1926</v>
      </c>
      <c r="F59" s="37" t="s">
        <v>502</v>
      </c>
      <c r="G59" s="37" t="s">
        <v>503</v>
      </c>
      <c r="H59" s="39" t="s">
        <v>746</v>
      </c>
    </row>
    <row r="60" spans="1:8" ht="12.75">
      <c r="A60" s="35" t="s">
        <v>747</v>
      </c>
      <c r="B60" s="36" t="s">
        <v>748</v>
      </c>
      <c r="C60" s="37" t="s">
        <v>749</v>
      </c>
      <c r="D60" s="37" t="s">
        <v>750</v>
      </c>
      <c r="E60" s="37">
        <v>2006</v>
      </c>
      <c r="F60" s="37" t="s">
        <v>502</v>
      </c>
      <c r="G60" s="37" t="s">
        <v>523</v>
      </c>
      <c r="H60" s="40"/>
    </row>
    <row r="61" spans="1:8" ht="12.75">
      <c r="A61" s="35" t="s">
        <v>751</v>
      </c>
      <c r="B61" s="36" t="s">
        <v>752</v>
      </c>
      <c r="C61" s="37" t="s">
        <v>753</v>
      </c>
      <c r="D61" s="37" t="s">
        <v>754</v>
      </c>
      <c r="E61" s="37">
        <v>1983</v>
      </c>
      <c r="F61" s="37" t="s">
        <v>496</v>
      </c>
      <c r="G61" s="37" t="s">
        <v>755</v>
      </c>
      <c r="H61" s="40"/>
    </row>
    <row r="62" spans="1:8" ht="12.75">
      <c r="A62" s="35" t="s">
        <v>756</v>
      </c>
      <c r="B62" s="36" t="s">
        <v>757</v>
      </c>
      <c r="C62" s="37" t="s">
        <v>758</v>
      </c>
      <c r="D62" s="37" t="s">
        <v>544</v>
      </c>
      <c r="E62" s="37">
        <v>2001</v>
      </c>
      <c r="F62" s="37" t="s">
        <v>513</v>
      </c>
      <c r="G62" s="37" t="s">
        <v>514</v>
      </c>
      <c r="H62" s="40"/>
    </row>
    <row r="63" spans="1:8" ht="12.75">
      <c r="A63" s="35" t="s">
        <v>759</v>
      </c>
      <c r="B63" s="36" t="s">
        <v>760</v>
      </c>
      <c r="C63" s="37" t="s">
        <v>761</v>
      </c>
      <c r="D63" s="37" t="s">
        <v>762</v>
      </c>
      <c r="E63" s="37">
        <v>1964</v>
      </c>
      <c r="F63" s="37" t="s">
        <v>502</v>
      </c>
      <c r="G63" s="37" t="s">
        <v>497</v>
      </c>
      <c r="H63" s="40"/>
    </row>
    <row r="64" spans="1:8" ht="12.75">
      <c r="A64" s="35" t="s">
        <v>763</v>
      </c>
      <c r="B64" s="36" t="s">
        <v>764</v>
      </c>
      <c r="C64" s="37" t="s">
        <v>765</v>
      </c>
      <c r="D64" s="37" t="s">
        <v>766</v>
      </c>
      <c r="E64" s="37">
        <v>1971</v>
      </c>
      <c r="F64" s="37" t="s">
        <v>651</v>
      </c>
      <c r="G64" s="37" t="s">
        <v>767</v>
      </c>
      <c r="H64" s="40"/>
    </row>
    <row r="65" spans="1:8" ht="25.5">
      <c r="A65" s="35" t="s">
        <v>768</v>
      </c>
      <c r="B65" s="36" t="s">
        <v>769</v>
      </c>
      <c r="C65" s="37" t="s">
        <v>770</v>
      </c>
      <c r="D65" s="37" t="s">
        <v>771</v>
      </c>
      <c r="E65" s="37" t="s">
        <v>772</v>
      </c>
      <c r="F65" s="37" t="s">
        <v>496</v>
      </c>
      <c r="G65" s="37" t="s">
        <v>503</v>
      </c>
      <c r="H65" s="38" t="s">
        <v>773</v>
      </c>
    </row>
    <row r="66" spans="1:8" ht="12.75">
      <c r="A66" s="35" t="s">
        <v>774</v>
      </c>
      <c r="B66" s="36" t="s">
        <v>775</v>
      </c>
      <c r="C66" s="37" t="s">
        <v>770</v>
      </c>
      <c r="D66" s="37" t="s">
        <v>776</v>
      </c>
      <c r="E66" s="37">
        <v>1928</v>
      </c>
      <c r="F66" s="37" t="s">
        <v>496</v>
      </c>
      <c r="G66" s="37" t="s">
        <v>503</v>
      </c>
      <c r="H66" s="40"/>
    </row>
    <row r="67" spans="1:8" ht="12.75">
      <c r="A67" s="35" t="s">
        <v>777</v>
      </c>
      <c r="B67" s="36" t="s">
        <v>778</v>
      </c>
      <c r="C67" s="37" t="s">
        <v>779</v>
      </c>
      <c r="D67" s="37" t="s">
        <v>780</v>
      </c>
      <c r="E67" s="37">
        <v>1979</v>
      </c>
      <c r="F67" s="37" t="s">
        <v>588</v>
      </c>
      <c r="G67" s="37" t="s">
        <v>514</v>
      </c>
      <c r="H67" s="40"/>
    </row>
    <row r="68" spans="1:8" ht="12.75">
      <c r="A68" s="35" t="s">
        <v>781</v>
      </c>
      <c r="B68" s="36" t="s">
        <v>614</v>
      </c>
      <c r="C68" s="37" t="s">
        <v>782</v>
      </c>
      <c r="D68" s="37" t="s">
        <v>783</v>
      </c>
      <c r="E68" s="37">
        <v>1986</v>
      </c>
      <c r="F68" s="37" t="s">
        <v>588</v>
      </c>
      <c r="G68" s="37" t="s">
        <v>582</v>
      </c>
      <c r="H68" s="40"/>
    </row>
    <row r="69" spans="1:8" ht="25.5">
      <c r="A69" s="35" t="s">
        <v>784</v>
      </c>
      <c r="B69" s="36" t="s">
        <v>785</v>
      </c>
      <c r="C69" s="37" t="s">
        <v>786</v>
      </c>
      <c r="D69" s="37" t="s">
        <v>787</v>
      </c>
      <c r="E69" s="37">
        <v>2007</v>
      </c>
      <c r="F69" s="37" t="s">
        <v>588</v>
      </c>
      <c r="G69" s="37" t="s">
        <v>514</v>
      </c>
      <c r="H69" s="38" t="s">
        <v>788</v>
      </c>
    </row>
    <row r="70" spans="1:8" ht="12.75">
      <c r="A70" s="35" t="s">
        <v>789</v>
      </c>
      <c r="B70" s="36" t="s">
        <v>790</v>
      </c>
      <c r="C70" s="37" t="s">
        <v>791</v>
      </c>
      <c r="D70" s="37" t="s">
        <v>713</v>
      </c>
      <c r="E70" s="37">
        <v>1949</v>
      </c>
      <c r="F70" s="37" t="s">
        <v>502</v>
      </c>
      <c r="G70" s="37" t="s">
        <v>792</v>
      </c>
      <c r="H70" s="40"/>
    </row>
    <row r="71" spans="1:8" ht="12.75">
      <c r="A71" s="35" t="s">
        <v>793</v>
      </c>
      <c r="B71" s="36" t="s">
        <v>794</v>
      </c>
      <c r="C71" s="37" t="s">
        <v>795</v>
      </c>
      <c r="D71" s="37" t="s">
        <v>796</v>
      </c>
      <c r="E71" s="37">
        <v>1955</v>
      </c>
      <c r="F71" s="37" t="s">
        <v>502</v>
      </c>
      <c r="G71" s="37" t="s">
        <v>792</v>
      </c>
      <c r="H71" s="39" t="s">
        <v>797</v>
      </c>
    </row>
    <row r="72" spans="1:8" ht="12.75">
      <c r="A72" s="35" t="s">
        <v>798</v>
      </c>
      <c r="B72" s="36" t="s">
        <v>799</v>
      </c>
      <c r="C72" s="37" t="s">
        <v>800</v>
      </c>
      <c r="D72" s="37" t="s">
        <v>801</v>
      </c>
      <c r="E72" s="37">
        <v>1986</v>
      </c>
      <c r="F72" s="37" t="s">
        <v>496</v>
      </c>
      <c r="G72" s="37" t="s">
        <v>497</v>
      </c>
      <c r="H72" s="38" t="s">
        <v>802</v>
      </c>
    </row>
    <row r="73" spans="1:8" ht="25.5">
      <c r="A73" s="35" t="s">
        <v>803</v>
      </c>
      <c r="B73" s="36" t="s">
        <v>804</v>
      </c>
      <c r="C73" s="37" t="s">
        <v>805</v>
      </c>
      <c r="D73" s="37" t="s">
        <v>713</v>
      </c>
      <c r="E73" s="37">
        <v>1798</v>
      </c>
      <c r="F73" s="37" t="s">
        <v>806</v>
      </c>
      <c r="G73" s="37" t="s">
        <v>497</v>
      </c>
      <c r="H73" s="40"/>
    </row>
    <row r="74" spans="1:8" ht="38.25">
      <c r="A74" s="35" t="s">
        <v>807</v>
      </c>
      <c r="B74" s="36" t="s">
        <v>808</v>
      </c>
      <c r="C74" s="37" t="s">
        <v>805</v>
      </c>
      <c r="D74" s="37" t="s">
        <v>809</v>
      </c>
      <c r="E74" s="37" t="s">
        <v>810</v>
      </c>
      <c r="F74" s="37" t="s">
        <v>508</v>
      </c>
      <c r="G74" s="37" t="s">
        <v>514</v>
      </c>
      <c r="H74" s="39" t="s">
        <v>811</v>
      </c>
    </row>
    <row r="75" spans="1:8" ht="25.5">
      <c r="A75" s="35" t="s">
        <v>812</v>
      </c>
      <c r="B75" s="36" t="s">
        <v>813</v>
      </c>
      <c r="C75" s="37" t="s">
        <v>814</v>
      </c>
      <c r="D75" s="37" t="s">
        <v>815</v>
      </c>
      <c r="E75" s="37">
        <v>1948</v>
      </c>
      <c r="F75" s="37" t="s">
        <v>502</v>
      </c>
      <c r="G75" s="37" t="s">
        <v>523</v>
      </c>
      <c r="H75" s="39" t="s">
        <v>816</v>
      </c>
    </row>
    <row r="76" spans="1:8" ht="12.75">
      <c r="A76" s="35" t="s">
        <v>817</v>
      </c>
      <c r="B76" s="36" t="s">
        <v>818</v>
      </c>
      <c r="C76" s="37" t="s">
        <v>460</v>
      </c>
      <c r="D76" s="37" t="s">
        <v>819</v>
      </c>
      <c r="E76" s="37">
        <v>1979</v>
      </c>
      <c r="F76" s="37" t="s">
        <v>496</v>
      </c>
      <c r="G76" s="37" t="s">
        <v>820</v>
      </c>
      <c r="H76" s="40"/>
    </row>
    <row r="77" spans="1:8" ht="12.75">
      <c r="A77" s="35" t="s">
        <v>821</v>
      </c>
      <c r="B77" s="36" t="s">
        <v>822</v>
      </c>
      <c r="C77" s="37" t="s">
        <v>460</v>
      </c>
      <c r="D77" s="37" t="s">
        <v>823</v>
      </c>
      <c r="E77" s="37">
        <v>2001</v>
      </c>
      <c r="F77" s="37" t="s">
        <v>496</v>
      </c>
      <c r="G77" s="37" t="s">
        <v>824</v>
      </c>
      <c r="H77" s="40"/>
    </row>
    <row r="78" spans="1:8" ht="25.5">
      <c r="A78" s="35" t="s">
        <v>825</v>
      </c>
      <c r="B78" s="36" t="s">
        <v>826</v>
      </c>
      <c r="C78" s="37" t="s">
        <v>460</v>
      </c>
      <c r="D78" s="37" t="s">
        <v>780</v>
      </c>
      <c r="E78" s="37" t="s">
        <v>827</v>
      </c>
      <c r="F78" s="37" t="s">
        <v>828</v>
      </c>
      <c r="G78" s="37" t="s">
        <v>497</v>
      </c>
      <c r="H78" s="39" t="s">
        <v>829</v>
      </c>
    </row>
    <row r="79" spans="1:8" ht="12.75">
      <c r="A79" s="35" t="s">
        <v>830</v>
      </c>
      <c r="B79" s="36" t="s">
        <v>804</v>
      </c>
      <c r="C79" s="37" t="s">
        <v>831</v>
      </c>
      <c r="D79" s="37" t="s">
        <v>713</v>
      </c>
      <c r="E79" s="37">
        <v>1796</v>
      </c>
      <c r="F79" s="37" t="s">
        <v>806</v>
      </c>
      <c r="G79" s="37" t="s">
        <v>497</v>
      </c>
      <c r="H79" s="39" t="s">
        <v>832</v>
      </c>
    </row>
    <row r="80" spans="1:8" ht="25.5">
      <c r="A80" s="35" t="s">
        <v>833</v>
      </c>
      <c r="B80" s="36" t="s">
        <v>834</v>
      </c>
      <c r="C80" s="37" t="s">
        <v>835</v>
      </c>
      <c r="D80" s="37" t="s">
        <v>836</v>
      </c>
      <c r="E80" s="37">
        <v>2009</v>
      </c>
      <c r="F80" s="37" t="s">
        <v>502</v>
      </c>
      <c r="G80" s="37" t="s">
        <v>837</v>
      </c>
      <c r="H80" s="39" t="s">
        <v>838</v>
      </c>
    </row>
    <row r="81" spans="1:8" ht="25.5">
      <c r="A81" s="35" t="s">
        <v>839</v>
      </c>
      <c r="B81" s="36" t="s">
        <v>840</v>
      </c>
      <c r="C81" s="37" t="s">
        <v>841</v>
      </c>
      <c r="D81" s="37" t="s">
        <v>577</v>
      </c>
      <c r="E81" s="37">
        <v>1929</v>
      </c>
      <c r="F81" s="37" t="s">
        <v>496</v>
      </c>
      <c r="G81" s="37" t="s">
        <v>503</v>
      </c>
      <c r="H81" s="39" t="s">
        <v>842</v>
      </c>
    </row>
    <row r="82" spans="1:8" ht="12.75">
      <c r="A82" s="35" t="s">
        <v>843</v>
      </c>
      <c r="B82" s="36" t="s">
        <v>844</v>
      </c>
      <c r="C82" s="37" t="s">
        <v>845</v>
      </c>
      <c r="D82" s="37" t="s">
        <v>846</v>
      </c>
      <c r="E82" s="37">
        <v>1930</v>
      </c>
      <c r="F82" s="37" t="s">
        <v>502</v>
      </c>
      <c r="G82" s="37" t="s">
        <v>497</v>
      </c>
      <c r="H82" s="39" t="s">
        <v>847</v>
      </c>
    </row>
    <row r="83" spans="1:8" ht="12.75">
      <c r="A83" s="35" t="s">
        <v>848</v>
      </c>
      <c r="B83" s="36" t="s">
        <v>849</v>
      </c>
      <c r="C83" s="37" t="s">
        <v>850</v>
      </c>
      <c r="D83" s="37" t="s">
        <v>851</v>
      </c>
      <c r="E83" s="37">
        <v>1995</v>
      </c>
      <c r="F83" s="37" t="s">
        <v>502</v>
      </c>
      <c r="G83" s="37" t="s">
        <v>792</v>
      </c>
      <c r="H83" s="40"/>
    </row>
    <row r="84" spans="1:8" ht="25.5">
      <c r="A84" s="35" t="s">
        <v>852</v>
      </c>
      <c r="B84" s="36" t="s">
        <v>853</v>
      </c>
      <c r="C84" s="37" t="s">
        <v>854</v>
      </c>
      <c r="D84" s="37" t="s">
        <v>855</v>
      </c>
      <c r="E84" s="37">
        <v>2008</v>
      </c>
      <c r="F84" s="37" t="s">
        <v>513</v>
      </c>
      <c r="G84" s="37" t="s">
        <v>856</v>
      </c>
      <c r="H84" s="39" t="s">
        <v>857</v>
      </c>
    </row>
    <row r="85" spans="1:8" ht="12.75">
      <c r="A85" s="35" t="s">
        <v>858</v>
      </c>
      <c r="B85" s="36" t="s">
        <v>859</v>
      </c>
      <c r="C85" s="37" t="s">
        <v>860</v>
      </c>
      <c r="D85" s="37" t="s">
        <v>606</v>
      </c>
      <c r="E85" s="37">
        <v>1902</v>
      </c>
      <c r="F85" s="37" t="s">
        <v>513</v>
      </c>
      <c r="G85" s="37" t="s">
        <v>514</v>
      </c>
      <c r="H85" s="40"/>
    </row>
    <row r="86" spans="1:8" ht="12.75">
      <c r="A86" s="35" t="s">
        <v>861</v>
      </c>
      <c r="B86" s="36" t="s">
        <v>862</v>
      </c>
      <c r="C86" s="37" t="s">
        <v>860</v>
      </c>
      <c r="D86" s="37" t="s">
        <v>863</v>
      </c>
      <c r="E86" s="37">
        <v>2003</v>
      </c>
      <c r="F86" s="37" t="s">
        <v>513</v>
      </c>
      <c r="G86" s="37" t="s">
        <v>514</v>
      </c>
      <c r="H86" s="39" t="s">
        <v>864</v>
      </c>
    </row>
    <row r="87" spans="1:8" ht="12.75">
      <c r="A87" s="35" t="s">
        <v>865</v>
      </c>
      <c r="B87" s="36" t="s">
        <v>866</v>
      </c>
      <c r="C87" s="37" t="s">
        <v>867</v>
      </c>
      <c r="D87" s="37" t="s">
        <v>868</v>
      </c>
      <c r="E87" s="37"/>
      <c r="F87" s="37" t="s">
        <v>508</v>
      </c>
      <c r="G87" s="37" t="s">
        <v>497</v>
      </c>
      <c r="H87" s="38" t="s">
        <v>869</v>
      </c>
    </row>
    <row r="88" spans="1:8" ht="12.75">
      <c r="A88" s="35" t="s">
        <v>870</v>
      </c>
      <c r="B88" s="36" t="s">
        <v>871</v>
      </c>
      <c r="C88" s="37" t="s">
        <v>872</v>
      </c>
      <c r="D88" s="37" t="s">
        <v>873</v>
      </c>
      <c r="E88" s="37">
        <v>1942</v>
      </c>
      <c r="F88" s="37" t="s">
        <v>496</v>
      </c>
      <c r="G88" s="37" t="s">
        <v>497</v>
      </c>
      <c r="H88" s="40"/>
    </row>
    <row r="89" spans="1:8" ht="12.75">
      <c r="A89" s="35" t="s">
        <v>874</v>
      </c>
      <c r="B89" s="36" t="s">
        <v>875</v>
      </c>
      <c r="C89" s="37" t="s">
        <v>86</v>
      </c>
      <c r="D89" s="37" t="s">
        <v>876</v>
      </c>
      <c r="E89" s="37">
        <v>1997</v>
      </c>
      <c r="F89" s="37" t="s">
        <v>502</v>
      </c>
      <c r="G89" s="37" t="s">
        <v>523</v>
      </c>
      <c r="H89" s="40"/>
    </row>
    <row r="90" spans="1:8" ht="12.75">
      <c r="A90" s="35" t="s">
        <v>877</v>
      </c>
      <c r="B90" s="36" t="s">
        <v>878</v>
      </c>
      <c r="C90" s="37" t="s">
        <v>879</v>
      </c>
      <c r="D90" s="37" t="s">
        <v>880</v>
      </c>
      <c r="E90" s="37">
        <v>1941</v>
      </c>
      <c r="F90" s="37" t="s">
        <v>502</v>
      </c>
      <c r="G90" s="37" t="s">
        <v>582</v>
      </c>
      <c r="H90" s="39" t="s">
        <v>881</v>
      </c>
    </row>
    <row r="91" spans="1:8" ht="12.75">
      <c r="A91" s="41" t="s">
        <v>882</v>
      </c>
      <c r="B91" s="42" t="s">
        <v>883</v>
      </c>
      <c r="C91" s="6" t="s">
        <v>435</v>
      </c>
      <c r="D91" s="37"/>
      <c r="E91" s="6">
        <v>2012</v>
      </c>
      <c r="F91" s="6" t="s">
        <v>513</v>
      </c>
      <c r="G91" s="6" t="s">
        <v>514</v>
      </c>
      <c r="H91" s="38" t="s">
        <v>884</v>
      </c>
    </row>
    <row r="92" spans="1:8" ht="12.75">
      <c r="A92" s="41" t="s">
        <v>885</v>
      </c>
      <c r="B92" s="42" t="s">
        <v>886</v>
      </c>
      <c r="C92" s="6" t="s">
        <v>887</v>
      </c>
      <c r="D92" s="37" t="s">
        <v>863</v>
      </c>
      <c r="E92" s="6">
        <v>2012</v>
      </c>
      <c r="F92" s="6" t="s">
        <v>513</v>
      </c>
      <c r="G92" s="6" t="s">
        <v>514</v>
      </c>
      <c r="H92" s="40"/>
    </row>
    <row r="93" spans="1:8" ht="12.75">
      <c r="A93" s="41" t="s">
        <v>888</v>
      </c>
      <c r="B93" s="42" t="s">
        <v>889</v>
      </c>
      <c r="C93" s="6" t="s">
        <v>446</v>
      </c>
      <c r="D93" s="37" t="s">
        <v>890</v>
      </c>
      <c r="E93" s="6">
        <v>2013</v>
      </c>
      <c r="F93" s="6" t="s">
        <v>891</v>
      </c>
      <c r="G93" s="6" t="s">
        <v>892</v>
      </c>
      <c r="H93" s="38"/>
    </row>
    <row r="94" spans="1:8" ht="12.75">
      <c r="A94" s="41" t="s">
        <v>893</v>
      </c>
      <c r="B94" s="42" t="s">
        <v>894</v>
      </c>
      <c r="C94" s="6" t="s">
        <v>895</v>
      </c>
      <c r="D94" s="37" t="s">
        <v>896</v>
      </c>
      <c r="E94" s="6">
        <v>2013</v>
      </c>
      <c r="F94" s="6" t="s">
        <v>897</v>
      </c>
      <c r="G94" s="6" t="s">
        <v>898</v>
      </c>
      <c r="H94" s="38"/>
    </row>
    <row r="95" spans="1:8" ht="12.75">
      <c r="A95" s="41" t="s">
        <v>899</v>
      </c>
      <c r="B95" s="42" t="s">
        <v>900</v>
      </c>
      <c r="C95" s="6" t="s">
        <v>901</v>
      </c>
      <c r="D95" s="37" t="s">
        <v>902</v>
      </c>
      <c r="E95" s="6">
        <v>2014</v>
      </c>
      <c r="F95" s="6" t="s">
        <v>508</v>
      </c>
      <c r="G95" s="6" t="s">
        <v>514</v>
      </c>
      <c r="H95" s="38"/>
    </row>
    <row r="96" spans="1:8" ht="12.75">
      <c r="A96" s="41" t="s">
        <v>903</v>
      </c>
      <c r="B96" s="42" t="s">
        <v>997</v>
      </c>
      <c r="C96" s="6" t="s">
        <v>904</v>
      </c>
      <c r="D96" s="37"/>
      <c r="E96" s="6">
        <v>2014</v>
      </c>
      <c r="F96" s="6" t="s">
        <v>905</v>
      </c>
      <c r="G96" s="6" t="s">
        <v>998</v>
      </c>
      <c r="H96" s="38" t="s">
        <v>999</v>
      </c>
    </row>
    <row r="97" spans="1:8" ht="13.5" thickBot="1">
      <c r="A97" s="101">
        <v>95</v>
      </c>
      <c r="B97" s="99" t="s">
        <v>1000</v>
      </c>
      <c r="C97" s="97" t="s">
        <v>904</v>
      </c>
      <c r="D97" s="96" t="s">
        <v>1001</v>
      </c>
      <c r="E97" s="97">
        <v>2014</v>
      </c>
      <c r="F97" s="97" t="s">
        <v>1002</v>
      </c>
      <c r="G97" s="97" t="s">
        <v>514</v>
      </c>
      <c r="H97" s="98" t="s">
        <v>1003</v>
      </c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5"/>
  <sheetViews>
    <sheetView zoomScalePageLayoutView="0" workbookViewId="0" topLeftCell="A157">
      <selection activeCell="H170" sqref="H170"/>
    </sheetView>
  </sheetViews>
  <sheetFormatPr defaultColWidth="9.00390625" defaultRowHeight="12.75"/>
  <cols>
    <col min="1" max="1" width="9.875" style="0" customWidth="1"/>
    <col min="2" max="2" width="16.00390625" style="0" customWidth="1"/>
    <col min="3" max="3" width="39.625" style="0" customWidth="1"/>
    <col min="4" max="4" width="10.625" style="0" customWidth="1"/>
    <col min="5" max="5" width="10.125" style="0" customWidth="1"/>
    <col min="6" max="7" width="14.875" style="0" customWidth="1"/>
    <col min="8" max="8" width="18.125" style="142" customWidth="1"/>
  </cols>
  <sheetData>
    <row r="1" spans="1:8" s="134" customFormat="1" ht="24.75" customHeight="1">
      <c r="A1" s="190" t="s">
        <v>1219</v>
      </c>
      <c r="B1" s="190"/>
      <c r="C1" s="190"/>
      <c r="D1" s="190"/>
      <c r="E1" s="190"/>
      <c r="F1" s="190"/>
      <c r="G1" s="190"/>
      <c r="H1" s="190"/>
    </row>
    <row r="2" spans="1:8" s="134" customFormat="1" ht="15">
      <c r="A2" s="133" t="s">
        <v>1036</v>
      </c>
      <c r="B2" s="135" t="s">
        <v>1037</v>
      </c>
      <c r="C2" s="135" t="s">
        <v>1038</v>
      </c>
      <c r="D2" s="133" t="s">
        <v>1039</v>
      </c>
      <c r="E2" s="133" t="s">
        <v>1040</v>
      </c>
      <c r="F2" s="133" t="s">
        <v>1041</v>
      </c>
      <c r="G2" s="133" t="s">
        <v>1042</v>
      </c>
      <c r="H2" s="140" t="s">
        <v>19</v>
      </c>
    </row>
    <row r="3" spans="1:8" s="134" customFormat="1" ht="15">
      <c r="A3" s="136">
        <v>1</v>
      </c>
      <c r="B3" s="131">
        <v>101</v>
      </c>
      <c r="C3" s="131" t="s">
        <v>1044</v>
      </c>
      <c r="D3" s="138">
        <v>3081</v>
      </c>
      <c r="E3" s="136" t="s">
        <v>1045</v>
      </c>
      <c r="F3" s="139">
        <v>52698</v>
      </c>
      <c r="G3" s="137">
        <v>205216813</v>
      </c>
      <c r="H3" s="159">
        <f>1900000</f>
        <v>1900000</v>
      </c>
    </row>
    <row r="4" spans="1:8" s="134" customFormat="1" ht="15">
      <c r="A4" s="136">
        <v>2</v>
      </c>
      <c r="B4" s="131">
        <v>102</v>
      </c>
      <c r="C4" s="131" t="s">
        <v>1047</v>
      </c>
      <c r="D4" s="138">
        <v>3081</v>
      </c>
      <c r="E4" s="136" t="s">
        <v>1045</v>
      </c>
      <c r="F4" s="138">
        <v>1446</v>
      </c>
      <c r="G4" s="136">
        <v>205213842</v>
      </c>
      <c r="H4" s="159">
        <f aca="true" t="shared" si="0" ref="H4:H67">1900000</f>
        <v>1900000</v>
      </c>
    </row>
    <row r="5" spans="1:8" s="134" customFormat="1" ht="15">
      <c r="A5" s="136">
        <v>3</v>
      </c>
      <c r="B5" s="131">
        <v>103</v>
      </c>
      <c r="C5" s="131" t="s">
        <v>1049</v>
      </c>
      <c r="D5" s="138">
        <v>3081</v>
      </c>
      <c r="E5" s="136" t="s">
        <v>1045</v>
      </c>
      <c r="F5" s="138">
        <v>1315</v>
      </c>
      <c r="G5" s="136">
        <v>205213289</v>
      </c>
      <c r="H5" s="159">
        <f t="shared" si="0"/>
        <v>1900000</v>
      </c>
    </row>
    <row r="6" spans="1:8" s="134" customFormat="1" ht="15">
      <c r="A6" s="136">
        <v>4</v>
      </c>
      <c r="B6" s="131">
        <v>104</v>
      </c>
      <c r="C6" s="131" t="s">
        <v>1050</v>
      </c>
      <c r="D6" s="138">
        <v>3081</v>
      </c>
      <c r="E6" s="136" t="s">
        <v>1045</v>
      </c>
      <c r="F6" s="138">
        <v>1387</v>
      </c>
      <c r="G6" s="136">
        <v>205212768</v>
      </c>
      <c r="H6" s="159">
        <f t="shared" si="0"/>
        <v>1900000</v>
      </c>
    </row>
    <row r="7" spans="1:8" s="134" customFormat="1" ht="15">
      <c r="A7" s="136">
        <v>5</v>
      </c>
      <c r="B7" s="131">
        <v>105</v>
      </c>
      <c r="C7" s="131" t="s">
        <v>1052</v>
      </c>
      <c r="D7" s="138">
        <v>3081</v>
      </c>
      <c r="E7" s="136" t="s">
        <v>1045</v>
      </c>
      <c r="F7" s="138">
        <v>54891</v>
      </c>
      <c r="G7" s="136">
        <v>205212262</v>
      </c>
      <c r="H7" s="159">
        <f t="shared" si="0"/>
        <v>1900000</v>
      </c>
    </row>
    <row r="8" spans="1:8" s="134" customFormat="1" ht="15">
      <c r="A8" s="136">
        <v>6</v>
      </c>
      <c r="B8" s="131">
        <v>106</v>
      </c>
      <c r="C8" s="131" t="s">
        <v>1053</v>
      </c>
      <c r="D8" s="138">
        <v>3081</v>
      </c>
      <c r="E8" s="136" t="s">
        <v>1045</v>
      </c>
      <c r="F8" s="138">
        <v>52713</v>
      </c>
      <c r="G8" s="136">
        <v>205183197</v>
      </c>
      <c r="H8" s="159">
        <f t="shared" si="0"/>
        <v>1900000</v>
      </c>
    </row>
    <row r="9" spans="1:8" s="134" customFormat="1" ht="15">
      <c r="A9" s="136">
        <v>7</v>
      </c>
      <c r="B9" s="131">
        <v>107</v>
      </c>
      <c r="C9" s="131" t="s">
        <v>1054</v>
      </c>
      <c r="D9" s="138">
        <v>3081</v>
      </c>
      <c r="E9" s="136" t="s">
        <v>1045</v>
      </c>
      <c r="F9" s="138">
        <v>1312</v>
      </c>
      <c r="G9" s="136">
        <v>205217370</v>
      </c>
      <c r="H9" s="159">
        <f t="shared" si="0"/>
        <v>1900000</v>
      </c>
    </row>
    <row r="10" spans="1:8" s="134" customFormat="1" ht="15">
      <c r="A10" s="136">
        <v>8</v>
      </c>
      <c r="B10" s="131">
        <v>108</v>
      </c>
      <c r="C10" s="131" t="s">
        <v>1055</v>
      </c>
      <c r="D10" s="138">
        <v>3081</v>
      </c>
      <c r="E10" s="136" t="s">
        <v>1045</v>
      </c>
      <c r="F10" s="138">
        <v>52712</v>
      </c>
      <c r="G10" s="136">
        <v>205217617</v>
      </c>
      <c r="H10" s="159">
        <f t="shared" si="0"/>
        <v>1900000</v>
      </c>
    </row>
    <row r="11" spans="1:8" s="134" customFormat="1" ht="15">
      <c r="A11" s="136">
        <v>9</v>
      </c>
      <c r="B11" s="131">
        <v>109</v>
      </c>
      <c r="C11" s="131" t="s">
        <v>1056</v>
      </c>
      <c r="D11" s="138">
        <v>3081</v>
      </c>
      <c r="E11" s="136" t="s">
        <v>1045</v>
      </c>
      <c r="F11" s="138">
        <v>54892</v>
      </c>
      <c r="G11" s="136">
        <v>205210869</v>
      </c>
      <c r="H11" s="159">
        <f t="shared" si="0"/>
        <v>1900000</v>
      </c>
    </row>
    <row r="12" spans="1:8" s="134" customFormat="1" ht="15">
      <c r="A12" s="136">
        <v>10</v>
      </c>
      <c r="B12" s="131">
        <v>110</v>
      </c>
      <c r="C12" s="131" t="s">
        <v>1057</v>
      </c>
      <c r="D12" s="138">
        <v>3081</v>
      </c>
      <c r="E12" s="136" t="s">
        <v>1045</v>
      </c>
      <c r="F12" s="138">
        <v>52697</v>
      </c>
      <c r="G12" s="136">
        <v>205217964</v>
      </c>
      <c r="H12" s="159">
        <f t="shared" si="0"/>
        <v>1900000</v>
      </c>
    </row>
    <row r="13" spans="1:8" s="134" customFormat="1" ht="15">
      <c r="A13" s="136">
        <v>11</v>
      </c>
      <c r="B13" s="131">
        <v>111</v>
      </c>
      <c r="C13" s="131" t="s">
        <v>1058</v>
      </c>
      <c r="D13" s="138">
        <v>3081</v>
      </c>
      <c r="E13" s="136" t="s">
        <v>1045</v>
      </c>
      <c r="F13" s="138">
        <v>52696</v>
      </c>
      <c r="G13" s="136">
        <v>205211379</v>
      </c>
      <c r="H13" s="159">
        <f t="shared" si="0"/>
        <v>1900000</v>
      </c>
    </row>
    <row r="14" spans="1:8" s="134" customFormat="1" ht="15">
      <c r="A14" s="136">
        <v>12</v>
      </c>
      <c r="B14" s="131">
        <v>112</v>
      </c>
      <c r="C14" s="131" t="s">
        <v>1059</v>
      </c>
      <c r="D14" s="138">
        <v>3081</v>
      </c>
      <c r="E14" s="136" t="s">
        <v>1045</v>
      </c>
      <c r="F14" s="138">
        <v>52711</v>
      </c>
      <c r="G14" s="136">
        <v>205210834</v>
      </c>
      <c r="H14" s="159">
        <f t="shared" si="0"/>
        <v>1900000</v>
      </c>
    </row>
    <row r="15" spans="1:8" s="134" customFormat="1" ht="15">
      <c r="A15" s="136">
        <v>13</v>
      </c>
      <c r="B15" s="131">
        <v>113</v>
      </c>
      <c r="C15" s="131" t="s">
        <v>1060</v>
      </c>
      <c r="D15" s="138">
        <v>3081</v>
      </c>
      <c r="E15" s="136" t="s">
        <v>1045</v>
      </c>
      <c r="F15" s="138">
        <v>52710</v>
      </c>
      <c r="G15" s="136">
        <v>205210364</v>
      </c>
      <c r="H15" s="159">
        <f t="shared" si="0"/>
        <v>1900000</v>
      </c>
    </row>
    <row r="16" spans="1:8" s="134" customFormat="1" ht="15">
      <c r="A16" s="136">
        <v>14</v>
      </c>
      <c r="B16" s="131">
        <v>114</v>
      </c>
      <c r="C16" s="131" t="s">
        <v>1061</v>
      </c>
      <c r="D16" s="138">
        <v>3081</v>
      </c>
      <c r="E16" s="136" t="s">
        <v>1045</v>
      </c>
      <c r="F16" s="138">
        <v>52709</v>
      </c>
      <c r="G16" s="136">
        <v>205209668</v>
      </c>
      <c r="H16" s="159">
        <f t="shared" si="0"/>
        <v>1900000</v>
      </c>
    </row>
    <row r="17" spans="1:8" s="134" customFormat="1" ht="15">
      <c r="A17" s="136">
        <v>15</v>
      </c>
      <c r="B17" s="131">
        <v>115</v>
      </c>
      <c r="C17" s="131" t="s">
        <v>1062</v>
      </c>
      <c r="D17" s="138">
        <v>3081</v>
      </c>
      <c r="E17" s="136" t="s">
        <v>1045</v>
      </c>
      <c r="F17" s="138">
        <v>1795</v>
      </c>
      <c r="G17" s="136">
        <v>205208799</v>
      </c>
      <c r="H17" s="159">
        <f t="shared" si="0"/>
        <v>1900000</v>
      </c>
    </row>
    <row r="18" spans="1:8" s="134" customFormat="1" ht="15">
      <c r="A18" s="136">
        <v>16</v>
      </c>
      <c r="B18" s="131">
        <v>116</v>
      </c>
      <c r="C18" s="131" t="s">
        <v>1063</v>
      </c>
      <c r="D18" s="138">
        <v>3081</v>
      </c>
      <c r="E18" s="136" t="s">
        <v>1045</v>
      </c>
      <c r="F18" s="138">
        <v>54889</v>
      </c>
      <c r="G18" s="136">
        <v>205207916</v>
      </c>
      <c r="H18" s="159">
        <f t="shared" si="0"/>
        <v>1900000</v>
      </c>
    </row>
    <row r="19" spans="1:8" s="134" customFormat="1" ht="15">
      <c r="A19" s="136">
        <v>17</v>
      </c>
      <c r="B19" s="131">
        <v>117</v>
      </c>
      <c r="C19" s="131" t="s">
        <v>1064</v>
      </c>
      <c r="D19" s="138">
        <v>3081</v>
      </c>
      <c r="E19" s="136" t="s">
        <v>1045</v>
      </c>
      <c r="F19" s="138">
        <v>1325</v>
      </c>
      <c r="G19" s="136">
        <v>205207161</v>
      </c>
      <c r="H19" s="159">
        <f t="shared" si="0"/>
        <v>1900000</v>
      </c>
    </row>
    <row r="20" spans="1:8" s="134" customFormat="1" ht="15">
      <c r="A20" s="136">
        <v>18</v>
      </c>
      <c r="B20" s="131">
        <v>118</v>
      </c>
      <c r="C20" s="131" t="s">
        <v>1065</v>
      </c>
      <c r="D20" s="138">
        <v>3081</v>
      </c>
      <c r="E20" s="136" t="s">
        <v>1045</v>
      </c>
      <c r="F20" s="138">
        <v>1772</v>
      </c>
      <c r="G20" s="136">
        <v>205206234</v>
      </c>
      <c r="H20" s="159">
        <f t="shared" si="0"/>
        <v>1900000</v>
      </c>
    </row>
    <row r="21" spans="1:8" s="134" customFormat="1" ht="15">
      <c r="A21" s="136">
        <v>19</v>
      </c>
      <c r="B21" s="131">
        <v>119</v>
      </c>
      <c r="C21" s="131" t="s">
        <v>1066</v>
      </c>
      <c r="D21" s="138">
        <v>3081</v>
      </c>
      <c r="E21" s="136" t="s">
        <v>1045</v>
      </c>
      <c r="F21" s="138">
        <v>1386</v>
      </c>
      <c r="G21" s="136">
        <v>205205117</v>
      </c>
      <c r="H21" s="159">
        <f t="shared" si="0"/>
        <v>1900000</v>
      </c>
    </row>
    <row r="22" spans="1:8" s="134" customFormat="1" ht="15">
      <c r="A22" s="136">
        <v>20</v>
      </c>
      <c r="B22" s="131">
        <v>121</v>
      </c>
      <c r="C22" s="131" t="s">
        <v>1067</v>
      </c>
      <c r="D22" s="138">
        <v>3081</v>
      </c>
      <c r="E22" s="136" t="s">
        <v>1045</v>
      </c>
      <c r="F22" s="138">
        <v>52695</v>
      </c>
      <c r="G22" s="136">
        <v>205203719</v>
      </c>
      <c r="H22" s="159">
        <f t="shared" si="0"/>
        <v>1900000</v>
      </c>
    </row>
    <row r="23" spans="1:8" s="134" customFormat="1" ht="15">
      <c r="A23" s="136">
        <v>21</v>
      </c>
      <c r="B23" s="131">
        <v>122</v>
      </c>
      <c r="C23" s="131" t="s">
        <v>1068</v>
      </c>
      <c r="D23" s="138">
        <v>3081</v>
      </c>
      <c r="E23" s="136" t="s">
        <v>1045</v>
      </c>
      <c r="F23" s="138">
        <v>1314</v>
      </c>
      <c r="G23" s="136">
        <v>205203199</v>
      </c>
      <c r="H23" s="159">
        <f t="shared" si="0"/>
        <v>1900000</v>
      </c>
    </row>
    <row r="24" spans="1:8" s="134" customFormat="1" ht="15">
      <c r="A24" s="136">
        <v>22</v>
      </c>
      <c r="B24" s="131">
        <v>123</v>
      </c>
      <c r="C24" s="131" t="s">
        <v>1069</v>
      </c>
      <c r="D24" s="138">
        <v>3081</v>
      </c>
      <c r="E24" s="136" t="s">
        <v>1045</v>
      </c>
      <c r="F24" s="138">
        <v>1313</v>
      </c>
      <c r="G24" s="136">
        <v>205183439</v>
      </c>
      <c r="H24" s="159">
        <f t="shared" si="0"/>
        <v>1900000</v>
      </c>
    </row>
    <row r="25" spans="1:8" s="134" customFormat="1" ht="15">
      <c r="A25" s="136">
        <v>23</v>
      </c>
      <c r="B25" s="131">
        <v>124</v>
      </c>
      <c r="C25" s="131" t="s">
        <v>1070</v>
      </c>
      <c r="D25" s="138">
        <v>3081</v>
      </c>
      <c r="E25" s="136" t="s">
        <v>1045</v>
      </c>
      <c r="F25" s="138">
        <v>54890</v>
      </c>
      <c r="G25" s="136">
        <v>205188946</v>
      </c>
      <c r="H25" s="159">
        <f t="shared" si="0"/>
        <v>1900000</v>
      </c>
    </row>
    <row r="26" spans="1:8" s="134" customFormat="1" ht="15">
      <c r="A26" s="136">
        <v>24</v>
      </c>
      <c r="B26" s="131">
        <v>125</v>
      </c>
      <c r="C26" s="131" t="s">
        <v>1071</v>
      </c>
      <c r="D26" s="138">
        <v>3081</v>
      </c>
      <c r="E26" s="136" t="s">
        <v>1045</v>
      </c>
      <c r="F26" s="138">
        <v>1321</v>
      </c>
      <c r="G26" s="136">
        <v>205183897</v>
      </c>
      <c r="H26" s="159">
        <f t="shared" si="0"/>
        <v>1900000</v>
      </c>
    </row>
    <row r="27" spans="1:8" s="134" customFormat="1" ht="15">
      <c r="A27" s="136">
        <v>25</v>
      </c>
      <c r="B27" s="131">
        <v>127</v>
      </c>
      <c r="C27" s="131" t="s">
        <v>1072</v>
      </c>
      <c r="D27" s="138">
        <v>3081</v>
      </c>
      <c r="E27" s="136" t="s">
        <v>1045</v>
      </c>
      <c r="F27" s="138">
        <v>1752</v>
      </c>
      <c r="G27" s="136">
        <v>205202908</v>
      </c>
      <c r="H27" s="159">
        <f t="shared" si="0"/>
        <v>1900000</v>
      </c>
    </row>
    <row r="28" spans="1:8" s="134" customFormat="1" ht="15">
      <c r="A28" s="136">
        <v>26</v>
      </c>
      <c r="B28" s="131">
        <v>128</v>
      </c>
      <c r="C28" s="131" t="s">
        <v>1073</v>
      </c>
      <c r="D28" s="138">
        <v>3081</v>
      </c>
      <c r="E28" s="136" t="s">
        <v>1045</v>
      </c>
      <c r="F28" s="138">
        <v>52694</v>
      </c>
      <c r="G28" s="136">
        <v>205180945</v>
      </c>
      <c r="H28" s="159">
        <f t="shared" si="0"/>
        <v>1900000</v>
      </c>
    </row>
    <row r="29" spans="1:8" s="134" customFormat="1" ht="15">
      <c r="A29" s="136">
        <v>27</v>
      </c>
      <c r="B29" s="131">
        <v>130</v>
      </c>
      <c r="C29" s="131" t="s">
        <v>1074</v>
      </c>
      <c r="D29" s="138">
        <v>3081</v>
      </c>
      <c r="E29" s="136" t="s">
        <v>1045</v>
      </c>
      <c r="F29" s="138">
        <v>1389</v>
      </c>
      <c r="G29" s="136">
        <v>205212078</v>
      </c>
      <c r="H29" s="159">
        <f t="shared" si="0"/>
        <v>1900000</v>
      </c>
    </row>
    <row r="30" spans="1:8" s="134" customFormat="1" ht="15">
      <c r="A30" s="136">
        <v>28</v>
      </c>
      <c r="B30" s="131">
        <v>131</v>
      </c>
      <c r="C30" s="131" t="s">
        <v>1075</v>
      </c>
      <c r="D30" s="138">
        <v>3081</v>
      </c>
      <c r="E30" s="136" t="s">
        <v>1045</v>
      </c>
      <c r="F30" s="138">
        <v>54893</v>
      </c>
      <c r="G30" s="136">
        <v>205183448</v>
      </c>
      <c r="H30" s="159">
        <f t="shared" si="0"/>
        <v>1900000</v>
      </c>
    </row>
    <row r="31" spans="1:8" s="134" customFormat="1" ht="15">
      <c r="A31" s="136">
        <v>29</v>
      </c>
      <c r="B31" s="131">
        <v>132</v>
      </c>
      <c r="C31" s="131" t="s">
        <v>1076</v>
      </c>
      <c r="D31" s="138">
        <v>3081</v>
      </c>
      <c r="E31" s="136" t="s">
        <v>1045</v>
      </c>
      <c r="F31" s="138">
        <v>1645</v>
      </c>
      <c r="G31" s="136">
        <v>205232205</v>
      </c>
      <c r="H31" s="159">
        <f t="shared" si="0"/>
        <v>1900000</v>
      </c>
    </row>
    <row r="32" spans="1:8" s="134" customFormat="1" ht="15">
      <c r="A32" s="136">
        <v>30</v>
      </c>
      <c r="B32" s="131">
        <v>133</v>
      </c>
      <c r="C32" s="131" t="s">
        <v>1077</v>
      </c>
      <c r="D32" s="138">
        <v>3081</v>
      </c>
      <c r="E32" s="136" t="s">
        <v>1045</v>
      </c>
      <c r="F32" s="138">
        <v>1644</v>
      </c>
      <c r="G32" s="136">
        <v>205232784</v>
      </c>
      <c r="H32" s="159">
        <f t="shared" si="0"/>
        <v>1900000</v>
      </c>
    </row>
    <row r="33" spans="1:8" s="134" customFormat="1" ht="15">
      <c r="A33" s="136">
        <v>31</v>
      </c>
      <c r="B33" s="131">
        <v>134</v>
      </c>
      <c r="C33" s="131" t="s">
        <v>1078</v>
      </c>
      <c r="D33" s="138">
        <v>3081</v>
      </c>
      <c r="E33" s="136" t="s">
        <v>1045</v>
      </c>
      <c r="F33" s="138">
        <v>1796</v>
      </c>
      <c r="G33" s="136">
        <v>205231343</v>
      </c>
      <c r="H33" s="159">
        <f t="shared" si="0"/>
        <v>1900000</v>
      </c>
    </row>
    <row r="34" spans="1:8" s="134" customFormat="1" ht="15">
      <c r="A34" s="136">
        <v>32</v>
      </c>
      <c r="B34" s="131">
        <v>135</v>
      </c>
      <c r="C34" s="131" t="s">
        <v>1079</v>
      </c>
      <c r="D34" s="138">
        <v>3081</v>
      </c>
      <c r="E34" s="136" t="s">
        <v>1045</v>
      </c>
      <c r="F34" s="138">
        <v>1367</v>
      </c>
      <c r="G34" s="136">
        <v>205234515</v>
      </c>
      <c r="H34" s="159">
        <f t="shared" si="0"/>
        <v>1900000</v>
      </c>
    </row>
    <row r="35" spans="1:8" s="134" customFormat="1" ht="15">
      <c r="A35" s="136">
        <v>33</v>
      </c>
      <c r="B35" s="131">
        <v>136</v>
      </c>
      <c r="C35" s="131" t="s">
        <v>1080</v>
      </c>
      <c r="D35" s="138">
        <v>3081</v>
      </c>
      <c r="E35" s="136" t="s">
        <v>1045</v>
      </c>
      <c r="F35" s="138">
        <v>1447</v>
      </c>
      <c r="G35" s="136">
        <v>205233977</v>
      </c>
      <c r="H35" s="159">
        <f t="shared" si="0"/>
        <v>1900000</v>
      </c>
    </row>
    <row r="36" spans="1:8" s="134" customFormat="1" ht="15">
      <c r="A36" s="136">
        <v>34</v>
      </c>
      <c r="B36" s="131">
        <v>137</v>
      </c>
      <c r="C36" s="131" t="s">
        <v>1081</v>
      </c>
      <c r="D36" s="138">
        <v>3081</v>
      </c>
      <c r="E36" s="136" t="s">
        <v>1045</v>
      </c>
      <c r="F36" s="138">
        <v>1448</v>
      </c>
      <c r="G36" s="136">
        <v>205233129</v>
      </c>
      <c r="H36" s="159">
        <f t="shared" si="0"/>
        <v>1900000</v>
      </c>
    </row>
    <row r="37" spans="1:8" s="134" customFormat="1" ht="15">
      <c r="A37" s="136">
        <v>35</v>
      </c>
      <c r="B37" s="131">
        <v>138</v>
      </c>
      <c r="C37" s="131" t="s">
        <v>1082</v>
      </c>
      <c r="D37" s="138">
        <v>3081</v>
      </c>
      <c r="E37" s="136" t="s">
        <v>1045</v>
      </c>
      <c r="F37" s="138">
        <v>1311</v>
      </c>
      <c r="G37" s="136">
        <v>205231737</v>
      </c>
      <c r="H37" s="159">
        <f t="shared" si="0"/>
        <v>1900000</v>
      </c>
    </row>
    <row r="38" spans="1:8" s="134" customFormat="1" ht="15">
      <c r="A38" s="136">
        <v>36</v>
      </c>
      <c r="B38" s="131">
        <v>139</v>
      </c>
      <c r="C38" s="131" t="s">
        <v>1083</v>
      </c>
      <c r="D38" s="138">
        <v>3081</v>
      </c>
      <c r="E38" s="136" t="s">
        <v>1045</v>
      </c>
      <c r="F38" s="138">
        <v>1449</v>
      </c>
      <c r="G38" s="136">
        <v>205230791</v>
      </c>
      <c r="H38" s="159">
        <f t="shared" si="0"/>
        <v>1900000</v>
      </c>
    </row>
    <row r="39" spans="1:8" s="134" customFormat="1" ht="15">
      <c r="A39" s="136">
        <v>37</v>
      </c>
      <c r="B39" s="131">
        <v>140</v>
      </c>
      <c r="C39" s="131" t="s">
        <v>1084</v>
      </c>
      <c r="D39" s="138">
        <v>3081</v>
      </c>
      <c r="E39" s="136" t="s">
        <v>1085</v>
      </c>
      <c r="F39" s="138">
        <v>256</v>
      </c>
      <c r="G39" s="136">
        <v>205230266</v>
      </c>
      <c r="H39" s="159">
        <f t="shared" si="0"/>
        <v>1900000</v>
      </c>
    </row>
    <row r="40" spans="1:8" s="134" customFormat="1" ht="15">
      <c r="A40" s="136">
        <v>38</v>
      </c>
      <c r="B40" s="131">
        <v>142</v>
      </c>
      <c r="C40" s="131" t="s">
        <v>1086</v>
      </c>
      <c r="D40" s="138">
        <v>3081</v>
      </c>
      <c r="E40" s="136" t="s">
        <v>1045</v>
      </c>
      <c r="F40" s="138">
        <v>1385</v>
      </c>
      <c r="G40" s="136">
        <v>205228680</v>
      </c>
      <c r="H40" s="159">
        <f t="shared" si="0"/>
        <v>1900000</v>
      </c>
    </row>
    <row r="41" spans="1:8" s="134" customFormat="1" ht="15">
      <c r="A41" s="136">
        <v>39</v>
      </c>
      <c r="B41" s="131">
        <v>143</v>
      </c>
      <c r="C41" s="131" t="s">
        <v>1087</v>
      </c>
      <c r="D41" s="138">
        <v>3081</v>
      </c>
      <c r="E41" s="136" t="s">
        <v>1045</v>
      </c>
      <c r="F41" s="138">
        <v>1751</v>
      </c>
      <c r="G41" s="136">
        <v>205228961</v>
      </c>
      <c r="H41" s="159">
        <f t="shared" si="0"/>
        <v>1900000</v>
      </c>
    </row>
    <row r="42" spans="1:8" s="134" customFormat="1" ht="15">
      <c r="A42" s="136">
        <v>40</v>
      </c>
      <c r="B42" s="131">
        <v>144</v>
      </c>
      <c r="C42" s="131" t="s">
        <v>1088</v>
      </c>
      <c r="D42" s="138">
        <v>3081</v>
      </c>
      <c r="E42" s="136" t="s">
        <v>1045</v>
      </c>
      <c r="F42" s="138">
        <v>1450</v>
      </c>
      <c r="G42" s="136">
        <v>205227819</v>
      </c>
      <c r="H42" s="159">
        <f t="shared" si="0"/>
        <v>1900000</v>
      </c>
    </row>
    <row r="43" spans="1:8" s="134" customFormat="1" ht="15">
      <c r="A43" s="136">
        <v>41</v>
      </c>
      <c r="B43" s="131">
        <v>145</v>
      </c>
      <c r="C43" s="131" t="s">
        <v>1089</v>
      </c>
      <c r="D43" s="138">
        <v>3081</v>
      </c>
      <c r="E43" s="136" t="s">
        <v>1085</v>
      </c>
      <c r="F43" s="138">
        <v>170</v>
      </c>
      <c r="G43" s="136">
        <v>205214225</v>
      </c>
      <c r="H43" s="159">
        <f t="shared" si="0"/>
        <v>1900000</v>
      </c>
    </row>
    <row r="44" spans="1:8" s="134" customFormat="1" ht="15">
      <c r="A44" s="136">
        <v>42</v>
      </c>
      <c r="B44" s="131">
        <v>301</v>
      </c>
      <c r="C44" s="131" t="s">
        <v>1090</v>
      </c>
      <c r="D44" s="138">
        <v>3082</v>
      </c>
      <c r="E44" s="136" t="s">
        <v>1085</v>
      </c>
      <c r="F44" s="138">
        <v>301</v>
      </c>
      <c r="G44" s="136">
        <v>205227273</v>
      </c>
      <c r="H44" s="159">
        <f t="shared" si="0"/>
        <v>1900000</v>
      </c>
    </row>
    <row r="45" spans="1:8" s="134" customFormat="1" ht="15">
      <c r="A45" s="136">
        <v>43</v>
      </c>
      <c r="B45" s="131">
        <v>302</v>
      </c>
      <c r="C45" s="131" t="s">
        <v>1091</v>
      </c>
      <c r="D45" s="138">
        <v>3082</v>
      </c>
      <c r="E45" s="136" t="s">
        <v>1085</v>
      </c>
      <c r="F45" s="138">
        <v>298</v>
      </c>
      <c r="G45" s="136">
        <v>205226724</v>
      </c>
      <c r="H45" s="159">
        <f t="shared" si="0"/>
        <v>1900000</v>
      </c>
    </row>
    <row r="46" spans="1:8" s="134" customFormat="1" ht="15">
      <c r="A46" s="136">
        <v>44</v>
      </c>
      <c r="B46" s="131">
        <v>303</v>
      </c>
      <c r="C46" s="131" t="s">
        <v>1092</v>
      </c>
      <c r="D46" s="138">
        <v>3082</v>
      </c>
      <c r="E46" s="136" t="s">
        <v>1085</v>
      </c>
      <c r="F46" s="138">
        <v>264</v>
      </c>
      <c r="G46" s="136">
        <v>205226403</v>
      </c>
      <c r="H46" s="159">
        <f t="shared" si="0"/>
        <v>1900000</v>
      </c>
    </row>
    <row r="47" spans="1:8" s="134" customFormat="1" ht="15">
      <c r="A47" s="136">
        <v>45</v>
      </c>
      <c r="B47" s="131">
        <v>304</v>
      </c>
      <c r="C47" s="131" t="s">
        <v>576</v>
      </c>
      <c r="D47" s="138">
        <v>3082</v>
      </c>
      <c r="E47" s="136" t="s">
        <v>1085</v>
      </c>
      <c r="F47" s="138">
        <v>266</v>
      </c>
      <c r="G47" s="136">
        <v>205225912</v>
      </c>
      <c r="H47" s="159">
        <f t="shared" si="0"/>
        <v>1900000</v>
      </c>
    </row>
    <row r="48" spans="1:8" s="134" customFormat="1" ht="15">
      <c r="A48" s="136">
        <v>46</v>
      </c>
      <c r="B48" s="131">
        <v>305</v>
      </c>
      <c r="C48" s="131" t="s">
        <v>1093</v>
      </c>
      <c r="D48" s="138">
        <v>3082</v>
      </c>
      <c r="E48" s="136" t="s">
        <v>1045</v>
      </c>
      <c r="F48" s="138">
        <v>1384</v>
      </c>
      <c r="G48" s="136">
        <v>205212356</v>
      </c>
      <c r="H48" s="159">
        <f t="shared" si="0"/>
        <v>1900000</v>
      </c>
    </row>
    <row r="49" spans="1:8" s="134" customFormat="1" ht="15">
      <c r="A49" s="136">
        <v>47</v>
      </c>
      <c r="B49" s="131">
        <v>306</v>
      </c>
      <c r="C49" s="131" t="s">
        <v>1094</v>
      </c>
      <c r="D49" s="138">
        <v>3082</v>
      </c>
      <c r="E49" s="136" t="s">
        <v>1085</v>
      </c>
      <c r="F49" s="138">
        <v>237</v>
      </c>
      <c r="G49" s="136">
        <v>205214575</v>
      </c>
      <c r="H49" s="159">
        <f t="shared" si="0"/>
        <v>1900000</v>
      </c>
    </row>
    <row r="50" spans="1:8" s="134" customFormat="1" ht="15">
      <c r="A50" s="136">
        <v>48</v>
      </c>
      <c r="B50" s="131">
        <v>307</v>
      </c>
      <c r="C50" s="131" t="s">
        <v>1095</v>
      </c>
      <c r="D50" s="138">
        <v>3082</v>
      </c>
      <c r="E50" s="136" t="s">
        <v>1045</v>
      </c>
      <c r="F50" s="138">
        <v>1383</v>
      </c>
      <c r="G50" s="136">
        <v>205214729</v>
      </c>
      <c r="H50" s="159">
        <f t="shared" si="0"/>
        <v>1900000</v>
      </c>
    </row>
    <row r="51" spans="1:8" s="134" customFormat="1" ht="15">
      <c r="A51" s="136">
        <v>49</v>
      </c>
      <c r="B51" s="131">
        <v>308</v>
      </c>
      <c r="C51" s="131" t="s">
        <v>1096</v>
      </c>
      <c r="D51" s="138">
        <v>3082</v>
      </c>
      <c r="E51" s="136" t="s">
        <v>1085</v>
      </c>
      <c r="F51" s="138">
        <v>947</v>
      </c>
      <c r="G51" s="136">
        <v>205214966</v>
      </c>
      <c r="H51" s="159">
        <f t="shared" si="0"/>
        <v>1900000</v>
      </c>
    </row>
    <row r="52" spans="1:8" s="134" customFormat="1" ht="15">
      <c r="A52" s="136">
        <v>50</v>
      </c>
      <c r="B52" s="131">
        <v>310</v>
      </c>
      <c r="C52" s="131" t="s">
        <v>1097</v>
      </c>
      <c r="D52" s="138">
        <v>3082</v>
      </c>
      <c r="E52" s="136" t="s">
        <v>1085</v>
      </c>
      <c r="F52" s="138">
        <v>300</v>
      </c>
      <c r="G52" s="136">
        <v>205215596</v>
      </c>
      <c r="H52" s="159">
        <f t="shared" si="0"/>
        <v>1900000</v>
      </c>
    </row>
    <row r="53" spans="1:8" s="134" customFormat="1" ht="15">
      <c r="A53" s="136">
        <v>51</v>
      </c>
      <c r="B53" s="131">
        <v>311</v>
      </c>
      <c r="C53" s="131" t="s">
        <v>1098</v>
      </c>
      <c r="D53" s="138">
        <v>3082</v>
      </c>
      <c r="E53" s="136" t="s">
        <v>1085</v>
      </c>
      <c r="F53" s="138">
        <v>294</v>
      </c>
      <c r="G53" s="136">
        <v>205228214</v>
      </c>
      <c r="H53" s="159">
        <f t="shared" si="0"/>
        <v>1900000</v>
      </c>
    </row>
    <row r="54" spans="1:8" s="134" customFormat="1" ht="15">
      <c r="A54" s="136">
        <v>52</v>
      </c>
      <c r="B54" s="131">
        <v>312</v>
      </c>
      <c r="C54" s="131" t="s">
        <v>1099</v>
      </c>
      <c r="D54" s="138">
        <v>3082</v>
      </c>
      <c r="E54" s="136" t="s">
        <v>1085</v>
      </c>
      <c r="F54" s="138">
        <v>273</v>
      </c>
      <c r="G54" s="136">
        <v>205215801</v>
      </c>
      <c r="H54" s="159">
        <f t="shared" si="0"/>
        <v>1900000</v>
      </c>
    </row>
    <row r="55" spans="1:8" s="134" customFormat="1" ht="15">
      <c r="A55" s="136">
        <v>53</v>
      </c>
      <c r="B55" s="131">
        <v>315</v>
      </c>
      <c r="C55" s="131" t="s">
        <v>1100</v>
      </c>
      <c r="D55" s="138">
        <v>3082</v>
      </c>
      <c r="E55" s="136" t="s">
        <v>1085</v>
      </c>
      <c r="F55" s="138">
        <v>277</v>
      </c>
      <c r="G55" s="136">
        <v>205202080</v>
      </c>
      <c r="H55" s="159">
        <f t="shared" si="0"/>
        <v>1900000</v>
      </c>
    </row>
    <row r="56" spans="1:8" s="134" customFormat="1" ht="15">
      <c r="A56" s="136">
        <v>54</v>
      </c>
      <c r="B56" s="131">
        <v>318</v>
      </c>
      <c r="C56" s="131" t="s">
        <v>1101</v>
      </c>
      <c r="D56" s="138">
        <v>3082</v>
      </c>
      <c r="E56" s="136" t="s">
        <v>1045</v>
      </c>
      <c r="F56" s="138">
        <v>1360</v>
      </c>
      <c r="G56" s="136">
        <v>205181665</v>
      </c>
      <c r="H56" s="159">
        <f t="shared" si="0"/>
        <v>1900000</v>
      </c>
    </row>
    <row r="57" spans="1:8" s="134" customFormat="1" ht="15">
      <c r="A57" s="136">
        <v>55</v>
      </c>
      <c r="B57" s="131">
        <v>320</v>
      </c>
      <c r="C57" s="131" t="s">
        <v>1102</v>
      </c>
      <c r="D57" s="138">
        <v>3082</v>
      </c>
      <c r="E57" s="136" t="s">
        <v>1085</v>
      </c>
      <c r="F57" s="138">
        <v>302</v>
      </c>
      <c r="G57" s="136">
        <v>205184015</v>
      </c>
      <c r="H57" s="159">
        <f t="shared" si="0"/>
        <v>1900000</v>
      </c>
    </row>
    <row r="58" spans="1:8" s="134" customFormat="1" ht="15">
      <c r="A58" s="136">
        <v>56</v>
      </c>
      <c r="B58" s="131">
        <v>401</v>
      </c>
      <c r="C58" s="131" t="s">
        <v>1103</v>
      </c>
      <c r="D58" s="138">
        <v>3083</v>
      </c>
      <c r="E58" s="136" t="s">
        <v>1085</v>
      </c>
      <c r="F58" s="138">
        <v>1920</v>
      </c>
      <c r="G58" s="136">
        <v>202524401</v>
      </c>
      <c r="H58" s="159">
        <f t="shared" si="0"/>
        <v>1900000</v>
      </c>
    </row>
    <row r="59" spans="1:8" s="134" customFormat="1" ht="15">
      <c r="A59" s="136">
        <v>57</v>
      </c>
      <c r="B59" s="131">
        <v>402</v>
      </c>
      <c r="C59" s="131" t="s">
        <v>1104</v>
      </c>
      <c r="D59" s="138">
        <v>3083</v>
      </c>
      <c r="E59" s="136" t="s">
        <v>1085</v>
      </c>
      <c r="F59" s="138">
        <v>1144</v>
      </c>
      <c r="G59" s="136">
        <v>202524633</v>
      </c>
      <c r="H59" s="159">
        <f t="shared" si="0"/>
        <v>1900000</v>
      </c>
    </row>
    <row r="60" spans="1:8" s="134" customFormat="1" ht="15">
      <c r="A60" s="136">
        <v>58</v>
      </c>
      <c r="B60" s="131">
        <v>403</v>
      </c>
      <c r="C60" s="131" t="s">
        <v>1105</v>
      </c>
      <c r="D60" s="138">
        <v>3083</v>
      </c>
      <c r="E60" s="136" t="s">
        <v>1045</v>
      </c>
      <c r="F60" s="138">
        <v>1386</v>
      </c>
      <c r="G60" s="136">
        <v>202522975</v>
      </c>
      <c r="H60" s="159">
        <f t="shared" si="0"/>
        <v>1900000</v>
      </c>
    </row>
    <row r="61" spans="1:8" s="134" customFormat="1" ht="15">
      <c r="A61" s="136">
        <v>59</v>
      </c>
      <c r="B61" s="131">
        <v>404</v>
      </c>
      <c r="C61" s="131" t="s">
        <v>1106</v>
      </c>
      <c r="D61" s="138">
        <v>3083</v>
      </c>
      <c r="E61" s="136" t="s">
        <v>1085</v>
      </c>
      <c r="F61" s="138">
        <v>1956</v>
      </c>
      <c r="G61" s="136">
        <v>202524772</v>
      </c>
      <c r="H61" s="159">
        <f t="shared" si="0"/>
        <v>1900000</v>
      </c>
    </row>
    <row r="62" spans="1:8" s="134" customFormat="1" ht="15">
      <c r="A62" s="136">
        <v>60</v>
      </c>
      <c r="B62" s="131">
        <v>405</v>
      </c>
      <c r="C62" s="131" t="s">
        <v>1107</v>
      </c>
      <c r="D62" s="138">
        <v>3083</v>
      </c>
      <c r="E62" s="136" t="s">
        <v>1045</v>
      </c>
      <c r="F62" s="138">
        <v>1324</v>
      </c>
      <c r="G62" s="136">
        <v>202522850</v>
      </c>
      <c r="H62" s="159">
        <f t="shared" si="0"/>
        <v>1900000</v>
      </c>
    </row>
    <row r="63" spans="1:8" s="134" customFormat="1" ht="15">
      <c r="A63" s="136">
        <v>61</v>
      </c>
      <c r="B63" s="131">
        <v>406</v>
      </c>
      <c r="C63" s="131" t="s">
        <v>1108</v>
      </c>
      <c r="D63" s="138">
        <v>3083</v>
      </c>
      <c r="E63" s="136" t="s">
        <v>1085</v>
      </c>
      <c r="F63" s="138">
        <v>1822</v>
      </c>
      <c r="G63" s="136">
        <v>202523779</v>
      </c>
      <c r="H63" s="159">
        <f t="shared" si="0"/>
        <v>1900000</v>
      </c>
    </row>
    <row r="64" spans="1:8" s="134" customFormat="1" ht="15">
      <c r="A64" s="136">
        <v>62</v>
      </c>
      <c r="B64" s="131">
        <v>407</v>
      </c>
      <c r="C64" s="131" t="s">
        <v>1109</v>
      </c>
      <c r="D64" s="138">
        <v>3083</v>
      </c>
      <c r="E64" s="136" t="s">
        <v>1045</v>
      </c>
      <c r="F64" s="138">
        <v>1388</v>
      </c>
      <c r="G64" s="136">
        <v>202524350</v>
      </c>
      <c r="H64" s="159">
        <f t="shared" si="0"/>
        <v>1900000</v>
      </c>
    </row>
    <row r="65" spans="1:8" s="134" customFormat="1" ht="15">
      <c r="A65" s="136">
        <v>63</v>
      </c>
      <c r="B65" s="131">
        <v>408</v>
      </c>
      <c r="C65" s="131" t="s">
        <v>1110</v>
      </c>
      <c r="D65" s="138">
        <v>3083</v>
      </c>
      <c r="E65" s="136" t="s">
        <v>1085</v>
      </c>
      <c r="F65" s="138">
        <v>1114</v>
      </c>
      <c r="G65" s="136">
        <v>202524060</v>
      </c>
      <c r="H65" s="159">
        <f t="shared" si="0"/>
        <v>1900000</v>
      </c>
    </row>
    <row r="66" spans="1:8" s="134" customFormat="1" ht="15">
      <c r="A66" s="136">
        <v>64</v>
      </c>
      <c r="B66" s="131">
        <v>409</v>
      </c>
      <c r="C66" s="131" t="s">
        <v>1111</v>
      </c>
      <c r="D66" s="138">
        <v>3083</v>
      </c>
      <c r="E66" s="136" t="s">
        <v>1045</v>
      </c>
      <c r="F66" s="138">
        <v>1362</v>
      </c>
      <c r="G66" s="136">
        <v>202524860</v>
      </c>
      <c r="H66" s="159">
        <f t="shared" si="0"/>
        <v>1900000</v>
      </c>
    </row>
    <row r="67" spans="1:8" s="134" customFormat="1" ht="15">
      <c r="A67" s="136">
        <v>65</v>
      </c>
      <c r="B67" s="131">
        <v>410</v>
      </c>
      <c r="C67" s="131" t="s">
        <v>1112</v>
      </c>
      <c r="D67" s="138">
        <v>3083</v>
      </c>
      <c r="E67" s="136" t="s">
        <v>1045</v>
      </c>
      <c r="F67" s="138">
        <v>1369</v>
      </c>
      <c r="G67" s="136">
        <v>202525188</v>
      </c>
      <c r="H67" s="159">
        <f t="shared" si="0"/>
        <v>1900000</v>
      </c>
    </row>
    <row r="68" spans="1:8" s="134" customFormat="1" ht="15">
      <c r="A68" s="136">
        <v>66</v>
      </c>
      <c r="B68" s="131">
        <v>411</v>
      </c>
      <c r="C68" s="131" t="s">
        <v>1113</v>
      </c>
      <c r="D68" s="138">
        <v>3083</v>
      </c>
      <c r="E68" s="136" t="s">
        <v>1045</v>
      </c>
      <c r="F68" s="138">
        <v>1364</v>
      </c>
      <c r="G68" s="136">
        <v>202527288</v>
      </c>
      <c r="H68" s="159">
        <f aca="true" t="shared" si="1" ref="H68:H131">1900000</f>
        <v>1900000</v>
      </c>
    </row>
    <row r="69" spans="1:8" s="134" customFormat="1" ht="15">
      <c r="A69" s="136">
        <v>67</v>
      </c>
      <c r="B69" s="131">
        <v>412</v>
      </c>
      <c r="C69" s="131" t="s">
        <v>1114</v>
      </c>
      <c r="D69" s="138">
        <v>3083</v>
      </c>
      <c r="E69" s="136" t="s">
        <v>1045</v>
      </c>
      <c r="F69" s="138">
        <v>1322</v>
      </c>
      <c r="G69" s="136">
        <v>202525611</v>
      </c>
      <c r="H69" s="159">
        <f t="shared" si="1"/>
        <v>1900000</v>
      </c>
    </row>
    <row r="70" spans="1:8" s="134" customFormat="1" ht="15">
      <c r="A70" s="136">
        <v>68</v>
      </c>
      <c r="B70" s="131">
        <v>501</v>
      </c>
      <c r="C70" s="131" t="s">
        <v>1115</v>
      </c>
      <c r="D70" s="138">
        <v>3084</v>
      </c>
      <c r="E70" s="136" t="s">
        <v>1045</v>
      </c>
      <c r="F70" s="138">
        <v>1361</v>
      </c>
      <c r="G70" s="136">
        <v>205215360</v>
      </c>
      <c r="H70" s="159">
        <f t="shared" si="1"/>
        <v>1900000</v>
      </c>
    </row>
    <row r="71" spans="1:8" s="134" customFormat="1" ht="15">
      <c r="A71" s="136">
        <v>69</v>
      </c>
      <c r="B71" s="131">
        <v>502</v>
      </c>
      <c r="C71" s="131" t="s">
        <v>1116</v>
      </c>
      <c r="D71" s="138">
        <v>3084</v>
      </c>
      <c r="E71" s="136" t="s">
        <v>1045</v>
      </c>
      <c r="F71" s="138">
        <v>1382</v>
      </c>
      <c r="G71" s="136">
        <v>202574511</v>
      </c>
      <c r="H71" s="159">
        <f t="shared" si="1"/>
        <v>1900000</v>
      </c>
    </row>
    <row r="72" spans="1:8" s="134" customFormat="1" ht="15">
      <c r="A72" s="136">
        <v>70</v>
      </c>
      <c r="B72" s="131">
        <v>503</v>
      </c>
      <c r="C72" s="131" t="s">
        <v>1117</v>
      </c>
      <c r="D72" s="138">
        <v>3084</v>
      </c>
      <c r="E72" s="136" t="s">
        <v>1085</v>
      </c>
      <c r="F72" s="138">
        <v>257</v>
      </c>
      <c r="G72" s="136">
        <v>202583505</v>
      </c>
      <c r="H72" s="159">
        <f t="shared" si="1"/>
        <v>1900000</v>
      </c>
    </row>
    <row r="73" spans="1:8" s="134" customFormat="1" ht="15">
      <c r="A73" s="136">
        <v>71</v>
      </c>
      <c r="B73" s="131">
        <v>504</v>
      </c>
      <c r="C73" s="131" t="s">
        <v>1118</v>
      </c>
      <c r="D73" s="138">
        <v>3084</v>
      </c>
      <c r="E73" s="136" t="s">
        <v>1085</v>
      </c>
      <c r="F73" s="138">
        <v>235</v>
      </c>
      <c r="G73" s="136">
        <v>205212430</v>
      </c>
      <c r="H73" s="159">
        <f t="shared" si="1"/>
        <v>1900000</v>
      </c>
    </row>
    <row r="74" spans="1:8" s="134" customFormat="1" ht="15">
      <c r="A74" s="136">
        <v>72</v>
      </c>
      <c r="B74" s="131">
        <v>505</v>
      </c>
      <c r="C74" s="131" t="s">
        <v>1119</v>
      </c>
      <c r="D74" s="138">
        <v>3084</v>
      </c>
      <c r="E74" s="136" t="s">
        <v>1085</v>
      </c>
      <c r="F74" s="138">
        <v>253</v>
      </c>
      <c r="G74" s="136">
        <v>205229436</v>
      </c>
      <c r="H74" s="159">
        <f t="shared" si="1"/>
        <v>1900000</v>
      </c>
    </row>
    <row r="75" spans="1:8" s="134" customFormat="1" ht="15">
      <c r="A75" s="136">
        <v>73</v>
      </c>
      <c r="B75" s="131">
        <v>506</v>
      </c>
      <c r="C75" s="131" t="s">
        <v>1120</v>
      </c>
      <c r="D75" s="138">
        <v>3084</v>
      </c>
      <c r="E75" s="136" t="s">
        <v>1085</v>
      </c>
      <c r="F75" s="138">
        <v>216</v>
      </c>
      <c r="G75" s="136">
        <v>202580007</v>
      </c>
      <c r="H75" s="159">
        <f t="shared" si="1"/>
        <v>1900000</v>
      </c>
    </row>
    <row r="76" spans="1:8" s="134" customFormat="1" ht="15">
      <c r="A76" s="136">
        <v>74</v>
      </c>
      <c r="B76" s="131">
        <v>507</v>
      </c>
      <c r="C76" s="131" t="s">
        <v>1121</v>
      </c>
      <c r="D76" s="138">
        <v>3084</v>
      </c>
      <c r="E76" s="136" t="s">
        <v>1085</v>
      </c>
      <c r="F76" s="138">
        <v>265</v>
      </c>
      <c r="G76" s="136">
        <v>202572611</v>
      </c>
      <c r="H76" s="159">
        <f t="shared" si="1"/>
        <v>1900000</v>
      </c>
    </row>
    <row r="77" spans="1:8" s="134" customFormat="1" ht="15">
      <c r="A77" s="136">
        <v>75</v>
      </c>
      <c r="B77" s="131">
        <v>508</v>
      </c>
      <c r="C77" s="131" t="s">
        <v>1122</v>
      </c>
      <c r="D77" s="138">
        <v>3084</v>
      </c>
      <c r="E77" s="136" t="s">
        <v>1085</v>
      </c>
      <c r="F77" s="138">
        <v>236</v>
      </c>
      <c r="G77" s="136">
        <v>202566550</v>
      </c>
      <c r="H77" s="159">
        <f t="shared" si="1"/>
        <v>1900000</v>
      </c>
    </row>
    <row r="78" spans="1:8" s="134" customFormat="1" ht="15">
      <c r="A78" s="136">
        <v>76</v>
      </c>
      <c r="B78" s="131">
        <v>509</v>
      </c>
      <c r="C78" s="131" t="s">
        <v>1123</v>
      </c>
      <c r="D78" s="138">
        <v>3084</v>
      </c>
      <c r="E78" s="136" t="s">
        <v>1085</v>
      </c>
      <c r="F78" s="138">
        <v>200</v>
      </c>
      <c r="G78" s="136">
        <v>202525593</v>
      </c>
      <c r="H78" s="159">
        <f t="shared" si="1"/>
        <v>1900000</v>
      </c>
    </row>
    <row r="79" spans="1:8" s="134" customFormat="1" ht="15">
      <c r="A79" s="136">
        <v>77</v>
      </c>
      <c r="B79" s="131">
        <v>510</v>
      </c>
      <c r="C79" s="131" t="s">
        <v>1124</v>
      </c>
      <c r="D79" s="138">
        <v>3084</v>
      </c>
      <c r="E79" s="136" t="s">
        <v>1085</v>
      </c>
      <c r="F79" s="138">
        <v>248</v>
      </c>
      <c r="G79" s="136">
        <v>202558112</v>
      </c>
      <c r="H79" s="159">
        <f t="shared" si="1"/>
        <v>1900000</v>
      </c>
    </row>
    <row r="80" spans="1:8" s="134" customFormat="1" ht="15">
      <c r="A80" s="136">
        <v>78</v>
      </c>
      <c r="B80" s="131">
        <v>511</v>
      </c>
      <c r="C80" s="131" t="s">
        <v>1125</v>
      </c>
      <c r="D80" s="138">
        <v>3084</v>
      </c>
      <c r="E80" s="136" t="s">
        <v>1085</v>
      </c>
      <c r="F80" s="138">
        <v>242</v>
      </c>
      <c r="G80" s="136">
        <v>202557656</v>
      </c>
      <c r="H80" s="159">
        <f t="shared" si="1"/>
        <v>1900000</v>
      </c>
    </row>
    <row r="81" spans="1:8" s="134" customFormat="1" ht="15">
      <c r="A81" s="136">
        <v>79</v>
      </c>
      <c r="B81" s="131">
        <v>512</v>
      </c>
      <c r="C81" s="131" t="s">
        <v>1126</v>
      </c>
      <c r="D81" s="138">
        <v>3084</v>
      </c>
      <c r="E81" s="136" t="s">
        <v>1085</v>
      </c>
      <c r="F81" s="138">
        <v>201</v>
      </c>
      <c r="G81" s="136">
        <v>202527305</v>
      </c>
      <c r="H81" s="159">
        <f t="shared" si="1"/>
        <v>1900000</v>
      </c>
    </row>
    <row r="82" spans="1:8" s="134" customFormat="1" ht="15">
      <c r="A82" s="136">
        <v>80</v>
      </c>
      <c r="B82" s="131">
        <v>513</v>
      </c>
      <c r="C82" s="131" t="s">
        <v>1127</v>
      </c>
      <c r="D82" s="138">
        <v>3084</v>
      </c>
      <c r="E82" s="136" t="s">
        <v>1085</v>
      </c>
      <c r="F82" s="138">
        <v>260</v>
      </c>
      <c r="G82" s="136">
        <v>205204520</v>
      </c>
      <c r="H82" s="159">
        <f t="shared" si="1"/>
        <v>1900000</v>
      </c>
    </row>
    <row r="83" spans="1:8" s="134" customFormat="1" ht="15">
      <c r="A83" s="136">
        <v>81</v>
      </c>
      <c r="B83" s="131">
        <v>514</v>
      </c>
      <c r="C83" s="131" t="s">
        <v>1128</v>
      </c>
      <c r="D83" s="138">
        <v>3084</v>
      </c>
      <c r="E83" s="136" t="s">
        <v>1045</v>
      </c>
      <c r="F83" s="138">
        <v>1370</v>
      </c>
      <c r="G83" s="136">
        <v>202512485</v>
      </c>
      <c r="H83" s="159">
        <f t="shared" si="1"/>
        <v>1900000</v>
      </c>
    </row>
    <row r="84" spans="1:8" s="134" customFormat="1" ht="15">
      <c r="A84" s="136">
        <v>82</v>
      </c>
      <c r="B84" s="131">
        <v>515</v>
      </c>
      <c r="C84" s="131" t="s">
        <v>1129</v>
      </c>
      <c r="D84" s="138">
        <v>3084</v>
      </c>
      <c r="E84" s="136" t="s">
        <v>1045</v>
      </c>
      <c r="F84" s="138">
        <v>1363</v>
      </c>
      <c r="G84" s="136">
        <v>202577588</v>
      </c>
      <c r="H84" s="159">
        <f t="shared" si="1"/>
        <v>1900000</v>
      </c>
    </row>
    <row r="85" spans="1:8" s="134" customFormat="1" ht="15">
      <c r="A85" s="136">
        <v>83</v>
      </c>
      <c r="B85" s="131">
        <v>516</v>
      </c>
      <c r="C85" s="131" t="s">
        <v>1130</v>
      </c>
      <c r="D85" s="138">
        <v>3084</v>
      </c>
      <c r="E85" s="136" t="s">
        <v>1085</v>
      </c>
      <c r="F85" s="138">
        <v>129</v>
      </c>
      <c r="G85" s="136">
        <v>202539020</v>
      </c>
      <c r="H85" s="159">
        <f t="shared" si="1"/>
        <v>1900000</v>
      </c>
    </row>
    <row r="86" spans="1:8" s="134" customFormat="1" ht="15">
      <c r="A86" s="136">
        <v>84</v>
      </c>
      <c r="B86" s="131">
        <v>518</v>
      </c>
      <c r="C86" s="131" t="s">
        <v>1131</v>
      </c>
      <c r="D86" s="138">
        <v>3084</v>
      </c>
      <c r="E86" s="136" t="s">
        <v>1045</v>
      </c>
      <c r="F86" s="138">
        <v>1374</v>
      </c>
      <c r="G86" s="136">
        <v>202523684</v>
      </c>
      <c r="H86" s="159">
        <f t="shared" si="1"/>
        <v>1900000</v>
      </c>
    </row>
    <row r="87" spans="1:8" s="134" customFormat="1" ht="15">
      <c r="A87" s="136">
        <v>85</v>
      </c>
      <c r="B87" s="131">
        <v>519</v>
      </c>
      <c r="C87" s="131" t="s">
        <v>1132</v>
      </c>
      <c r="D87" s="138">
        <v>3084</v>
      </c>
      <c r="E87" s="136" t="s">
        <v>1085</v>
      </c>
      <c r="F87" s="138">
        <v>149</v>
      </c>
      <c r="G87" s="136">
        <v>202543385</v>
      </c>
      <c r="H87" s="159">
        <f t="shared" si="1"/>
        <v>1900000</v>
      </c>
    </row>
    <row r="88" spans="1:8" s="134" customFormat="1" ht="15">
      <c r="A88" s="136">
        <v>86</v>
      </c>
      <c r="B88" s="131">
        <v>520</v>
      </c>
      <c r="C88" s="131" t="s">
        <v>1133</v>
      </c>
      <c r="D88" s="138">
        <v>3084</v>
      </c>
      <c r="E88" s="136" t="s">
        <v>1085</v>
      </c>
      <c r="F88" s="138">
        <v>255</v>
      </c>
      <c r="G88" s="136">
        <v>202561878</v>
      </c>
      <c r="H88" s="159">
        <f t="shared" si="1"/>
        <v>1900000</v>
      </c>
    </row>
    <row r="89" spans="1:8" s="134" customFormat="1" ht="15">
      <c r="A89" s="136">
        <v>87</v>
      </c>
      <c r="B89" s="131">
        <v>521</v>
      </c>
      <c r="C89" s="131" t="s">
        <v>1134</v>
      </c>
      <c r="D89" s="138">
        <v>3084</v>
      </c>
      <c r="E89" s="136" t="s">
        <v>1085</v>
      </c>
      <c r="F89" s="138">
        <v>222</v>
      </c>
      <c r="G89" s="136">
        <v>202549160</v>
      </c>
      <c r="H89" s="159">
        <f t="shared" si="1"/>
        <v>1900000</v>
      </c>
    </row>
    <row r="90" spans="1:8" s="134" customFormat="1" ht="15">
      <c r="A90" s="136">
        <v>88</v>
      </c>
      <c r="B90" s="131">
        <v>522</v>
      </c>
      <c r="C90" s="131" t="s">
        <v>1135</v>
      </c>
      <c r="D90" s="138">
        <v>3084</v>
      </c>
      <c r="E90" s="136" t="s">
        <v>1085</v>
      </c>
      <c r="F90" s="138">
        <v>498</v>
      </c>
      <c r="G90" s="136">
        <v>202381965</v>
      </c>
      <c r="H90" s="159">
        <f t="shared" si="1"/>
        <v>1900000</v>
      </c>
    </row>
    <row r="91" spans="1:8" s="134" customFormat="1" ht="15">
      <c r="A91" s="136">
        <v>89</v>
      </c>
      <c r="B91" s="131">
        <v>601</v>
      </c>
      <c r="C91" s="131" t="s">
        <v>1136</v>
      </c>
      <c r="D91" s="138">
        <v>3085</v>
      </c>
      <c r="E91" s="136" t="s">
        <v>1085</v>
      </c>
      <c r="F91" s="138">
        <v>307</v>
      </c>
      <c r="G91" s="136">
        <v>203931445</v>
      </c>
      <c r="H91" s="159">
        <f t="shared" si="1"/>
        <v>1900000</v>
      </c>
    </row>
    <row r="92" spans="1:8" s="134" customFormat="1" ht="15">
      <c r="A92" s="136">
        <v>90</v>
      </c>
      <c r="B92" s="131">
        <v>602</v>
      </c>
      <c r="C92" s="131" t="s">
        <v>1137</v>
      </c>
      <c r="D92" s="138">
        <v>3085</v>
      </c>
      <c r="E92" s="138" t="s">
        <v>1138</v>
      </c>
      <c r="F92" s="138">
        <v>533</v>
      </c>
      <c r="G92" s="136">
        <v>203533810</v>
      </c>
      <c r="H92" s="159">
        <f t="shared" si="1"/>
        <v>1900000</v>
      </c>
    </row>
    <row r="93" spans="1:8" s="134" customFormat="1" ht="15">
      <c r="A93" s="136">
        <v>91</v>
      </c>
      <c r="B93" s="131">
        <v>603</v>
      </c>
      <c r="C93" s="131" t="s">
        <v>1139</v>
      </c>
      <c r="D93" s="138">
        <v>3085</v>
      </c>
      <c r="E93" s="138" t="s">
        <v>1138</v>
      </c>
      <c r="F93" s="138">
        <v>1528</v>
      </c>
      <c r="G93" s="136">
        <v>203518099</v>
      </c>
      <c r="H93" s="159">
        <f t="shared" si="1"/>
        <v>1900000</v>
      </c>
    </row>
    <row r="94" spans="1:8" s="134" customFormat="1" ht="15">
      <c r="A94" s="136">
        <v>92</v>
      </c>
      <c r="B94" s="131">
        <v>604</v>
      </c>
      <c r="C94" s="131" t="s">
        <v>1140</v>
      </c>
      <c r="D94" s="138">
        <v>3085</v>
      </c>
      <c r="E94" s="136" t="s">
        <v>1141</v>
      </c>
      <c r="F94" s="138">
        <v>1372</v>
      </c>
      <c r="G94" s="136">
        <v>205216039</v>
      </c>
      <c r="H94" s="159">
        <f t="shared" si="1"/>
        <v>1900000</v>
      </c>
    </row>
    <row r="95" spans="1:8" s="134" customFormat="1" ht="15">
      <c r="A95" s="136">
        <v>93</v>
      </c>
      <c r="B95" s="131">
        <v>605</v>
      </c>
      <c r="C95" s="131" t="s">
        <v>1142</v>
      </c>
      <c r="D95" s="138">
        <v>3085</v>
      </c>
      <c r="E95" s="136" t="s">
        <v>1141</v>
      </c>
      <c r="F95" s="138">
        <v>1323</v>
      </c>
      <c r="G95" s="136">
        <v>203980013</v>
      </c>
      <c r="H95" s="159">
        <f t="shared" si="1"/>
        <v>1900000</v>
      </c>
    </row>
    <row r="96" spans="1:8" s="134" customFormat="1" ht="15">
      <c r="A96" s="136">
        <v>94</v>
      </c>
      <c r="B96" s="131">
        <v>607</v>
      </c>
      <c r="C96" s="131" t="s">
        <v>1143</v>
      </c>
      <c r="D96" s="138">
        <v>3085</v>
      </c>
      <c r="E96" s="136" t="s">
        <v>1141</v>
      </c>
      <c r="F96" s="138">
        <v>1371</v>
      </c>
      <c r="G96" s="136">
        <v>204174777</v>
      </c>
      <c r="H96" s="159">
        <f t="shared" si="1"/>
        <v>1900000</v>
      </c>
    </row>
    <row r="97" spans="1:8" s="134" customFormat="1" ht="15">
      <c r="A97" s="136">
        <v>95</v>
      </c>
      <c r="B97" s="131">
        <v>608</v>
      </c>
      <c r="C97" s="131" t="s">
        <v>1144</v>
      </c>
      <c r="D97" s="138">
        <v>3085</v>
      </c>
      <c r="E97" s="138" t="s">
        <v>1138</v>
      </c>
      <c r="F97" s="138">
        <v>509</v>
      </c>
      <c r="G97" s="136">
        <v>203944002</v>
      </c>
      <c r="H97" s="159">
        <f t="shared" si="1"/>
        <v>1900000</v>
      </c>
    </row>
    <row r="98" spans="1:8" s="134" customFormat="1" ht="15">
      <c r="A98" s="136">
        <v>96</v>
      </c>
      <c r="B98" s="131">
        <v>609</v>
      </c>
      <c r="C98" s="131" t="s">
        <v>1145</v>
      </c>
      <c r="D98" s="138">
        <v>3085</v>
      </c>
      <c r="E98" s="136" t="s">
        <v>1085</v>
      </c>
      <c r="F98" s="138">
        <v>301</v>
      </c>
      <c r="G98" s="136">
        <v>203579525</v>
      </c>
      <c r="H98" s="159">
        <f t="shared" si="1"/>
        <v>1900000</v>
      </c>
    </row>
    <row r="99" spans="1:8" s="134" customFormat="1" ht="15">
      <c r="A99" s="136">
        <v>97</v>
      </c>
      <c r="B99" s="131">
        <v>610</v>
      </c>
      <c r="C99" s="131" t="s">
        <v>1146</v>
      </c>
      <c r="D99" s="138">
        <v>3085</v>
      </c>
      <c r="E99" s="136" t="s">
        <v>1085</v>
      </c>
      <c r="F99" s="138">
        <v>206</v>
      </c>
      <c r="G99" s="136">
        <v>205187258</v>
      </c>
      <c r="H99" s="159">
        <f t="shared" si="1"/>
        <v>1900000</v>
      </c>
    </row>
    <row r="100" spans="1:8" s="134" customFormat="1" ht="15">
      <c r="A100" s="136">
        <v>98</v>
      </c>
      <c r="B100" s="131">
        <v>611</v>
      </c>
      <c r="C100" s="131" t="s">
        <v>1147</v>
      </c>
      <c r="D100" s="138">
        <v>3085</v>
      </c>
      <c r="E100" s="138" t="s">
        <v>1138</v>
      </c>
      <c r="F100" s="138">
        <v>150</v>
      </c>
      <c r="G100" s="136">
        <v>204127066</v>
      </c>
      <c r="H100" s="159">
        <f t="shared" si="1"/>
        <v>1900000</v>
      </c>
    </row>
    <row r="101" spans="1:8" s="134" customFormat="1" ht="15">
      <c r="A101" s="136">
        <v>99</v>
      </c>
      <c r="B101" s="131">
        <v>612</v>
      </c>
      <c r="C101" s="131" t="s">
        <v>1148</v>
      </c>
      <c r="D101" s="138">
        <v>3085</v>
      </c>
      <c r="E101" s="136" t="s">
        <v>1141</v>
      </c>
      <c r="F101" s="138">
        <v>1368</v>
      </c>
      <c r="G101" s="136">
        <v>203914688</v>
      </c>
      <c r="H101" s="159">
        <f t="shared" si="1"/>
        <v>1900000</v>
      </c>
    </row>
    <row r="102" spans="1:8" s="134" customFormat="1" ht="15">
      <c r="A102" s="136">
        <v>100</v>
      </c>
      <c r="B102" s="131">
        <v>613</v>
      </c>
      <c r="C102" s="131" t="s">
        <v>1149</v>
      </c>
      <c r="D102" s="138">
        <v>3085</v>
      </c>
      <c r="E102" s="136" t="s">
        <v>1141</v>
      </c>
      <c r="F102" s="138">
        <v>1365</v>
      </c>
      <c r="G102" s="136">
        <v>203546311</v>
      </c>
      <c r="H102" s="159">
        <f t="shared" si="1"/>
        <v>1900000</v>
      </c>
    </row>
    <row r="103" spans="1:8" s="134" customFormat="1" ht="15">
      <c r="A103" s="136">
        <v>101</v>
      </c>
      <c r="B103" s="131">
        <v>614</v>
      </c>
      <c r="C103" s="131" t="s">
        <v>1150</v>
      </c>
      <c r="D103" s="138">
        <v>3085</v>
      </c>
      <c r="E103" s="136" t="s">
        <v>1141</v>
      </c>
      <c r="F103" s="138">
        <v>1373</v>
      </c>
      <c r="G103" s="136">
        <v>202523684</v>
      </c>
      <c r="H103" s="159">
        <f t="shared" si="1"/>
        <v>1900000</v>
      </c>
    </row>
    <row r="104" spans="1:8" s="134" customFormat="1" ht="15">
      <c r="A104" s="136">
        <v>102</v>
      </c>
      <c r="B104" s="131">
        <v>615</v>
      </c>
      <c r="C104" s="131" t="s">
        <v>1151</v>
      </c>
      <c r="D104" s="138">
        <v>3085</v>
      </c>
      <c r="E104" s="136" t="s">
        <v>1085</v>
      </c>
      <c r="F104" s="138">
        <v>238</v>
      </c>
      <c r="G104" s="136">
        <v>205229751</v>
      </c>
      <c r="H104" s="159">
        <f t="shared" si="1"/>
        <v>1900000</v>
      </c>
    </row>
    <row r="105" spans="1:8" s="134" customFormat="1" ht="15">
      <c r="A105" s="136">
        <v>103</v>
      </c>
      <c r="B105" s="131">
        <v>616</v>
      </c>
      <c r="C105" s="131" t="s">
        <v>1152</v>
      </c>
      <c r="D105" s="138">
        <v>3085</v>
      </c>
      <c r="E105" s="136" t="s">
        <v>1141</v>
      </c>
      <c r="F105" s="138">
        <v>1366</v>
      </c>
      <c r="G105" s="136">
        <v>202264333</v>
      </c>
      <c r="H105" s="159">
        <f t="shared" si="1"/>
        <v>1900000</v>
      </c>
    </row>
    <row r="106" spans="1:8" s="134" customFormat="1" ht="15">
      <c r="A106" s="136">
        <v>104</v>
      </c>
      <c r="B106" s="131">
        <v>617</v>
      </c>
      <c r="C106" s="131" t="s">
        <v>1153</v>
      </c>
      <c r="D106" s="138">
        <v>3085</v>
      </c>
      <c r="E106" s="136" t="s">
        <v>1085</v>
      </c>
      <c r="F106" s="138">
        <v>210</v>
      </c>
      <c r="G106" s="136">
        <v>203994311</v>
      </c>
      <c r="H106" s="159">
        <f t="shared" si="1"/>
        <v>1900000</v>
      </c>
    </row>
    <row r="107" spans="1:8" s="134" customFormat="1" ht="15">
      <c r="A107" s="136">
        <v>105</v>
      </c>
      <c r="B107" s="131">
        <v>618</v>
      </c>
      <c r="C107" s="131" t="s">
        <v>1154</v>
      </c>
      <c r="D107" s="138">
        <v>3085</v>
      </c>
      <c r="E107" s="136" t="s">
        <v>1141</v>
      </c>
      <c r="F107" s="138">
        <v>1381</v>
      </c>
      <c r="G107" s="136">
        <v>203989255</v>
      </c>
      <c r="H107" s="159">
        <f t="shared" si="1"/>
        <v>1900000</v>
      </c>
    </row>
    <row r="108" spans="1:8" s="134" customFormat="1" ht="15">
      <c r="A108" s="136">
        <v>106</v>
      </c>
      <c r="B108" s="131">
        <v>619</v>
      </c>
      <c r="C108" s="131" t="s">
        <v>1155</v>
      </c>
      <c r="D108" s="138">
        <v>3085</v>
      </c>
      <c r="E108" s="136" t="s">
        <v>1085</v>
      </c>
      <c r="F108" s="138">
        <v>252</v>
      </c>
      <c r="G108" s="136">
        <v>202262100</v>
      </c>
      <c r="H108" s="159">
        <f t="shared" si="1"/>
        <v>1900000</v>
      </c>
    </row>
    <row r="109" spans="1:8" s="134" customFormat="1" ht="15">
      <c r="A109" s="136">
        <v>107</v>
      </c>
      <c r="B109" s="131">
        <v>620</v>
      </c>
      <c r="C109" s="131" t="s">
        <v>1156</v>
      </c>
      <c r="D109" s="138">
        <v>3085</v>
      </c>
      <c r="E109" s="136" t="s">
        <v>1085</v>
      </c>
      <c r="F109" s="138">
        <v>148</v>
      </c>
      <c r="G109" s="136">
        <v>203972050</v>
      </c>
      <c r="H109" s="159">
        <f t="shared" si="1"/>
        <v>1900000</v>
      </c>
    </row>
    <row r="110" spans="1:8" s="134" customFormat="1" ht="15">
      <c r="A110" s="136">
        <v>108</v>
      </c>
      <c r="B110" s="138"/>
      <c r="C110" s="131" t="s">
        <v>1157</v>
      </c>
      <c r="D110" s="138">
        <v>3082</v>
      </c>
      <c r="E110" s="138" t="s">
        <v>1158</v>
      </c>
      <c r="F110" s="138">
        <v>745</v>
      </c>
      <c r="G110" s="136">
        <v>205175781</v>
      </c>
      <c r="H110" s="159">
        <f t="shared" si="1"/>
        <v>1900000</v>
      </c>
    </row>
    <row r="111" spans="1:8" s="134" customFormat="1" ht="15">
      <c r="A111" s="136">
        <v>109</v>
      </c>
      <c r="B111" s="131">
        <v>701</v>
      </c>
      <c r="C111" s="131" t="s">
        <v>1159</v>
      </c>
      <c r="D111" s="138">
        <v>3086</v>
      </c>
      <c r="E111" s="138" t="s">
        <v>1141</v>
      </c>
      <c r="F111" s="138">
        <v>1403</v>
      </c>
      <c r="G111" s="136">
        <v>209614276</v>
      </c>
      <c r="H111" s="159">
        <f t="shared" si="1"/>
        <v>1900000</v>
      </c>
    </row>
    <row r="112" spans="1:8" s="134" customFormat="1" ht="15">
      <c r="A112" s="136">
        <v>110</v>
      </c>
      <c r="B112" s="131">
        <v>702</v>
      </c>
      <c r="C112" s="131" t="s">
        <v>1160</v>
      </c>
      <c r="D112" s="138">
        <v>3086</v>
      </c>
      <c r="E112" s="138" t="s">
        <v>1141</v>
      </c>
      <c r="F112" s="138">
        <v>1410</v>
      </c>
      <c r="G112" s="136">
        <v>209613912</v>
      </c>
      <c r="H112" s="159">
        <f t="shared" si="1"/>
        <v>1900000</v>
      </c>
    </row>
    <row r="113" spans="1:8" s="134" customFormat="1" ht="15">
      <c r="A113" s="136">
        <v>111</v>
      </c>
      <c r="B113" s="131">
        <v>703</v>
      </c>
      <c r="C113" s="131" t="s">
        <v>1161</v>
      </c>
      <c r="D113" s="138">
        <v>3086</v>
      </c>
      <c r="E113" s="138" t="s">
        <v>1141</v>
      </c>
      <c r="F113" s="138">
        <v>1378</v>
      </c>
      <c r="G113" s="136">
        <v>209613960</v>
      </c>
      <c r="H113" s="159">
        <f t="shared" si="1"/>
        <v>1900000</v>
      </c>
    </row>
    <row r="114" spans="1:8" s="134" customFormat="1" ht="15">
      <c r="A114" s="136">
        <v>112</v>
      </c>
      <c r="B114" s="131">
        <v>704</v>
      </c>
      <c r="C114" s="131" t="s">
        <v>1162</v>
      </c>
      <c r="D114" s="138">
        <v>3086</v>
      </c>
      <c r="E114" s="138" t="s">
        <v>1141</v>
      </c>
      <c r="F114" s="138">
        <v>1379</v>
      </c>
      <c r="G114" s="136">
        <v>209614195</v>
      </c>
      <c r="H114" s="159">
        <f t="shared" si="1"/>
        <v>1900000</v>
      </c>
    </row>
    <row r="115" spans="1:8" s="134" customFormat="1" ht="15">
      <c r="A115" s="136">
        <v>113</v>
      </c>
      <c r="B115" s="131">
        <v>705</v>
      </c>
      <c r="C115" s="131" t="s">
        <v>1163</v>
      </c>
      <c r="D115" s="138">
        <v>3086</v>
      </c>
      <c r="E115" s="138" t="s">
        <v>1141</v>
      </c>
      <c r="F115" s="138">
        <v>1377</v>
      </c>
      <c r="G115" s="136">
        <v>209614309</v>
      </c>
      <c r="H115" s="159">
        <f t="shared" si="1"/>
        <v>1900000</v>
      </c>
    </row>
    <row r="116" spans="1:8" s="134" customFormat="1" ht="15">
      <c r="A116" s="136">
        <v>114</v>
      </c>
      <c r="B116" s="131">
        <v>706</v>
      </c>
      <c r="C116" s="131" t="s">
        <v>1164</v>
      </c>
      <c r="D116" s="138">
        <v>3086</v>
      </c>
      <c r="E116" s="138" t="s">
        <v>1141</v>
      </c>
      <c r="F116" s="138">
        <v>1376</v>
      </c>
      <c r="G116" s="136">
        <v>209614349</v>
      </c>
      <c r="H116" s="159">
        <f t="shared" si="1"/>
        <v>1900000</v>
      </c>
    </row>
    <row r="117" spans="1:8" s="134" customFormat="1" ht="15">
      <c r="A117" s="136">
        <v>115</v>
      </c>
      <c r="B117" s="131">
        <v>707</v>
      </c>
      <c r="C117" s="131" t="s">
        <v>1165</v>
      </c>
      <c r="D117" s="138">
        <v>3086</v>
      </c>
      <c r="E117" s="138" t="s">
        <v>1141</v>
      </c>
      <c r="F117" s="138">
        <v>1375</v>
      </c>
      <c r="G117" s="136">
        <v>209614765</v>
      </c>
      <c r="H117" s="159">
        <f t="shared" si="1"/>
        <v>1900000</v>
      </c>
    </row>
    <row r="118" spans="1:8" s="134" customFormat="1" ht="15">
      <c r="A118" s="136">
        <v>116</v>
      </c>
      <c r="B118" s="131">
        <v>708</v>
      </c>
      <c r="C118" s="131" t="s">
        <v>1166</v>
      </c>
      <c r="D118" s="138">
        <v>3086</v>
      </c>
      <c r="E118" s="138" t="s">
        <v>1141</v>
      </c>
      <c r="F118" s="138">
        <v>1413</v>
      </c>
      <c r="G118" s="136">
        <v>209614438</v>
      </c>
      <c r="H118" s="159">
        <f t="shared" si="1"/>
        <v>1900000</v>
      </c>
    </row>
    <row r="119" spans="1:8" s="134" customFormat="1" ht="15">
      <c r="A119" s="136">
        <v>117</v>
      </c>
      <c r="B119" s="131">
        <v>709</v>
      </c>
      <c r="C119" s="131" t="s">
        <v>1167</v>
      </c>
      <c r="D119" s="138">
        <v>3086</v>
      </c>
      <c r="E119" s="138" t="s">
        <v>1141</v>
      </c>
      <c r="F119" s="138">
        <v>1412</v>
      </c>
      <c r="G119" s="136">
        <v>209613263</v>
      </c>
      <c r="H119" s="159">
        <f t="shared" si="1"/>
        <v>1900000</v>
      </c>
    </row>
    <row r="120" spans="1:8" s="134" customFormat="1" ht="15">
      <c r="A120" s="136">
        <v>118</v>
      </c>
      <c r="B120" s="131">
        <v>710</v>
      </c>
      <c r="C120" s="131" t="s">
        <v>1168</v>
      </c>
      <c r="D120" s="138">
        <v>3086</v>
      </c>
      <c r="E120" s="138" t="s">
        <v>1141</v>
      </c>
      <c r="F120" s="138">
        <v>1415</v>
      </c>
      <c r="G120" s="136">
        <v>209613475</v>
      </c>
      <c r="H120" s="159">
        <f t="shared" si="1"/>
        <v>1900000</v>
      </c>
    </row>
    <row r="121" spans="1:8" s="134" customFormat="1" ht="15">
      <c r="A121" s="136">
        <v>119</v>
      </c>
      <c r="B121" s="131">
        <v>711</v>
      </c>
      <c r="C121" s="131" t="s">
        <v>1169</v>
      </c>
      <c r="D121" s="138">
        <v>3086</v>
      </c>
      <c r="E121" s="138" t="s">
        <v>1141</v>
      </c>
      <c r="F121" s="138">
        <v>1411</v>
      </c>
      <c r="G121" s="136">
        <v>209613321</v>
      </c>
      <c r="H121" s="159">
        <f t="shared" si="1"/>
        <v>1900000</v>
      </c>
    </row>
    <row r="122" spans="1:8" s="134" customFormat="1" ht="15">
      <c r="A122" s="136">
        <v>120</v>
      </c>
      <c r="B122" s="131">
        <v>712</v>
      </c>
      <c r="C122" s="131" t="s">
        <v>1170</v>
      </c>
      <c r="D122" s="138">
        <v>3086</v>
      </c>
      <c r="E122" s="138" t="s">
        <v>1141</v>
      </c>
      <c r="F122" s="138">
        <v>1414</v>
      </c>
      <c r="G122" s="136">
        <v>209613068</v>
      </c>
      <c r="H122" s="159">
        <f t="shared" si="1"/>
        <v>1900000</v>
      </c>
    </row>
    <row r="123" spans="1:8" s="134" customFormat="1" ht="15">
      <c r="A123" s="136">
        <v>121</v>
      </c>
      <c r="B123" s="131">
        <v>713</v>
      </c>
      <c r="C123" s="131" t="s">
        <v>1171</v>
      </c>
      <c r="D123" s="138">
        <v>3086</v>
      </c>
      <c r="E123" s="138" t="s">
        <v>1085</v>
      </c>
      <c r="F123" s="138">
        <v>292</v>
      </c>
      <c r="G123" s="136">
        <v>209613994</v>
      </c>
      <c r="H123" s="159">
        <f t="shared" si="1"/>
        <v>1900000</v>
      </c>
    </row>
    <row r="124" spans="1:8" s="134" customFormat="1" ht="15">
      <c r="A124" s="136">
        <v>122</v>
      </c>
      <c r="B124" s="131">
        <v>714</v>
      </c>
      <c r="C124" s="131" t="s">
        <v>1172</v>
      </c>
      <c r="D124" s="138">
        <v>3086</v>
      </c>
      <c r="E124" s="138" t="s">
        <v>1085</v>
      </c>
      <c r="F124" s="138">
        <v>197</v>
      </c>
      <c r="G124" s="136">
        <v>209613954</v>
      </c>
      <c r="H124" s="159">
        <f t="shared" si="1"/>
        <v>1900000</v>
      </c>
    </row>
    <row r="125" spans="1:8" s="134" customFormat="1" ht="15">
      <c r="A125" s="136">
        <v>123</v>
      </c>
      <c r="B125" s="131">
        <v>715</v>
      </c>
      <c r="C125" s="131" t="s">
        <v>1173</v>
      </c>
      <c r="D125" s="138">
        <v>3086</v>
      </c>
      <c r="E125" s="138" t="s">
        <v>1085</v>
      </c>
      <c r="F125" s="138">
        <v>1128</v>
      </c>
      <c r="G125" s="136">
        <v>209614029</v>
      </c>
      <c r="H125" s="159">
        <f t="shared" si="1"/>
        <v>1900000</v>
      </c>
    </row>
    <row r="126" spans="1:8" s="134" customFormat="1" ht="15">
      <c r="A126" s="136">
        <v>124</v>
      </c>
      <c r="B126" s="131">
        <v>716</v>
      </c>
      <c r="C126" s="131" t="s">
        <v>1174</v>
      </c>
      <c r="D126" s="138">
        <v>3086</v>
      </c>
      <c r="E126" s="138" t="s">
        <v>1085</v>
      </c>
      <c r="F126" s="138">
        <v>218</v>
      </c>
      <c r="G126" s="136">
        <v>209614931</v>
      </c>
      <c r="H126" s="159">
        <f t="shared" si="1"/>
        <v>1900000</v>
      </c>
    </row>
    <row r="127" spans="1:8" s="134" customFormat="1" ht="15">
      <c r="A127" s="136">
        <v>125</v>
      </c>
      <c r="B127" s="131">
        <v>717</v>
      </c>
      <c r="C127" s="131" t="s">
        <v>1175</v>
      </c>
      <c r="D127" s="138">
        <v>3086</v>
      </c>
      <c r="E127" s="138" t="s">
        <v>1085</v>
      </c>
      <c r="F127" s="138">
        <v>215</v>
      </c>
      <c r="G127" s="136">
        <v>209614284</v>
      </c>
      <c r="H127" s="159">
        <f t="shared" si="1"/>
        <v>1900000</v>
      </c>
    </row>
    <row r="128" spans="1:8" s="134" customFormat="1" ht="15">
      <c r="A128" s="136">
        <v>126</v>
      </c>
      <c r="B128" s="131">
        <v>718</v>
      </c>
      <c r="C128" s="131" t="s">
        <v>1176</v>
      </c>
      <c r="D128" s="138">
        <v>3086</v>
      </c>
      <c r="E128" s="138" t="s">
        <v>1085</v>
      </c>
      <c r="F128" s="138">
        <v>191</v>
      </c>
      <c r="G128" s="136">
        <v>209613535</v>
      </c>
      <c r="H128" s="159">
        <f t="shared" si="1"/>
        <v>1900000</v>
      </c>
    </row>
    <row r="129" spans="1:8" s="134" customFormat="1" ht="15">
      <c r="A129" s="136">
        <v>127</v>
      </c>
      <c r="B129" s="131">
        <v>719</v>
      </c>
      <c r="C129" s="131" t="s">
        <v>1177</v>
      </c>
      <c r="D129" s="138">
        <v>3086</v>
      </c>
      <c r="E129" s="138" t="s">
        <v>1085</v>
      </c>
      <c r="F129" s="138">
        <v>217</v>
      </c>
      <c r="G129" s="136">
        <v>209613715</v>
      </c>
      <c r="H129" s="159">
        <f t="shared" si="1"/>
        <v>1900000</v>
      </c>
    </row>
    <row r="130" spans="1:8" s="134" customFormat="1" ht="15">
      <c r="A130" s="136">
        <v>128</v>
      </c>
      <c r="B130" s="131">
        <v>720</v>
      </c>
      <c r="C130" s="131" t="s">
        <v>1178</v>
      </c>
      <c r="D130" s="138">
        <v>3086</v>
      </c>
      <c r="E130" s="138" t="s">
        <v>1085</v>
      </c>
      <c r="F130" s="138">
        <v>291</v>
      </c>
      <c r="G130" s="136">
        <v>209613744</v>
      </c>
      <c r="H130" s="159">
        <f t="shared" si="1"/>
        <v>1900000</v>
      </c>
    </row>
    <row r="131" spans="1:8" s="134" customFormat="1" ht="15">
      <c r="A131" s="136">
        <v>129</v>
      </c>
      <c r="B131" s="131">
        <v>721</v>
      </c>
      <c r="C131" s="131" t="s">
        <v>1179</v>
      </c>
      <c r="D131" s="138">
        <v>3086</v>
      </c>
      <c r="E131" s="138" t="s">
        <v>1085</v>
      </c>
      <c r="F131" s="138">
        <v>152</v>
      </c>
      <c r="G131" s="136">
        <v>209614125</v>
      </c>
      <c r="H131" s="159">
        <f t="shared" si="1"/>
        <v>1900000</v>
      </c>
    </row>
    <row r="132" spans="1:8" s="134" customFormat="1" ht="15">
      <c r="A132" s="136">
        <v>130</v>
      </c>
      <c r="B132" s="131">
        <v>722</v>
      </c>
      <c r="C132" s="131" t="s">
        <v>1180</v>
      </c>
      <c r="D132" s="138">
        <v>3086</v>
      </c>
      <c r="E132" s="138" t="s">
        <v>1085</v>
      </c>
      <c r="F132" s="138">
        <v>202</v>
      </c>
      <c r="G132" s="136">
        <v>209614076</v>
      </c>
      <c r="H132" s="159">
        <f aca="true" t="shared" si="2" ref="H132:H168">1900000</f>
        <v>1900000</v>
      </c>
    </row>
    <row r="133" spans="1:8" s="134" customFormat="1" ht="15">
      <c r="A133" s="136">
        <v>131</v>
      </c>
      <c r="B133" s="131">
        <v>723</v>
      </c>
      <c r="C133" s="131" t="s">
        <v>1181</v>
      </c>
      <c r="D133" s="138">
        <v>3086</v>
      </c>
      <c r="E133" s="138" t="s">
        <v>1085</v>
      </c>
      <c r="F133" s="138">
        <v>1962</v>
      </c>
      <c r="G133" s="136">
        <v>209613548</v>
      </c>
      <c r="H133" s="159">
        <f t="shared" si="2"/>
        <v>1900000</v>
      </c>
    </row>
    <row r="134" spans="1:8" s="134" customFormat="1" ht="15">
      <c r="A134" s="136">
        <v>132</v>
      </c>
      <c r="B134" s="131">
        <v>724</v>
      </c>
      <c r="C134" s="131" t="s">
        <v>1182</v>
      </c>
      <c r="D134" s="138">
        <v>3086</v>
      </c>
      <c r="E134" s="138" t="s">
        <v>1085</v>
      </c>
      <c r="F134" s="138">
        <v>151</v>
      </c>
      <c r="G134" s="136">
        <v>209613662</v>
      </c>
      <c r="H134" s="159">
        <f t="shared" si="2"/>
        <v>1900000</v>
      </c>
    </row>
    <row r="135" spans="1:8" s="134" customFormat="1" ht="15">
      <c r="A135" s="136">
        <v>133</v>
      </c>
      <c r="B135" s="131">
        <v>725</v>
      </c>
      <c r="C135" s="131" t="s">
        <v>1183</v>
      </c>
      <c r="D135" s="138">
        <v>3086</v>
      </c>
      <c r="E135" s="138" t="s">
        <v>1085</v>
      </c>
      <c r="F135" s="138">
        <v>465</v>
      </c>
      <c r="G135" s="136">
        <v>205175781</v>
      </c>
      <c r="H135" s="159">
        <f t="shared" si="2"/>
        <v>1900000</v>
      </c>
    </row>
    <row r="136" spans="1:8" s="134" customFormat="1" ht="15">
      <c r="A136" s="136">
        <v>134</v>
      </c>
      <c r="B136" s="131">
        <v>801</v>
      </c>
      <c r="C136" s="131" t="s">
        <v>1184</v>
      </c>
      <c r="D136" s="138">
        <v>3087</v>
      </c>
      <c r="E136" s="138" t="s">
        <v>1141</v>
      </c>
      <c r="F136" s="138">
        <v>1407</v>
      </c>
      <c r="G136" s="137">
        <v>209614887</v>
      </c>
      <c r="H136" s="159">
        <f t="shared" si="2"/>
        <v>1900000</v>
      </c>
    </row>
    <row r="137" spans="1:8" s="134" customFormat="1" ht="15">
      <c r="A137" s="136">
        <v>135</v>
      </c>
      <c r="B137" s="131">
        <v>802</v>
      </c>
      <c r="C137" s="131" t="s">
        <v>1185</v>
      </c>
      <c r="D137" s="138">
        <v>3087</v>
      </c>
      <c r="E137" s="138" t="s">
        <v>1141</v>
      </c>
      <c r="F137" s="138">
        <v>1406</v>
      </c>
      <c r="G137" s="137">
        <v>209613403</v>
      </c>
      <c r="H137" s="159">
        <f t="shared" si="2"/>
        <v>1900000</v>
      </c>
    </row>
    <row r="138" spans="1:8" s="134" customFormat="1" ht="15">
      <c r="A138" s="136">
        <v>136</v>
      </c>
      <c r="B138" s="131">
        <v>803</v>
      </c>
      <c r="C138" s="131" t="s">
        <v>1186</v>
      </c>
      <c r="D138" s="138">
        <v>3087</v>
      </c>
      <c r="E138" s="138" t="s">
        <v>1141</v>
      </c>
      <c r="F138" s="138">
        <v>1408</v>
      </c>
      <c r="G138" s="137">
        <v>209614971</v>
      </c>
      <c r="H138" s="159">
        <f t="shared" si="2"/>
        <v>1900000</v>
      </c>
    </row>
    <row r="139" spans="1:8" s="134" customFormat="1" ht="15">
      <c r="A139" s="136">
        <v>137</v>
      </c>
      <c r="B139" s="131">
        <v>804</v>
      </c>
      <c r="C139" s="131" t="s">
        <v>1187</v>
      </c>
      <c r="D139" s="138">
        <v>3087</v>
      </c>
      <c r="E139" s="138" t="s">
        <v>1085</v>
      </c>
      <c r="F139" s="138">
        <v>234</v>
      </c>
      <c r="G139" s="137">
        <v>209614590</v>
      </c>
      <c r="H139" s="159">
        <f t="shared" si="2"/>
        <v>1900000</v>
      </c>
    </row>
    <row r="140" spans="1:8" s="134" customFormat="1" ht="15">
      <c r="A140" s="136">
        <v>138</v>
      </c>
      <c r="B140" s="131">
        <v>805</v>
      </c>
      <c r="C140" s="131" t="s">
        <v>1188</v>
      </c>
      <c r="D140" s="138">
        <v>3087</v>
      </c>
      <c r="E140" s="138" t="s">
        <v>1085</v>
      </c>
      <c r="F140" s="138">
        <v>213</v>
      </c>
      <c r="G140" s="137">
        <v>209614518</v>
      </c>
      <c r="H140" s="159">
        <f t="shared" si="2"/>
        <v>1900000</v>
      </c>
    </row>
    <row r="141" spans="1:8" s="134" customFormat="1" ht="15">
      <c r="A141" s="136">
        <v>139</v>
      </c>
      <c r="B141" s="131">
        <v>806</v>
      </c>
      <c r="C141" s="131" t="s">
        <v>1189</v>
      </c>
      <c r="D141" s="138">
        <v>3087</v>
      </c>
      <c r="E141" s="138" t="s">
        <v>1085</v>
      </c>
      <c r="F141" s="138">
        <v>258</v>
      </c>
      <c r="G141" s="137">
        <v>209614469</v>
      </c>
      <c r="H141" s="159">
        <f t="shared" si="2"/>
        <v>1900000</v>
      </c>
    </row>
    <row r="142" spans="1:8" s="134" customFormat="1" ht="15">
      <c r="A142" s="136">
        <v>140</v>
      </c>
      <c r="B142" s="131">
        <v>807</v>
      </c>
      <c r="C142" s="131" t="s">
        <v>1190</v>
      </c>
      <c r="D142" s="138">
        <v>3087</v>
      </c>
      <c r="E142" s="138" t="s">
        <v>1191</v>
      </c>
      <c r="F142" s="138">
        <v>513</v>
      </c>
      <c r="G142" s="137">
        <v>209614425</v>
      </c>
      <c r="H142" s="159">
        <f t="shared" si="2"/>
        <v>1900000</v>
      </c>
    </row>
    <row r="143" spans="1:8" s="134" customFormat="1" ht="15">
      <c r="A143" s="136">
        <v>141</v>
      </c>
      <c r="B143" s="131">
        <v>808</v>
      </c>
      <c r="C143" s="131" t="s">
        <v>1192</v>
      </c>
      <c r="D143" s="138">
        <v>3087</v>
      </c>
      <c r="E143" s="138" t="s">
        <v>1085</v>
      </c>
      <c r="F143" s="138">
        <v>239</v>
      </c>
      <c r="G143" s="137">
        <v>209614852</v>
      </c>
      <c r="H143" s="159">
        <f t="shared" si="2"/>
        <v>1900000</v>
      </c>
    </row>
    <row r="144" spans="1:8" s="134" customFormat="1" ht="15">
      <c r="A144" s="136">
        <v>142</v>
      </c>
      <c r="B144" s="131">
        <v>809</v>
      </c>
      <c r="C144" s="131" t="s">
        <v>1193</v>
      </c>
      <c r="D144" s="138">
        <v>3087</v>
      </c>
      <c r="E144" s="138" t="s">
        <v>1085</v>
      </c>
      <c r="F144" s="138">
        <v>1810</v>
      </c>
      <c r="G144" s="137">
        <v>209614637</v>
      </c>
      <c r="H144" s="159">
        <f t="shared" si="2"/>
        <v>1900000</v>
      </c>
    </row>
    <row r="145" spans="1:8" s="134" customFormat="1" ht="15">
      <c r="A145" s="136">
        <v>143</v>
      </c>
      <c r="B145" s="131">
        <v>810</v>
      </c>
      <c r="C145" s="131" t="s">
        <v>1194</v>
      </c>
      <c r="D145" s="138">
        <v>3087</v>
      </c>
      <c r="E145" s="138" t="s">
        <v>1085</v>
      </c>
      <c r="F145" s="138">
        <v>463</v>
      </c>
      <c r="G145" s="137">
        <v>209614371</v>
      </c>
      <c r="H145" s="159">
        <f t="shared" si="2"/>
        <v>1900000</v>
      </c>
    </row>
    <row r="146" spans="1:8" s="134" customFormat="1" ht="15">
      <c r="A146" s="136">
        <v>144</v>
      </c>
      <c r="B146" s="131">
        <v>811</v>
      </c>
      <c r="C146" s="131" t="s">
        <v>1195</v>
      </c>
      <c r="D146" s="138">
        <v>3087</v>
      </c>
      <c r="E146" s="138" t="s">
        <v>1085</v>
      </c>
      <c r="F146" s="138">
        <v>205</v>
      </c>
      <c r="G146" s="137">
        <v>209613951</v>
      </c>
      <c r="H146" s="159">
        <f t="shared" si="2"/>
        <v>1900000</v>
      </c>
    </row>
    <row r="147" spans="1:8" s="134" customFormat="1" ht="15">
      <c r="A147" s="136">
        <v>145</v>
      </c>
      <c r="B147" s="131">
        <v>812</v>
      </c>
      <c r="C147" s="131" t="s">
        <v>1196</v>
      </c>
      <c r="D147" s="138">
        <v>3087</v>
      </c>
      <c r="E147" s="138" t="s">
        <v>1085</v>
      </c>
      <c r="F147" s="138">
        <v>263</v>
      </c>
      <c r="G147" s="137">
        <v>209614321</v>
      </c>
      <c r="H147" s="159">
        <f t="shared" si="2"/>
        <v>1900000</v>
      </c>
    </row>
    <row r="148" spans="1:8" s="134" customFormat="1" ht="15">
      <c r="A148" s="136">
        <v>146</v>
      </c>
      <c r="B148" s="131">
        <v>813</v>
      </c>
      <c r="C148" s="131" t="s">
        <v>1197</v>
      </c>
      <c r="D148" s="138">
        <v>3087</v>
      </c>
      <c r="E148" s="138" t="s">
        <v>1085</v>
      </c>
      <c r="F148" s="138">
        <v>221</v>
      </c>
      <c r="G148" s="137">
        <v>209613615</v>
      </c>
      <c r="H148" s="159">
        <f t="shared" si="2"/>
        <v>1900000</v>
      </c>
    </row>
    <row r="149" spans="1:8" s="134" customFormat="1" ht="15">
      <c r="A149" s="136">
        <v>147</v>
      </c>
      <c r="B149" s="131">
        <v>814</v>
      </c>
      <c r="C149" s="131" t="s">
        <v>1198</v>
      </c>
      <c r="D149" s="138">
        <v>3087</v>
      </c>
      <c r="E149" s="138" t="s">
        <v>1085</v>
      </c>
      <c r="F149" s="138">
        <v>214</v>
      </c>
      <c r="G149" s="137">
        <v>209613869</v>
      </c>
      <c r="H149" s="159">
        <f t="shared" si="2"/>
        <v>1900000</v>
      </c>
    </row>
    <row r="150" spans="1:8" s="134" customFormat="1" ht="15">
      <c r="A150" s="136">
        <v>148</v>
      </c>
      <c r="B150" s="131">
        <v>815</v>
      </c>
      <c r="C150" s="131" t="s">
        <v>1199</v>
      </c>
      <c r="D150" s="138">
        <v>3087</v>
      </c>
      <c r="E150" s="138" t="s">
        <v>1085</v>
      </c>
      <c r="F150" s="138">
        <v>251</v>
      </c>
      <c r="G150" s="137">
        <v>209614698</v>
      </c>
      <c r="H150" s="159">
        <f t="shared" si="2"/>
        <v>1900000</v>
      </c>
    </row>
    <row r="151" spans="1:8" s="134" customFormat="1" ht="15">
      <c r="A151" s="136">
        <v>149</v>
      </c>
      <c r="B151" s="131">
        <v>816</v>
      </c>
      <c r="C151" s="131" t="s">
        <v>1200</v>
      </c>
      <c r="D151" s="138">
        <v>3087</v>
      </c>
      <c r="E151" s="138" t="s">
        <v>1085</v>
      </c>
      <c r="F151" s="138">
        <v>249</v>
      </c>
      <c r="G151" s="137">
        <v>209613804</v>
      </c>
      <c r="H151" s="159">
        <f t="shared" si="2"/>
        <v>1900000</v>
      </c>
    </row>
    <row r="152" spans="1:8" s="134" customFormat="1" ht="15">
      <c r="A152" s="136">
        <v>150</v>
      </c>
      <c r="B152" s="131">
        <v>817</v>
      </c>
      <c r="C152" s="131" t="s">
        <v>1201</v>
      </c>
      <c r="D152" s="138">
        <v>3087</v>
      </c>
      <c r="E152" s="138" t="s">
        <v>1085</v>
      </c>
      <c r="F152" s="138">
        <v>213</v>
      </c>
      <c r="G152" s="137">
        <v>209613861</v>
      </c>
      <c r="H152" s="159">
        <f t="shared" si="2"/>
        <v>1900000</v>
      </c>
    </row>
    <row r="153" spans="1:8" s="134" customFormat="1" ht="15">
      <c r="A153" s="136">
        <v>151</v>
      </c>
      <c r="B153" s="131">
        <v>818</v>
      </c>
      <c r="C153" s="131" t="s">
        <v>1202</v>
      </c>
      <c r="D153" s="138">
        <v>3087</v>
      </c>
      <c r="E153" s="138" t="s">
        <v>1085</v>
      </c>
      <c r="F153" s="138">
        <v>203</v>
      </c>
      <c r="G153" s="137">
        <v>209613652</v>
      </c>
      <c r="H153" s="159">
        <f t="shared" si="2"/>
        <v>1900000</v>
      </c>
    </row>
    <row r="154" spans="1:8" s="134" customFormat="1" ht="15">
      <c r="A154" s="136">
        <v>152</v>
      </c>
      <c r="B154" s="131">
        <v>819</v>
      </c>
      <c r="C154" s="131" t="s">
        <v>1203</v>
      </c>
      <c r="D154" s="138">
        <v>3087</v>
      </c>
      <c r="E154" s="138" t="s">
        <v>1085</v>
      </c>
      <c r="F154" s="138">
        <v>243</v>
      </c>
      <c r="G154" s="137">
        <v>209614673</v>
      </c>
      <c r="H154" s="159">
        <f t="shared" si="2"/>
        <v>1900000</v>
      </c>
    </row>
    <row r="155" spans="1:8" s="134" customFormat="1" ht="15">
      <c r="A155" s="136">
        <v>153</v>
      </c>
      <c r="B155" s="131">
        <v>820</v>
      </c>
      <c r="C155" s="131" t="s">
        <v>1204</v>
      </c>
      <c r="D155" s="138">
        <v>3087</v>
      </c>
      <c r="E155" s="138" t="s">
        <v>1085</v>
      </c>
      <c r="F155" s="138">
        <v>295</v>
      </c>
      <c r="G155" s="137">
        <v>209614794</v>
      </c>
      <c r="H155" s="159">
        <f t="shared" si="2"/>
        <v>1900000</v>
      </c>
    </row>
    <row r="156" spans="1:8" s="134" customFormat="1" ht="15">
      <c r="A156" s="136">
        <v>154</v>
      </c>
      <c r="B156" s="131">
        <v>821</v>
      </c>
      <c r="C156" s="131" t="s">
        <v>1205</v>
      </c>
      <c r="D156" s="138">
        <v>3087</v>
      </c>
      <c r="E156" s="138" t="s">
        <v>1085</v>
      </c>
      <c r="F156" s="138">
        <v>475</v>
      </c>
      <c r="G156" s="137">
        <v>209614587</v>
      </c>
      <c r="H156" s="159">
        <f t="shared" si="2"/>
        <v>1900000</v>
      </c>
    </row>
    <row r="157" spans="1:8" s="134" customFormat="1" ht="15">
      <c r="A157" s="136">
        <v>155</v>
      </c>
      <c r="B157" s="131">
        <v>822</v>
      </c>
      <c r="C157" s="131" t="s">
        <v>1206</v>
      </c>
      <c r="D157" s="138">
        <v>3087</v>
      </c>
      <c r="E157" s="138" t="s">
        <v>1085</v>
      </c>
      <c r="F157" s="138">
        <v>147</v>
      </c>
      <c r="G157" s="137">
        <v>209613509</v>
      </c>
      <c r="H157" s="159">
        <f t="shared" si="2"/>
        <v>1900000</v>
      </c>
    </row>
    <row r="158" spans="1:8" s="134" customFormat="1" ht="15">
      <c r="A158" s="136">
        <v>156</v>
      </c>
      <c r="B158" s="131">
        <v>823</v>
      </c>
      <c r="C158" s="131" t="s">
        <v>1207</v>
      </c>
      <c r="D158" s="138">
        <v>3087</v>
      </c>
      <c r="E158" s="138" t="s">
        <v>1085</v>
      </c>
      <c r="F158" s="138">
        <v>209</v>
      </c>
      <c r="G158" s="137">
        <v>209613587</v>
      </c>
      <c r="H158" s="159">
        <f t="shared" si="2"/>
        <v>1900000</v>
      </c>
    </row>
    <row r="159" spans="1:8" s="134" customFormat="1" ht="15">
      <c r="A159" s="136">
        <v>157</v>
      </c>
      <c r="B159" s="131">
        <v>824</v>
      </c>
      <c r="C159" s="131" t="s">
        <v>1208</v>
      </c>
      <c r="D159" s="138">
        <v>3087</v>
      </c>
      <c r="E159" s="138" t="s">
        <v>1085</v>
      </c>
      <c r="F159" s="138">
        <v>198</v>
      </c>
      <c r="G159" s="137">
        <v>209613759</v>
      </c>
      <c r="H159" s="159">
        <f t="shared" si="2"/>
        <v>1900000</v>
      </c>
    </row>
    <row r="160" spans="1:8" s="134" customFormat="1" ht="15">
      <c r="A160" s="136">
        <v>158</v>
      </c>
      <c r="B160" s="131">
        <v>825</v>
      </c>
      <c r="C160" s="131" t="s">
        <v>1209</v>
      </c>
      <c r="D160" s="138">
        <v>3087</v>
      </c>
      <c r="E160" s="138" t="s">
        <v>1085</v>
      </c>
      <c r="F160" s="138">
        <v>1121</v>
      </c>
      <c r="G160" s="137">
        <v>209613812</v>
      </c>
      <c r="H160" s="159">
        <f t="shared" si="2"/>
        <v>1900000</v>
      </c>
    </row>
    <row r="161" spans="1:8" s="134" customFormat="1" ht="15">
      <c r="A161" s="136">
        <v>159</v>
      </c>
      <c r="B161" s="131">
        <v>826</v>
      </c>
      <c r="C161" s="131" t="s">
        <v>1210</v>
      </c>
      <c r="D161" s="138">
        <v>3087</v>
      </c>
      <c r="E161" s="138" t="s">
        <v>1085</v>
      </c>
      <c r="F161" s="138">
        <v>1809</v>
      </c>
      <c r="G161" s="137">
        <v>209613576</v>
      </c>
      <c r="H161" s="159">
        <f t="shared" si="2"/>
        <v>1900000</v>
      </c>
    </row>
    <row r="162" spans="1:8" s="134" customFormat="1" ht="15">
      <c r="A162" s="136">
        <v>160</v>
      </c>
      <c r="B162" s="131">
        <v>827</v>
      </c>
      <c r="C162" s="131" t="s">
        <v>1211</v>
      </c>
      <c r="D162" s="138">
        <v>3087</v>
      </c>
      <c r="E162" s="138" t="s">
        <v>1085</v>
      </c>
      <c r="F162" s="138">
        <v>247</v>
      </c>
      <c r="G162" s="137">
        <v>209613781</v>
      </c>
      <c r="H162" s="159">
        <f t="shared" si="2"/>
        <v>1900000</v>
      </c>
    </row>
    <row r="163" spans="1:8" s="134" customFormat="1" ht="15">
      <c r="A163" s="136">
        <v>161</v>
      </c>
      <c r="B163" s="131">
        <v>828</v>
      </c>
      <c r="C163" s="131" t="s">
        <v>1212</v>
      </c>
      <c r="D163" s="138">
        <v>3087</v>
      </c>
      <c r="E163" s="138" t="s">
        <v>1085</v>
      </c>
      <c r="F163" s="138" t="s">
        <v>1213</v>
      </c>
      <c r="G163" s="137">
        <v>209614036</v>
      </c>
      <c r="H163" s="159">
        <f t="shared" si="2"/>
        <v>1900000</v>
      </c>
    </row>
    <row r="164" spans="1:8" s="134" customFormat="1" ht="15">
      <c r="A164" s="136">
        <v>162</v>
      </c>
      <c r="B164" s="131">
        <v>829</v>
      </c>
      <c r="C164" s="131" t="s">
        <v>1214</v>
      </c>
      <c r="D164" s="138">
        <v>3087</v>
      </c>
      <c r="E164" s="138" t="s">
        <v>1085</v>
      </c>
      <c r="F164" s="138">
        <v>240</v>
      </c>
      <c r="G164" s="137">
        <v>209613681</v>
      </c>
      <c r="H164" s="159">
        <f t="shared" si="2"/>
        <v>1900000</v>
      </c>
    </row>
    <row r="165" spans="1:8" s="134" customFormat="1" ht="15">
      <c r="A165" s="136">
        <v>163</v>
      </c>
      <c r="B165" s="131">
        <v>830</v>
      </c>
      <c r="C165" s="131" t="s">
        <v>1215</v>
      </c>
      <c r="D165" s="138">
        <v>3087</v>
      </c>
      <c r="E165" s="138" t="s">
        <v>1085</v>
      </c>
      <c r="F165" s="138">
        <v>259</v>
      </c>
      <c r="G165" s="137">
        <v>209614203</v>
      </c>
      <c r="H165" s="159">
        <f t="shared" si="2"/>
        <v>1900000</v>
      </c>
    </row>
    <row r="166" spans="1:8" s="134" customFormat="1" ht="15">
      <c r="A166" s="136">
        <v>164</v>
      </c>
      <c r="B166" s="131">
        <v>831</v>
      </c>
      <c r="C166" s="131" t="s">
        <v>1216</v>
      </c>
      <c r="D166" s="138">
        <v>3087</v>
      </c>
      <c r="E166" s="138" t="s">
        <v>1085</v>
      </c>
      <c r="F166" s="138">
        <v>297</v>
      </c>
      <c r="G166" s="137">
        <v>209613991</v>
      </c>
      <c r="H166" s="159">
        <f t="shared" si="2"/>
        <v>1900000</v>
      </c>
    </row>
    <row r="167" spans="1:8" s="134" customFormat="1" ht="15">
      <c r="A167" s="136">
        <v>165</v>
      </c>
      <c r="B167" s="136"/>
      <c r="C167" s="131" t="s">
        <v>1217</v>
      </c>
      <c r="D167" s="136"/>
      <c r="E167" s="138" t="s">
        <v>1085</v>
      </c>
      <c r="F167" s="138">
        <v>169</v>
      </c>
      <c r="G167" s="136"/>
      <c r="H167" s="159">
        <f t="shared" si="2"/>
        <v>1900000</v>
      </c>
    </row>
    <row r="168" spans="1:8" s="134" customFormat="1" ht="15">
      <c r="A168" s="136">
        <v>166</v>
      </c>
      <c r="B168" s="136"/>
      <c r="C168" s="131" t="s">
        <v>1218</v>
      </c>
      <c r="D168" s="136"/>
      <c r="E168" s="138" t="s">
        <v>1158</v>
      </c>
      <c r="F168" s="138">
        <v>746</v>
      </c>
      <c r="G168" s="136"/>
      <c r="H168" s="159">
        <f t="shared" si="2"/>
        <v>1900000</v>
      </c>
    </row>
    <row r="169" spans="1:8" ht="15.75">
      <c r="A169" s="195" t="s">
        <v>4</v>
      </c>
      <c r="B169" s="196"/>
      <c r="C169" s="196"/>
      <c r="D169" s="196"/>
      <c r="E169" s="196"/>
      <c r="F169" s="196"/>
      <c r="G169" s="197"/>
      <c r="H169" s="143">
        <f>SUM(H3:H168)</f>
        <v>315400000</v>
      </c>
    </row>
    <row r="170" spans="1:8" ht="12.75">
      <c r="A170" s="132"/>
      <c r="B170" s="132"/>
      <c r="C170" s="132"/>
      <c r="D170" s="132"/>
      <c r="E170" s="132"/>
      <c r="F170" s="132"/>
      <c r="G170" s="132"/>
      <c r="H170" s="141"/>
    </row>
    <row r="171" spans="1:2" ht="12.75">
      <c r="A171" s="191" t="s">
        <v>1043</v>
      </c>
      <c r="B171" s="192"/>
    </row>
    <row r="172" spans="1:2" ht="12.75">
      <c r="A172" s="191" t="s">
        <v>1046</v>
      </c>
      <c r="B172" s="192"/>
    </row>
    <row r="173" spans="1:2" ht="12.75">
      <c r="A173" s="191" t="s">
        <v>1048</v>
      </c>
      <c r="B173" s="192"/>
    </row>
    <row r="174" spans="1:2" ht="15">
      <c r="A174" s="193" t="s">
        <v>1220</v>
      </c>
      <c r="B174" s="194"/>
    </row>
    <row r="175" spans="1:2" ht="12.75">
      <c r="A175" s="191" t="s">
        <v>1051</v>
      </c>
      <c r="B175" s="192"/>
    </row>
  </sheetData>
  <sheetProtection/>
  <mergeCells count="7">
    <mergeCell ref="A1:H1"/>
    <mergeCell ref="A171:B171"/>
    <mergeCell ref="A172:B172"/>
    <mergeCell ref="A173:B173"/>
    <mergeCell ref="A174:B174"/>
    <mergeCell ref="A175:B175"/>
    <mergeCell ref="A169:G16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9.125" style="148" customWidth="1"/>
    <col min="2" max="2" width="45.75390625" style="149" customWidth="1"/>
    <col min="3" max="3" width="9.125" style="148" customWidth="1"/>
    <col min="4" max="4" width="18.375" style="151" bestFit="1" customWidth="1"/>
  </cols>
  <sheetData>
    <row r="1" spans="1:4" ht="39.75" customHeight="1">
      <c r="A1" s="199" t="s">
        <v>1236</v>
      </c>
      <c r="B1" s="199"/>
      <c r="C1" s="199"/>
      <c r="D1" s="199"/>
    </row>
    <row r="2" spans="1:4" ht="15.75">
      <c r="A2" s="145" t="s">
        <v>1221</v>
      </c>
      <c r="B2" s="145" t="s">
        <v>1222</v>
      </c>
      <c r="C2" s="145" t="s">
        <v>1223</v>
      </c>
      <c r="D2" s="145" t="s">
        <v>19</v>
      </c>
    </row>
    <row r="3" spans="1:4" ht="15.75">
      <c r="A3" s="147">
        <v>1</v>
      </c>
      <c r="B3" s="147" t="s">
        <v>1224</v>
      </c>
      <c r="C3" s="147">
        <v>185</v>
      </c>
      <c r="D3" s="144">
        <v>67703192</v>
      </c>
    </row>
    <row r="4" spans="1:4" ht="31.5">
      <c r="A4" s="147">
        <v>2</v>
      </c>
      <c r="B4" s="147" t="s">
        <v>1225</v>
      </c>
      <c r="C4" s="147">
        <v>180</v>
      </c>
      <c r="D4" s="144">
        <v>12801600</v>
      </c>
    </row>
    <row r="5" spans="1:4" ht="15.75">
      <c r="A5" s="147">
        <v>3</v>
      </c>
      <c r="B5" s="147" t="s">
        <v>1226</v>
      </c>
      <c r="C5" s="147">
        <v>1</v>
      </c>
      <c r="D5" s="144">
        <v>36101390.84</v>
      </c>
    </row>
    <row r="6" spans="1:4" ht="15.75">
      <c r="A6" s="147">
        <v>4</v>
      </c>
      <c r="B6" s="147" t="s">
        <v>1227</v>
      </c>
      <c r="C6" s="147">
        <v>1</v>
      </c>
      <c r="D6" s="144">
        <v>33454117.75</v>
      </c>
    </row>
    <row r="7" spans="1:4" ht="78.75">
      <c r="A7" s="147">
        <v>5</v>
      </c>
      <c r="B7" s="147" t="s">
        <v>1228</v>
      </c>
      <c r="C7" s="147">
        <v>1</v>
      </c>
      <c r="D7" s="144">
        <v>3442291.304634</v>
      </c>
    </row>
    <row r="8" spans="1:4" ht="15.75">
      <c r="A8" s="147">
        <v>6</v>
      </c>
      <c r="B8" s="147" t="s">
        <v>1229</v>
      </c>
      <c r="C8" s="147">
        <v>1</v>
      </c>
      <c r="D8" s="144">
        <v>9793810.74</v>
      </c>
    </row>
    <row r="9" spans="1:4" ht="31.5">
      <c r="A9" s="147">
        <v>7</v>
      </c>
      <c r="B9" s="147" t="s">
        <v>1230</v>
      </c>
      <c r="C9" s="147">
        <v>1</v>
      </c>
      <c r="D9" s="144">
        <v>6052986.37</v>
      </c>
    </row>
    <row r="10" spans="1:4" ht="31.5">
      <c r="A10" s="147">
        <v>8</v>
      </c>
      <c r="B10" s="147" t="s">
        <v>1231</v>
      </c>
      <c r="C10" s="147">
        <v>1</v>
      </c>
      <c r="D10" s="144">
        <v>12709401.2766</v>
      </c>
    </row>
    <row r="11" spans="1:4" ht="31.5">
      <c r="A11" s="147">
        <v>9</v>
      </c>
      <c r="B11" s="147" t="s">
        <v>1232</v>
      </c>
      <c r="C11" s="147">
        <v>4</v>
      </c>
      <c r="D11" s="144">
        <v>12704423.0544</v>
      </c>
    </row>
    <row r="12" spans="1:4" ht="47.25">
      <c r="A12" s="147">
        <v>10</v>
      </c>
      <c r="B12" s="147" t="s">
        <v>1233</v>
      </c>
      <c r="C12" s="147">
        <v>4</v>
      </c>
      <c r="D12" s="144">
        <v>6451775.9712</v>
      </c>
    </row>
    <row r="13" spans="1:4" ht="15.75">
      <c r="A13" s="147">
        <v>11</v>
      </c>
      <c r="B13" s="147" t="s">
        <v>1234</v>
      </c>
      <c r="C13" s="147">
        <v>9</v>
      </c>
      <c r="D13" s="144">
        <v>12704423.0544</v>
      </c>
    </row>
    <row r="14" spans="1:4" ht="78.75">
      <c r="A14" s="147">
        <v>12</v>
      </c>
      <c r="B14" s="147" t="s">
        <v>1235</v>
      </c>
      <c r="C14" s="147">
        <v>11</v>
      </c>
      <c r="D14" s="144">
        <v>12704423.0544</v>
      </c>
    </row>
    <row r="15" spans="1:4" ht="15.75">
      <c r="A15" s="198" t="s">
        <v>4</v>
      </c>
      <c r="B15" s="198"/>
      <c r="C15" s="198"/>
      <c r="D15" s="146">
        <f>SUM(D3:D14)</f>
        <v>226623835.415634</v>
      </c>
    </row>
    <row r="16" ht="15.75">
      <c r="D16" s="150"/>
    </row>
  </sheetData>
  <sheetProtection/>
  <mergeCells count="2">
    <mergeCell ref="A15:C15"/>
    <mergeCell ref="A1:D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6.125" style="0" customWidth="1"/>
    <col min="2" max="2" width="16.125" style="0" customWidth="1"/>
    <col min="3" max="3" width="21.625" style="0" customWidth="1"/>
    <col min="4" max="4" width="20.00390625" style="157" customWidth="1"/>
  </cols>
  <sheetData>
    <row r="1" spans="1:4" ht="33" customHeight="1">
      <c r="A1" s="200" t="s">
        <v>1240</v>
      </c>
      <c r="B1" s="200"/>
      <c r="C1" s="200"/>
      <c r="D1" s="200"/>
    </row>
    <row r="2" spans="1:4" ht="12.75">
      <c r="A2" s="154" t="s">
        <v>1222</v>
      </c>
      <c r="B2" s="154" t="s">
        <v>1237</v>
      </c>
      <c r="C2" s="154" t="s">
        <v>1238</v>
      </c>
      <c r="D2" s="155" t="s">
        <v>19</v>
      </c>
    </row>
    <row r="3" spans="1:4" ht="25.5">
      <c r="A3" s="152" t="s">
        <v>1239</v>
      </c>
      <c r="B3" s="152">
        <v>2015</v>
      </c>
      <c r="C3" s="153">
        <v>358634063623619</v>
      </c>
      <c r="D3" s="156">
        <v>66489</v>
      </c>
    </row>
    <row r="4" spans="1:4" ht="25.5">
      <c r="A4" s="152" t="s">
        <v>1239</v>
      </c>
      <c r="B4" s="152">
        <v>2015</v>
      </c>
      <c r="C4" s="153">
        <v>358634063624195</v>
      </c>
      <c r="D4" s="156">
        <v>66489</v>
      </c>
    </row>
    <row r="5" spans="1:4" ht="25.5">
      <c r="A5" s="152" t="s">
        <v>1239</v>
      </c>
      <c r="B5" s="152">
        <v>2015</v>
      </c>
      <c r="C5" s="153">
        <v>358634063623593</v>
      </c>
      <c r="D5" s="156">
        <v>66489</v>
      </c>
    </row>
    <row r="6" spans="1:4" ht="25.5">
      <c r="A6" s="152" t="s">
        <v>1239</v>
      </c>
      <c r="B6" s="152">
        <v>2015</v>
      </c>
      <c r="C6" s="153">
        <v>358634063623353</v>
      </c>
      <c r="D6" s="156">
        <v>66489</v>
      </c>
    </row>
    <row r="7" spans="1:4" ht="25.5">
      <c r="A7" s="152" t="s">
        <v>1239</v>
      </c>
      <c r="B7" s="152">
        <v>2015</v>
      </c>
      <c r="C7" s="153">
        <v>358634063623544</v>
      </c>
      <c r="D7" s="156">
        <v>66489</v>
      </c>
    </row>
    <row r="8" spans="1:4" ht="25.5">
      <c r="A8" s="152" t="s">
        <v>1239</v>
      </c>
      <c r="B8" s="152">
        <v>2015</v>
      </c>
      <c r="C8" s="153">
        <v>358634063623775</v>
      </c>
      <c r="D8" s="156">
        <v>66489</v>
      </c>
    </row>
    <row r="9" spans="1:4" ht="25.5">
      <c r="A9" s="152" t="s">
        <v>1239</v>
      </c>
      <c r="B9" s="152">
        <v>2015</v>
      </c>
      <c r="C9" s="153">
        <v>358634063623221</v>
      </c>
      <c r="D9" s="156">
        <v>66489</v>
      </c>
    </row>
    <row r="10" spans="1:4" ht="25.5">
      <c r="A10" s="152" t="s">
        <v>1239</v>
      </c>
      <c r="B10" s="152">
        <v>2015</v>
      </c>
      <c r="C10" s="153">
        <v>358634063623999</v>
      </c>
      <c r="D10" s="156">
        <v>66489</v>
      </c>
    </row>
    <row r="11" spans="1:4" ht="25.5">
      <c r="A11" s="152" t="s">
        <v>1239</v>
      </c>
      <c r="B11" s="152">
        <v>2015</v>
      </c>
      <c r="C11" s="153">
        <v>358634063623379</v>
      </c>
      <c r="D11" s="156">
        <v>66489</v>
      </c>
    </row>
    <row r="12" spans="1:4" ht="25.5">
      <c r="A12" s="152" t="s">
        <v>1239</v>
      </c>
      <c r="B12" s="152">
        <v>2015</v>
      </c>
      <c r="C12" s="153">
        <v>358634063623536</v>
      </c>
      <c r="D12" s="156">
        <v>66489</v>
      </c>
    </row>
    <row r="13" spans="1:4" ht="25.5">
      <c r="A13" s="152" t="s">
        <v>1239</v>
      </c>
      <c r="B13" s="152">
        <v>2015</v>
      </c>
      <c r="C13" s="153">
        <v>358634063624161</v>
      </c>
      <c r="D13" s="156">
        <v>66489</v>
      </c>
    </row>
    <row r="14" spans="1:4" ht="25.5">
      <c r="A14" s="152" t="s">
        <v>1239</v>
      </c>
      <c r="B14" s="152">
        <v>2015</v>
      </c>
      <c r="C14" s="153">
        <v>358634063623759</v>
      </c>
      <c r="D14" s="156">
        <v>66489</v>
      </c>
    </row>
    <row r="15" spans="1:4" ht="25.5">
      <c r="A15" s="152" t="s">
        <v>1239</v>
      </c>
      <c r="B15" s="152">
        <v>2015</v>
      </c>
      <c r="C15" s="153">
        <v>358634063624419</v>
      </c>
      <c r="D15" s="156">
        <v>66489</v>
      </c>
    </row>
    <row r="16" spans="1:4" ht="25.5">
      <c r="A16" s="152" t="s">
        <v>1239</v>
      </c>
      <c r="B16" s="152">
        <v>2015</v>
      </c>
      <c r="C16" s="153">
        <v>358634063623718</v>
      </c>
      <c r="D16" s="156">
        <v>66489</v>
      </c>
    </row>
    <row r="17" spans="1:4" ht="25.5">
      <c r="A17" s="152" t="s">
        <v>1239</v>
      </c>
      <c r="B17" s="152">
        <v>2015</v>
      </c>
      <c r="C17" s="153">
        <v>358634063623650</v>
      </c>
      <c r="D17" s="156">
        <v>66489</v>
      </c>
    </row>
    <row r="18" spans="1:4" ht="15.75">
      <c r="A18" s="201" t="s">
        <v>4</v>
      </c>
      <c r="B18" s="202"/>
      <c r="C18" s="203"/>
      <c r="D18" s="158">
        <f>SUM(D3:D17)</f>
        <v>997335</v>
      </c>
    </row>
  </sheetData>
  <sheetProtection/>
  <mergeCells count="2">
    <mergeCell ref="A1:D1"/>
    <mergeCell ref="A18:C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Garancia Biztosító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332_Gonda_S</dc:creator>
  <cp:keywords/>
  <dc:description/>
  <cp:lastModifiedBy>Tulajdonos</cp:lastModifiedBy>
  <cp:lastPrinted>2015-10-06T10:56:23Z</cp:lastPrinted>
  <dcterms:created xsi:type="dcterms:W3CDTF">2000-10-17T11:45:45Z</dcterms:created>
  <dcterms:modified xsi:type="dcterms:W3CDTF">2016-02-19T10:56:08Z</dcterms:modified>
  <cp:category/>
  <cp:version/>
  <cp:contentType/>
  <cp:contentStatus/>
</cp:coreProperties>
</file>