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userName="Pfeifenróth Noémi" reservationPassword="A4E3"/>
  <workbookPr codeName="ThisWorkbook"/>
  <bookViews>
    <workbookView xWindow="435" yWindow="75" windowWidth="23250" windowHeight="12495"/>
  </bookViews>
  <sheets>
    <sheet name="1.melléklet_CÍMREND" sheetId="138" r:id="rId1"/>
    <sheet name="2.melléklet_Mérleg " sheetId="62" r:id="rId2"/>
    <sheet name="3.melléklet_Bevételek össz" sheetId="2" r:id="rId3"/>
    <sheet name="4.melleklet_Kiadások össz" sheetId="5" r:id="rId4"/>
    <sheet name="5.1melléklet_Önkorm_1 " sheetId="121" r:id="rId5"/>
    <sheet name="5.2melléklet_Önkorm_2" sheetId="106" r:id="rId6"/>
    <sheet name="5.3melléklet_Polg Hiv" sheetId="107" r:id="rId7"/>
    <sheet name="5.4melléklet_ Intézmények" sheetId="8" r:id="rId8"/>
    <sheet name="5.5melléklet Önk Korrekció" sheetId="23" r:id="rId9"/>
    <sheet name="6.melléklet_Létszám" sheetId="137" r:id="rId10"/>
    <sheet name="7.melléklet_Átvett" sheetId="17" r:id="rId11"/>
    <sheet name="8.melléklet_Átadott" sheetId="7" r:id="rId12"/>
    <sheet name="9.melléklet_Tartalék" sheetId="36" r:id="rId13"/>
    <sheet name="10.melléklet_Felújítások" sheetId="85" r:id="rId14"/>
    <sheet name="11.melléklet_Beruházások" sheetId="86" r:id="rId15"/>
    <sheet name="......melléklet_Saját bevételek" sheetId="127" state="hidden" r:id="rId16"/>
    <sheet name="12.mellék_Felhaszn.ütemterv" sheetId="136" r:id="rId17"/>
    <sheet name="13.melléklet_Állami Köt Önk" sheetId="129" r:id="rId18"/>
    <sheet name="14.melléklet_eLLÁTOTTAK" sheetId="145" r:id="rId19"/>
    <sheet name="15.melléklet_ZÁROLT előir." sheetId="143" state="hidden" r:id="rId20"/>
    <sheet name="15.melléklet_Pályázat" sheetId="135" r:id="rId21"/>
    <sheet name="3 éves" sheetId="141" state="hidden" r:id="rId22"/>
    <sheet name="Egyezőségek ellenőrzése" sheetId="125" state="hidden" r:id="rId23"/>
    <sheet name="Munka1" sheetId="144" state="hidden" r:id="rId24"/>
  </sheets>
  <definedNames>
    <definedName name="_xlnm.Print_Titles" localSheetId="0">'1.melléklet_CÍMREND'!$1:$1</definedName>
    <definedName name="_xlnm.Print_Titles" localSheetId="13">'10.melléklet_Felújítások'!$1:$5</definedName>
    <definedName name="_xlnm.Print_Titles" localSheetId="14">'11.melléklet_Beruházások'!$1:$5</definedName>
    <definedName name="_xlnm.Print_Titles" localSheetId="17">'13.melléklet_Állami Köt Önk'!$A:$A</definedName>
    <definedName name="_xlnm.Print_Titles" localSheetId="18">'14.melléklet_eLLÁTOTTAK'!$2:$4</definedName>
    <definedName name="_xlnm.Print_Titles" localSheetId="20">'15.melléklet_Pályázat'!$1:$5</definedName>
    <definedName name="_xlnm.Print_Titles" localSheetId="21">'3 éves'!$A:$A</definedName>
    <definedName name="_xlnm.Print_Titles" localSheetId="2">'3.melléklet_Bevételek össz'!$4:$7</definedName>
    <definedName name="_xlnm.Print_Titles" localSheetId="3">'4.melleklet_Kiadások össz'!$2:$5</definedName>
    <definedName name="_xlnm.Print_Titles" localSheetId="4">'5.1melléklet_Önkorm_1 '!$A:$A</definedName>
    <definedName name="_xlnm.Print_Titles" localSheetId="5">'5.2melléklet_Önkorm_2'!$A:$A</definedName>
    <definedName name="_xlnm.Print_Titles" localSheetId="6">'5.3melléklet_Polg Hiv'!$A:$A</definedName>
    <definedName name="_xlnm.Print_Titles" localSheetId="7">'5.4melléklet_ Intézmények'!$A:$A</definedName>
    <definedName name="_xlnm.Print_Titles" localSheetId="8">'5.5melléklet Önk Korrekció'!$A:$A</definedName>
    <definedName name="_xlnm.Print_Titles" localSheetId="10">'7.melléklet_Átvett'!$2:$4</definedName>
    <definedName name="_xlnm.Print_Titles" localSheetId="11">'8.melléklet_Átadott'!$2:$4</definedName>
    <definedName name="_xlnm.Print_Titles" localSheetId="12">'9.melléklet_Tartalék'!$3:$3</definedName>
    <definedName name="_xlnm.Print_Area" localSheetId="15">'......melléklet_Saját bevételek'!$A$1:$F$38</definedName>
    <definedName name="_xlnm.Print_Area" localSheetId="0">'1.melléklet_CÍMREND'!$A$1:$B$135</definedName>
    <definedName name="_xlnm.Print_Area" localSheetId="13">'10.melléklet_Felújítások'!$A$1:$I$261</definedName>
    <definedName name="_xlnm.Print_Area" localSheetId="14">'11.melléklet_Beruházások'!$A$1:$I$462</definedName>
    <definedName name="_xlnm.Print_Area" localSheetId="16">'12.mellék_Felhaszn.ütemterv'!$A$1:$P$82</definedName>
    <definedName name="_xlnm.Print_Area" localSheetId="17">'13.melléklet_Állami Köt Önk'!$A$1:$Y$97</definedName>
    <definedName name="_xlnm.Print_Area" localSheetId="18">'14.melléklet_eLLÁTOTTAK'!$A$1:$H$61</definedName>
    <definedName name="_xlnm.Print_Area" localSheetId="20">'15.melléklet_Pályázat'!$A$1:$T$27</definedName>
    <definedName name="_xlnm.Print_Area" localSheetId="19">'15.melléklet_ZÁROLT előir.'!$A$1:$I$38</definedName>
    <definedName name="_xlnm.Print_Area" localSheetId="1">'2.melléklet_Mérleg '!$A$1:$R$40</definedName>
    <definedName name="_xlnm.Print_Area" localSheetId="21">'3 éves'!$A$1:$E$97</definedName>
    <definedName name="_xlnm.Print_Area" localSheetId="2">'3.melléklet_Bevételek össz'!$A$3:$AG$74</definedName>
    <definedName name="_xlnm.Print_Area" localSheetId="3">'4.melleklet_Kiadások össz'!$A$1:$AG$62</definedName>
    <definedName name="_xlnm.Print_Area" localSheetId="4">'5.1melléklet_Önkorm_1 '!$A$1:$GB$97</definedName>
    <definedName name="_xlnm.Print_Area" localSheetId="5">'5.2melléklet_Önkorm_2'!$A$1:$IG$97</definedName>
    <definedName name="_xlnm.Print_Area" localSheetId="6">'5.3melléklet_Polg Hiv'!$A$1:$EG$97</definedName>
    <definedName name="_xlnm.Print_Area" localSheetId="7">'5.4melléklet_ Intézmények'!$A$1:$HA$97</definedName>
    <definedName name="_xlnm.Print_Area" localSheetId="8">'5.5melléklet Önk Korrekció'!$A$1:$AW$97</definedName>
    <definedName name="_xlnm.Print_Area" localSheetId="9">'6.melléklet_Létszám'!$A$1:$O$32</definedName>
    <definedName name="_xlnm.Print_Area" localSheetId="10">'7.melléklet_Átvett'!$A$1:$M$287</definedName>
    <definedName name="_xlnm.Print_Area" localSheetId="11">'8.melléklet_Átadott'!$A$1:$K$591</definedName>
    <definedName name="_xlnm.Print_Area" localSheetId="12">'9.melléklet_Tartalék'!$A$1:$G$51</definedName>
  </definedNames>
  <calcPr calcId="145621" fullPrecision="0"/>
</workbook>
</file>

<file path=xl/calcChain.xml><?xml version="1.0" encoding="utf-8"?>
<calcChain xmlns="http://schemas.openxmlformats.org/spreadsheetml/2006/main">
  <c r="G28" i="137" l="1"/>
  <c r="E8" i="127"/>
  <c r="F8" i="127" s="1"/>
  <c r="D8" i="127"/>
  <c r="E7" i="127"/>
  <c r="F7" i="127" s="1"/>
  <c r="D7" i="127"/>
  <c r="C8" i="127" l="1"/>
  <c r="C11" i="127"/>
  <c r="C7" i="127"/>
  <c r="E44" i="137" l="1"/>
  <c r="F44" i="137"/>
  <c r="H44" i="137"/>
  <c r="I44" i="137"/>
  <c r="J44" i="137"/>
  <c r="K44" i="137"/>
  <c r="D44" i="137"/>
  <c r="E43" i="137"/>
  <c r="F43" i="137"/>
  <c r="G43" i="137"/>
  <c r="H43" i="137"/>
  <c r="I43" i="137"/>
  <c r="J43" i="137"/>
  <c r="K43" i="137"/>
  <c r="D43" i="137"/>
  <c r="F36" i="137"/>
  <c r="E36" i="137"/>
  <c r="D36" i="137"/>
  <c r="G25" i="137"/>
  <c r="E6" i="137"/>
  <c r="G6" i="137"/>
  <c r="E33" i="137"/>
  <c r="E8" i="137"/>
  <c r="E5" i="137"/>
  <c r="G7" i="137"/>
  <c r="D6" i="137"/>
  <c r="F25" i="137"/>
  <c r="E32" i="137" l="1"/>
  <c r="E34" i="137"/>
  <c r="J33" i="137" l="1"/>
  <c r="K33" i="137"/>
  <c r="K8" i="137"/>
  <c r="K5" i="137"/>
  <c r="J8" i="137"/>
  <c r="J5" i="137"/>
  <c r="K32" i="137" l="1"/>
  <c r="K34" i="137" s="1"/>
  <c r="J32" i="137"/>
  <c r="J34" i="137" s="1"/>
  <c r="N4" i="137" l="1"/>
  <c r="I33" i="137" l="1"/>
  <c r="I8" i="137"/>
  <c r="I5" i="137"/>
  <c r="I32" i="137" l="1"/>
  <c r="I34" i="137" s="1"/>
  <c r="H8" i="137" l="1"/>
  <c r="H33" i="137"/>
  <c r="H5" i="137"/>
  <c r="H32" i="137" l="1"/>
  <c r="H34" i="137" s="1"/>
  <c r="D31" i="143" l="1"/>
  <c r="E31" i="143" s="1"/>
  <c r="D29" i="143"/>
  <c r="E29" i="143" s="1"/>
  <c r="D28" i="143"/>
  <c r="E28" i="143" s="1"/>
  <c r="D26" i="143"/>
  <c r="D25" i="143"/>
  <c r="E25" i="143" s="1"/>
  <c r="D24" i="143"/>
  <c r="E24" i="143" s="1"/>
  <c r="D16" i="143"/>
  <c r="D15" i="143"/>
  <c r="E15" i="143" s="1"/>
  <c r="D14" i="143"/>
  <c r="E14" i="143" s="1"/>
  <c r="D13" i="143"/>
  <c r="E13" i="143" s="1"/>
  <c r="D12" i="143"/>
  <c r="E12" i="143" s="1"/>
  <c r="D11" i="143"/>
  <c r="E11" i="143" s="1"/>
  <c r="D10" i="143"/>
  <c r="E10" i="143" s="1"/>
  <c r="D9" i="143"/>
  <c r="D8" i="143"/>
  <c r="E8" i="143" s="1"/>
  <c r="D7" i="143"/>
  <c r="E7" i="143" s="1"/>
  <c r="D6" i="143"/>
  <c r="E6" i="143" s="1"/>
  <c r="D5" i="143"/>
  <c r="D37" i="143"/>
  <c r="E37" i="143" s="1"/>
  <c r="D36" i="143"/>
  <c r="E36" i="143" s="1"/>
  <c r="D35" i="143"/>
  <c r="E35" i="143" s="1"/>
  <c r="D34" i="143"/>
  <c r="E34" i="143" s="1"/>
  <c r="D33" i="143"/>
  <c r="E33" i="143" s="1"/>
  <c r="D4" i="143"/>
  <c r="E4" i="143" s="1"/>
  <c r="E26" i="143"/>
  <c r="E16" i="143"/>
  <c r="E5" i="143"/>
  <c r="E9" i="143"/>
  <c r="C38" i="143"/>
  <c r="D8" i="137"/>
  <c r="D33" i="137"/>
  <c r="D78" i="141"/>
  <c r="D96" i="141"/>
  <c r="D36" i="141"/>
  <c r="D51" i="141"/>
  <c r="M33" i="137"/>
  <c r="N33" i="137"/>
  <c r="L33" i="137"/>
  <c r="G33" i="137"/>
  <c r="G5" i="137"/>
  <c r="G8" i="137"/>
  <c r="F33" i="137"/>
  <c r="C8" i="137"/>
  <c r="O33" i="137"/>
  <c r="B95" i="141"/>
  <c r="B75" i="141"/>
  <c r="B15" i="141"/>
  <c r="E96" i="141"/>
  <c r="C96" i="141"/>
  <c r="E78" i="141"/>
  <c r="C78" i="141"/>
  <c r="E51" i="141"/>
  <c r="C51" i="141"/>
  <c r="E36" i="141"/>
  <c r="C36" i="141"/>
  <c r="L5" i="137"/>
  <c r="F5" i="137"/>
  <c r="C5" i="137"/>
  <c r="L29" i="137"/>
  <c r="L8" i="137"/>
  <c r="C13" i="127"/>
  <c r="C22" i="127"/>
  <c r="D22" i="127"/>
  <c r="E22" i="127"/>
  <c r="F22" i="127"/>
  <c r="D46" i="127"/>
  <c r="E46" i="127"/>
  <c r="F46" i="127"/>
  <c r="A4" i="137"/>
  <c r="A5" i="137"/>
  <c r="A8" i="137"/>
  <c r="F8" i="137"/>
  <c r="F32" i="137" s="1"/>
  <c r="F34" i="137" s="1"/>
  <c r="A9" i="137"/>
  <c r="B9" i="137"/>
  <c r="A10" i="137"/>
  <c r="B10" i="137"/>
  <c r="A11" i="137"/>
  <c r="B11" i="137"/>
  <c r="A12" i="137"/>
  <c r="B12" i="137"/>
  <c r="A13" i="137"/>
  <c r="B13" i="137"/>
  <c r="A14" i="137"/>
  <c r="B14" i="137"/>
  <c r="A15" i="137"/>
  <c r="B15" i="137"/>
  <c r="A16" i="137"/>
  <c r="B16" i="137"/>
  <c r="A17" i="137"/>
  <c r="B17" i="137"/>
  <c r="A18" i="137"/>
  <c r="B18" i="137"/>
  <c r="A19" i="137"/>
  <c r="B19" i="137"/>
  <c r="A20" i="137"/>
  <c r="B20" i="137"/>
  <c r="A21" i="137"/>
  <c r="B21" i="137"/>
  <c r="A22" i="137"/>
  <c r="B22" i="137"/>
  <c r="A23" i="137"/>
  <c r="B23" i="137"/>
  <c r="A24" i="137"/>
  <c r="B24" i="137"/>
  <c r="A25" i="137"/>
  <c r="B25" i="137"/>
  <c r="A26" i="137"/>
  <c r="A27" i="137"/>
  <c r="A28" i="137"/>
  <c r="M32" i="137"/>
  <c r="M34" i="137" s="1"/>
  <c r="O32" i="137"/>
  <c r="N32" i="137"/>
  <c r="N34" i="137" s="1"/>
  <c r="L32" i="137"/>
  <c r="L34" i="137" s="1"/>
  <c r="B87" i="141"/>
  <c r="B50" i="141"/>
  <c r="D13" i="127"/>
  <c r="B40" i="141"/>
  <c r="B69" i="141"/>
  <c r="B66" i="141"/>
  <c r="B73" i="141"/>
  <c r="B13" i="141"/>
  <c r="B21" i="141"/>
  <c r="D38" i="143"/>
  <c r="B31" i="141" l="1"/>
  <c r="B41" i="141"/>
  <c r="O34" i="137"/>
  <c r="G32" i="137"/>
  <c r="G36" i="137" s="1"/>
  <c r="G44" i="137" s="1"/>
  <c r="B33" i="141"/>
  <c r="B88" i="141"/>
  <c r="C32" i="137"/>
  <c r="I17" i="125"/>
  <c r="G34" i="137"/>
  <c r="I118" i="125"/>
  <c r="B65" i="141"/>
  <c r="B59" i="141"/>
  <c r="B55" i="141"/>
  <c r="C55" i="141" s="1"/>
  <c r="B62" i="141"/>
  <c r="B32" i="141"/>
  <c r="B34" i="141"/>
  <c r="B84" i="141"/>
  <c r="B86" i="141"/>
  <c r="B82" i="141"/>
  <c r="B11" i="141"/>
  <c r="C11" i="141" s="1"/>
  <c r="D11" i="141" s="1"/>
  <c r="E11" i="141" s="1"/>
  <c r="B70" i="141"/>
  <c r="B24" i="141"/>
  <c r="B61" i="141"/>
  <c r="I28" i="125"/>
  <c r="B45" i="141"/>
  <c r="B19" i="141"/>
  <c r="B71" i="141"/>
  <c r="B57" i="141"/>
  <c r="B72" i="141"/>
  <c r="B90" i="141"/>
  <c r="B23" i="141"/>
  <c r="I29" i="125"/>
  <c r="B58" i="141"/>
  <c r="C58" i="141" s="1"/>
  <c r="D58" i="141" s="1"/>
  <c r="E58" i="141" s="1"/>
  <c r="B30" i="141"/>
  <c r="B83" i="141"/>
  <c r="B25" i="141"/>
  <c r="B28" i="141"/>
  <c r="B29" i="141"/>
  <c r="B17" i="141"/>
  <c r="B56" i="141"/>
  <c r="B44" i="141"/>
  <c r="B74" i="141"/>
  <c r="I65" i="125"/>
  <c r="E38" i="143"/>
  <c r="B22" i="141"/>
  <c r="B85" i="141"/>
  <c r="B77" i="141"/>
  <c r="B67" i="141"/>
  <c r="B76" i="141"/>
  <c r="B42" i="141"/>
  <c r="C33" i="137"/>
  <c r="C34" i="137" s="1"/>
  <c r="D5" i="137"/>
  <c r="D32" i="137" s="1"/>
  <c r="D34" i="137" s="1"/>
  <c r="F13" i="127"/>
  <c r="E13" i="127"/>
  <c r="I33" i="125"/>
  <c r="D55" i="141" l="1"/>
  <c r="B60" i="141"/>
  <c r="C60" i="141" s="1"/>
  <c r="D60" i="141" s="1"/>
  <c r="E60" i="141" s="1"/>
  <c r="B91" i="141"/>
  <c r="B93" i="141"/>
  <c r="B92" i="141"/>
  <c r="B64" i="141"/>
  <c r="B16" i="141"/>
  <c r="C16" i="141" s="1"/>
  <c r="D16" i="141" s="1"/>
  <c r="E16" i="141" s="1"/>
  <c r="B12" i="141"/>
  <c r="C12" i="141" s="1"/>
  <c r="D12" i="141" s="1"/>
  <c r="E12" i="141" s="1"/>
  <c r="I117" i="125"/>
  <c r="I116" i="125"/>
  <c r="I93" i="125"/>
  <c r="I61" i="125"/>
  <c r="I53" i="125"/>
  <c r="I27" i="125"/>
  <c r="I54" i="125"/>
  <c r="B89" i="141"/>
  <c r="B63" i="141"/>
  <c r="I18" i="125"/>
  <c r="B43" i="141"/>
  <c r="B18" i="141"/>
  <c r="I21" i="125"/>
  <c r="I78" i="125"/>
  <c r="B78" i="141"/>
  <c r="I115" i="125"/>
  <c r="I62" i="125"/>
  <c r="I88" i="125"/>
  <c r="I32" i="125"/>
  <c r="I16" i="125"/>
  <c r="B35" i="141"/>
  <c r="I92" i="125"/>
  <c r="I70" i="125"/>
  <c r="B49" i="141" l="1"/>
  <c r="B68" i="141"/>
  <c r="C64" i="141"/>
  <c r="D64" i="141" s="1"/>
  <c r="E64" i="141" s="1"/>
  <c r="I35" i="125"/>
  <c r="E55" i="141"/>
  <c r="B10" i="141"/>
  <c r="C10" i="141" s="1"/>
  <c r="I11" i="125"/>
  <c r="I45" i="125"/>
  <c r="I64" i="125"/>
  <c r="I44" i="125"/>
  <c r="I85" i="125"/>
  <c r="I41" i="125"/>
  <c r="I40" i="125"/>
  <c r="I19" i="125"/>
  <c r="I10" i="125"/>
  <c r="I112" i="125"/>
  <c r="I34" i="125"/>
  <c r="B79" i="141"/>
  <c r="I23" i="125"/>
  <c r="I24" i="125"/>
  <c r="I36" i="125"/>
  <c r="B14" i="141"/>
  <c r="B20" i="141"/>
  <c r="I91" i="125"/>
  <c r="I3" i="125"/>
  <c r="B47" i="141"/>
  <c r="I63" i="125"/>
  <c r="I68" i="125"/>
  <c r="B48" i="141"/>
  <c r="I55" i="125"/>
  <c r="I46" i="125"/>
  <c r="E68" i="141" l="1"/>
  <c r="E79" i="141" s="1"/>
  <c r="E97" i="141" s="1"/>
  <c r="D10" i="141"/>
  <c r="C26" i="141"/>
  <c r="C37" i="141" s="1"/>
  <c r="C52" i="141" s="1"/>
  <c r="C68" i="141"/>
  <c r="C79" i="141" s="1"/>
  <c r="C97" i="141" s="1"/>
  <c r="D68" i="141"/>
  <c r="D79" i="141" s="1"/>
  <c r="D97" i="141" s="1"/>
  <c r="B94" i="141"/>
  <c r="B96" i="141" s="1"/>
  <c r="B97" i="141" s="1"/>
  <c r="B27" i="141"/>
  <c r="B36" i="141" s="1"/>
  <c r="I9" i="125"/>
  <c r="I52" i="125"/>
  <c r="I12" i="125"/>
  <c r="I79" i="125"/>
  <c r="I72" i="125"/>
  <c r="I8" i="125"/>
  <c r="I113" i="125"/>
  <c r="I20" i="125"/>
  <c r="I73" i="125"/>
  <c r="I6" i="125"/>
  <c r="I13" i="125"/>
  <c r="I83" i="125"/>
  <c r="I7" i="125"/>
  <c r="B26" i="141"/>
  <c r="I26" i="125"/>
  <c r="I58" i="125"/>
  <c r="I49" i="125"/>
  <c r="I94" i="125"/>
  <c r="C98" i="141" l="1"/>
  <c r="E10" i="141"/>
  <c r="E26" i="141" s="1"/>
  <c r="E37" i="141" s="1"/>
  <c r="E52" i="141" s="1"/>
  <c r="E98" i="141" s="1"/>
  <c r="D26" i="141"/>
  <c r="D37" i="141" s="1"/>
  <c r="D52" i="141" s="1"/>
  <c r="D98" i="141" s="1"/>
  <c r="B46" i="141"/>
  <c r="B51" i="141" s="1"/>
  <c r="B37" i="141"/>
  <c r="I69" i="125"/>
  <c r="I107" i="125"/>
  <c r="I86" i="125"/>
  <c r="I106" i="125"/>
  <c r="I103" i="125"/>
  <c r="I108" i="125"/>
  <c r="I71" i="125"/>
  <c r="I104" i="125"/>
  <c r="I84" i="125"/>
  <c r="B52" i="141" l="1"/>
  <c r="B98" i="141" s="1"/>
  <c r="I89" i="125"/>
  <c r="I105" i="125"/>
  <c r="I102" i="125"/>
  <c r="K103" i="125" s="1"/>
  <c r="I87" i="125"/>
  <c r="I74" i="125"/>
  <c r="K105" i="125" l="1"/>
  <c r="K104" i="125"/>
  <c r="I90" i="125"/>
  <c r="I75" i="125"/>
  <c r="I110" i="125"/>
  <c r="I109" i="125" l="1"/>
  <c r="H102" i="125"/>
  <c r="I39" i="125" l="1"/>
</calcChain>
</file>

<file path=xl/sharedStrings.xml><?xml version="1.0" encoding="utf-8"?>
<sst xmlns="http://schemas.openxmlformats.org/spreadsheetml/2006/main" count="4364" uniqueCount="1640">
  <si>
    <t xml:space="preserve">    5. Egyéb működési célú támogatások</t>
  </si>
  <si>
    <t xml:space="preserve">    3. Működési célú kölcsönök visszatérülése</t>
  </si>
  <si>
    <t xml:space="preserve">    1. Működési célú kölcsönök visszatérülése</t>
  </si>
  <si>
    <t xml:space="preserve">    2. Működési célú átvett pénzeszközök</t>
  </si>
  <si>
    <t xml:space="preserve">    2. Felhalmozási célú kölcsönök visszatérülése</t>
  </si>
  <si>
    <t xml:space="preserve">    3. Felhalmozási célú pénzeszközátvétel</t>
  </si>
  <si>
    <t xml:space="preserve">    1. Felhalmozási célú kölcsönök visszatérülése</t>
  </si>
  <si>
    <t xml:space="preserve">    2. Egyéb felhalmozási célú átvett pénzeszközök</t>
  </si>
  <si>
    <t xml:space="preserve">    1.2 Külső személyi juttatások</t>
  </si>
  <si>
    <t>III. Dologi kiadások</t>
  </si>
  <si>
    <t>IV.  Ellátottak pénzbeli juttatásai</t>
  </si>
  <si>
    <t>Változás
+, -</t>
  </si>
  <si>
    <t>3.mell. Polg.Hiv. társ.-és szoc.pol.juttatásai = megbontásból származó bediktált értékek összege</t>
  </si>
  <si>
    <t>1.mell.(Mérleg) automatikus kitöltődése után</t>
  </si>
  <si>
    <t>1.mell.felhalm.pénzmaradvány = 4.c.mell. felhalm.pénzmaradvány</t>
  </si>
  <si>
    <r>
      <t>VI.mell.Int.felújítások össz.</t>
    </r>
    <r>
      <rPr>
        <b/>
        <sz val="9"/>
        <rFont val="Arial CE"/>
        <charset val="238"/>
      </rPr>
      <t>tám.-gal fedezve</t>
    </r>
    <r>
      <rPr>
        <sz val="9"/>
        <rFont val="Arial CE"/>
        <family val="2"/>
        <charset val="238"/>
      </rPr>
      <t xml:space="preserve">+VII.mell. int.fejlesztési kiadások tám.-gal fedezve= 
= </t>
    </r>
    <r>
      <rPr>
        <b/>
        <sz val="9"/>
        <rFont val="Arial CE"/>
        <charset val="238"/>
      </rPr>
      <t>4.a.int.</t>
    </r>
    <r>
      <rPr>
        <sz val="9"/>
        <rFont val="Arial CE"/>
        <family val="2"/>
        <charset val="238"/>
      </rPr>
      <t>mell felhalm.tám.összesen (bevétel)</t>
    </r>
  </si>
  <si>
    <r>
      <t>VI.mell.</t>
    </r>
    <r>
      <rPr>
        <b/>
        <sz val="9"/>
        <rFont val="Arial CE"/>
        <charset val="238"/>
      </rPr>
      <t>Hiv.f</t>
    </r>
    <r>
      <rPr>
        <sz val="9"/>
        <rFont val="Arial CE"/>
        <family val="2"/>
        <charset val="238"/>
      </rPr>
      <t>elújítások össz.</t>
    </r>
    <r>
      <rPr>
        <b/>
        <sz val="9"/>
        <rFont val="Arial CE"/>
        <charset val="238"/>
      </rPr>
      <t>hitellel fedezve</t>
    </r>
    <r>
      <rPr>
        <sz val="9"/>
        <rFont val="Arial CE"/>
        <family val="2"/>
        <charset val="238"/>
      </rPr>
      <t xml:space="preserve">+VII.mell. Hiv..fejlesztési kiadások hitellel fedezve= 
= </t>
    </r>
    <r>
      <rPr>
        <b/>
        <sz val="9"/>
        <rFont val="Arial CE"/>
        <charset val="238"/>
      </rPr>
      <t>4.b.hiv</t>
    </r>
    <r>
      <rPr>
        <sz val="9"/>
        <rFont val="Arial CE"/>
        <family val="2"/>
        <charset val="238"/>
      </rPr>
      <t>..mell felhalm.c.hitelfelvétel összesen (bevétel)</t>
    </r>
  </si>
  <si>
    <r>
      <t>VI.mell.</t>
    </r>
    <r>
      <rPr>
        <b/>
        <sz val="9"/>
        <rFont val="Arial CE"/>
        <charset val="238"/>
      </rPr>
      <t>Hiv.f</t>
    </r>
    <r>
      <rPr>
        <sz val="9"/>
        <rFont val="Arial CE"/>
        <family val="2"/>
        <charset val="238"/>
      </rPr>
      <t>elújítások össz.</t>
    </r>
    <r>
      <rPr>
        <b/>
        <sz val="9"/>
        <rFont val="Arial CE"/>
        <charset val="238"/>
      </rPr>
      <t>kötvénnyel fedezve</t>
    </r>
    <r>
      <rPr>
        <sz val="9"/>
        <rFont val="Arial CE"/>
        <family val="2"/>
        <charset val="238"/>
      </rPr>
      <t xml:space="preserve">+VII.mell. Hiv..fejlesztési kiadások kötvénnyel fedezve= 
= </t>
    </r>
    <r>
      <rPr>
        <b/>
        <sz val="9"/>
        <rFont val="Arial CE"/>
        <charset val="238"/>
      </rPr>
      <t>4.b.hiv</t>
    </r>
    <r>
      <rPr>
        <sz val="9"/>
        <rFont val="Arial CE"/>
        <family val="2"/>
        <charset val="238"/>
      </rPr>
      <t>..mell felhalm.c.hitelfelvétel összesen (bevétel)</t>
    </r>
  </si>
  <si>
    <r>
      <t xml:space="preserve">ez akkor  lesz </t>
    </r>
    <r>
      <rPr>
        <b/>
        <sz val="10"/>
        <rFont val="Arial CE"/>
        <family val="2"/>
        <charset val="238"/>
      </rPr>
      <t>"0"</t>
    </r>
    <r>
      <rPr>
        <sz val="10"/>
        <rFont val="Arial CE"/>
        <family val="2"/>
        <charset val="238"/>
      </rPr>
      <t>, ha a 6-s és 7-es mellékleteken a kötvény oszlopba átkerülnek a vonatkozó tételek. Ez csak testületi döntés sz. lehet!!!!</t>
    </r>
  </si>
  <si>
    <t>Összesen</t>
  </si>
  <si>
    <t>Teljes költség</t>
  </si>
  <si>
    <t>Támogatásértékű  felhalmozási bevételek</t>
  </si>
  <si>
    <t>Ellenőrző szám</t>
  </si>
  <si>
    <t>12.</t>
  </si>
  <si>
    <t>13.</t>
  </si>
  <si>
    <t>14.</t>
  </si>
  <si>
    <t>15.</t>
  </si>
  <si>
    <t>16.</t>
  </si>
  <si>
    <t>18.</t>
  </si>
  <si>
    <t>19.</t>
  </si>
  <si>
    <t>KIADÁSOK</t>
  </si>
  <si>
    <t>BEVÉTELEK</t>
  </si>
  <si>
    <t xml:space="preserve">A. MŰKÖDÉSI KÖLTSÉGVETÉSI MÉRLEG </t>
  </si>
  <si>
    <t>V.</t>
  </si>
  <si>
    <t>II. INTÉZMÉNYEK MINDÖSSZESEN:</t>
  </si>
  <si>
    <t>III. ÖNKORMÁNYZAT</t>
  </si>
  <si>
    <t>Kiemelt pályázatok összesen</t>
  </si>
  <si>
    <t>Polgármesteri Hivatal</t>
  </si>
  <si>
    <t>Állami</t>
  </si>
  <si>
    <t>Kötelező</t>
  </si>
  <si>
    <t>Önként vállalt</t>
  </si>
  <si>
    <t xml:space="preserve"> II. Felhalmozási célra átadott pénzeszköz  </t>
  </si>
  <si>
    <t>Felhalmozási jellegű címzett tartalék</t>
  </si>
  <si>
    <t>Felhalmozási célra átvett pénzeszk. összesen:</t>
  </si>
  <si>
    <t>Előző évi ktgv. visszatérülés</t>
  </si>
  <si>
    <t>Felhalmozási céltartalék</t>
  </si>
  <si>
    <t>106.</t>
  </si>
  <si>
    <t>107.</t>
  </si>
  <si>
    <t>108.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</si>
  <si>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</si>
  <si>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</si>
  <si>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</si>
  <si>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</si>
  <si>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</si>
  <si>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</si>
  <si>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</si>
  <si>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</si>
  <si>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</si>
  <si>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</si>
  <si>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</si>
  <si>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5.</t>
  </si>
  <si>
    <t>6.</t>
  </si>
  <si>
    <t>7.</t>
  </si>
  <si>
    <t>21.</t>
  </si>
  <si>
    <t>22.</t>
  </si>
  <si>
    <t>8.</t>
  </si>
  <si>
    <t>9.</t>
  </si>
  <si>
    <t>11.</t>
  </si>
  <si>
    <t xml:space="preserve">  4. Ellátottak pénzbeli juttatásai</t>
  </si>
  <si>
    <t xml:space="preserve"> </t>
  </si>
  <si>
    <t>B. FELHALMOZÁSI KÖLTSÉGVETÉSI MÉRLEG</t>
  </si>
  <si>
    <t>Megnevezés</t>
  </si>
  <si>
    <t>I. POLGÁRMESTERI HIVATAL MINDÖSSZESEN:</t>
  </si>
  <si>
    <t>8.1 Egyéb felhalmozási célú támogatások ÁHT-n belülre</t>
  </si>
  <si>
    <t>8.2 Felhalmozási célú kölcsönök ÁHT-n belülre</t>
  </si>
  <si>
    <t>8.3 Egyéb felhalmozási célú támogatások ÁHT-n kívülre</t>
  </si>
  <si>
    <t>8.4 Felhalmozási célú kölcsönök ÁHT-n kívülre</t>
  </si>
  <si>
    <t>1.5 Egyéb működési célú támogatások ÁHT-n belülről</t>
  </si>
  <si>
    <t>1.2 Elvonások és befizetések bevételei</t>
  </si>
  <si>
    <t>1.1 Önkormányzatok működési támogatása</t>
  </si>
  <si>
    <t>Államháztartáson kívülről</t>
  </si>
  <si>
    <t>Működési célú támogatások összesen:</t>
  </si>
  <si>
    <t>Működési célú kölcsönök visszatérülése</t>
  </si>
  <si>
    <t>Felhalmozási célú kölcsönök visszatérülése</t>
  </si>
  <si>
    <t>I. POLGÁRMESTERI HIVATAL ÖSSZESEN:</t>
  </si>
  <si>
    <t>I. Működési célú támogatásértékű kiadások</t>
  </si>
  <si>
    <t xml:space="preserve">   Működési célú támogatásértékű kiadások összesen: </t>
  </si>
  <si>
    <t>Működési tartalék összesen:</t>
  </si>
  <si>
    <t>Felhalmozási tartalék összesen:</t>
  </si>
  <si>
    <t>összesen</t>
  </si>
  <si>
    <t>Gazdálkodási jogkör szerint</t>
  </si>
  <si>
    <t>önálló intézmény</t>
  </si>
  <si>
    <t>Előirányzat megnevezése</t>
  </si>
  <si>
    <t>Általános tartalék</t>
  </si>
  <si>
    <t>Működési céltartalék</t>
  </si>
  <si>
    <t>2.b. mell.(Hivatal) Felhalm.c.norm. és kp-i tám.= 4.b.mell.műk.c. norm.és kp-i tám.</t>
  </si>
  <si>
    <t>3.a (Átadott pe.) mell. bevitele után</t>
  </si>
  <si>
    <t xml:space="preserve">3.a mell.(Önkorm.) Felhalm.célú átadot pe. összesen =3.mell. Önkorm.felhalm.pénzeszk.átadás összesen </t>
  </si>
  <si>
    <t>VI.mell.felújítás bevitele után</t>
  </si>
  <si>
    <t>VI.mell.Intézményi felújítás összesen = 4.a.mell.mell felújítás kiadások összesen</t>
  </si>
  <si>
    <t>VI.mell. Hivatali felújítás összesen = 4.b.m.Polg.Hiv.mell felújítási kiadások összesen</t>
  </si>
  <si>
    <t>4.c..mell. korr.Önkormányzat felhalm.c.önk.támogatás bevétel = 0</t>
  </si>
  <si>
    <t>2.a (Átvett pe.) mell. bevitele után</t>
  </si>
  <si>
    <t>2.a mell.(intézmény) Műk.célú átvett.pe.ÁHT-n belül+ÁHT-n kívül = 4.a.mell .Műk. célú átvett pe.</t>
  </si>
  <si>
    <t>2.a mell.(intézmény) Műk.célú  OEP tám.= 4.a.mell .Működési célú OEP tám.</t>
  </si>
  <si>
    <t>4.c..mell. korr.Önkormányzat műk. önk. támogatási kiadás = 0</t>
  </si>
  <si>
    <t>4.c..mell. korr.Önkormányzat felhalm. normatív támogatási kiadás = 0</t>
  </si>
  <si>
    <t>4.c..mell. korr.Önkormányzat műk.c.normatív támogatási bevétel= 0</t>
  </si>
  <si>
    <t>4.c..mell. korr.Önkormányzat felhalm.c.normatív támogatás kiadás = 0</t>
  </si>
  <si>
    <t>2.mell. Intézmények és P.H. műk.bevétei összesen = 4.a.mell.műk.bevételek összesen - Polg.Hiv.műk.bevételek összesen</t>
  </si>
  <si>
    <t>2.mell. Intézmények és P.H. felhalm. bevétei összesen = 4.a.mell.felhalm. bevételek összesen - Polg.Hiv.felh.bevételek össz.</t>
  </si>
  <si>
    <t>2.mell.Önkormányzat felhalm.bevételei összesen = 4.c.mell.Önkormányzat felhalm.bevételek összesen</t>
  </si>
  <si>
    <t>2.mell.Önkormányzat finanszírozási bevételei összesen = 4.c.mell.Önkormányzat finanszírozási bevételek összesen</t>
  </si>
  <si>
    <t>2.mell. Önkormányzat bevételei összesen = 4.c.mell.Önkorm.bevételek összesen</t>
  </si>
  <si>
    <t>3.mell. Intézmények és P.H.műk.kiadásai összesen = 4.a.mell.műk.kiadások összesen - Polg.Hiv.műk.kiadások össz.</t>
  </si>
  <si>
    <t>Költségvetési kiadások összesen</t>
  </si>
  <si>
    <t>3.mell. Önkormányzat műk.kiadásai összesen = 4.c.mell.Önkorm.műk.kiadások összesen</t>
  </si>
  <si>
    <t>2.mell.Önkormányzat műk.bevételei összesen+int.tám.korrekciója= 4.c.mell.Önkormányzat műk.bevételek összesen</t>
  </si>
  <si>
    <t>3.mell. Intézmények és P.H.felhalm.kiadásai összesen = 4.a.mell.felhalm. kiadások összesen - Polg.Hiv.felh.kiadások össz.</t>
  </si>
  <si>
    <t>3.mell. Önkormányzat felhalm.kiadásai összesen = 4.c.mell.Önkorm.felhalm.kiadások összesen</t>
  </si>
  <si>
    <t>2.mell. Intézmények és P.H. finansz.bevétei össz. = 4.a.mell.finansz. bevételek összesen - Polg.Hiv.finansz.bevételek össz.</t>
  </si>
  <si>
    <t>Előirányzat összesen</t>
  </si>
  <si>
    <t xml:space="preserve"> 1.1</t>
  </si>
  <si>
    <t>Önkormányzatok működési támogatása</t>
  </si>
  <si>
    <t xml:space="preserve"> 1.2</t>
  </si>
  <si>
    <t>Elvonások és befizetések bevételei</t>
  </si>
  <si>
    <t xml:space="preserve"> 1.4</t>
  </si>
  <si>
    <t xml:space="preserve"> 1.5</t>
  </si>
  <si>
    <t>Közhatalmi bevételek</t>
  </si>
  <si>
    <t xml:space="preserve"> 4.1</t>
  </si>
  <si>
    <t xml:space="preserve"> 4.2</t>
  </si>
  <si>
    <t>Működési célú átvett pénzeszközök</t>
  </si>
  <si>
    <t xml:space="preserve"> 6.1</t>
  </si>
  <si>
    <t xml:space="preserve"> 6.2</t>
  </si>
  <si>
    <t>Felhalmozási bevételek</t>
  </si>
  <si>
    <t xml:space="preserve"> 6.3</t>
  </si>
  <si>
    <t xml:space="preserve"> 9.31</t>
  </si>
  <si>
    <t>Maradvány igénybevétele - Működési</t>
  </si>
  <si>
    <t xml:space="preserve"> 9.32</t>
  </si>
  <si>
    <t>Maradvány igénybevétele - Felhalmozási</t>
  </si>
  <si>
    <t xml:space="preserve"> 9.33</t>
  </si>
  <si>
    <t>Központi támogatás - Működési</t>
  </si>
  <si>
    <t>Irányító szervi támogatás - Működési</t>
  </si>
  <si>
    <t>Központi támogatás - Felhalmozási</t>
  </si>
  <si>
    <t>Irányító szervi támogatás - Felhalmozási</t>
  </si>
  <si>
    <t>Finanszírozási korrekció</t>
  </si>
  <si>
    <t>BEVÉTELEK ÖSSZESEN</t>
  </si>
  <si>
    <t xml:space="preserve"> 5.1</t>
  </si>
  <si>
    <t xml:space="preserve"> 5.2</t>
  </si>
  <si>
    <t>Működési célú kölcsönök ÁHT-n belülre</t>
  </si>
  <si>
    <t xml:space="preserve"> 5.3</t>
  </si>
  <si>
    <t xml:space="preserve"> 5.4</t>
  </si>
  <si>
    <t>Működési célú kölcsönök ÁHT-n kívülre</t>
  </si>
  <si>
    <t xml:space="preserve"> 5.5</t>
  </si>
  <si>
    <t xml:space="preserve"> 5.6</t>
  </si>
  <si>
    <t>Beruházások</t>
  </si>
  <si>
    <t>Felújítások</t>
  </si>
  <si>
    <t xml:space="preserve"> 8.1</t>
  </si>
  <si>
    <t xml:space="preserve"> 8.2</t>
  </si>
  <si>
    <t>Felhalmozási célú kölcsönök ÁHT-n belülre</t>
  </si>
  <si>
    <t xml:space="preserve"> 8.3</t>
  </si>
  <si>
    <t xml:space="preserve"> 8.4</t>
  </si>
  <si>
    <t>Felhalmozási célú kölcsönök ÁHT-n kívülre</t>
  </si>
  <si>
    <t xml:space="preserve"> 8.5</t>
  </si>
  <si>
    <t>Lakástámogatás</t>
  </si>
  <si>
    <t xml:space="preserve"> 8.6</t>
  </si>
  <si>
    <t xml:space="preserve"> 9.11</t>
  </si>
  <si>
    <t>Hosszú lejáratú hitelek, kölcsönök törlesztése</t>
  </si>
  <si>
    <t xml:space="preserve"> 9.12</t>
  </si>
  <si>
    <t>Rövid lejáratú hitelek, kölcsönök törlesztése</t>
  </si>
  <si>
    <t xml:space="preserve"> 9.21</t>
  </si>
  <si>
    <t xml:space="preserve"> 9.22</t>
  </si>
  <si>
    <t>Befektetési célú belf.ért.pap.vásárlása, beváltása</t>
  </si>
  <si>
    <t>Központi támogatás folyósítása - Működési</t>
  </si>
  <si>
    <t>Irányító szervi támogatás folyósítása - Működési</t>
  </si>
  <si>
    <t>Központi támogatás folyósítása - Felhalmozási</t>
  </si>
  <si>
    <t>9.34</t>
  </si>
  <si>
    <t>Irányító szervi támogatás folyósítása - Felhalmozási</t>
  </si>
  <si>
    <t>KIADÁSOK ÖSSZESEN</t>
  </si>
  <si>
    <t>3.mell. Intézmények és P.H.finansz.kiadásai össz. = 4.a.mell.finansz. kiadások össz. - Polg.Hiv.felh.kiadások össz.</t>
  </si>
  <si>
    <t>3.mell. Önkormányzat finansz.kiadásai össz. = 4.c.mell.Önkorm.finansz.kiadások össz.</t>
  </si>
  <si>
    <t>3.mell. Önkorm.műk.céltartalék+Önkorm.általános tartalék = 4.c.mell. Önkorm.össz. működési céltartalékok</t>
  </si>
  <si>
    <t>3.mell. Önkorm.felhalm.céltart.=4.d.mell.Önkorm.felhalm.céltart.</t>
  </si>
  <si>
    <t>3.mell. Önkorm.műk.céltart.+Önkorm.felhalm.céltart.=4.d.mell.Önkorm.műk.céltart.+Önkorm.felhalm.céltart.</t>
  </si>
  <si>
    <t>3.mell. Önkorm.műk.céltart.=4.d.mell.Önkorm.műk.céltart.</t>
  </si>
  <si>
    <t xml:space="preserve">   1. Maradvány igénybevétele - Működési</t>
  </si>
  <si>
    <t xml:space="preserve">   2. Maradvány igénybevétele - Felhalmozási</t>
  </si>
  <si>
    <t xml:space="preserve">   1. Központi támogatás - Működési</t>
  </si>
  <si>
    <t xml:space="preserve">   2. Irányító szervi támogatás - Működési</t>
  </si>
  <si>
    <t xml:space="preserve">   3. Központi támogatás  - Felhalmozási</t>
  </si>
  <si>
    <t xml:space="preserve">   4. Irányító szervi támogatás - Felhalmozási</t>
  </si>
  <si>
    <t xml:space="preserve">  2. Befektetési c.belf.értékpapírok vásárlása, beváltása</t>
  </si>
  <si>
    <t xml:space="preserve">  1. Központi támogatás - Működési</t>
  </si>
  <si>
    <t xml:space="preserve">  2. Irányító szervi támogatás - Működési</t>
  </si>
  <si>
    <t xml:space="preserve">  3. Központi támogatás  - Felhalmozási</t>
  </si>
  <si>
    <t xml:space="preserve">  4. Irányító szervi támogatás - Felhalmozási</t>
  </si>
  <si>
    <t xml:space="preserve">   5.5 Általános tartalék</t>
  </si>
  <si>
    <t xml:space="preserve">   5.6 Működési céltartalék</t>
  </si>
  <si>
    <t xml:space="preserve">    3.2  Egyéb működési bevételek </t>
  </si>
  <si>
    <t xml:space="preserve">    3.3  Egyéb sajátos működési bevételek</t>
  </si>
  <si>
    <t>Ellátottak pénzbeli juttatásai</t>
  </si>
  <si>
    <t>VI.mell. Önkorm. felújítás összesen = 4.b.m.Önkorm.mell felújítási kiadások összesen</t>
  </si>
  <si>
    <t>VI.mell. HNÖK felújítás összesen = 5.m.HNÖK mell felújítási kiadások összesen</t>
  </si>
  <si>
    <t>( Intézményenként és szakfeladatonként külön ellenőrizni kell  !!!! )</t>
  </si>
  <si>
    <t>VII .mell.fejlesztés bevitele után</t>
  </si>
  <si>
    <t>VII.mell.Intézményi fejlesztés összesen = 4.a.mell beruházási kiadások+beruh.ÁFA-ja</t>
  </si>
  <si>
    <t>VII.mell.Hivatali fejlesztés összesen = 4.b Polg.Hiv..mell. Beruházási kiadások+beruh.áFA-ja</t>
  </si>
  <si>
    <t>Örökség- és értékvédelmi pályázat</t>
  </si>
  <si>
    <t>2.mell. Önkormányzat korrigált bevételei összesen = 4.c.mell.kor.Önkorm.bevételek összesen</t>
  </si>
  <si>
    <t>3.mell. Önkormányzat korrigált kiadásai összesen = 4.c.mell.korr.Önkorm.kiadások összesen</t>
  </si>
  <si>
    <t xml:space="preserve">  6. Beruházások</t>
  </si>
  <si>
    <t xml:space="preserve">  7. Felújítások</t>
  </si>
  <si>
    <t xml:space="preserve">  8. Egyéb felhalmozási célú kiadások</t>
  </si>
  <si>
    <t>8.5 Lakástámogatás</t>
  </si>
  <si>
    <t xml:space="preserve">  5. Felhalmozási bevételek</t>
  </si>
  <si>
    <t xml:space="preserve">Kiadások összesen </t>
  </si>
  <si>
    <t>Központi támogatás</t>
  </si>
  <si>
    <t>Önkormányzati támogatási igény</t>
  </si>
  <si>
    <t>Működési bevételek összesen</t>
  </si>
  <si>
    <t>Felhalmozási bevételek összesen</t>
  </si>
  <si>
    <t>Bevételek összesen</t>
  </si>
  <si>
    <t>I. Költségvetési intézmények fejlesztési feladatai</t>
  </si>
  <si>
    <t>3.</t>
  </si>
  <si>
    <t>4.</t>
  </si>
  <si>
    <t>2.</t>
  </si>
  <si>
    <t>Felhalmozási célra átvett pénzeszköz</t>
  </si>
  <si>
    <t>4.c.mell.automatikus kitöltődése után</t>
  </si>
  <si>
    <t>4.c..mell. korr.Önkormányzat műk.c.normatív támogatási kiadás= 0</t>
  </si>
  <si>
    <t>4.c..mell. korr.Önkormányzat felhalm.c.önk.támogatás kiadás = 0</t>
  </si>
  <si>
    <t>4.c..mell. korr.Önkormányzat műk.c.önk.támogatási bevétel= 0</t>
  </si>
  <si>
    <t>10.</t>
  </si>
  <si>
    <t>I. Intézményi összesen</t>
  </si>
  <si>
    <t>II. Polgármesteri Hivatal összesen</t>
  </si>
  <si>
    <t>3.a mell.(intézmény) Műk.célú átadott pe.összesen = 4.a.mell .Működési célú átadott pe.</t>
  </si>
  <si>
    <t>3.a mell.(intézmény) Felhalm.célú átadott pe. összesen = 4.a.mell .felhalm.célú átadott pe.</t>
  </si>
  <si>
    <t>V. Egyéb működési célú kiadások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</si>
  <si>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</si>
  <si>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</si>
  <si>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</si>
  <si>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</si>
  <si>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</si>
  <si>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</si>
  <si>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</si>
  <si>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</si>
  <si>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</si>
  <si>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</si>
  <si>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</si>
  <si>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70.</t>
  </si>
  <si>
    <t>4.mell. önkormányzati működési támogatás</t>
  </si>
  <si>
    <t>4.mell. központi működési támogatás</t>
  </si>
  <si>
    <t>4.mell. önkormányzati felhalmozási támogatás</t>
  </si>
  <si>
    <t>4.mell. központi felhalmozási támogatás</t>
  </si>
  <si>
    <t xml:space="preserve">    1.1 Foglalkoztatottak személyi juttatásai</t>
  </si>
  <si>
    <t xml:space="preserve">   5. Lakástámogatás</t>
  </si>
  <si>
    <t>Lakástámogatás összesen:</t>
  </si>
  <si>
    <t>III. Maradvány igénybevétele</t>
  </si>
  <si>
    <t>Működési finanszírozás bevételei</t>
  </si>
  <si>
    <t>Felhalmozási finanszírozás bevételei</t>
  </si>
  <si>
    <t>Költségvetési bevételek összesen (A+B)</t>
  </si>
  <si>
    <t>2.mell.közhatalmi bev</t>
  </si>
  <si>
    <t>(1+…+28)</t>
  </si>
  <si>
    <t>Egyesületek támogatása</t>
  </si>
  <si>
    <t>Foglalkoztatottak személyi juttatásai</t>
  </si>
  <si>
    <t>Működési jellegű címzett tartalék</t>
  </si>
  <si>
    <t>3.mell. (Kiadások) automatikus kitöltődése és a diktált értékek manuális bevitele után</t>
  </si>
  <si>
    <t>M e g n e v e z é s</t>
  </si>
  <si>
    <t>I. POLGÁRMESTERI HIVATAL</t>
  </si>
  <si>
    <t>1.</t>
  </si>
  <si>
    <t>67.</t>
  </si>
  <si>
    <t>23.</t>
  </si>
  <si>
    <t>24.</t>
  </si>
  <si>
    <t>25.</t>
  </si>
  <si>
    <t>26.</t>
  </si>
  <si>
    <t>27.</t>
  </si>
  <si>
    <t xml:space="preserve">    1. Helyi adók </t>
  </si>
  <si>
    <t xml:space="preserve">    1. Önkorm. működési költségvetési támogatása </t>
  </si>
  <si>
    <t>VI.</t>
  </si>
  <si>
    <t>II. Felhalmozási célú pénzeszközátadás</t>
  </si>
  <si>
    <t>Önkormányzat</t>
  </si>
  <si>
    <t>Belső finanszírozási kiadások</t>
  </si>
  <si>
    <t>Külső finanszírozási kiadások</t>
  </si>
  <si>
    <t>I. Költségvetési intézmények felújítási feladatai</t>
  </si>
  <si>
    <t>Feladat/Bev. és Kiad.</t>
  </si>
  <si>
    <t>ellenőrző képlet</t>
  </si>
  <si>
    <t>41.</t>
  </si>
  <si>
    <t>42.</t>
  </si>
  <si>
    <t>43.</t>
  </si>
  <si>
    <t>44.</t>
  </si>
  <si>
    <t>Kontroll: kiadás-bevétel egyenlege</t>
  </si>
  <si>
    <t>17.</t>
  </si>
  <si>
    <t>20.</t>
  </si>
  <si>
    <t>Önkormányzati feladatok</t>
  </si>
  <si>
    <t>Felhalmozási kiadások összesen</t>
  </si>
  <si>
    <t>28.</t>
  </si>
  <si>
    <t>29.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</si>
  <si>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</si>
  <si>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</si>
  <si>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</si>
  <si>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</si>
  <si>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</si>
  <si>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</si>
  <si>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</si>
  <si>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</si>
  <si>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</si>
  <si>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</si>
  <si>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</si>
  <si>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68.</t>
  </si>
  <si>
    <t>69.</t>
  </si>
  <si>
    <t>79.</t>
  </si>
  <si>
    <t>80.</t>
  </si>
  <si>
    <t>81.</t>
  </si>
  <si>
    <t>82.</t>
  </si>
  <si>
    <t>Felhalmozási célú kölcsönök</t>
  </si>
  <si>
    <t>2.a mell.(hiv.) felhalm.célú átvett.pe. összesen = 4.c.mell.Önk. felhalm.célú átvett pe.</t>
  </si>
  <si>
    <t>2.a.mell.kölcs.visszatérülése=4.c.mell.Önk.Kölcsönök visszatérülése</t>
  </si>
  <si>
    <t>Források</t>
  </si>
  <si>
    <t>Bruttó</t>
  </si>
  <si>
    <t>nettó</t>
  </si>
  <si>
    <t>ÁFA</t>
  </si>
  <si>
    <t>önállóan működő intézmény</t>
  </si>
  <si>
    <t>III. ÖNKORMÁNYZAT ÖSSZESEN:</t>
  </si>
  <si>
    <t>II. INTÉZMÉNYEK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</si>
  <si>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</si>
  <si>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</si>
  <si>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</si>
  <si>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</si>
  <si>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</si>
  <si>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</si>
  <si>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</si>
  <si>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</si>
  <si>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</si>
  <si>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</si>
  <si>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</si>
  <si>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</si>
  <si>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2.Közhatalmi bevételek bontásának beírása után</t>
  </si>
  <si>
    <t>2.Közhatalmi bevételek össz. = 4.c. Önkorm.műk.kiadás</t>
  </si>
  <si>
    <t>Intézmények összesen</t>
  </si>
  <si>
    <t>9.11 Hosszú lejáratú hitelek, kölcsönök törlesztése</t>
  </si>
  <si>
    <t>9.12 Rövid lejáratú hitelek, kölcsönök törlesztése</t>
  </si>
  <si>
    <t xml:space="preserve">  9.  Finanszírozási kiadások</t>
  </si>
  <si>
    <t>9.2  Belföldi értékpapírok kiadásai</t>
  </si>
  <si>
    <t>9.21 Forgatási c.belf.értékpapírok vásárlása, beváltása</t>
  </si>
  <si>
    <t>9.22 Befektetési c.belf.értékpapírok vásárlása, beváltása</t>
  </si>
  <si>
    <t xml:space="preserve">  9.   Finanszírozási bevételek</t>
  </si>
  <si>
    <t>9.11  Hosszú lejáratú hitelek, kölcsönök felvétele</t>
  </si>
  <si>
    <t>9.12  Rövid lejáratú hitelek, kölcsönök felvétele</t>
  </si>
  <si>
    <t>9.2    Belföldi értékpapírok bevételei</t>
  </si>
  <si>
    <t>9.21  Forgatási c.belf.értékpapírok bev., érték., kibocsát.,</t>
  </si>
  <si>
    <t>9.22  Befektetési c.belf.értékpapírok bev., érték., kibocsát.</t>
  </si>
  <si>
    <t>9.3    Maradvány igénybevétele</t>
  </si>
  <si>
    <t>9.31  Maradvány igénybevétele - Működési</t>
  </si>
  <si>
    <t>9.32  Maradvány igénybevétele - Felhalmozási</t>
  </si>
  <si>
    <t>9.4      Külföldi finanszírozás kiadásai</t>
  </si>
  <si>
    <t>Finanszírozási bevételek összesen</t>
  </si>
  <si>
    <t>Műk PM</t>
  </si>
  <si>
    <t>Felh.PM</t>
  </si>
  <si>
    <t>Hitel</t>
  </si>
  <si>
    <t xml:space="preserve">   Felhalmozási célra átadott pénzeszköz összesen:</t>
  </si>
  <si>
    <t xml:space="preserve">  1. Személyi juttatások</t>
  </si>
  <si>
    <t>Működési kiadások összesen</t>
  </si>
  <si>
    <t>2.a mell.(intézmény) felhalm.célú átvett.pe. összesen = 4.a.mell .felhalm.célú átvett pe.</t>
  </si>
  <si>
    <t>2.a mell felhalm c.kölcs.visszatérülése = 4.c.mell.Polg.Hiv.II. Felhalm .c.kölcsönök visszatérülése</t>
  </si>
  <si>
    <t>2.a mell.(hiv.) Műk.célú átvett.pe. összesen =2.mell.önkorm.működési pénzeszk.átadás összesen</t>
  </si>
  <si>
    <t>2.a mell.(hiv.) felhalm.célú átvett.pe. összesen = 2.mell.önkorm.felhalmozási pénzeszk.átadás összesen</t>
  </si>
  <si>
    <t>2.b (Önkormányzat központi támogatásai) melléklet bevitele után</t>
  </si>
  <si>
    <t>2.b. mell.(intézmény) összes normatív tám. = 4.a.mell.műk.c. norm.és kp-i tám.</t>
  </si>
  <si>
    <t>2.b.mell.Önk.kp-i és norm tám összesen=4.c.mell.mük.c.norm.és kp-i+felhalm.norm. és kp-i + 2.mell.:norm SZJA</t>
  </si>
  <si>
    <t>3.a mell.(hiv.) Felhalm.célú átadot pe. összesen = 4.c.mell .felhalm.célú átadott pe.</t>
  </si>
  <si>
    <t>3.a mell (hiv) műk.c.tám.kölcsönök = 4.c.mell.Önkorm.összesen működési kölcsönök</t>
  </si>
  <si>
    <t>3.a mell (hiv) Felhalm.c.tám.kölcsönök = 4.c.mell.Önkorm.összesen felhalm.kölcsönök</t>
  </si>
  <si>
    <t>3.a mell.(önkorm.) Műk.célú átadott pe. összesen = 3 mell.önkorm.műk.pénzeszk.átadás összesen</t>
  </si>
  <si>
    <t>VII.mell.Hiv.fejlesztési céltartalék = 4.c.mell Önkorm. összesen Felhalm céltartalék</t>
  </si>
  <si>
    <t>VII.mell.Önkorm. fejlesztés összesen = 4.c Önkorm.mell. Beruházási kiadások+beruh.áFA-ja</t>
  </si>
  <si>
    <t>VII.mell.HNÖKfejlesztés összesen = 5.m.HNÖK.mell. Beruházási kiadások+beruh.áFA-ja</t>
  </si>
  <si>
    <t>VI.és VII.mell.bevitele után</t>
  </si>
  <si>
    <t>2.mell. (Bevételek) automatikus kitöltődése után</t>
  </si>
  <si>
    <t>alul</t>
  </si>
  <si>
    <t>1.mell.korr.műk.kiadások1. = 3.mell Önk.korr.műk.kiadások</t>
  </si>
  <si>
    <t>1.mell.korr.felhalm.kiadások1. = 3.mell Önk.korr.felhalm.kiadások</t>
  </si>
  <si>
    <t>1.mell.korr.műk.bevételek1. =2.mell Önk.korr.műk.bevételek</t>
  </si>
  <si>
    <t>1.mell.korr.felhalm.bevételek1. = 2.mell Önk.korr.felhalm.bevételek</t>
  </si>
  <si>
    <t xml:space="preserve">1.mell.korr.kiadások össz. = 3.mell.Önk. korr.kiadások összesen </t>
  </si>
  <si>
    <t>1.mell.korr.bevételek össz.= 2.mell.Önk. korr.bevételek összesen</t>
  </si>
  <si>
    <t>1.mell.műk.pénzmaradvány = 4.c.mell. műk.pénzmaradvány</t>
  </si>
  <si>
    <t>II. Belföldi értékpapírok kiadásai</t>
  </si>
  <si>
    <t>C. Finanszírozás kiadások összesen (I+…+IV)</t>
  </si>
  <si>
    <t>Működési finanszírozás kiadásai</t>
  </si>
  <si>
    <t>Felhalmozási finanszírozás kiadásai</t>
  </si>
  <si>
    <t xml:space="preserve">  3. Dologi kiadások </t>
  </si>
  <si>
    <t xml:space="preserve">   6. Felhalmozási céltartalék</t>
  </si>
  <si>
    <t>8.6 Felhalmozási céltartalék</t>
  </si>
  <si>
    <t>C. FINANSZÍROZÁSI MÉRLEG</t>
  </si>
  <si>
    <t>II. Közhatalmi bevételek</t>
  </si>
  <si>
    <t>III.  Működési bevételek</t>
  </si>
  <si>
    <t>I. Felhalmozási bevételek</t>
  </si>
  <si>
    <t xml:space="preserve">  I. Beruházások</t>
  </si>
  <si>
    <t xml:space="preserve"> II. Felújítások</t>
  </si>
  <si>
    <t>III. Egyéb felhalmozási célú kiadások</t>
  </si>
  <si>
    <t>B. Felhalm. kiadások összesen (I+...+III)</t>
  </si>
  <si>
    <t xml:space="preserve">  I. Személyi juttatások</t>
  </si>
  <si>
    <t xml:space="preserve"> II. Munkaadókat terhelő jár. és szociális hozzájárulási adó</t>
  </si>
  <si>
    <t>KÖLTSÉGVETÉSI KIADÁSOK ÖSSZESEN (A+B)</t>
  </si>
  <si>
    <t>2.mell. (Bevételek) automatikus kitöltődése és a diktált értékek manuális bevitele után</t>
  </si>
  <si>
    <t>2. mell.Önk.közp.költségvet.tám. = megbontásból származó bediktált értékek összege</t>
  </si>
  <si>
    <t>3.mell. (Kiadások) automatikus kitöltődése után</t>
  </si>
  <si>
    <t>A. MŰKÖDÉSI KIADÁSOK</t>
  </si>
  <si>
    <t>B. FELHALMOZÁSI KIADÁSOK</t>
  </si>
  <si>
    <t>Kormányzati funkciók</t>
  </si>
  <si>
    <t>Működési célú támogatások ÁHT-n belülről</t>
  </si>
  <si>
    <t>1.mell.műk.kiadások2. = 1.mell Önk.műk.bevételek2.</t>
  </si>
  <si>
    <t>1.mell.felhalm.kiadások2 = 1.mell Önk.felhalm.bevételek2</t>
  </si>
  <si>
    <t>1.mell.finanszírozási kiadások = 1.mell Önk.finanszírozási bevételek</t>
  </si>
  <si>
    <t>I. Működési célú támogatások ÁHT-n belülről</t>
  </si>
  <si>
    <t>IV.   Működési célú átvett pénzeszközök ÁHT-n kívülről</t>
  </si>
  <si>
    <t>II. Felhalmozási célú támogatások ÁHT-n belülről</t>
  </si>
  <si>
    <t xml:space="preserve">   5.1 Egyéb működési célú támogatások ÁHT-n belülre</t>
  </si>
  <si>
    <t xml:space="preserve">   5.2 Működési célú kölcsönök ÁHT-n belülre</t>
  </si>
  <si>
    <t xml:space="preserve">   1. Egyéb felhalmozási célú támogatások ÁHT-n belülre</t>
  </si>
  <si>
    <t xml:space="preserve">   3. Egyéb felhalmozási célú támogatások ÁHT-n kívülre</t>
  </si>
  <si>
    <t xml:space="preserve">   4. Felhalmozási célú kölcsönök ÁHT-n kívülre</t>
  </si>
  <si>
    <t xml:space="preserve">   2. Felhalmozási célú kölcsönök ÁHT-n belülre</t>
  </si>
  <si>
    <t xml:space="preserve">   5.3 Egyéb működési célú támogatások ÁHT-n kívülre</t>
  </si>
  <si>
    <t xml:space="preserve">  1. Hosszú lejáratú hitelek, kölcsönök törlesztése ÁHT-n kív.</t>
  </si>
  <si>
    <t xml:space="preserve">  2. Rövid lejáratú hitelek, kölcsönök törlesztése ÁHT-n kív.</t>
  </si>
  <si>
    <t>6.3 Felhalmozási célú pénzeszközátvétel ÁHT-n belül</t>
  </si>
  <si>
    <t>9.1  Hitel-, kölcsöntörlesztése ÁHT-n kívülre</t>
  </si>
  <si>
    <t xml:space="preserve">  1. Működési célú támogatások ÁHT-n belülről</t>
  </si>
  <si>
    <t>1.3 Működési célú kölcsönök visszatérülése ÁHT-n belül</t>
  </si>
  <si>
    <t>6.2 Felhalm. célú kölcsönök visszatérülése ÁHT-n belül</t>
  </si>
  <si>
    <t>7.1 Felhalm. célú kölcsönök visszatérülése ÁHT-n kívül</t>
  </si>
  <si>
    <t>9.1   Belföldi finanszírozás bevételei ÁHT-n kívülről</t>
  </si>
  <si>
    <t xml:space="preserve">   5.4 Működési célú kölcsönök ÁHT-n kívülre</t>
  </si>
  <si>
    <t>KIADÁSOK ÖSSZESEN (A+B+C+D)</t>
  </si>
  <si>
    <t>BEVÉTELEK ÖSSZESEN (A+B+C+D)</t>
  </si>
  <si>
    <t>felhalmozási egyenleg</t>
  </si>
  <si>
    <t>KÖLTSÉGVETÉSI BEVÉTELEK ÖSSZESEN (A+B)</t>
  </si>
  <si>
    <t>Finanszírozási egyenleg</t>
  </si>
  <si>
    <t xml:space="preserve">    1. Önkorm. felhalmozási célú támogatása </t>
  </si>
  <si>
    <t>C. Finanszírozási bevételek összesen (I+…+IV)</t>
  </si>
  <si>
    <t>Összesen (A+B+C)</t>
  </si>
  <si>
    <t>Bevételek összesen (A+B+C+D)</t>
  </si>
  <si>
    <t>Kiadások összesen (A+B+C+D)</t>
  </si>
  <si>
    <t>1. Működési célú támogatásértékű kiad. ÁHT-n belülre</t>
  </si>
  <si>
    <t xml:space="preserve"> Lakástámogatás</t>
  </si>
  <si>
    <t>6.1 Önkorm. felhalmozási célú  támogatása</t>
  </si>
  <si>
    <t>1.2 Külső személyi juttatások</t>
  </si>
  <si>
    <t xml:space="preserve">  2. Munkaadókat terhelő járulékok és szociális hzj adó</t>
  </si>
  <si>
    <t xml:space="preserve">  3. Dologi kiadások</t>
  </si>
  <si>
    <t xml:space="preserve">  5. Egyéb működési célú kiadások</t>
  </si>
  <si>
    <t>2.a mell.(hiv.) Műk.célú átvett.pe. összesen = 4.c.mell.Önk.Működési célú átvett pe.</t>
  </si>
  <si>
    <t>II. Polgármesteri Hivatal mindösszesen</t>
  </si>
  <si>
    <t>Költségvetési bevételek összesen</t>
  </si>
  <si>
    <t>71.</t>
  </si>
  <si>
    <t>72.</t>
  </si>
  <si>
    <t>73.</t>
  </si>
  <si>
    <t>74.</t>
  </si>
  <si>
    <t>75.</t>
  </si>
  <si>
    <t>76.</t>
  </si>
  <si>
    <t>77.</t>
  </si>
  <si>
    <t>78.</t>
  </si>
  <si>
    <t>86.</t>
  </si>
  <si>
    <t>87.</t>
  </si>
  <si>
    <t>88.</t>
  </si>
  <si>
    <t>89.</t>
  </si>
  <si>
    <t>90.</t>
  </si>
  <si>
    <t>91.</t>
  </si>
  <si>
    <t>93.</t>
  </si>
  <si>
    <t>94.</t>
  </si>
  <si>
    <t>95.</t>
  </si>
  <si>
    <t>Egyéb dologi kiadások</t>
  </si>
  <si>
    <t>Hosszú lejáratú hitelek, kölcsönök felvétele</t>
  </si>
  <si>
    <t>Rövid lejáratú hitelek, kölcsönök felvétele</t>
  </si>
  <si>
    <t xml:space="preserve"> 1.3</t>
  </si>
  <si>
    <t>Felhalmozási célú kölcsönök visszat. ÁHT-n belülről</t>
  </si>
  <si>
    <t>1. Felhalmozási célú támogatásértékű kiadás ÁHT-n belül</t>
  </si>
  <si>
    <t>1. Felhalmozási célú támogatásértékű kiadás összesen</t>
  </si>
  <si>
    <t xml:space="preserve"> 2. Felhalmozási célú pénzeszközátadás ÁHT-n kívülre</t>
  </si>
  <si>
    <t xml:space="preserve">2. Államháztartáson kívül összesen: </t>
  </si>
  <si>
    <t>2. Működési célú pénzeszközátadás ÁHT-n kívülre</t>
  </si>
  <si>
    <t>(1+2)</t>
  </si>
  <si>
    <t>1. Működési célú támogatásértékű kiadások összesen:</t>
  </si>
  <si>
    <t xml:space="preserve">2. Államháztartáson kívülre összesen: </t>
  </si>
  <si>
    <t xml:space="preserve">1. Felhalmozási célú támogatásértékű pénzeszközátadás </t>
  </si>
  <si>
    <t>1. Felhalmozási célú támogatásértékű pe. átadás összesen</t>
  </si>
  <si>
    <t>Működési célú átvett pénzeszközök ÁHT-n kívül</t>
  </si>
  <si>
    <t>Működési célú átvett pénzeszközök ÁHT-n kívül összesen:</t>
  </si>
  <si>
    <t>Egyéb működési célú támogatások ÁHT-n belülről</t>
  </si>
  <si>
    <t>Egyéb működési célú támogatások ÁHT-n belülről összesen:</t>
  </si>
  <si>
    <t>Felhalmozási célú pénzeszközátvétel ÁHT-n belül</t>
  </si>
  <si>
    <t>Felhalmozási célú pénzeszközátvétel ÁHT-n belül összesen:</t>
  </si>
  <si>
    <t>Egyéb felhalmozási célú átvett pénzeszközök ÁHT-n kívül</t>
  </si>
  <si>
    <t>Egyéb működési célú támogatások ÁHT-n belül</t>
  </si>
  <si>
    <t>Egyéb működési célú támogatások ÁHT-n belül összesen:</t>
  </si>
  <si>
    <t>2. Felhalmozási célú kölcsönök visszatérülése ÁHT-n kívül</t>
  </si>
  <si>
    <t>2. Működési célú kölcsönök visszatérülése ÁHT-n kívül</t>
  </si>
  <si>
    <t>1. Felhalmozási célú kölcsönök visszatérülése ÁHT-n belül</t>
  </si>
  <si>
    <t>2. Működési célú támogatások ÁHT-n kívülre</t>
  </si>
  <si>
    <t>1. Működési célú támogatások ÁHT-n belülre</t>
  </si>
  <si>
    <t>1. Működési célú támogatások ÁHT-n belülre összesen:</t>
  </si>
  <si>
    <t>2. Működési célú támogatások ÁHT-n kívülre összesen:</t>
  </si>
  <si>
    <t>I. Működési célú támogatások</t>
  </si>
  <si>
    <t>II. Felhalmozási célú támogatások</t>
  </si>
  <si>
    <t>1. Felhalmozási célú támogatások ÁHT-n belülre</t>
  </si>
  <si>
    <t>1. Felhalmozási célú támogatások ÁHT-n belülre összesen:</t>
  </si>
  <si>
    <t xml:space="preserve"> 2. Felhalmozási célú támogatások ÁHT-n kívülre</t>
  </si>
  <si>
    <t xml:space="preserve"> 2. Felhalmozási célú támogatások ÁHT-n kívülre összesen :</t>
  </si>
  <si>
    <t>2. Működési célú támogatás ÁHT-n kívülre</t>
  </si>
  <si>
    <t>2. Működési célú támogatás ÁHT-n kívülre összesen:</t>
  </si>
  <si>
    <t>(I+II)</t>
  </si>
  <si>
    <t>II. Felhalmozási célú támogatások összesen</t>
  </si>
  <si>
    <t>2. Felhalmozási célú kölcsönök ÁHT-n kívülre</t>
  </si>
  <si>
    <t>2. Felhalmozási célú kölcsönök ÁHT-n kívülre összesen:</t>
  </si>
  <si>
    <t>1. Felhalmozási célú kölcsönök ÁHT-n belülre</t>
  </si>
  <si>
    <t>1. Felhalmozási célú kölcsönök ÁHT-n belülre összesen:</t>
  </si>
  <si>
    <t>Felhalmozási célú támogatások</t>
  </si>
  <si>
    <t>Felhalmozási célú támogatások ÁHT-n belül</t>
  </si>
  <si>
    <t>Felhalmozási célú támogatások ÁHT-n belül összesen:</t>
  </si>
  <si>
    <t xml:space="preserve">   1. Hosszú lejáratú hitelek, kölcsönök felvétele</t>
  </si>
  <si>
    <t xml:space="preserve">   2. Rövid lejáratú hitelek, kölcsönök felvétele</t>
  </si>
  <si>
    <t>I.   Belföldi finanszírozás bevételei ÁHT-n kívülről</t>
  </si>
  <si>
    <t xml:space="preserve">Civil szervezetek beruházási támogatása </t>
  </si>
  <si>
    <t>Egyházak felújítási támogatása</t>
  </si>
  <si>
    <t>Elvonások és befizetések összesen:</t>
  </si>
  <si>
    <t>II. Elvonások és befizetések</t>
  </si>
  <si>
    <r>
      <t>Műk.célra átvett pénzeszk. Összesen :</t>
    </r>
    <r>
      <rPr>
        <sz val="11"/>
        <rFont val="Times New Roman"/>
        <family val="1"/>
        <charset val="238"/>
      </rPr>
      <t xml:space="preserve"> </t>
    </r>
  </si>
  <si>
    <r>
      <t>Működési célú átvett pénzeszközök össz.:</t>
    </r>
    <r>
      <rPr>
        <sz val="11"/>
        <rFont val="Times New Roman"/>
        <family val="1"/>
        <charset val="238"/>
      </rPr>
      <t xml:space="preserve"> (1+2)</t>
    </r>
  </si>
  <si>
    <r>
      <t>Államháztartáson kívülről összesen</t>
    </r>
    <r>
      <rPr>
        <sz val="11"/>
        <rFont val="Times New Roman"/>
        <family val="1"/>
        <charset val="238"/>
      </rPr>
      <t>:</t>
    </r>
  </si>
  <si>
    <r>
      <t>Felhalmozási célú átvett pénzeszköz össz.:</t>
    </r>
    <r>
      <rPr>
        <sz val="11"/>
        <rFont val="Times New Roman"/>
        <family val="1"/>
        <charset val="238"/>
      </rPr>
      <t xml:space="preserve"> (1+2)</t>
    </r>
  </si>
  <si>
    <r>
      <t>Működési célú átvett pénzeszköz össz.:</t>
    </r>
    <r>
      <rPr>
        <sz val="11"/>
        <rFont val="Times New Roman"/>
        <family val="1"/>
        <charset val="238"/>
      </rPr>
      <t xml:space="preserve"> (1+2+3)</t>
    </r>
  </si>
  <si>
    <t>Költségvetési kiadások mindössz.(A+B)</t>
  </si>
  <si>
    <t xml:space="preserve">    3.12 Táborok, rendezvények, egyéb programok (ÁFA-val)</t>
  </si>
  <si>
    <r>
      <t>VI.mell.Int.felújítások össz.</t>
    </r>
    <r>
      <rPr>
        <b/>
        <sz val="9"/>
        <rFont val="Arial CE"/>
        <charset val="238"/>
      </rPr>
      <t>tám.-gal fedezve</t>
    </r>
    <r>
      <rPr>
        <sz val="9"/>
        <rFont val="Arial CE"/>
        <family val="2"/>
        <charset val="238"/>
      </rPr>
      <t xml:space="preserve">+VII.mell. Polg.Hiv.fejlesztési kiadások tám.-gal fedezve= 
= </t>
    </r>
    <r>
      <rPr>
        <b/>
        <sz val="9"/>
        <rFont val="Arial CE"/>
        <charset val="238"/>
      </rPr>
      <t>4.ba.Polg.Hiv.</t>
    </r>
    <r>
      <rPr>
        <sz val="9"/>
        <rFont val="Arial CE"/>
        <family val="2"/>
        <charset val="238"/>
      </rPr>
      <t>mell felhalm.tám.összesen (bevétel)</t>
    </r>
  </si>
  <si>
    <r>
      <t>VI.mell.Int.felújítások össz.</t>
    </r>
    <r>
      <rPr>
        <b/>
        <sz val="9"/>
        <rFont val="Arial CE"/>
        <charset val="238"/>
      </rPr>
      <t>tám.-gal fedezve</t>
    </r>
    <r>
      <rPr>
        <sz val="9"/>
        <rFont val="Arial CE"/>
        <family val="2"/>
        <charset val="238"/>
      </rPr>
      <t xml:space="preserve">+VII.mell. Önk.fejlesztési kiadások tám.-gal fedezve= 
= </t>
    </r>
    <r>
      <rPr>
        <b/>
        <sz val="9"/>
        <rFont val="Arial CE"/>
        <charset val="238"/>
      </rPr>
      <t>4.bbb.Önk.</t>
    </r>
    <r>
      <rPr>
        <sz val="9"/>
        <rFont val="Arial CE"/>
        <family val="2"/>
        <charset val="238"/>
      </rPr>
      <t>mell felhalm.tám.összesen (bevétel)</t>
    </r>
  </si>
  <si>
    <t>9.41 Központi támogatás folyósítása - Működési</t>
  </si>
  <si>
    <t>9.42 Irányító szervi támogatás folyósítása - Működési</t>
  </si>
  <si>
    <t>9.43 Központi támogatás folyósítása - Felhalmozási</t>
  </si>
  <si>
    <t>9.44 Irányító szervi támogatás folyósítása - Felhalmozási</t>
  </si>
  <si>
    <t>9.5 Külföldi finanszírozás kiadásai</t>
  </si>
  <si>
    <t>5.1 Elvonások és befizetések</t>
  </si>
  <si>
    <t>5.2 Egyéb működési célú támogatások ÁHT-n belülre</t>
  </si>
  <si>
    <t>5.4 Egyéb működési célú támogatások ÁHT-n kívülre</t>
  </si>
  <si>
    <t>5.3 Működési célú kölcsönök ÁHT-n belülre</t>
  </si>
  <si>
    <t>5.5 Működési célú kölcsönök ÁHT-n kívülre</t>
  </si>
  <si>
    <t>5.6 Általános tartalék</t>
  </si>
  <si>
    <t>5.7 Működési céltartalék</t>
  </si>
  <si>
    <t>9.341  Központi támogatás - Működési</t>
  </si>
  <si>
    <t>9.342  Irányító szervi támogatás - Működési</t>
  </si>
  <si>
    <t>9.343  Központi támogatás  - Felhalmozási</t>
  </si>
  <si>
    <t>9.344  Irányító szervi támogatás - Felhalmozási</t>
  </si>
  <si>
    <t>Működési célú kölcsönök visszatérülése ÁHT-n belül</t>
  </si>
  <si>
    <t>Önkorm. felhalmozási célú támogatása</t>
  </si>
  <si>
    <t xml:space="preserve"> 6.4</t>
  </si>
  <si>
    <t xml:space="preserve"> 7.1</t>
  </si>
  <si>
    <t>Felhalmozási célú kölcsönök visszatérülése ÁHT-n kívül</t>
  </si>
  <si>
    <t xml:space="preserve"> 7.2</t>
  </si>
  <si>
    <t>Egyéb felhalm. célú átvett pénzeszközök ÁHT-n kívül</t>
  </si>
  <si>
    <t>Befektetési célú belf.ért.pap.bev.,érték,kibocsát.</t>
  </si>
  <si>
    <t>Központi támogatás nettó finansz.előleg</t>
  </si>
  <si>
    <t xml:space="preserve"> 9.341</t>
  </si>
  <si>
    <t xml:space="preserve"> 9.342</t>
  </si>
  <si>
    <t xml:space="preserve"> 9.343</t>
  </si>
  <si>
    <t xml:space="preserve"> 9.344</t>
  </si>
  <si>
    <t xml:space="preserve"> 3.1</t>
  </si>
  <si>
    <t>Elvonások és befizetések</t>
  </si>
  <si>
    <t>Egyéb működési célú támogatások ÁHT-n kívülre</t>
  </si>
  <si>
    <t xml:space="preserve"> 5.7</t>
  </si>
  <si>
    <t>Működési célú kölcsön visszatérülése ÁHT-n kívül</t>
  </si>
  <si>
    <t>Működési célú átvett pénzeszközök  ÁHT-n kívül</t>
  </si>
  <si>
    <t>Adósságot keletkeztető ügyletekből származó fizetési kötelezettségek</t>
  </si>
  <si>
    <t>forintban</t>
  </si>
  <si>
    <t xml:space="preserve"> korrigált összesen</t>
  </si>
  <si>
    <t>A. MŰKÖDÉSI BEVÉTELEK</t>
  </si>
  <si>
    <t>B. FELHALMOZÁSI BEVÉTELEK</t>
  </si>
  <si>
    <t xml:space="preserve">C. FINANSZÍROZÁSI BEVÉTELEK </t>
  </si>
  <si>
    <t>C. FINANSZÍROZÁSI KIADÁSOK</t>
  </si>
  <si>
    <t xml:space="preserve">KIADÁSOK     </t>
  </si>
  <si>
    <t xml:space="preserve">BEVÉTELEK    </t>
  </si>
  <si>
    <t xml:space="preserve">BEVÉTELEK      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</si>
  <si>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</si>
  <si>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</si>
  <si>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</si>
  <si>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</si>
  <si>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</si>
  <si>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</si>
  <si>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</si>
  <si>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</si>
  <si>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</si>
  <si>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</si>
  <si>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Háztartások támogatása</t>
  </si>
  <si>
    <t>Egyéb (profitorientált) vállalkozások támogatása</t>
  </si>
  <si>
    <t>II.  Belföldi értékpapírok bevételei</t>
  </si>
  <si>
    <t xml:space="preserve">        Ebből:   Telekadó</t>
  </si>
  <si>
    <t xml:space="preserve"> Iparűzési adó</t>
  </si>
  <si>
    <t xml:space="preserve"> Építményadó</t>
  </si>
  <si>
    <t>Adópótlék, adóbírság bevételei</t>
  </si>
  <si>
    <t>Idegenforgalmi adó</t>
  </si>
  <si>
    <t>IV. Központi támogatás Nettó finanszírozás előleg</t>
  </si>
  <si>
    <t xml:space="preserve">    2. Gépjárműadó </t>
  </si>
  <si>
    <t xml:space="preserve">    3. Egyéb közhatalmi bevételek </t>
  </si>
  <si>
    <t>Egyéb felhalmozási c.átvett pe. ÁHT-n kívül összesen:</t>
  </si>
  <si>
    <t>Egyéb működési célú támogatások ÁHT-n kívül</t>
  </si>
  <si>
    <t>1. Felhalm.c.kölcsönök visszatérülése ÁHT-n belül összesen:</t>
  </si>
  <si>
    <t>2. Felhalm.c.kölcsönök visszatérülése ÁHT-n kívül összesen:</t>
  </si>
  <si>
    <t>2. Műk.c.kölcsönök visszatérülése ÁHT-n kívül összesen:</t>
  </si>
  <si>
    <t>Egyéb civil szervezet támogatása</t>
  </si>
  <si>
    <t>Önkormányzati többségi tulajdonú nem pü-i vállalkozások tám.</t>
  </si>
  <si>
    <t>9.3  Központi támogatás Nettó finansz.előleg visszafiz.</t>
  </si>
  <si>
    <t>9.33  Központi támogatás Nettó finansz.előleg</t>
  </si>
  <si>
    <t>forint</t>
  </si>
  <si>
    <t>Intézményi étkezési bevételek ÁFA-val</t>
  </si>
  <si>
    <t>Nemzetiségi önkormányzatok feladatalapú támogatása</t>
  </si>
  <si>
    <t>V. Központi, irányító szervi támogatás folyósítása</t>
  </si>
  <si>
    <t>VI. Külföldi finanszírozás bevételei</t>
  </si>
  <si>
    <t>10. Központi, irányító szervi támogatás folyósítása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</si>
  <si>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</si>
  <si>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</si>
  <si>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</si>
  <si>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</si>
  <si>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</si>
  <si>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</si>
  <si>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</si>
  <si>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</si>
  <si>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</si>
  <si>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</si>
  <si>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</si>
  <si>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</si>
  <si>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</si>
  <si>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 xml:space="preserve">  </t>
  </si>
  <si>
    <t xml:space="preserve">  2. Munkaadókat terhelő jár. és szoc. hozzájárulási adó</t>
  </si>
  <si>
    <t>11. Központi támogatás Nettó finansz.előleg visszafiz.</t>
  </si>
  <si>
    <t>12. Belföldi értékpapírok kiadásai</t>
  </si>
  <si>
    <t>13. Külföldi finanszírozás kiadásai</t>
  </si>
  <si>
    <t>IV. Központi, irányító szervi támogatás folyósítása</t>
  </si>
  <si>
    <t>V. Külföldi finanszírozás kiadásai</t>
  </si>
  <si>
    <t>Központi támogatás Nettó finansz.előleg visszafiz.</t>
  </si>
  <si>
    <t xml:space="preserve">   5   Elvonások és befizetések</t>
  </si>
  <si>
    <t>Önkormányzat Korrekció</t>
  </si>
  <si>
    <t>D. Korrekció Összesen:</t>
  </si>
  <si>
    <t>Alapítványok támogatása</t>
  </si>
  <si>
    <t>Önkormányzati többségi tulajdonú nem pü. vállalkozások tám.</t>
  </si>
  <si>
    <t>Sportszervezetek támogatása:</t>
  </si>
  <si>
    <t>III. Központi támogatás Nettó finansz.előleg elsz.</t>
  </si>
  <si>
    <t>3.a mell (Önkorm.) Lakástámogatás = 4.c.mell.Önkorm.összesen lakástámogatás</t>
  </si>
  <si>
    <t>ssz.</t>
  </si>
  <si>
    <t>év</t>
  </si>
  <si>
    <t>tőke</t>
  </si>
  <si>
    <t>kamat</t>
  </si>
  <si>
    <t>Egyéb nonprofit gazdasági társaság támogatása</t>
  </si>
  <si>
    <t xml:space="preserve">    3.2  Étkezési kiadások (ÁFA-val)</t>
  </si>
  <si>
    <t>Munkaadókat terhelő járulékok és szociális hzj adó</t>
  </si>
  <si>
    <t>Étkezési kiadások - ÁFA-val</t>
  </si>
  <si>
    <t>Egyéb működési célú támogatások ÁHT-n belülre</t>
  </si>
  <si>
    <t>Egyéb felhalmozási célú támogatások ÁHT-n belülre</t>
  </si>
  <si>
    <t>Egyéb felhalmozási célú támogatások ÁHT-n kívülre</t>
  </si>
  <si>
    <t>Forgatási c.belf.értékpapírok vásárlása, beváltása</t>
  </si>
  <si>
    <t>Forgatási c.belf.értékpapírok bev., érték., kibocsát.,</t>
  </si>
  <si>
    <t xml:space="preserve"> 9.3</t>
  </si>
  <si>
    <t>önk-i  
saját</t>
  </si>
  <si>
    <t>átv. 
pe.</t>
  </si>
  <si>
    <t>közp. 
tám.</t>
  </si>
  <si>
    <t>Főkönyvi számlák megjelölésével</t>
  </si>
  <si>
    <t xml:space="preserve">    2. Elvonások és befizetések bevételei</t>
  </si>
  <si>
    <t xml:space="preserve">III. Felhalmozási célú átvett pénzeszközök ÁHT-n kívülről </t>
  </si>
  <si>
    <t>Korrekció működés: Önkorm. ÁHT-n belüli megelőlegezések</t>
  </si>
  <si>
    <t>Támogatásértékű  felhalmozási bevétel ÁHT-n belülről</t>
  </si>
  <si>
    <t>Működési célú támogatások ÁHT-n kívülről</t>
  </si>
  <si>
    <t>Működési célú támogatások ÁHT-n kívülről összesen:</t>
  </si>
  <si>
    <t>Egyéb működési célú támogatások ÁHT-n kívül összesen:</t>
  </si>
  <si>
    <t>1. Támogatások és befizetések bevételei ÁHT-n belül</t>
  </si>
  <si>
    <t>1. Tám.és befiz.bevételei ÁHT-n belül összesen:</t>
  </si>
  <si>
    <t>A helyi önk.törvényi előíráson alapuló befizetések</t>
  </si>
  <si>
    <t>Működési célú kölcsönök</t>
  </si>
  <si>
    <t>1. Működési célú kölcsönök ÁHT-n belülre</t>
  </si>
  <si>
    <t>1. Működési célú kölcsönök ÁHT-n belülre összesen:</t>
  </si>
  <si>
    <t>2. Működési célú kölcsönök ÁHT-n kívülre</t>
  </si>
  <si>
    <t>2. Működési célú kölcsönök ÁHT-n kívülre összesen:</t>
  </si>
  <si>
    <t>Finanszírozási kiadások összesen</t>
  </si>
  <si>
    <t>7.2 Egyéb felhalm célú átvett pénzeszközök ÁHT-n kívül</t>
  </si>
  <si>
    <t>ÁHT-n belüli megelőlegezések duplázódása miatt</t>
  </si>
  <si>
    <t>Vezetékes műsorelosztás, városi és kábeltelevíziós rendszerek (Média)</t>
  </si>
  <si>
    <r>
      <t xml:space="preserve">IV. Önkormányzat összesen </t>
    </r>
    <r>
      <rPr>
        <b/>
        <sz val="12"/>
        <rFont val="Times New Roman"/>
        <family val="1"/>
        <charset val="238"/>
      </rPr>
      <t>(I+II+III.)</t>
    </r>
  </si>
  <si>
    <t>II. INTÉZMÉNYEK ÖSSZESEN:</t>
  </si>
  <si>
    <t>Záró egyenleg</t>
  </si>
  <si>
    <t>A költségvetési maradványt a nyitó egyenleg tartalmazza, így a duplázódás elkerülése miatt a havi bontásokban nem kerül szerepeltetésre.</t>
  </si>
  <si>
    <t>Kiadások havi felhasználása összesen:</t>
  </si>
  <si>
    <t>Bevételek havi felhasználása összesen:</t>
  </si>
  <si>
    <t xml:space="preserve">    4. Tám.értékű bev.társadalombiztosítástól (NEAK)</t>
  </si>
  <si>
    <t>Teljesítés %-a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</si>
  <si>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</si>
  <si>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</si>
  <si>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</si>
  <si>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</si>
  <si>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</si>
  <si>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</si>
  <si>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</si>
  <si>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</si>
  <si>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</si>
  <si>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</si>
  <si>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</si>
  <si>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</si>
  <si>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</si>
  <si>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</si>
  <si>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</si>
  <si>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</si>
  <si>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</si>
  <si>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</si>
  <si>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</si>
  <si>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</si>
  <si>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</si>
  <si>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</si>
  <si>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</si>
  <si>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</si>
  <si>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</si>
  <si>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</si>
  <si>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</si>
  <si>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</si>
  <si>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</si>
  <si>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</si>
  <si>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</si>
  <si>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</si>
  <si>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</si>
  <si>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</si>
  <si>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</si>
  <si>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</si>
  <si>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</si>
  <si>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</si>
  <si>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</si>
  <si>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</si>
  <si>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</si>
  <si>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</si>
  <si>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</si>
  <si>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</si>
  <si>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</si>
  <si>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</si>
  <si>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</si>
  <si>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</si>
  <si>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</si>
  <si>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</si>
  <si>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</si>
  <si>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</si>
  <si>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</si>
  <si>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</si>
  <si>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</si>
  <si>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</si>
  <si>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</si>
  <si>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183.</t>
  </si>
  <si>
    <t>184.</t>
  </si>
  <si>
    <t>185.</t>
  </si>
  <si>
    <t>2021. évi eredeti ktv.</t>
  </si>
  <si>
    <t>2021.évi ktv               I. mód.</t>
  </si>
  <si>
    <t>2021. évi teljesítés</t>
  </si>
  <si>
    <t>2021.évi eredeti ktv.</t>
  </si>
  <si>
    <r>
      <t>Felhalmozási célú átvett pénzeszköz össz.:</t>
    </r>
    <r>
      <rPr>
        <sz val="10"/>
        <rFont val="Arial CE"/>
        <charset val="238"/>
      </rPr>
      <t xml:space="preserve"> (1+2)</t>
    </r>
  </si>
  <si>
    <t>Az önkormányzat adósságot keletkeztető ügyletekből származó fizetési kötelezettségei 2021-2028. években</t>
  </si>
  <si>
    <t>I. Működési bevételek</t>
  </si>
  <si>
    <t>II. Felhalmozási bevételek</t>
  </si>
  <si>
    <t>III. Finanszírozási bevételek</t>
  </si>
  <si>
    <t>IV. Működési kiadások</t>
  </si>
  <si>
    <t>V. Felhalmozási kiadások</t>
  </si>
  <si>
    <t>VI. Finanszírozási kiadások</t>
  </si>
  <si>
    <t>11. Központi támogatás Nettó finanszírozás előleg</t>
  </si>
  <si>
    <t>12. Belföldi értékpapírok bevételei</t>
  </si>
  <si>
    <t>13. Külföldi finanszírozás bevételei</t>
  </si>
  <si>
    <t>C. Finanszírozási bevételek össz. (8+…..+13)</t>
  </si>
  <si>
    <t>Működési egyenleg:</t>
  </si>
  <si>
    <t>Felhalmozási egyenleg:</t>
  </si>
  <si>
    <t>Jelenlegi módosítás
+, -</t>
  </si>
  <si>
    <t>2021.évi eredeti előirányzat</t>
  </si>
  <si>
    <t>2020.évi eredeti előirányzat</t>
  </si>
  <si>
    <t>2021. évi Elfogadott előirányzat</t>
  </si>
  <si>
    <t>2021. évi Módosított előirányzat</t>
  </si>
  <si>
    <t>Polgármesteri Hivatali feladatok</t>
  </si>
  <si>
    <t>Intézményi feladatok</t>
  </si>
  <si>
    <t>Józsefvárosi Önkormányzat összesen</t>
  </si>
  <si>
    <t>Változás 
+, -</t>
  </si>
  <si>
    <t xml:space="preserve">  9. Belföldi finanszírozás kiadásai (hitelek törlesztése)</t>
  </si>
  <si>
    <t>Költségvetési egyenleg:</t>
  </si>
  <si>
    <t xml:space="preserve">    3.1 Étkezési kiadások (ÁFA-val)</t>
  </si>
  <si>
    <t xml:space="preserve">  5. Egyéb működési kiadások</t>
  </si>
  <si>
    <t xml:space="preserve">  2. Közhatalmi bevételek</t>
  </si>
  <si>
    <t xml:space="preserve">  3. Működési bevételek</t>
  </si>
  <si>
    <t>3.1 Intézményi étkezési bevételek ÁFA-val</t>
  </si>
  <si>
    <t xml:space="preserve">  4. Működési célú átvett pénzeszközök</t>
  </si>
  <si>
    <t>4.1 Működési célú kölcsön visszatérülése ÁHT-n kívül</t>
  </si>
  <si>
    <t>4.2 Működési célú átvett pénzeszközök  ÁHT-n kívül</t>
  </si>
  <si>
    <t xml:space="preserve">  6. Felhalmozási célú  támogatások ÁHT-n belülről</t>
  </si>
  <si>
    <t xml:space="preserve">  7. Felhalmozási célú  támogatások ÁHT-n kívülről</t>
  </si>
  <si>
    <t>működési ellenőrzés</t>
  </si>
  <si>
    <t>felhalmozási ellenőrzés</t>
  </si>
  <si>
    <t>Kormányzati funkció</t>
  </si>
  <si>
    <t>Cím / alcím</t>
  </si>
  <si>
    <t xml:space="preserve">Józsefvárosi Szent Kozma Egészségügyi Központ </t>
  </si>
  <si>
    <t xml:space="preserve">Józsefvárosi Egyesített Bölcsődék </t>
  </si>
  <si>
    <t>Józsefvárosi Szociális Szolgáltató és Gyermekjóléti Központ összesen</t>
  </si>
  <si>
    <t>LÉLEKHÁZ, LÉLEK PROGRAM</t>
  </si>
  <si>
    <t>Család és Gyermekjóléti Központ</t>
  </si>
  <si>
    <t>Család és Gyermekjóléti Szolgálat</t>
  </si>
  <si>
    <t>Nappali Ellátás</t>
  </si>
  <si>
    <t>Idősek Átmeneti Otthona / Gondozóház</t>
  </si>
  <si>
    <t>Jelzőrendszeres házi segítségnyújtás</t>
  </si>
  <si>
    <t>Családok Átmeneti Otthona</t>
  </si>
  <si>
    <r>
      <t xml:space="preserve">A. Működési bevételek össz. </t>
    </r>
    <r>
      <rPr>
        <sz val="12"/>
        <rFont val="Times New Roman"/>
        <family val="1"/>
        <charset val="238"/>
      </rPr>
      <t>(1+...+4)</t>
    </r>
  </si>
  <si>
    <r>
      <t xml:space="preserve">A. Működési kiadások össz. </t>
    </r>
    <r>
      <rPr>
        <sz val="12"/>
        <rFont val="Times New Roman"/>
        <family val="1"/>
        <charset val="238"/>
      </rPr>
      <t>(1+...+5)</t>
    </r>
  </si>
  <si>
    <r>
      <t xml:space="preserve">B. Felhalm. bevételek össz. </t>
    </r>
    <r>
      <rPr>
        <sz val="12"/>
        <rFont val="Times New Roman"/>
        <family val="1"/>
        <charset val="238"/>
      </rPr>
      <t>(5+...+7)</t>
    </r>
  </si>
  <si>
    <r>
      <t>B.Felhalmozási kiadások össz.</t>
    </r>
    <r>
      <rPr>
        <sz val="12"/>
        <rFont val="Times New Roman"/>
        <family val="1"/>
        <charset val="238"/>
      </rPr>
      <t>(6+….+8)</t>
    </r>
  </si>
  <si>
    <r>
      <t xml:space="preserve">C. Finanszírozási kiadások össz. </t>
    </r>
    <r>
      <rPr>
        <sz val="12"/>
        <rFont val="Times New Roman"/>
        <family val="1"/>
        <charset val="238"/>
      </rPr>
      <t>(9+…..+13)</t>
    </r>
  </si>
  <si>
    <r>
      <t>A. Működési bevételek össz.</t>
    </r>
    <r>
      <rPr>
        <sz val="12"/>
        <rFont val="Times New Roman"/>
        <family val="1"/>
        <charset val="238"/>
      </rPr>
      <t xml:space="preserve"> (I+...+IV.)</t>
    </r>
  </si>
  <si>
    <r>
      <t>B. Felhalmozási bevételek össz.</t>
    </r>
    <r>
      <rPr>
        <sz val="12"/>
        <rFont val="Times New Roman"/>
        <family val="1"/>
        <charset val="238"/>
      </rPr>
      <t xml:space="preserve"> (I+...+III)</t>
    </r>
  </si>
  <si>
    <t>Költségvetési szerv / Feladat megnevezése</t>
  </si>
  <si>
    <t>Szervezeti egység  / Feladat megnevezése</t>
  </si>
  <si>
    <t>Önkormányzati feladatok (szervezeti egységek) összesen</t>
  </si>
  <si>
    <t>Polgármesteri Hivatal feladatai 
(szervezeti egységek)  összesen</t>
  </si>
  <si>
    <t>adatok forintban</t>
  </si>
  <si>
    <t xml:space="preserve">Új  Teleki Téri piac, őstermelői piacok </t>
  </si>
  <si>
    <t>186.</t>
  </si>
  <si>
    <t>191.</t>
  </si>
  <si>
    <t>192.</t>
  </si>
  <si>
    <t>193.</t>
  </si>
  <si>
    <t>194.</t>
  </si>
  <si>
    <t>199.</t>
  </si>
  <si>
    <t>200.</t>
  </si>
  <si>
    <t>201.</t>
  </si>
  <si>
    <t>202.</t>
  </si>
  <si>
    <t>207.</t>
  </si>
  <si>
    <t>208.</t>
  </si>
  <si>
    <t>209.</t>
  </si>
  <si>
    <t>210.</t>
  </si>
  <si>
    <t>215.</t>
  </si>
  <si>
    <t>216.</t>
  </si>
  <si>
    <t>217.</t>
  </si>
  <si>
    <t>218.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</si>
  <si>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</si>
  <si>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</si>
  <si>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</si>
  <si>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</si>
  <si>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</si>
  <si>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</si>
  <si>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</si>
  <si>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</si>
  <si>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</si>
  <si>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</si>
  <si>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</si>
  <si>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</si>
  <si>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</si>
  <si>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</si>
  <si>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</si>
  <si>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</si>
  <si>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</si>
  <si>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</si>
  <si>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</si>
  <si>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</si>
  <si>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</si>
  <si>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</si>
  <si>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</si>
  <si>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</si>
  <si>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</si>
  <si>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</si>
  <si>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</si>
  <si>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</si>
  <si>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</si>
  <si>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</si>
  <si>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</si>
  <si>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</si>
  <si>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</si>
  <si>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</si>
  <si>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</si>
  <si>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</si>
  <si>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</si>
  <si>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</si>
  <si>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</si>
  <si>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</si>
  <si>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</si>
  <si>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</si>
  <si>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</si>
  <si>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</si>
  <si>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</si>
  <si>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</si>
  <si>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</si>
  <si>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</si>
  <si>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</si>
  <si>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</si>
  <si>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</si>
  <si>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</si>
  <si>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</si>
  <si>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</si>
  <si>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</si>
  <si>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</si>
  <si>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</si>
  <si>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</si>
  <si>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</si>
  <si>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</si>
  <si>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</si>
  <si>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</si>
  <si>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</si>
  <si>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</si>
  <si>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</si>
  <si>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</si>
  <si>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</si>
  <si>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303.</t>
  </si>
  <si>
    <t>304.</t>
  </si>
  <si>
    <t xml:space="preserve">részösszesítő </t>
  </si>
  <si>
    <t>Településüzemeltetés, út-park karbantartás, növényvédelem, köztisztaság</t>
  </si>
  <si>
    <t>Corvin Sétány Projekt</t>
  </si>
  <si>
    <t>RÉV8 Zrt.</t>
  </si>
  <si>
    <t>Józsefváros Közösségeiért Nonprofit Zrt.</t>
  </si>
  <si>
    <t>Józsefvárosi Önkormányzat</t>
  </si>
  <si>
    <t xml:space="preserve">Intézmény megnevezése </t>
  </si>
  <si>
    <t>Józsefvárosi Napraforgó Egyesített Óvodák</t>
  </si>
  <si>
    <t>Józsefvárosi Szociális Szolgáltató és Gyermekjóléti Központ</t>
  </si>
  <si>
    <t>Oktatási-nevelési intézményekben étkeztetés biztosítása</t>
  </si>
  <si>
    <t>Józsefvárosi Egyesített Bölcsődék</t>
  </si>
  <si>
    <t>Józsefvárosi Önkormányzat Polgármesteri Hivatal</t>
  </si>
  <si>
    <t>Közterület-felügyelet</t>
  </si>
  <si>
    <t>Józsefvárosi Szent Kozma Egészségügyi Központ</t>
  </si>
  <si>
    <t xml:space="preserve">Önkormányzat gazdasági társaságainál </t>
  </si>
  <si>
    <t>Józsefvárosi Gazdálkodási Központ Zrt.</t>
  </si>
  <si>
    <t>Engedélyezett álláshelyek összesen</t>
  </si>
  <si>
    <t xml:space="preserve">NEAK támogatás - Józsefvárosi Szent Kozma Egészségügyi Központ </t>
  </si>
  <si>
    <t xml:space="preserve">Józsefvárosi Nemzetiségi Önkormányzatok programjaihoz támogatás </t>
  </si>
  <si>
    <t>Civil szervezetek, alapítványok támogatása</t>
  </si>
  <si>
    <t>Egyházak, egyházi közösségek támogatása</t>
  </si>
  <si>
    <t>Sportolók, sportszervezetek támogatása</t>
  </si>
  <si>
    <t>Képviselő-testület</t>
  </si>
  <si>
    <t>Általános tartalék összesen:</t>
  </si>
  <si>
    <t>Általános és címzett tartalékok összesen:</t>
  </si>
  <si>
    <t>2. Felhalmozási célú pénzeszközátadás ÁHT-n kívülre</t>
  </si>
  <si>
    <t>I. Működési célú támogatásértékű kiadások összesen</t>
  </si>
  <si>
    <t>II. Felhalmozási célú támogatásértékű kiadások összesen</t>
  </si>
  <si>
    <t xml:space="preserve">II. Felhalmozási célra átadott pénzeszköz összesen </t>
  </si>
  <si>
    <t xml:space="preserve"> I. Működési célú támogatások összesen</t>
  </si>
  <si>
    <t>Működési célú támogatások összesen</t>
  </si>
  <si>
    <t>3. Elvonások és befizetések</t>
  </si>
  <si>
    <t>3. Elvonások és befizetések összesen:</t>
  </si>
  <si>
    <t xml:space="preserve">Hivatalban alkalmazottak </t>
  </si>
  <si>
    <t>üres</t>
  </si>
  <si>
    <t>KÖLTSÉGVETÉSI SZERVEK</t>
  </si>
  <si>
    <t>Józsefvárosi Polgármesteri Hivatal</t>
  </si>
  <si>
    <t>Óvodai  és iskolai szociális segítő tevékenység</t>
  </si>
  <si>
    <t>Házi Segítségnyújtás</t>
  </si>
  <si>
    <t>régi cím/alcím</t>
  </si>
  <si>
    <t>Szociális étkeztetés Népkonyha</t>
  </si>
  <si>
    <t>Mosoda</t>
  </si>
  <si>
    <t>Egyéb szociális szolgáltatások</t>
  </si>
  <si>
    <t>Szociális étkeztetés HSNy</t>
  </si>
  <si>
    <t>Pályázat</t>
  </si>
  <si>
    <t>Józsefvárosi Önkormányzat mindösszesen 
(Kerület összesen)</t>
  </si>
  <si>
    <t>Józsefvárosi Önkormányzat 
(Kerület összesen)</t>
  </si>
  <si>
    <t>Városépítészeti Iroda</t>
  </si>
  <si>
    <t>Hatósági Ügyosztály</t>
  </si>
  <si>
    <t>Közterület-felügyeleti Ügyosztály</t>
  </si>
  <si>
    <t>Költségvetési és Pénzügyi Ügyosztály</t>
  </si>
  <si>
    <t>Kerület ÖSSZESEN    (Józsefvárosi Önkormányzat mindösszesen)</t>
  </si>
  <si>
    <t>Személyügyi Iroda</t>
  </si>
  <si>
    <t>Költségvetési Iroda</t>
  </si>
  <si>
    <t>Pénzügyi és Számviteli Iroda</t>
  </si>
  <si>
    <t>Adóügyi Iroda</t>
  </si>
  <si>
    <t>Körzeti Rendész Szolgálat</t>
  </si>
  <si>
    <t>Rendészeti Szolgálat</t>
  </si>
  <si>
    <t>Térfigyelő Szolgákat</t>
  </si>
  <si>
    <t>Ügyfeldolgozó Csoport</t>
  </si>
  <si>
    <t xml:space="preserve">Őrszolgálat </t>
  </si>
  <si>
    <t>Igazgatási Iroda</t>
  </si>
  <si>
    <t>Anyakönyvi Iroda</t>
  </si>
  <si>
    <t>Családtámogatási Iroda</t>
  </si>
  <si>
    <t>Humánkapcsolati Iroda</t>
  </si>
  <si>
    <t>Gazdasági társaságok és pályázati projektek</t>
  </si>
  <si>
    <t>Parkolási-üzemeltetési feladatok</t>
  </si>
  <si>
    <t>Oktatási-nevelési intézményekkel kapcsolatos feladatok</t>
  </si>
  <si>
    <t>Lakásokkal, helyiségekkel kapcsolatos feladatok</t>
  </si>
  <si>
    <t>Főépítész</t>
  </si>
  <si>
    <t>Helyi adóból származó bevétel</t>
  </si>
  <si>
    <t>Önkormányzati vagyon és önkormányzatot megillető vagyoni értékű jog értékesítéséből és hasznosításából származó bevétel</t>
  </si>
  <si>
    <t>Osztalék, koncessziós díj és hozambevétel</t>
  </si>
  <si>
    <t>Tárgyi eszköz és immateriális javak, részvény, részesedés, vállalat értékesítéséből, vagy privatizációjából származó bevétel</t>
  </si>
  <si>
    <t>Bírság, pótlék és díjbevételek</t>
  </si>
  <si>
    <t>Kezességvállalással kapcsolatos megtérülések</t>
  </si>
  <si>
    <t xml:space="preserve">Bevételek </t>
  </si>
  <si>
    <t>Kiadások</t>
  </si>
  <si>
    <t>Hitel, kölcsön</t>
  </si>
  <si>
    <t>Hitelviszonyt megtestesítő értékpapír forgalomba hozatala</t>
  </si>
  <si>
    <t>Váltó</t>
  </si>
  <si>
    <t>Pénzügyi lízing</t>
  </si>
  <si>
    <t>Visszavásárlási kötelezettséggel megkötött adásvételi szerződés</t>
  </si>
  <si>
    <t>Legalább 365 napra kapott halasztott fizetés</t>
  </si>
  <si>
    <t>Önkormányzati garanciákból, kezességekből fennálló kötelezettségek</t>
  </si>
  <si>
    <t>Kiadások összesen</t>
  </si>
  <si>
    <t>Budapest Főváros VIII. kerület Józsefvárosi Önkormányzat saját bevételei</t>
  </si>
  <si>
    <t xml:space="preserve"> - helyi adóbevételek fizetésre kötelezettek számának emelkedéséből, valamint a fizetési hajlandóság javulása</t>
  </si>
  <si>
    <t xml:space="preserve"> - bérleti díjbevételek beszedettségének alakulása</t>
  </si>
  <si>
    <t xml:space="preserve"> - elidegenítés fellendülése</t>
  </si>
  <si>
    <t>a 2021. évi saját bevételek változásának indoklása:</t>
  </si>
  <si>
    <t>Térfigyelő Szolgálat</t>
  </si>
  <si>
    <t>TÉR_KÖZ 2016 - TÉRÉPÍTŐK/ Bláthy Ottó utcai új közpark kialakítása</t>
  </si>
  <si>
    <t>2020. évi összesen betöltve</t>
  </si>
  <si>
    <t>Kommunális adó</t>
  </si>
  <si>
    <t>3.1 Étkezési kiadások - ÁFA-val (gyermek, felnőtt, szociális)</t>
  </si>
  <si>
    <t>Pályázatok, támogatott és egyéb projektek</t>
  </si>
  <si>
    <t>Választások, népszavazás, népszámlálás</t>
  </si>
  <si>
    <t>Népszámláláshoz kapcsolódó feladatok</t>
  </si>
  <si>
    <t>Önkormányzati  képviselőválasztásokhoz kapcsolódó feladatok</t>
  </si>
  <si>
    <t>Európai parlamenti képviselőválasztásokhoz kapcsolódó feladatok</t>
  </si>
  <si>
    <t>Időközi választásokkal kapcsolatos feladatok</t>
  </si>
  <si>
    <t>Országos és helyi népszavazással kapcsolatos feladatok</t>
  </si>
  <si>
    <t>Cím / Alcím</t>
  </si>
  <si>
    <t xml:space="preserve">VEKOP-6.2.1-15-2016-00013 Budapest Józsefváros, Magdolna-Orczy Negyed Szociális Városrehabilitációs Program </t>
  </si>
  <si>
    <t>KÖFOP-1.2.1-VEKOP-16-2017-01308 „Csatlakoztatási konstrukció az önkormányzati ASP rendszer országos kiterjesztéséhez"</t>
  </si>
  <si>
    <t>TÉR_KÖZ 2018 Csarnok negyed főutcája - DériM Projekt</t>
  </si>
  <si>
    <t>EUB III</t>
  </si>
  <si>
    <t>Klíma</t>
  </si>
  <si>
    <t>Káptalanfüred</t>
  </si>
  <si>
    <t>Bláthy</t>
  </si>
  <si>
    <t>Corvin sétány</t>
  </si>
  <si>
    <t>Déri Miksa</t>
  </si>
  <si>
    <t>ASP</t>
  </si>
  <si>
    <t>Corvin Áruház Blaha Lujza tér felöli műemlék homlokzatának felújítása</t>
  </si>
  <si>
    <t>Corvin homlokzat</t>
  </si>
  <si>
    <t>befogadó óvoda</t>
  </si>
  <si>
    <t>EBP I</t>
  </si>
  <si>
    <t>EBP II</t>
  </si>
  <si>
    <t>Golgota téri Stáció helyreállítása</t>
  </si>
  <si>
    <t>Káptalanfüredi gyermek- és utánpótlás tábor fejlesztése</t>
  </si>
  <si>
    <t>Önkormányzati feladatok 
(szervezeti egységek) 
összesen</t>
  </si>
  <si>
    <t>Golgota Stáció</t>
  </si>
  <si>
    <t xml:space="preserve">    3. Dologi kiadások</t>
  </si>
  <si>
    <t>Foglalkoztatotti létszám (fő)</t>
  </si>
  <si>
    <t>Közfoglal-koztatottak  (fő)</t>
  </si>
  <si>
    <t>tisztség-viselők   
(fő)</t>
  </si>
  <si>
    <t>képviselők
(fő)</t>
  </si>
  <si>
    <t>Józsefvárosi Nemzetiségi Önkormányzatok működési támogatása</t>
  </si>
  <si>
    <t>Likviditási céltartalék</t>
  </si>
  <si>
    <t>Városgazdálkodási és fejlesztési stratégiák, reklámfejlesztési koncepció</t>
  </si>
  <si>
    <t xml:space="preserve">Ingatlanok/lakóházak kiürítése felhalmozási céltartalék </t>
  </si>
  <si>
    <t>A káptalanfüredi gyerektábor fejlesztéséhez kapcsolódó felhalmozási céltartalék</t>
  </si>
  <si>
    <t>Útfelújítási és közlekedési fejlesztési céltartalék</t>
  </si>
  <si>
    <t>Bútorok beszerzése</t>
  </si>
  <si>
    <t>sorszám</t>
  </si>
  <si>
    <t>feladat megnevzése</t>
  </si>
  <si>
    <t xml:space="preserve">cím </t>
  </si>
  <si>
    <t>feladat besorolása</t>
  </si>
  <si>
    <t>Kiemelt előirányzat</t>
  </si>
  <si>
    <t>I</t>
  </si>
  <si>
    <t>ÖNKORMÁNYZATI FELADATOK</t>
  </si>
  <si>
    <t xml:space="preserve">önként vállalt </t>
  </si>
  <si>
    <t>kötelező feladat</t>
  </si>
  <si>
    <t xml:space="preserve">Otthon-felújítási támogatás </t>
  </si>
  <si>
    <t>Napraforgó Egyesített Óvoda</t>
  </si>
  <si>
    <t>II.</t>
  </si>
  <si>
    <t>II/1.</t>
  </si>
  <si>
    <t>II/2.</t>
  </si>
  <si>
    <t>II/3.</t>
  </si>
  <si>
    <t>II/4.</t>
  </si>
  <si>
    <t>2023. év</t>
  </si>
  <si>
    <t>Bursa Hungarica Felsőoktatási ösztöndíj önk.önrész</t>
  </si>
  <si>
    <t>Biztos kezdet Gyermekházak támogatása</t>
  </si>
  <si>
    <t>Jelzőrendszeres tám.szolg.szerződés</t>
  </si>
  <si>
    <t>TÉR_KÖZ 2016 - Bláthy Ottó utca projekthez kapcsolódó fővárosi támogatás bevétele</t>
  </si>
  <si>
    <t>TÉR_KÖZ 2018 - Déri Miksa projekt támogatási bevétele</t>
  </si>
  <si>
    <t>REC-RDIS-DISC-AG-2020 pályázat  - Deszegregációs pályázat EU-tól származó bevétele</t>
  </si>
  <si>
    <t>REC-RDIS-DISC-AG-2020 pályázat  - Deszegregációs pályázat EU-tól származó bevétele - konzorciumi tagoknak továbbutalandó</t>
  </si>
  <si>
    <t>TÉR_KÖZ 2016 - EUBIII projekt támogatási bevétele</t>
  </si>
  <si>
    <t>Köztemetés továbbszámlázása</t>
  </si>
  <si>
    <t>Munkáltatói kölcsön megtérülés</t>
  </si>
  <si>
    <t>ÖNKORMÁNYZAT MINDÖSSZESEN (KERÜLET ÖSSZESEN):</t>
  </si>
  <si>
    <t>Turay Ida Színház támogatása</t>
  </si>
  <si>
    <t>Székelyföldiek támogatása</t>
  </si>
  <si>
    <t>Háziorvosok támogatása</t>
  </si>
  <si>
    <t>Karácsony Sándor Alapítvány támogatása</t>
  </si>
  <si>
    <t>Közterületi bevételből társasházak részére visszautalás</t>
  </si>
  <si>
    <t>Rendőrkapitányságnak túlszolgálat</t>
  </si>
  <si>
    <t>Rendőrség térfigyelő üzemeltetésére</t>
  </si>
  <si>
    <t>Lakásbérleti jogviszony megváltása</t>
  </si>
  <si>
    <t>4 db közWC-hez (kevert rendszerű) beruházási ktg kompenzáció</t>
  </si>
  <si>
    <t>Városüzemeltetés karbantartó iroda gépjármű csere kompenzáció</t>
  </si>
  <si>
    <t>Fővárosi Önkormányzatnak részletfizetés szerződés alapján</t>
  </si>
  <si>
    <t>RÉV8 - Közszolgáltatási szerződéshez kapcsolódó támogatás</t>
  </si>
  <si>
    <t>Magdolna-Orczy projekthez kapcsolódó visszafizetési kötelezettség fel nem használt kiadások miatt</t>
  </si>
  <si>
    <t>TÉR_KÖZ 2016 Európa Belvárosa Program III.</t>
  </si>
  <si>
    <t>Belső finanszírozási bevételek (8+…+11)</t>
  </si>
  <si>
    <t>Külső finanszírozási bevételek  (12+13)</t>
  </si>
  <si>
    <t>20402-01 Oktatáshoz, neveléshez kapcsolódó feladatok</t>
  </si>
  <si>
    <t>20402-02 Szociális feladatok</t>
  </si>
  <si>
    <t>20402-03 Egészségügyi feladatok</t>
  </si>
  <si>
    <t>Személyi juttatások</t>
  </si>
  <si>
    <t>Működési bevételek</t>
  </si>
  <si>
    <t xml:space="preserve">II. Polgármesteri Hivatal saját felújításai </t>
  </si>
  <si>
    <t>III. Önkormányzati felújítások</t>
  </si>
  <si>
    <t>II. Polgármesteri Hivatal saját beruházásai</t>
  </si>
  <si>
    <t>III. Önkormányzati beruházások</t>
  </si>
  <si>
    <t>III. Önkormányzat összesen</t>
  </si>
  <si>
    <t>Deszegregációs pályázat - Befogadó óvodák a roma gyerekek minőségi oktatásáért (EU-s pályázat)</t>
  </si>
  <si>
    <t>Fejlesztési céltartalék</t>
  </si>
  <si>
    <t>Humánszolgáltatási Ügyosztály</t>
  </si>
  <si>
    <t>Veszélyhelyzettel kapcsolatos feladatok</t>
  </si>
  <si>
    <t>Gyermekek Átmeneti Otthona</t>
  </si>
  <si>
    <t>2021. évi népszámláláshoz kapcsolódó támogatási bevétel</t>
  </si>
  <si>
    <t>Vállalkozásfejlesztési céltartalék</t>
  </si>
  <si>
    <t>Képviselői keret céltartalék</t>
  </si>
  <si>
    <t xml:space="preserve">Polgármesteri keret </t>
  </si>
  <si>
    <t>ellenőrzés</t>
  </si>
  <si>
    <t>D. Irányítószervi támogatásból adódó halmozódás kiszűrése</t>
  </si>
  <si>
    <t xml:space="preserve">Halmozódás kiszűrése működés: Intézmények és PH támogatása </t>
  </si>
  <si>
    <t>Halmozódás kiszűrése  felhalmozás: Intézmények és PH támogatása</t>
  </si>
  <si>
    <t>Halmozódás kiszűrése Intézmények és PH támogatása összesen:</t>
  </si>
  <si>
    <r>
      <t xml:space="preserve">A. Működési kiadások összesen  </t>
    </r>
    <r>
      <rPr>
        <sz val="12"/>
        <rFont val="Times New Roman"/>
        <family val="1"/>
        <charset val="238"/>
      </rPr>
      <t>(I+...+V)</t>
    </r>
  </si>
  <si>
    <r>
      <t>I. Belföldi finanszírozási kiadásai</t>
    </r>
    <r>
      <rPr>
        <sz val="12"/>
        <rFont val="Times New Roman"/>
        <family val="1"/>
        <charset val="238"/>
      </rPr>
      <t xml:space="preserve"> (hitelek törlesztése)</t>
    </r>
  </si>
  <si>
    <t>2020. évi eredeti előirányzat</t>
  </si>
  <si>
    <t>MOrczy</t>
  </si>
  <si>
    <t>Kiegészítő kisebbségpolitikai támogatás céltartalék</t>
  </si>
  <si>
    <t>Intézmények  irányítószervi támogatásából adódó halmozódás kiszűrése</t>
  </si>
  <si>
    <t>Polgármesteri Hivatal irányítószervi támogatásából adódó halmozódás kiszűrése</t>
  </si>
  <si>
    <t>Intézmény és PH  irányítószervi támogatásából adódó halmozódás kiszűrése összesen</t>
  </si>
  <si>
    <t>(halmozódás kiszűrése)</t>
  </si>
  <si>
    <t>Józsefvárosi Önkormányzat mindösszesen 
(Kerület összesen halmozódás kiszűrésével)</t>
  </si>
  <si>
    <t xml:space="preserve">dr. Erőss Gábor alpolgármesteri kerete </t>
  </si>
  <si>
    <t xml:space="preserve">Rádai Dániel alpolgármesteri kerete </t>
  </si>
  <si>
    <t>Szili-Darók Ildikó alpolgármesteri kerete</t>
  </si>
  <si>
    <t>Szolidaritási hozzájárulás</t>
  </si>
  <si>
    <t>ASP projekt visszafizetési kötelezettsége</t>
  </si>
  <si>
    <t>Köztemetés - más önkormányzatnak történő megtérítése</t>
  </si>
  <si>
    <t>100%-os önkormányzati tulajdonú lakóházak felújítása</t>
  </si>
  <si>
    <t>Kötvény</t>
  </si>
  <si>
    <t xml:space="preserve">Felhalmozási bevételek összesen </t>
  </si>
  <si>
    <t xml:space="preserve">Felhalmozási kiadások összesen </t>
  </si>
  <si>
    <t>Önkormányzaati lakások, bérlakások felújítása</t>
  </si>
  <si>
    <t xml:space="preserve">JÓKÉSZ II. ütem </t>
  </si>
  <si>
    <t>Térfigyelő fejlesztés - 1 db kamera (Visy-Szeszgyár utca sarok)</t>
  </si>
  <si>
    <t>Fejlesztési projektervek felülvizsgálata céltartalék</t>
  </si>
  <si>
    <t>Társasaházak felújítási kölcsönei</t>
  </si>
  <si>
    <t>Társasházi támogatások - Világos Kapualjak</t>
  </si>
  <si>
    <t>20810-01</t>
  </si>
  <si>
    <t>Közterületfelügyelet autó beszerzése</t>
  </si>
  <si>
    <t>Napraforgó óvoda tetőcseréje</t>
  </si>
  <si>
    <t xml:space="preserve">Gyerek Virág tagóvoda egyik telephelyének gépészeti felújítása </t>
  </si>
  <si>
    <t>Gyerek Virág tagóvoda árnyékoló felújítása</t>
  </si>
  <si>
    <t>Várunk Rád tagóvoda nevelő szoba kialakítása</t>
  </si>
  <si>
    <t xml:space="preserve">Számítógépek cseréje </t>
  </si>
  <si>
    <t>Lélekház Program telephelyének felújítás</t>
  </si>
  <si>
    <t xml:space="preserve">Óvoda és iskola ellátás telepőhelyének felújítása </t>
  </si>
  <si>
    <t>Hivatali Irodák felújítása</t>
  </si>
  <si>
    <t>beruházás  (K6)</t>
  </si>
  <si>
    <t>felújítás (K7)</t>
  </si>
  <si>
    <t>beruházás (K6)</t>
  </si>
  <si>
    <t>felhalmozási céltartalék 
(K51313)</t>
  </si>
  <si>
    <t>felhalmozási célú kölcsön nyújtása 
ÁH-on kívülre
(K861)</t>
  </si>
  <si>
    <t>felhalmozási célú pénzeszköz átadás 
ÁH-on kívülre
(K891)</t>
  </si>
  <si>
    <t>zárolt előirányzat feloldása</t>
  </si>
  <si>
    <t xml:space="preserve">Klíma berendezés beszerzése   </t>
  </si>
  <si>
    <t>Cím</t>
  </si>
  <si>
    <t>központi támogatás</t>
  </si>
  <si>
    <t>KEHOP -1.2.1.-18-2018-00011  "Helyi klímastratégia kidolgozása, klímatudatosságot erősítő szemléletformálás" Józsefvárosban</t>
  </si>
  <si>
    <t>dologi kiadások</t>
  </si>
  <si>
    <t>átvett pénzeszközök</t>
  </si>
  <si>
    <t>beruházás</t>
  </si>
  <si>
    <t>felújítás</t>
  </si>
  <si>
    <t>tartalék</t>
  </si>
  <si>
    <t>összesen:</t>
  </si>
  <si>
    <t>Konzorciumi tagok</t>
  </si>
  <si>
    <t>Tervezett kiadások fedezete bevételi forrásonként</t>
  </si>
  <si>
    <t>kötvény</t>
  </si>
  <si>
    <t>hitel</t>
  </si>
  <si>
    <t>Józsefvárosi Önkormányzat költségvetésében</t>
  </si>
  <si>
    <t>III.</t>
  </si>
  <si>
    <t>ZÁROLT FELADATOK MINDÖSSZESEN</t>
  </si>
  <si>
    <t>személyi és SZOCHO</t>
  </si>
  <si>
    <t>Józsefvárosi Szociális Szolgáltató és Gyermekjóléti Központ költségvetésében</t>
  </si>
  <si>
    <t>Józsefváros Közösségeiért Nonprofit Zrt. saját költségvetésében</t>
  </si>
  <si>
    <t>Tervezett kiadások költség nemenként</t>
  </si>
  <si>
    <t>felhalmozási támogatások</t>
  </si>
  <si>
    <t>konzorciumi tagoknak továbbutalás</t>
  </si>
  <si>
    <t>saját forrás</t>
  </si>
  <si>
    <t>Egészséges Budapest Program I.</t>
  </si>
  <si>
    <t xml:space="preserve">Egészséges Budapest Program II. </t>
  </si>
  <si>
    <t xml:space="preserve">VEKOP-6.2.1-15-2016-00013 Budapest Józsefváros, Magdolna-Orczy Negyed Szociális Város rehabilitációs Program </t>
  </si>
  <si>
    <t xml:space="preserve"> - iparűzési adóbevétel csökkenése a jogszabályban meghatározottak szerint</t>
  </si>
  <si>
    <t>2024. év</t>
  </si>
  <si>
    <t>Költségvetési szervek megnevezése</t>
  </si>
  <si>
    <t>Normatív támogatás visszafizetése (korábbi évek - beszámolóval és felülvizsgálattal megállapított)</t>
  </si>
  <si>
    <t>Társasházi felújítások támogatása - felújítások   EUB III</t>
  </si>
  <si>
    <t>Társasházi felújítások támogatása - előkészítés (tervezés) - EUB  III</t>
  </si>
  <si>
    <r>
      <t xml:space="preserve">Nyitó egyenleg 
</t>
    </r>
    <r>
      <rPr>
        <sz val="11"/>
        <rFont val="Times New Roman"/>
        <family val="1"/>
        <charset val="238"/>
      </rPr>
      <t>(eredeti előirányzat esetében az eredeti költségvetésben igénybe vett maradvány összege)</t>
    </r>
  </si>
  <si>
    <t xml:space="preserve"> - gépjármű adóbevétel 2020. áprilistól nem az önkormányzatok bevétele</t>
  </si>
  <si>
    <t>Társasházak visszatérítendő kölcsönbevétele</t>
  </si>
  <si>
    <t xml:space="preserve"> ERASMUS+ First Step</t>
  </si>
  <si>
    <t xml:space="preserve"> ERASMUS+ I.ECEC</t>
  </si>
  <si>
    <t xml:space="preserve"> ERASMUS+ FINE!</t>
  </si>
  <si>
    <t>9.21  Forgatási c.belf.értékpapírok bev., érték., kibocsát.</t>
  </si>
  <si>
    <t>2022.évi eredeti előirányzat</t>
  </si>
  <si>
    <t>2021évi eredeti előirányzat</t>
  </si>
  <si>
    <t>2022.évi eredeti ktv.</t>
  </si>
  <si>
    <t>a 2021. évi költségvetésről szóló 5/2021. (II.25.) önk. rendelet 9. §-a alapján</t>
  </si>
  <si>
    <r>
      <t>Fapótlás és környezetvédelmi céltartalék</t>
    </r>
    <r>
      <rPr>
        <b/>
        <sz val="11"/>
        <rFont val="Times New Roman"/>
        <family val="1"/>
        <charset val="238"/>
      </rPr>
      <t xml:space="preserve"> M</t>
    </r>
  </si>
  <si>
    <r>
      <t xml:space="preserve">Magdolna-Orczy projekt - beruházási céltartalék  </t>
    </r>
    <r>
      <rPr>
        <b/>
        <sz val="11"/>
        <rFont val="Times New Roman"/>
        <family val="1"/>
        <charset val="238"/>
      </rPr>
      <t>M</t>
    </r>
  </si>
  <si>
    <r>
      <t xml:space="preserve">Előző évi áthúzódó kötelezettségek fedezeti céltartalék    </t>
    </r>
    <r>
      <rPr>
        <b/>
        <sz val="11"/>
        <rFont val="Times New Roman"/>
        <family val="1"/>
        <charset val="238"/>
      </rPr>
      <t>M</t>
    </r>
  </si>
  <si>
    <t>2021. évi eredeti előirányzat</t>
  </si>
  <si>
    <t>2022. évi eredeti előirányzat</t>
  </si>
  <si>
    <t>2021 .évi eredeti előirányzat</t>
  </si>
  <si>
    <t>9-</t>
  </si>
  <si>
    <t>Törzsvagyon karbantartása, üzemeltetése, fejlesztése</t>
  </si>
  <si>
    <t xml:space="preserve">Fejlesztési céltartalék  </t>
  </si>
  <si>
    <t xml:space="preserve">Útfelújítási és közlekedési fejlesztési céltartalék </t>
  </si>
  <si>
    <t xml:space="preserve">Fejlesztési projekt-tervek felülvizsgálata céltartalék  </t>
  </si>
  <si>
    <t>Gyermekek Átmeneti Otthona - adomány</t>
  </si>
  <si>
    <t>"Tedd le a kocsit" pályázathoz kapcsolódó támogatások</t>
  </si>
  <si>
    <t xml:space="preserve">Társasházak felújítási kölcsönei     </t>
  </si>
  <si>
    <t xml:space="preserve">Társasházi támogatások - Világos Kapualjak     </t>
  </si>
  <si>
    <t>Bevétel-kiadás egyenlege</t>
  </si>
  <si>
    <t>Irtányító szervi támogatás</t>
  </si>
  <si>
    <t>IV.</t>
  </si>
  <si>
    <t>ÖNKORMÁNYZAT  MINDÖSSZESEN</t>
  </si>
  <si>
    <t xml:space="preserve">V. </t>
  </si>
  <si>
    <t>IV. ÖNKORMÁNYZAT MINDÖSSZESEN:</t>
  </si>
  <si>
    <t>V. Működési célú kölcsönök összesen</t>
  </si>
  <si>
    <t>VI. Felhalmozási célú kölcsönök összesen</t>
  </si>
  <si>
    <r>
      <t>V. Működési célú kölcsönök összesen:</t>
    </r>
    <r>
      <rPr>
        <sz val="11"/>
        <rFont val="Times New Roman"/>
        <family val="1"/>
        <charset val="238"/>
      </rPr>
      <t xml:space="preserve"> (1+2)</t>
    </r>
  </si>
  <si>
    <r>
      <t>VI. Felhalmozási célú kölcsönök összesen:</t>
    </r>
    <r>
      <rPr>
        <sz val="11"/>
        <rFont val="Times New Roman"/>
        <family val="1"/>
        <charset val="238"/>
      </rPr>
      <t xml:space="preserve"> (1+2)</t>
    </r>
  </si>
  <si>
    <t>IV. ÖNKORMÁNYZAT  MINDÖSSZESEN:</t>
  </si>
  <si>
    <t xml:space="preserve">Társasházaknak vissza nem térítendő támogatása     </t>
  </si>
  <si>
    <t xml:space="preserve">Társasházi támogatások - Világos Kapualjak   </t>
  </si>
  <si>
    <t xml:space="preserve">Otthon-felújítási támogatás       </t>
  </si>
  <si>
    <t xml:space="preserve">Corvin Áruház Ingatlanhasznosító Korlátolt Felelősségű Társaság    </t>
  </si>
  <si>
    <t xml:space="preserve">JGK Zrt. Közszolgáltatási szerződéshez kapcsolódó támogatás </t>
  </si>
  <si>
    <t xml:space="preserve">Rendőrkapitányságnak túlszolgálat </t>
  </si>
  <si>
    <t xml:space="preserve">Rendőrség térfigyelő üzemeltetésére </t>
  </si>
  <si>
    <t>Általános tartalék    K</t>
  </si>
  <si>
    <t xml:space="preserve">Általános tartalék </t>
  </si>
  <si>
    <t>visszafiz. kötel. (átadott p.e.)</t>
  </si>
  <si>
    <t xml:space="preserve">   1. Felhalmozási forrású értékpapírok bevételei</t>
  </si>
  <si>
    <t xml:space="preserve">   2. Működési forrású értékpapírok bevételei</t>
  </si>
  <si>
    <t>Járókelő Közhasznú Egyesület</t>
  </si>
  <si>
    <t>Nagycsaládosok Józsefvárosi Egyesülete</t>
  </si>
  <si>
    <t>Zrínyi Miklós Kick-boksz Akadémia</t>
  </si>
  <si>
    <t xml:space="preserve"> Józsefvárosi Kosárlabda Club</t>
  </si>
  <si>
    <t xml:space="preserve"> Magyar Goju-kai Szövetség</t>
  </si>
  <si>
    <t>Budapest-Józsefvárosi Evangélikus Egyházközség</t>
  </si>
  <si>
    <t>Szent Rókus Plébánia</t>
  </si>
  <si>
    <t xml:space="preserve"> Külső-Józsefvárosi Református Egyházközség</t>
  </si>
  <si>
    <t>Konstantinápolyi Egyetemes Patriarchátus Magyarországi Orthodox Exarchátusa</t>
  </si>
  <si>
    <t>Belvárosi Vívó Sportegyesület</t>
  </si>
  <si>
    <t>Józan Babák Egyesület</t>
  </si>
  <si>
    <t>Józsefvárosi Bolgár Önkormányzat</t>
  </si>
  <si>
    <t>Józsefvárosi Szerb Önkormányzat</t>
  </si>
  <si>
    <t>Józsefvárosi Szlovák Önkormányzat</t>
  </si>
  <si>
    <t>Józsefvárosi Roma Önkormányzat</t>
  </si>
  <si>
    <t>Józsefvárosi Lengyel Önkormányzat</t>
  </si>
  <si>
    <t>Józsefvárosi Ruszin Önkormányzat</t>
  </si>
  <si>
    <t>Józsefvárosi Örmény Önkormányzat</t>
  </si>
  <si>
    <t>Józsefvárosi Görög Önkormányzat</t>
  </si>
  <si>
    <t>Moravcsik Alapítvány</t>
  </si>
  <si>
    <t>Rosa Parks Alapítvány</t>
  </si>
  <si>
    <t>KultDesk Kulturális Alapítvány</t>
  </si>
  <si>
    <t>Vasas Központi Könyvtár Alapítvány</t>
  </si>
  <si>
    <t xml:space="preserve">Mentőöv Gyermekeinkért 2002 Alapítvány </t>
  </si>
  <si>
    <t>Éhező Gyermekekért Alapítvány</t>
  </si>
  <si>
    <t>Somvirág Alapítvány a Gyermekekért</t>
  </si>
  <si>
    <t>Józsefvárosi  Óvodák</t>
  </si>
  <si>
    <t>Józsefvárosi Óvodák</t>
  </si>
  <si>
    <t>20402-04 Egyéb vegyes feladatok és támogatások</t>
  </si>
  <si>
    <t>Nyári diákmunka támogatásának bevétele</t>
  </si>
  <si>
    <t>Intézményi befizetési kötelezettség  - működésből  (maradvány elszámolás)</t>
  </si>
  <si>
    <t>Intézményi befizetési kötelezettség  - működésből  (maradvány elszámolás )</t>
  </si>
  <si>
    <t>Nemzetiségi önkormányzatok működési pályázati támogatása</t>
  </si>
  <si>
    <t>Józsefváros Közösségeiért Nonprofit Kft. Közszolgáltatási szerződéshez kapcsolódó támogatás</t>
  </si>
  <si>
    <t>Alapítványi pályázati támogatások</t>
  </si>
  <si>
    <t>Civil pályázati támogatások</t>
  </si>
  <si>
    <t>Hogy Vagy Közhasznú Egyesület</t>
  </si>
  <si>
    <t>Mozgással az egészséges jövőért Egyesület</t>
  </si>
  <si>
    <t>Magyar Vöröskereszt Budapest Fővárosi Szervezete</t>
  </si>
  <si>
    <t>Budapesti Honismereti Társaság</t>
  </si>
  <si>
    <t>Magyar Ellenállók és Antifasiszták Szövetsége</t>
  </si>
  <si>
    <t>Art's Harmony Szabad Művészeti Társaság</t>
  </si>
  <si>
    <t>Pázmány Péter Ifjúsági Egyesület</t>
  </si>
  <si>
    <t>Lépjünk, hogy léphessenek! Közhasznú Egyesület</t>
  </si>
  <si>
    <t>Civilek a Palotanegyedért Egyesület</t>
  </si>
  <si>
    <t>Sport pályázati támogatások</t>
  </si>
  <si>
    <t>Egyházi pályázati támogatások</t>
  </si>
  <si>
    <t>Civil pályázati támogatás</t>
  </si>
  <si>
    <t>Egyházi pályázati támogatás</t>
  </si>
  <si>
    <t>Zöld Udvar pályázati támogatás</t>
  </si>
  <si>
    <t xml:space="preserve">  4. Működési célú átvett pénzeszközök ÁHT-n kívülről</t>
  </si>
  <si>
    <t xml:space="preserve">  6. Felhalmozási célú támogatások ÁHT-n belülről</t>
  </si>
  <si>
    <t xml:space="preserve">  7. Felhalmozási c. átvett pénzeszk. ÁHT-n kívülről</t>
  </si>
  <si>
    <t xml:space="preserve">  8. Hitelek, kölcsönök felvétele</t>
  </si>
  <si>
    <t xml:space="preserve">  9. Maradvány igénybevétele</t>
  </si>
  <si>
    <t>Cím / alcím / szervezeti egység, intézmény, gazdasági társaság</t>
  </si>
  <si>
    <t>2021. évi III.MÓD.</t>
  </si>
  <si>
    <t>2021. évi 
III.MÓD.</t>
  </si>
  <si>
    <t>Külső-Józsefvárosi Református Egyházközség</t>
  </si>
  <si>
    <t>Budapest-Tisztviselőtelepi Magyarok Nagyasszonya Plébánia</t>
  </si>
  <si>
    <t>Budapesti Zsidó Hitközség</t>
  </si>
  <si>
    <t>Elszámoláshoz kapcsolódó visszafizetési kötelezettség</t>
  </si>
  <si>
    <t>Vasas Központi Könyvtár Alapítvány támogatás</t>
  </si>
  <si>
    <t>Vasas Művészegyüttes Alapítvány támogatása</t>
  </si>
  <si>
    <t>Intézményi befizetési kötelezettség  - működésből és felhalmozásból (maradvány elszámolás)</t>
  </si>
  <si>
    <t>Belső-Pesti Tankerületi Központ támogatás -  továbbfoglalkoztatott dolgozók cafetéria kiadásai</t>
  </si>
  <si>
    <t>Balázs Krisztián "Jó Sport" kitüntetéshez kapcsolódó támogatása</t>
  </si>
  <si>
    <t>Józsefváros Közbiztonságáért Közalapítvány támogatása</t>
  </si>
  <si>
    <t>Diákmunka támogatás</t>
  </si>
  <si>
    <t>Duális képzés</t>
  </si>
  <si>
    <t>Egészséges Budapest Program III.</t>
  </si>
  <si>
    <t>Előző évi maradványoz kapcsolódó befizetési kötelezettség kiadása</t>
  </si>
  <si>
    <t>2021. évi IV.MÓD.</t>
  </si>
  <si>
    <t>2021.évi III.MÓD.</t>
  </si>
  <si>
    <t>2021.évi                IV.MÓD.</t>
  </si>
  <si>
    <t>2021. évi 
IV.MÓD.</t>
  </si>
  <si>
    <t>Corvin homlokzat felújítási pályázat visszafizetési kötelezettsége</t>
  </si>
  <si>
    <t>Menhely Alapítvány támogatása - utcai szociális munka megszervezése és lebonyolítása</t>
  </si>
  <si>
    <t>Budapest Főváros VIII. kerület Józsefvárosi Önkormányzat  2022. évi költségvetés bevételi és kiadási előirányzatainak mérlegszerű bemutatása</t>
  </si>
  <si>
    <t>Budapest Főváros VIII. kerület Józsefvárosi Önkormányzat  2022. évi költségvetés bevételi előirányzatai</t>
  </si>
  <si>
    <t>2022.01.01</t>
  </si>
  <si>
    <t>Budapest Főváros VIII. kerület Józsefvárosi Önkormányzat  
2022. évi átvett pénzeszközök és támogatások, kölcsönök visszatérülésének előirányzata</t>
  </si>
  <si>
    <t>Budapest Főváros VIII. kerület Józsefvárosi Önkormányzat  
2022. évi eredeti költségvetés támogatásértékű kiadások, pénzeszközátadás és kölcsönök előirányzata</t>
  </si>
  <si>
    <t>Kimutatás a stabilitási törvény szerinti önkormányzati saját bevételekről 
és az önkormányzati adósságot keletkeztető ügyleteiből eredő fizetési kötelezettségeinek 
a 2022. évi és az azt követő 3 évre várható összegéről 
a 353/2011. (XII.30.) Korm. Rendelet 2. § (1) bekezdése alapján</t>
  </si>
  <si>
    <t>2022. évi feladat jellege</t>
  </si>
  <si>
    <r>
      <t xml:space="preserve">JGK Zrt. Közszolgáltatási szerződés - terek, parkok, fasorok, közösségi kertek fenntartása, gondozása, LÉLEK programban részvevők foglalkoztatásával együtt 
</t>
    </r>
    <r>
      <rPr>
        <i/>
        <sz val="10"/>
        <color rgb="FFFF0000"/>
        <rFont val="Times New Roman"/>
        <family val="1"/>
        <charset val="238"/>
      </rPr>
      <t xml:space="preserve"> - Kertészeti iroda számára új eszközök beszerzése 9.625.000 Ft
 - Foghíjkeretek fejlesztése 7.000.000 Ft
 - Kutyafuttatók felújítása 10.000.000 Ft
 - Gutemberg és Múzeumkert játszóterek új játékok beszerzése 1.000.000 Ft</t>
    </r>
  </si>
  <si>
    <r>
      <t xml:space="preserve">JGK Zrt. Közszolgáltatási szerződés - köztisztasági feladatok, LÉLEK programban részvevők foglalkoztatásával együtt
</t>
    </r>
    <r>
      <rPr>
        <i/>
        <sz val="10"/>
        <color rgb="FFFF0000"/>
        <rFont val="Times New Roman"/>
        <family val="1"/>
        <charset val="238"/>
      </rPr>
      <t xml:space="preserve"> - Szemetesek kihelyezése 3.000.000 Ft</t>
    </r>
  </si>
  <si>
    <t xml:space="preserve">Budapest Főváros VIII. kerület Józsefvárosi Önkormányzat  
2022. évi felújítási előirányzatai feladatonként és forrásonként bruttó összegben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</si>
  <si>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Budapest Főváros VIII. kerület Józsefvárosi Önkormányzat 
2022. évi fejlesztési előirányzatai feladatonként és forrásonként bruttó összegben</t>
  </si>
  <si>
    <t xml:space="preserve">Budapest Főváros VIII. kerület Józsefvárosi Önkormányzat 
Európai Uniós támogatással megvalósuló programjai és egyéb projektjei 2022. évben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</si>
  <si>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Budapest Főváros VIII. kerület Józsefvárosi Önkormányzat 2022. évi költségvetés kiadási előirányzatai</t>
  </si>
  <si>
    <t>Budapest Főváros VIII. kerület Józsefvárosi Önkormányzat  
2022. évi általános tartalékának, valamint működési és felhalmozási céltartalékainak előirányzatai</t>
  </si>
  <si>
    <t>20101 egy része, 20102, 20103, 20104</t>
  </si>
  <si>
    <t>Ügyfélszolgálati és Ügyviteli Ügyosztály feladatai</t>
  </si>
  <si>
    <t>Önkormányzati feladatellátás</t>
  </si>
  <si>
    <t xml:space="preserve">Közösségi Részvételi Iroda </t>
  </si>
  <si>
    <t xml:space="preserve">Jegyzői referatúra </t>
  </si>
  <si>
    <t xml:space="preserve">Jogi és Szervezési Ügyosztály </t>
  </si>
  <si>
    <t>Informatika</t>
  </si>
  <si>
    <t>20250, 20207</t>
  </si>
  <si>
    <t>Belső Ellátási Iroda</t>
  </si>
  <si>
    <t>20204, 20206</t>
  </si>
  <si>
    <t>Beruházási, Közbeszerzési és Pályázati Iroda</t>
  </si>
  <si>
    <t>Vagyongazdálkodási Iroda</t>
  </si>
  <si>
    <t>20810-01, 20810-02, 20810-05 részben</t>
  </si>
  <si>
    <t>20810-03, 20810-04, 20810-05 részben</t>
  </si>
  <si>
    <t>20250, 30207</t>
  </si>
  <si>
    <t>30204, 30206</t>
  </si>
  <si>
    <t>Kerületgazdálkodási Ügyosztály</t>
  </si>
  <si>
    <t>Jegyző közvetlen irányítása alá tartozó szervezeti egységek</t>
  </si>
  <si>
    <t>Polgármester közvetlen irányítása alá tartozó szervezeti egységek</t>
  </si>
  <si>
    <t>Városüzemeltetési  és Zöld Iroda</t>
  </si>
  <si>
    <t>Budapest Főváros VIII. kerület Józsefvárosi Önkormányzat  
2022. évi ellátottak pénzbeli juttatásai</t>
  </si>
  <si>
    <t>41801   Gyermekek átmeneti otthona</t>
  </si>
  <si>
    <t>Rendkívüli települési támogatás - eseti</t>
  </si>
  <si>
    <t>Rendkívüli települési támogatás - temetés</t>
  </si>
  <si>
    <t>Rendkívüli települési támogatás - rendkívüli</t>
  </si>
  <si>
    <t xml:space="preserve">Rendkívüli települési támogatás - lakhatási </t>
  </si>
  <si>
    <t>Fűtési kompenzáció</t>
  </si>
  <si>
    <t xml:space="preserve">Fűtési díj hozzájárulás téli </t>
  </si>
  <si>
    <t xml:space="preserve">Gyógyszertámogatás </t>
  </si>
  <si>
    <t>Lakhatási kiadásokhoz kapcsolódó hátralékkezelési támogatás</t>
  </si>
  <si>
    <t xml:space="preserve">Köztemetés </t>
  </si>
  <si>
    <t xml:space="preserve">Oltási támogatás </t>
  </si>
  <si>
    <t>Ápolási támogatás</t>
  </si>
  <si>
    <t>Méltányossági támogatás</t>
  </si>
  <si>
    <t>Egészségvédelmi támogatás</t>
  </si>
  <si>
    <t>M</t>
  </si>
  <si>
    <t>9.22 Befektetési c.belf.értékpapírok vásárlása</t>
  </si>
  <si>
    <t>9.21 Forgatási c.belf.értékpapírok vásárlása</t>
  </si>
  <si>
    <t>PH</t>
  </si>
  <si>
    <t>Nyugdíjasok és gyermekek színházjegy támogatása (2,5-2,5 MFt)</t>
  </si>
  <si>
    <t>Intézmények szakhatósági és hibaelhárítási kerete</t>
  </si>
  <si>
    <t>Ingatlanok/lakóházak kiürítése felhalmozási céltartalék</t>
  </si>
  <si>
    <t xml:space="preserve">A káptalanfüredi gyerektábor fejlesztéséhez kapcsolódó felhalmozási céltartalék </t>
  </si>
  <si>
    <t>Társasházak részére kiírandó klímavédelmi pályázatok</t>
  </si>
  <si>
    <r>
      <t xml:space="preserve">Parkolás megváltás </t>
    </r>
    <r>
      <rPr>
        <b/>
        <sz val="11"/>
        <rFont val="Times New Roman"/>
        <family val="1"/>
        <charset val="238"/>
      </rPr>
      <t xml:space="preserve"> M</t>
    </r>
  </si>
  <si>
    <t>Tartalékkeret - TÉR_KÖZ 2018 - Déri Miksa</t>
  </si>
  <si>
    <r>
      <t xml:space="preserve">Tartalékkeret - TÉR_KÖZ 2018 - Déri Miksa   </t>
    </r>
    <r>
      <rPr>
        <b/>
        <sz val="11"/>
        <rFont val="Times New Roman"/>
        <family val="1"/>
        <charset val="238"/>
      </rPr>
      <t>M</t>
    </r>
  </si>
  <si>
    <t>Részvételi költségvetés céltartaléka</t>
  </si>
  <si>
    <t>ELLÁTOTTAK JUTTATÁSAI MINDÖSSZESEN:</t>
  </si>
  <si>
    <t>2022.07.01</t>
  </si>
  <si>
    <t>2022.03.01</t>
  </si>
  <si>
    <t>2022.09.01</t>
  </si>
  <si>
    <t>2022.04.01</t>
  </si>
  <si>
    <t>nem képviselői bizottsági tagok
(fő)</t>
  </si>
  <si>
    <t>változás</t>
  </si>
  <si>
    <t>ebből</t>
  </si>
  <si>
    <t>JSZSZGYK</t>
  </si>
  <si>
    <t>JEB</t>
  </si>
  <si>
    <t>JEK</t>
  </si>
  <si>
    <t>JÓK</t>
  </si>
  <si>
    <t>OKFŐ rezidens bértámogatás</t>
  </si>
  <si>
    <t>RÉV8 - Előző évi kompenzáció visszafizetés</t>
  </si>
  <si>
    <t xml:space="preserve">JKN - előző évi kompenzáció visszafizetés </t>
  </si>
  <si>
    <t>JGK - Előző évi kompenzáció visszafizetés</t>
  </si>
  <si>
    <t>TÉR_KÖZ 2018 - Déri Miksa projekt - fel nem használt társasházi támogatás visszafizetéséből eredő bevétel</t>
  </si>
  <si>
    <t>Nemzetiségi Önkormányzatok működésének támogatása - Józsefvárosi Bolgár Önkormányzat</t>
  </si>
  <si>
    <t>Nemzetiségi Önkormányzatok működésének támogatása - Józsefvárosi Görög Önkormányzat</t>
  </si>
  <si>
    <t>Nemzetiségi Önkormányzatok működésének támogatása - Józsefvárosi Lengyel Önkormányzat</t>
  </si>
  <si>
    <t>Nemzetiségi Önkormányzatok működésének támogatása - Józsefvárosi Német Önkormányzat</t>
  </si>
  <si>
    <t>Nemzetiségi Önkormányzatok működésének támogatása - Józsefvárosi Örmény Önkormányzat</t>
  </si>
  <si>
    <t>Nemzetiségi Önkormányzatok működésének támogatása - Józsefvárosi Roma Önkormányzat</t>
  </si>
  <si>
    <t>Nemzetiségi Önkormányzatok működésének támogatása - Józsefvárosi Román Önkormányzat</t>
  </si>
  <si>
    <t>Nemzetiségi Önkormányzatok működésének támogatása - Józsefvárosi Ruszin Önkormányzat</t>
  </si>
  <si>
    <t>Nemzetiségi Önkormányzatok működésének támogatása - Józsefvárosi Szerb Önkormányzat</t>
  </si>
  <si>
    <t>Nemzetiségi Önkormányzatok működésének támogatása - Józsefvárosi Szlovák Önkormányzat</t>
  </si>
  <si>
    <t>Nemzetiségi Önkormányzatok működésének támogatása - Józsefvárosi Ukrán Önkormányzat</t>
  </si>
  <si>
    <t>KEHOP-Klíma - pályázati elszámolás utáni visszafizetési kötelezettség</t>
  </si>
  <si>
    <t>Szomszédünnep pályázatok - KRI</t>
  </si>
  <si>
    <t>JGK Zrt. Közszolgáltatási szerződéseihez kapcsolódó támogatás</t>
  </si>
  <si>
    <t>Gyermekprogram sorozat pályázat</t>
  </si>
  <si>
    <t>Karácsony Sándor Közalapítvány támogatása.(kuratóriumi tag.felügy. díjaz.)</t>
  </si>
  <si>
    <t>Karácsony Sándor Közalapítvány támogatása</t>
  </si>
  <si>
    <t>(1+2+3)</t>
  </si>
  <si>
    <t xml:space="preserve">Józsefv.Közösségeiért Nonpr.Kft. Közszolgáltatási szerződéshez kapcsolódó támogatás </t>
  </si>
  <si>
    <t>Ovi-Sport Közhasznú Alapítvány (Gyerekvirág és Virágkoszorú Óvoda ovisport pálya önerő)</t>
  </si>
  <si>
    <t>Józsefvárosi lakosok kerékpárvásárlásának támogatása</t>
  </si>
  <si>
    <t>Salétrom u. 8. Társasház</t>
  </si>
  <si>
    <t xml:space="preserve">Tavaszmező u. 2. Társasház </t>
  </si>
  <si>
    <t xml:space="preserve">József u. 38. Társasház </t>
  </si>
  <si>
    <t xml:space="preserve">Népszínház u. 13. Társasház </t>
  </si>
  <si>
    <t xml:space="preserve">Dankó u. 38. Társasház </t>
  </si>
  <si>
    <t>Teleki László tér 8-9. Társasház</t>
  </si>
  <si>
    <t>Népszínház u.41. Társasház</t>
  </si>
  <si>
    <t>Szerdahelyi u. 11. Társasház</t>
  </si>
  <si>
    <t>Harminckettesek tere 6.Társasház</t>
  </si>
  <si>
    <t>Kálvária tér 4. Társasház</t>
  </si>
  <si>
    <t>Sárkány u. 13. Társasház</t>
  </si>
  <si>
    <t>Harminckettesek tere 2. Társasház</t>
  </si>
  <si>
    <t>Lujza u.3.  Társasház</t>
  </si>
  <si>
    <t>Népszínház u. 57. Társasház</t>
  </si>
  <si>
    <t>József krt. 9. Társasház</t>
  </si>
  <si>
    <t>Pál u. 6. Társasház</t>
  </si>
  <si>
    <t>Lujza u. 4. Társasház</t>
  </si>
  <si>
    <t xml:space="preserve">2022. évi költségvetés </t>
  </si>
  <si>
    <t>2022. évi eredeti terv</t>
  </si>
  <si>
    <t>2025. év</t>
  </si>
  <si>
    <t>Katica Bölcsőde - középső terasz beépítése (altatószoba kialakítása, szarufák cseréje, tetőfelújítás)   M</t>
  </si>
  <si>
    <t>Biztos Kezdet Gyerekház - korábbi központ bővítésénél a környezet hiányos padlózatának kialakítása    M</t>
  </si>
  <si>
    <t>Katica Bölcsőde - tejkonyhákba bútorok és mosogatógépek beszerzése   M</t>
  </si>
  <si>
    <t>Katica Bölcsőde/Óvoda esőelvezető rendszerének felújítása.</t>
  </si>
  <si>
    <t>Gyermekkert Bölcsőde ételliftjének cseréje</t>
  </si>
  <si>
    <t>Kisértékű gép, berendezés, felszerelés beszerzés. (bútor, kisgép, polc, szék, asztal), stb.</t>
  </si>
  <si>
    <t>Ételszállító gépkocsi cseréje</t>
  </si>
  <si>
    <t>Informatikai gép, berendezés, felszerelés létesítés  (PC, laptop, stb.)</t>
  </si>
  <si>
    <t>Szállítógépjármű beszerzése    M</t>
  </si>
  <si>
    <t>Egészségügyi ellátáshoz szükséges informatikai eszközök cseréje</t>
  </si>
  <si>
    <t>Wifi hálózat kiépítése, bővítése    M</t>
  </si>
  <si>
    <t xml:space="preserve">Tárgyi eszközbeszerzés minimális eszköznorma szerint ( köznevelési törvény 2 es melléklet szerint meghatározott eszközök) </t>
  </si>
  <si>
    <t xml:space="preserve">Informatikai eszközök beszerzése ( Laptop, asztali számítógép, tablet, projektor) </t>
  </si>
  <si>
    <t xml:space="preserve">Gyerek Virág  tagóvodában új bejárat kialakítása </t>
  </si>
  <si>
    <t>Gyerek Virág tagóvodában udvari játszóeszközök beszerzése</t>
  </si>
  <si>
    <t>Százszorszép tagóvodában új villámhárító telepítése</t>
  </si>
  <si>
    <t>Gyerek Virág tagóvodában belső burkolat csere</t>
  </si>
  <si>
    <t>Várok Rád tagóvodában homlokzat-vakolat helyreállítása, bejárati kapu cseréje</t>
  </si>
  <si>
    <t>Gyerekvirág tagóvodában  külső terasz felújítása</t>
  </si>
  <si>
    <t>Csodasziget tagóvodában elektromos hálózat felújítása (érintésvédelmi felújítás)</t>
  </si>
  <si>
    <t>Napraforgó tagóvodában udvari kút kialakítása</t>
  </si>
  <si>
    <t>Várunk rád tagóvodában Kisház átalakítása nevelői szobává (a keretösszegből 9,5 millió Ft pályázati önerő)</t>
  </si>
  <si>
    <t>Tárgyi eszköz beszerzés   M</t>
  </si>
  <si>
    <t xml:space="preserve">Tárgyi eszköz beszerzés ( Szék, asztal, szekrény, szőnyeg , homokozó ponyva, élősarok állvány, tálaló kocsi, lamináló gép, fénymásoló asztal, stb.) </t>
  </si>
  <si>
    <t>Tündérkert tagóvodában homlokzat felújítása</t>
  </si>
  <si>
    <t>Százszorszép tagóvodában a két épület közötti átjáró folyosó kialakítása bejárati ajtók érintettségével</t>
  </si>
  <si>
    <t>Lélekház tárgyi eszköz beszerzés   M</t>
  </si>
  <si>
    <t>Gazdasági szervezet és Központi irányítás  tárgyi eszköz beszerzés   M</t>
  </si>
  <si>
    <t>Gazdasági szervezet és Központi irányítás  informatikai eszköz beszerzés    M</t>
  </si>
  <si>
    <t>Népkonyha tárgyi eszköz beszerzés   M</t>
  </si>
  <si>
    <t>Mosoda tárgyi eszköz beszerzés   M</t>
  </si>
  <si>
    <t>Család és Gyermekjóléti Szolgálat tárgyi eszköz beszerzés   M</t>
  </si>
  <si>
    <t>Oktatási-nevelési intézmények étkeztetése tárgyi eszköz beszerzés   M</t>
  </si>
  <si>
    <t>Család és Gyermekjóléti Szolgálat informatikai eszköz beszerzés   M</t>
  </si>
  <si>
    <t>Család és Gyermekjóléti Központ tárgyi eszköz beszerzés   M</t>
  </si>
  <si>
    <t>Család és Gyermekjóléti Központ bútor beszerzés   M</t>
  </si>
  <si>
    <t>Házi Segítségnyújtás tárgyi eszköz beszerzés   M</t>
  </si>
  <si>
    <t>Óvodai  és iskolai szociális segítő tevékenység tárgyi eszköz beszerzés   M</t>
  </si>
  <si>
    <t>Jelzőrendszeres házi segítségnyújtás  tárgyi eszköz beszerzés   M</t>
  </si>
  <si>
    <t>Gyermekek Átmeneti Otthona tárgyi eszköz beszerzés   M</t>
  </si>
  <si>
    <t>Családok Átmeneti Otthona tárgyi eszköz beszerzés   M</t>
  </si>
  <si>
    <t xml:space="preserve"> Pályázat tárgyi eszköz beszerzés motivációs csomag  M</t>
  </si>
  <si>
    <t>Gazdasági szervezet és Központi irányítás -  Kálvária tér 13. pince felújítás, irattár és raktár kialakítás</t>
  </si>
  <si>
    <t>Család és Gyermekjóléti Szolgálat Népszínház 22. pince felújítása, iroda, foglalkoztató és irattár kialakítása</t>
  </si>
  <si>
    <t>Házi Segítségnyújtás Orczy út 41. Ablakcsere - felújítás</t>
  </si>
  <si>
    <t>Egyéb gép, berendezés, felszerelés beszerzés. (irodabútor, szőnyegek, gyermekbútor, stb.)</t>
  </si>
  <si>
    <t>LÉLEKHÁZ, LÉLEKPROGRAM - tárgyi eszköz beszerzés</t>
  </si>
  <si>
    <t>Gazdasági szervezet és Központi irányítás - tárgyi eszköz beszerzés</t>
  </si>
  <si>
    <t>Gazdasági szervezet és Központi irányítás - informatikai eszköz beszerzés</t>
  </si>
  <si>
    <t>Népkonyha - tárgyi eszköz beszerzés</t>
  </si>
  <si>
    <t>Oktatási-nevelési intézményekben étkeztetés biztosítása - tárgyi eszköz beszerzés</t>
  </si>
  <si>
    <t xml:space="preserve">Oktatási-nevelési intézményekben étkeztetés biztosítása - iskolák berendezéseinek cseréje (székek, asztalok, hűtők, stb.) </t>
  </si>
  <si>
    <t>Család és Gyermekjóléti Szolgálat - tárgyi eszköz beszerzés</t>
  </si>
  <si>
    <t>Család és Gyermekjóléti Központ - mobil klíma beszerzés</t>
  </si>
  <si>
    <t>Család és Gyermekjóléti Központ - tárgyi eszköz beszerzés</t>
  </si>
  <si>
    <t>Házi Segítségnyújtás - tárgyi eszköz beszerzés</t>
  </si>
  <si>
    <t>Nappali Ellátás - tárgyi eszköz beszerzés</t>
  </si>
  <si>
    <t>Nappali Ellátás - ÉNO fejlesztő tárgyi eszköz beszerzés</t>
  </si>
  <si>
    <t>Idősek Átmeneti Otthona - tárgyi eszköz beszerzés</t>
  </si>
  <si>
    <t>Jelzőrendszeres házi segítségnyújtás - tárgyi eszköz beszerzés</t>
  </si>
  <si>
    <t>Gyermekek Átmeneti Otthona - informatikai eszköz beszerzés</t>
  </si>
  <si>
    <t>Gyermekek Átmeneti Otthona - tárgyi eszköz beszerzés</t>
  </si>
  <si>
    <t>Családok Átmeneti Otthona - tárgyi eszköz beszerzés</t>
  </si>
  <si>
    <t>Családok Átmeneti Otthona - homokozó elbontása, udvar átépítése</t>
  </si>
  <si>
    <t>Mosoda - tárgyi eszköz beszerzés</t>
  </si>
  <si>
    <t>Tálalókonyha kialakítása   M</t>
  </si>
  <si>
    <t>Éven túl elhaszn. eszközök beszerzése)</t>
  </si>
  <si>
    <t>Salgó polcok beszerzése (irattározáshoz)</t>
  </si>
  <si>
    <t>Hálózati infrastruktúra fejlesztése</t>
  </si>
  <si>
    <t>Multifunkciós irodai eszközök beszerzése</t>
  </si>
  <si>
    <t>Adat-és rendszerbiztonsági szoftver beszerzés (TeamViewer, Microsoft Windows Server , Döntéstámogató rendszer , Veeam backup software upgrade )</t>
  </si>
  <si>
    <t>Globomax rendszer kiadásai (Képviselő-testületi Mikro-voks rendszer fejlesztése a 100-as tárgyalóban, 2 új kivetítő a 300-as tárgyalóba)</t>
  </si>
  <si>
    <t xml:space="preserve">Mobil nyomtatók beszerzése PDA-khoz </t>
  </si>
  <si>
    <t>PDA bírságoló készülék beszerzés</t>
  </si>
  <si>
    <t>Ózonfertőtlenítő beszerzése</t>
  </si>
  <si>
    <t>TV beszerzés (OGY választás)</t>
  </si>
  <si>
    <t>Kapszulás kávéfőző beszerzése  (OGY választás)</t>
  </si>
  <si>
    <t>Vízforralók beszerzése  (OGY választás)</t>
  </si>
  <si>
    <t>Szavazófülke beszerzése  (OGY választás)</t>
  </si>
  <si>
    <t>Práter utca  (Szigony-Illés szakasza) felújítás tervezés</t>
  </si>
  <si>
    <t>Somogyi Béla utca felújítása (felújítás és műszaki ellenőr díja) fordított áfás</t>
  </si>
  <si>
    <t xml:space="preserve">Horváth Mihály tér  felújítása </t>
  </si>
  <si>
    <t>JGK telephelyek elektromos hálózati főelosztó szekrények felújítása</t>
  </si>
  <si>
    <t>Önkormányzati épületek kazánházi és fűtési hálózat felújítása</t>
  </si>
  <si>
    <t>Önkormányzati lakások, bérlakások felújítása   M</t>
  </si>
  <si>
    <t>Önkormányzati lakások, bérlakások felújítása</t>
  </si>
  <si>
    <t>100%-os önkormányzati tulajdonú lakóházak felújítása   M</t>
  </si>
  <si>
    <t>Bérkocsis u.30.szám alatti épület kiürítéséhez kapcsolódó kiadások   M</t>
  </si>
  <si>
    <t>Tolnai L.u.37.szám alatti épület kiürítéséhez kapcsolódó kiadások   M</t>
  </si>
  <si>
    <t>Víg utca 35. szám alatti épület kiürítéséhez kapcsolódó kiadások   M</t>
  </si>
  <si>
    <t>Bauer Sándor utca 13. szám alatti épület kiürítéséhez kapcsolódó kiadások</t>
  </si>
  <si>
    <t>József utca 59. szám alatti épület kiürítéséhez kapcsolódó kiadások</t>
  </si>
  <si>
    <t>József utca 57. szám alatti épület kiürítéséhez kapcsolódó kiadások</t>
  </si>
  <si>
    <t>József utca 25. szám alatti épület kiürítéséhez kapcsolódó kiadások</t>
  </si>
  <si>
    <t>Szigony u. 39. épület kiürítési költségei</t>
  </si>
  <si>
    <t>Vajdahunyad u. 8. épület kiürítés költségei</t>
  </si>
  <si>
    <t>Népszínház utca felújításának részvételi  tervezése</t>
  </si>
  <si>
    <t>Dankó utca felújításának tervezése</t>
  </si>
  <si>
    <t>Krúdy utca felújítás tervezése</t>
  </si>
  <si>
    <t>Tömő u. 23/a, és 23/b. épület kiürítés költségei   M</t>
  </si>
  <si>
    <t>Lakások esetében bérbeszámítás (értéknövelő munkálatok esetén)   M</t>
  </si>
  <si>
    <t>Digitális fejlesztés - KRI kapcs.kiadás</t>
  </si>
  <si>
    <t>Koszorú u.29. (zsebtér) tervezés, kivitelezés</t>
  </si>
  <si>
    <t>Tisztviselőtelep forgalomtechnika tervezés</t>
  </si>
  <si>
    <t>Kerületi emléktáblák elkészítése, kihelyezése, pótlása</t>
  </si>
  <si>
    <t>Illés utca átalakításának tervezése</t>
  </si>
  <si>
    <t>Zöldfelület kialakítás tervezése, utca fásítási program tervezése</t>
  </si>
  <si>
    <t>Utca fásítási program megvalósítása</t>
  </si>
  <si>
    <t>Köz-wc program tervezése és kivitelezése (Teleki tér, Hamrnickettesek tere)</t>
  </si>
  <si>
    <t>Katasztrófavédelmi indulókészlet beszerzése (tábori ágy, olajradiátor, hőlégbefúvó, stb.)</t>
  </si>
  <si>
    <t xml:space="preserve">Hibás térfigyelő kamerák cseréje </t>
  </si>
  <si>
    <t>A központi switch fejlesztése (közterület felügyelet)</t>
  </si>
  <si>
    <t>Fődiszpécser (közterület-felügyelet) és az 1. parancsnoki munkaállomás cseréje</t>
  </si>
  <si>
    <t>Térfigyelő rendszer szerver fejlesztése II. ütem</t>
  </si>
  <si>
    <t>Térfigyelő rendszer adatátviteli hálózat fejlesztése  II. ütem</t>
  </si>
  <si>
    <t>A rendőrkapitányságon az áttekintő monitorok meghajtását biztosító videófal-meghajtó számítógépek cseréje</t>
  </si>
  <si>
    <t>Megszűnt helyszíneken kamerák, átviteli eszközök kihelyezése (4 db - Bláthy-Üllői sarok, Kerepesi út-Ifjúság útja, Somogy-Stáhly, Illés-Kálvária tér)</t>
  </si>
  <si>
    <t>Új térfigyelő rack szekrény kialakítása</t>
  </si>
  <si>
    <t>Új térfigyelő kamerák telepítése (3 db)</t>
  </si>
  <si>
    <t>Köztér teremtés - tervezés és kivitelezés (Népszínház u.csomópontok, Békési u., Bacsó B.u.)</t>
  </si>
  <si>
    <t>Gyermekbarát önkormányzat programhoz kapcsolódó közterületi beruházásai (játszótér és közterületi fejlesztések)</t>
  </si>
  <si>
    <t xml:space="preserve">Önkormányzati tulajdonú házakban zöldudvarok kialakítása </t>
  </si>
  <si>
    <t xml:space="preserve">Teleki tér 7. fsz. 36 m² megvásárlása </t>
  </si>
  <si>
    <t>Nagy Fuvaros u. 20. közös WC helyiség megvásárlása</t>
  </si>
  <si>
    <t>Bacsó Béla utca átalakításának tervezése (sétáló utca, valamint forgalom csillapított utca, utcabútorok)</t>
  </si>
  <si>
    <t>Harminckettesek tere átalakításának tervezése</t>
  </si>
  <si>
    <t>Alföldi-Népszínház u. csomópont átalakításának tervezése</t>
  </si>
  <si>
    <t>Csarnok-Magdolna negyed forgalomtechnikai kivitelezése és tervezése</t>
  </si>
  <si>
    <t>Térinformatikai szoftver - vagyonkataszteri modul kialakítása   M</t>
  </si>
  <si>
    <t>Práter utca /Futó utca – Szigony utca/, út és járda felületen aszfalt burkolat cseréje, a szükséges kiegészítő munkákkal, meglévő szegély újraépítése, vízelvezetési hibák lokális megoldása, meglévő közvilágítás-hálózat szükség szerinti cseréje, kiegészítése  M</t>
  </si>
  <si>
    <t>Tömő utca /Leonardo da Vinci utca – Szigony utca/, kockakő burkolat elszállítása, új aszfalt és beton pályaszerkezet építés meglévő földmunkára, meglévő szegély újraépítése, járda aszfalt burkolat cseréje, közvilágítás kiépítés a Nagy Templom utcától, a kötőréteg szintig  M</t>
  </si>
  <si>
    <t>Leonardo da Vinci utca /Práter utca – Üllői út/ közvilágítás kiépítése  M</t>
  </si>
  <si>
    <t>Eszközbeszerzés (KP3) - MOrczy Projekt   M</t>
  </si>
  <si>
    <t>Tűzfal festés (KP5) - művészeti alkotás épületen  - MOrczy Projekt   M</t>
  </si>
  <si>
    <t>Kutyaürülék szemetes beszerzése (KP5) - MOrczy Projekt   M</t>
  </si>
  <si>
    <r>
      <t>Káptalanfüredi gyermek- és utánpótlás tábor fejlesztése (</t>
    </r>
    <r>
      <rPr>
        <u/>
        <sz val="11"/>
        <color rgb="FFFF0000"/>
        <rFont val="Times New Roman"/>
        <family val="1"/>
        <charset val="238"/>
      </rPr>
      <t>tervezés</t>
    </r>
    <r>
      <rPr>
        <sz val="11"/>
        <color rgb="FFFF0000"/>
        <rFont val="Times New Roman"/>
        <family val="1"/>
        <charset val="238"/>
      </rPr>
      <t>, kivitelezés, eszközbeszerzés)   M</t>
    </r>
  </si>
  <si>
    <t xml:space="preserve">Szentkirályi utca fásítása - EUB III   </t>
  </si>
  <si>
    <t>Útépítés - TÉR_KÖZ 2018 - Déri Miksa      részben M</t>
  </si>
  <si>
    <t>Tájépítészet - TÉR_KÖZ 2018 - Déri Miksa      részben M</t>
  </si>
  <si>
    <t>Közvilágítás építése - TÉR_KÖZ 2018 - Déri Miksa      részben M</t>
  </si>
  <si>
    <t>Csőszház, játszótér - TÉR_KÖZ 2018 - Déri Miksa      részben M</t>
  </si>
  <si>
    <t>Műszaki ellenőr - TÉR_KÖZ 2018 - Déri Miksa      M</t>
  </si>
  <si>
    <t>Óvodai játékok, eszközök beszerzése   (E1) - Befogadó Óvoda EU-s pályázat</t>
  </si>
  <si>
    <t>Orvostechnikai-egészségügyi eszközök, műszerek, gépek, berendezések beszerzése - EBP II.            M</t>
  </si>
  <si>
    <t>Bútorok beszerzése - EBP II.            M</t>
  </si>
  <si>
    <t>Informatikai eszközök beszerzése - EBP II.            M</t>
  </si>
  <si>
    <t>Szoftver beszerzése - EBP II.            M</t>
  </si>
  <si>
    <t>Szent Kozma Egészségügyi Központ új épületszárny építésének tervezési kiadásai - EPB III.         M</t>
  </si>
  <si>
    <t>Mobiltelefonok beszerzése - veszélyhelyzeti beszerzések</t>
  </si>
  <si>
    <t>Lakosság részére komposztládák beszerzése    M</t>
  </si>
  <si>
    <t>Buszmegállók építése (BKK)</t>
  </si>
  <si>
    <t>Közvilágítási programhoz kapcsolódó kiadások (BDK)</t>
  </si>
  <si>
    <t xml:space="preserve">Társadalombiztosítási - (NEAK) - támogatás  </t>
  </si>
  <si>
    <t xml:space="preserve">1.4 Társadalombiztosítási -  (NEAK)  - támogatás  </t>
  </si>
  <si>
    <t xml:space="preserve">6.4 Társadalombiztosítási -  (NEAK) - támogatás  </t>
  </si>
  <si>
    <t xml:space="preserve">1.4 Társadalombiztosítási -  (NEAK) - támogatás  </t>
  </si>
  <si>
    <t xml:space="preserve"> (NEAK) - támogatás</t>
  </si>
  <si>
    <t xml:space="preserve">  1. Forgatási c.belf.értékpapírok vásárlása - felhalmozási</t>
  </si>
  <si>
    <t>állampapír vásárlása</t>
  </si>
  <si>
    <t xml:space="preserve">Egészséges Budapest Program III. </t>
  </si>
  <si>
    <t>József krt.36.szám alatti Háziorvosi rendelő részére tárgyi eszközök (asztal, szék, polcok, szekrény, fotel, hűtő, ágy, stb.) és riasztó berendezés beszerzése</t>
  </si>
  <si>
    <t>Százszorszép tagóvodában udvar felújítása  (változatos textúrájú felületek, térben elhatárolt játszóhelyek kialakítása különböző térben kiemelkedő szintek létrehozásával)</t>
  </si>
  <si>
    <t>Virágkoszorú tagóvodában csatorna ágvezeték felújítás, valamint az érintett helyiségek belső burkolatának cseréje, pótlása</t>
  </si>
  <si>
    <t xml:space="preserve">Háziorvosok eszközvásárlási pályázati támogatása  </t>
  </si>
  <si>
    <t>Tolnai kert fejlesztése</t>
  </si>
  <si>
    <t>Rendkívüli települési támogatás - élelmiszer beszerzés</t>
  </si>
  <si>
    <t>Hátralék kiegyenlítő támogatás</t>
  </si>
  <si>
    <t>Első osztályosok természetbeni támogatása</t>
  </si>
  <si>
    <t>Születési támogatás</t>
  </si>
  <si>
    <t>Étkeztetési támogatás</t>
  </si>
  <si>
    <t>Járvány miatti létfenntartási támogatás válsághelyzetre tekintettel</t>
  </si>
  <si>
    <t xml:space="preserve">Közterület felügyelet autó beszerzése       </t>
  </si>
  <si>
    <t xml:space="preserve">Polgármesteri Hivatal ügyfélszolgálat kialakításának tervezése és megvalósítása         </t>
  </si>
  <si>
    <t xml:space="preserve">Informatikai eszközök beszerzése       </t>
  </si>
  <si>
    <t xml:space="preserve">Bútorok beszerzése      </t>
  </si>
  <si>
    <t>Bútorok beszerzése        M</t>
  </si>
  <si>
    <t>Közterület felügyelet autó beszerzése         M</t>
  </si>
  <si>
    <t>Informatikai eszközök beszerzése            M</t>
  </si>
  <si>
    <t xml:space="preserve">Polgármesteri Hivatal ügyfélszolgálat kialakításának tervezése    M       </t>
  </si>
  <si>
    <t>Társasházi felújítási alap</t>
  </si>
  <si>
    <t>Társasházi támogatások - TÉR_KÖZ 2018 Csarnok negyed főutcája - Déri Miksa Projekt</t>
  </si>
  <si>
    <t>Régi közvilágítás maradványértékének átadása BDK részére - TÉR_KÖZ 2018 Csarnok negyed főutcája - Déri Miksa Projekt</t>
  </si>
  <si>
    <t>Györffy István u. 10. Társasház</t>
  </si>
  <si>
    <t xml:space="preserve">Tolnai Lajos u. 5. Társasház </t>
  </si>
  <si>
    <t>2022. évi országgyűlési választás és népszavazás támogatási bevétele</t>
  </si>
  <si>
    <t xml:space="preserve"> 2022. évi országgyűlési választás és népszavazás - a választási bizottságok tagjainak távolléti díja </t>
  </si>
  <si>
    <t>Mikromobilitási Pontok kialakítása, előkészítése, tervezése    M</t>
  </si>
  <si>
    <t xml:space="preserve">Mikromobilitási Pontok kialakítása, előkészítése, tervezése  </t>
  </si>
  <si>
    <t xml:space="preserve">Térinformatikai szoftver fejlesztés   </t>
  </si>
  <si>
    <t>Térinformatikai szoftver fejlesztés     M</t>
  </si>
  <si>
    <t>Szeszgyár utca tervezése és kivitelezés I. ütem        M</t>
  </si>
  <si>
    <t xml:space="preserve">Szeszgyár utca tervezése és kivitelezés I. ütem    </t>
  </si>
  <si>
    <t>Nemzetiségi Önkormányzatok új telephelyének kialakítása (tervezés és megvalósítás)    M</t>
  </si>
  <si>
    <t xml:space="preserve">Nemzetiségi Önkormányzatok új telephelyének kialakítása (tervezés és megvalósítás)  </t>
  </si>
  <si>
    <t>Légkondicionáló miatti zajterhelés csökkentésére zajvédő fal kialakítása   M</t>
  </si>
  <si>
    <t xml:space="preserve">2022.évi eredeti költségvetés </t>
  </si>
  <si>
    <t>Elhasználódott, elavult orvosi eszközök pótlása</t>
  </si>
  <si>
    <t>Közterület felügyelet gépkocsikra fényhíd és matrica</t>
  </si>
  <si>
    <t>Kerékpártárolók létesítése   M</t>
  </si>
  <si>
    <t>Önkormányzati bérlakások és lakóház felújítások műszaki előkészítése és tervezése</t>
  </si>
  <si>
    <t>Költségvetési szervek felújítási, beruházási feladatainak műszaki előkészítése és tervezése</t>
  </si>
  <si>
    <t>Óvodások és iskolások Fűvészkertbe történő látogatásának támogatása</t>
  </si>
  <si>
    <t>Bölcsődék Füvészkertbe történő látogatásának támogatása</t>
  </si>
  <si>
    <t>Glaser Jakab Emlékalapítvány</t>
  </si>
  <si>
    <t>Pénzbeli térítés kiürítendő épületekre (Kőris u. 11., Dugonics u. 14., Dugonics u. 16., Szigony u. 39., Tömő u. 17., Vajdahunyad u. 8., Vajdahunyad u. 11., Kis Fuvaros u. 6.)</t>
  </si>
  <si>
    <t>TÉR_KÖZ 2018 Csarnok negyed főutcája - Déri Miksa Projekt</t>
  </si>
  <si>
    <t>Országgyűlési képviselőválasztáshoz és országos népszavazáshoz kapcsolódó feladatok</t>
  </si>
  <si>
    <t>Gyerek Virág tagóvodában udvar felújítása</t>
  </si>
  <si>
    <t>Gazdasági szervezet és Központi irányítás költözése miatt a Kálvária téri Iroda átalakítása - vizesblokk és irodák kialakítása    M</t>
  </si>
  <si>
    <t xml:space="preserve">Gazdasági szervezet és Központi irányítás </t>
  </si>
  <si>
    <t>Losonci téri lakótelep közterületi fejlesztése</t>
  </si>
  <si>
    <t>Az önkormányzat adósságot keletkeztető ügyletekből, garanciákból és önkormányzati kezességekből fennálló kötelezettsége „0” Ft</t>
  </si>
  <si>
    <t>2022.évi eredeti költségvetés</t>
  </si>
  <si>
    <t>Feladat megnevezése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</si>
</sst>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\ _F_t_-;\-* #,##0\ _F_t_-;_-* &quot;-&quot;\ _F_t_-;_-@_-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0.0"/>
    <numFmt numFmtId="165" formatCode="#,##0_ ;\-#,##0\ "/>
    <numFmt numFmtId="166" formatCode="#,###"/>
    <numFmt numFmtId="168" formatCode="#,##0_ ;[Red]\-#,##0\ "/>
    <numFmt numFmtId="169" formatCode="_(* #,##0.00_);_(* \(#,##0.00\);_(* &quot;-&quot;??_);_(@_)"/>
    <numFmt numFmtId="170" formatCode="_(&quot;$&quot;* #,##0.00_);_(&quot;$&quot;* \(#,##0.00\);_(&quot;$&quot;* &quot;-&quot;??_);_(@_)"/>
  </numFmts>
  <fonts count="14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b/>
      <i/>
      <sz val="10"/>
      <name val="Arial CE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charset val="238"/>
    </font>
    <font>
      <b/>
      <u/>
      <sz val="10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charset val="238"/>
    </font>
    <font>
      <b/>
      <sz val="10"/>
      <color indexed="10"/>
      <name val="Arial CE"/>
      <family val="2"/>
      <charset val="238"/>
    </font>
    <font>
      <sz val="10"/>
      <name val="Arial"/>
      <family val="2"/>
      <charset val="238"/>
    </font>
    <font>
      <sz val="10"/>
      <color indexed="48"/>
      <name val="Arial CE"/>
      <family val="2"/>
      <charset val="238"/>
    </font>
    <font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Times New Roman"/>
      <family val="1"/>
      <charset val="238"/>
    </font>
    <font>
      <sz val="10"/>
      <color indexed="8"/>
      <name val="Arial CE"/>
      <family val="2"/>
      <charset val="238"/>
    </font>
    <font>
      <sz val="10"/>
      <color indexed="9"/>
      <name val="Arial CE"/>
      <family val="2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9"/>
      <color indexed="9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name val="Times New Roman"/>
      <family val="1"/>
      <charset val="238"/>
    </font>
    <font>
      <b/>
      <sz val="10"/>
      <color indexed="9"/>
      <name val="Arial CE"/>
      <family val="2"/>
      <charset val="238"/>
    </font>
    <font>
      <sz val="10"/>
      <name val="Times New Roman CE"/>
      <charset val="238"/>
    </font>
    <font>
      <sz val="12"/>
      <name val="Times New Roman CE"/>
      <charset val="238"/>
    </font>
    <font>
      <b/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9"/>
      <color indexed="10"/>
      <name val="Arial CE"/>
      <family val="2"/>
      <charset val="238"/>
    </font>
    <font>
      <sz val="9"/>
      <color indexed="48"/>
      <name val="Arial CE"/>
      <family val="2"/>
      <charset val="238"/>
    </font>
    <font>
      <b/>
      <u/>
      <sz val="9"/>
      <color indexed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3"/>
      <name val="Times New Roman"/>
      <family val="1"/>
      <charset val="238"/>
    </font>
    <font>
      <i/>
      <sz val="11"/>
      <name val="Times New Roman"/>
      <family val="1"/>
      <charset val="238"/>
    </font>
    <font>
      <sz val="14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MS Sans Serif"/>
      <family val="2"/>
      <charset val="238"/>
    </font>
    <font>
      <b/>
      <i/>
      <u/>
      <sz val="12"/>
      <name val="Times New Roman"/>
      <family val="1"/>
      <charset val="238"/>
    </font>
    <font>
      <sz val="10"/>
      <color indexed="8"/>
      <name val="Times New Roman"/>
      <family val="2"/>
      <charset val="238"/>
    </font>
    <font>
      <sz val="10"/>
      <color indexed="9"/>
      <name val="Times New Roman"/>
      <family val="2"/>
      <charset val="238"/>
    </font>
    <font>
      <sz val="10"/>
      <color indexed="62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b/>
      <sz val="10"/>
      <color indexed="9"/>
      <name val="Times New Roman"/>
      <family val="2"/>
      <charset val="238"/>
    </font>
    <font>
      <sz val="10"/>
      <color indexed="10"/>
      <name val="Times New Roman"/>
      <family val="2"/>
      <charset val="238"/>
    </font>
    <font>
      <sz val="10"/>
      <color indexed="52"/>
      <name val="Times New Roman"/>
      <family val="2"/>
      <charset val="238"/>
    </font>
    <font>
      <sz val="10"/>
      <color indexed="17"/>
      <name val="Times New Roman"/>
      <family val="2"/>
      <charset val="238"/>
    </font>
    <font>
      <b/>
      <sz val="10"/>
      <color indexed="63"/>
      <name val="Times New Roman"/>
      <family val="2"/>
      <charset val="238"/>
    </font>
    <font>
      <i/>
      <sz val="10"/>
      <color indexed="23"/>
      <name val="Times New Roman"/>
      <family val="2"/>
      <charset val="238"/>
    </font>
    <font>
      <b/>
      <sz val="10"/>
      <color indexed="8"/>
      <name val="Times New Roman"/>
      <family val="2"/>
      <charset val="238"/>
    </font>
    <font>
      <sz val="10"/>
      <color indexed="20"/>
      <name val="Times New Roman"/>
      <family val="2"/>
      <charset val="238"/>
    </font>
    <font>
      <sz val="10"/>
      <color indexed="60"/>
      <name val="Times New Roman"/>
      <family val="2"/>
      <charset val="238"/>
    </font>
    <font>
      <b/>
      <sz val="10"/>
      <color indexed="52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9"/>
      <color indexed="48"/>
      <name val="Arial CE"/>
      <family val="2"/>
      <charset val="238"/>
    </font>
    <font>
      <sz val="11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sz val="11"/>
      <color indexed="10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b/>
      <sz val="10"/>
      <color indexed="10"/>
      <name val="Times New Roman"/>
      <family val="1"/>
      <charset val="238"/>
    </font>
    <font>
      <b/>
      <i/>
      <sz val="8.5"/>
      <name val="Times New Roman"/>
      <family val="1"/>
      <charset val="238"/>
    </font>
    <font>
      <sz val="10.5"/>
      <name val="Times New Roman"/>
      <family val="1"/>
      <charset val="238"/>
    </font>
    <font>
      <b/>
      <sz val="15"/>
      <name val="Times New Roman"/>
      <family val="1"/>
      <charset val="238"/>
    </font>
    <font>
      <b/>
      <sz val="13"/>
      <color indexed="10"/>
      <name val="Times New Roman"/>
      <family val="1"/>
      <charset val="238"/>
    </font>
    <font>
      <sz val="13"/>
      <color indexed="10"/>
      <name val="Times New Roman"/>
      <family val="1"/>
      <charset val="238"/>
    </font>
    <font>
      <i/>
      <sz val="8.5"/>
      <name val="Times New Roman"/>
      <family val="1"/>
      <charset val="238"/>
    </font>
    <font>
      <b/>
      <sz val="13.5"/>
      <name val="Times New Roman"/>
      <family val="1"/>
      <charset val="238"/>
    </font>
    <font>
      <i/>
      <sz val="12"/>
      <name val="Times New Roman"/>
      <family val="1"/>
      <charset val="238"/>
    </font>
    <font>
      <b/>
      <sz val="8.5"/>
      <name val="Times New Roman"/>
      <family val="1"/>
      <charset val="238"/>
    </font>
    <font>
      <b/>
      <sz val="18"/>
      <name val="Times New Roman"/>
      <family val="1"/>
      <charset val="238"/>
    </font>
    <font>
      <i/>
      <sz val="10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8"/>
      <name val="Times New Roman"/>
      <family val="1"/>
      <charset val="238"/>
    </font>
    <font>
      <i/>
      <sz val="9"/>
      <name val="Times New Roman"/>
      <family val="1"/>
      <charset val="238"/>
    </font>
    <font>
      <sz val="10"/>
      <name val="MS Sans Serif"/>
      <family val="2"/>
      <charset val="238"/>
    </font>
    <font>
      <u/>
      <sz val="10"/>
      <color indexed="12"/>
      <name val="MS Sans Serif"/>
      <family val="2"/>
      <charset val="238"/>
    </font>
    <font>
      <u/>
      <sz val="10"/>
      <color indexed="36"/>
      <name val="MS Sans Serif"/>
      <family val="2"/>
      <charset val="238"/>
    </font>
    <font>
      <b/>
      <sz val="8"/>
      <name val="Times New Roman"/>
      <family val="1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b/>
      <i/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rgb="FF000000"/>
      <name val="Calibri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0070C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Calibri"/>
      <family val="2"/>
      <charset val="238"/>
      <scheme val="minor"/>
    </font>
    <font>
      <sz val="8"/>
      <name val="Times New Roman"/>
      <family val="1"/>
      <charset val="238"/>
    </font>
    <font>
      <sz val="9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trike/>
      <sz val="1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b/>
      <sz val="11"/>
      <name val="MS Sans Serif"/>
      <family val="2"/>
      <charset val="238"/>
    </font>
    <font>
      <sz val="9"/>
      <name val="Times New Roman"/>
      <family val="1"/>
      <charset val="238"/>
    </font>
    <font>
      <sz val="9"/>
      <color rgb="FFFF0000"/>
      <name val="Arial CE"/>
      <charset val="238"/>
    </font>
    <font>
      <sz val="9"/>
      <color indexed="10"/>
      <name val="Times New Roman"/>
      <family val="1"/>
      <charset val="238"/>
    </font>
    <font>
      <b/>
      <i/>
      <sz val="9"/>
      <color rgb="FFFF0000"/>
      <name val="Times New Roman"/>
      <family val="1"/>
      <charset val="238"/>
    </font>
    <font>
      <b/>
      <sz val="12"/>
      <color rgb="FFFF0000"/>
      <name val="Arial CE"/>
      <charset val="238"/>
    </font>
    <font>
      <sz val="12"/>
      <color rgb="FFFF0000"/>
      <name val="Arial CE"/>
      <charset val="238"/>
    </font>
    <font>
      <b/>
      <sz val="12"/>
      <color rgb="FFFF0000"/>
      <name val="Times New Roman"/>
      <family val="1"/>
      <charset val="238"/>
    </font>
    <font>
      <b/>
      <sz val="18"/>
      <color rgb="FFFF0000"/>
      <name val="Times New Roman"/>
      <family val="1"/>
      <charset val="238"/>
    </font>
    <font>
      <i/>
      <sz val="10"/>
      <color rgb="FFFF0000"/>
      <name val="Times New Roman"/>
      <family val="1"/>
      <charset val="238"/>
    </font>
    <font>
      <sz val="12"/>
      <color rgb="FFFF0000"/>
      <name val="Times New Roman CE"/>
      <charset val="238"/>
    </font>
    <font>
      <b/>
      <sz val="12"/>
      <color rgb="FFFF0000"/>
      <name val="Times New Roman CE"/>
      <charset val="238"/>
    </font>
    <font>
      <sz val="12"/>
      <color rgb="FFFF0000"/>
      <name val="Times New Roman CE"/>
      <family val="1"/>
      <charset val="238"/>
    </font>
    <font>
      <u/>
      <sz val="11"/>
      <color rgb="FFFF0000"/>
      <name val="Times New Roman"/>
      <family val="1"/>
      <charset val="238"/>
    </font>
    <font>
      <sz val="11"/>
      <color theme="9" tint="-0.499984740745262"/>
      <name val="Times New Roman"/>
      <family val="1"/>
      <charset val="238"/>
    </font>
    <font>
      <b/>
      <sz val="11"/>
      <color theme="9" tint="-0.499984740745262"/>
      <name val="Times New Roman"/>
      <family val="1"/>
      <charset val="238"/>
    </font>
    <font>
      <b/>
      <i/>
      <sz val="9"/>
      <name val="Times New Roman"/>
      <family val="1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u/>
      <sz val="10"/>
      <name val="Arial"/>
      <family val="2"/>
      <charset val="238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gray0625"/>
    </fill>
    <fill>
      <patternFill patternType="solid">
        <fgColor indexed="4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9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0193">
    <xf numFmtId="0" fontId="0" fillId="0" borderId="0"/>
    <xf numFmtId="0" fontId="25" fillId="2" borderId="0" applyNumberFormat="0" applyBorder="0" applyAlignment="0" applyProtection="0"/>
    <xf numFmtId="0" fontId="61" fillId="2" borderId="0" applyNumberFormat="0" applyBorder="0" applyAlignment="0" applyProtection="0"/>
    <xf numFmtId="0" fontId="61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61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61" fillId="3" borderId="0" applyNumberFormat="0" applyBorder="0" applyAlignment="0" applyProtection="0"/>
    <xf numFmtId="0" fontId="61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61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61" fillId="4" borderId="0" applyNumberFormat="0" applyBorder="0" applyAlignment="0" applyProtection="0"/>
    <xf numFmtId="0" fontId="61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61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61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61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61" fillId="7" borderId="0" applyNumberFormat="0" applyBorder="0" applyAlignment="0" applyProtection="0"/>
    <xf numFmtId="0" fontId="61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61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61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61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61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61" fillId="5" borderId="0" applyNumberFormat="0" applyBorder="0" applyAlignment="0" applyProtection="0"/>
    <xf numFmtId="0" fontId="61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61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61" fillId="8" borderId="0" applyNumberFormat="0" applyBorder="0" applyAlignment="0" applyProtection="0"/>
    <xf numFmtId="0" fontId="61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61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61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6" fillId="12" borderId="0" applyNumberFormat="0" applyBorder="0" applyAlignment="0" applyProtection="0"/>
    <xf numFmtId="0" fontId="62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26" fillId="9" borderId="0" applyNumberFormat="0" applyBorder="0" applyAlignment="0" applyProtection="0"/>
    <xf numFmtId="0" fontId="62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26" fillId="10" borderId="0" applyNumberFormat="0" applyBorder="0" applyAlignment="0" applyProtection="0"/>
    <xf numFmtId="0" fontId="62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26" fillId="13" borderId="0" applyNumberFormat="0" applyBorder="0" applyAlignment="0" applyProtection="0"/>
    <xf numFmtId="0" fontId="62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26" fillId="14" borderId="0" applyNumberFormat="0" applyBorder="0" applyAlignment="0" applyProtection="0"/>
    <xf numFmtId="0" fontId="62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26" fillId="15" borderId="0" applyNumberFormat="0" applyBorder="0" applyAlignment="0" applyProtection="0"/>
    <xf numFmtId="0" fontId="62" fillId="15" borderId="0" applyNumberFormat="0" applyBorder="0" applyAlignment="0" applyProtection="0"/>
    <xf numFmtId="0" fontId="26" fillId="15" borderId="0" applyNumberFormat="0" applyBorder="0" applyAlignment="0" applyProtection="0"/>
    <xf numFmtId="0" fontId="27" fillId="7" borderId="1" applyNumberFormat="0" applyAlignment="0" applyProtection="0"/>
    <xf numFmtId="0" fontId="63" fillId="7" borderId="1" applyNumberFormat="0" applyAlignment="0" applyProtection="0"/>
    <xf numFmtId="0" fontId="63" fillId="7" borderId="1" applyNumberFormat="0" applyAlignment="0" applyProtection="0"/>
    <xf numFmtId="0" fontId="27" fillId="7" borderId="1" applyNumberFormat="0" applyAlignment="0" applyProtection="0"/>
    <xf numFmtId="0" fontId="63" fillId="7" borderId="1" applyNumberFormat="0" applyAlignment="0" applyProtection="0"/>
    <xf numFmtId="0" fontId="27" fillId="7" borderId="1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29" fillId="0" borderId="2" applyNumberFormat="0" applyFill="0" applyAlignment="0" applyProtection="0"/>
    <xf numFmtId="0" fontId="64" fillId="0" borderId="2" applyNumberFormat="0" applyFill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65" fillId="0" borderId="3" applyNumberFormat="0" applyFill="0" applyAlignment="0" applyProtection="0"/>
    <xf numFmtId="0" fontId="65" fillId="0" borderId="3" applyNumberFormat="0" applyFill="0" applyAlignment="0" applyProtection="0"/>
    <xf numFmtId="0" fontId="30" fillId="0" borderId="3" applyNumberFormat="0" applyFill="0" applyAlignment="0" applyProtection="0"/>
    <xf numFmtId="0" fontId="65" fillId="0" borderId="3" applyNumberFormat="0" applyFill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31" fillId="0" borderId="4" applyNumberFormat="0" applyFill="0" applyAlignment="0" applyProtection="0"/>
    <xf numFmtId="0" fontId="66" fillId="0" borderId="4" applyNumberFormat="0" applyFill="0" applyAlignment="0" applyProtection="0"/>
    <xf numFmtId="0" fontId="31" fillId="0" borderId="4" applyNumberFormat="0" applyFill="0" applyAlignment="0" applyProtection="0"/>
    <xf numFmtId="0" fontId="3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16" borderId="5" applyNumberFormat="0" applyAlignment="0" applyProtection="0"/>
    <xf numFmtId="0" fontId="67" fillId="16" borderId="5" applyNumberFormat="0" applyAlignment="0" applyProtection="0"/>
    <xf numFmtId="0" fontId="67" fillId="16" borderId="5" applyNumberFormat="0" applyAlignment="0" applyProtection="0"/>
    <xf numFmtId="0" fontId="32" fillId="16" borderId="5" applyNumberFormat="0" applyAlignment="0" applyProtection="0"/>
    <xf numFmtId="0" fontId="67" fillId="16" borderId="5" applyNumberFormat="0" applyAlignment="0" applyProtection="0"/>
    <xf numFmtId="0" fontId="32" fillId="16" borderId="5" applyNumberFormat="0" applyAlignment="0" applyProtection="0"/>
    <xf numFmtId="0" fontId="11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9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99" fillId="0" borderId="0" applyFont="0" applyFill="0" applyBorder="0" applyAlignment="0" applyProtection="0"/>
    <xf numFmtId="169" fontId="105" fillId="0" borderId="0" applyFont="0" applyFill="0" applyBorder="0" applyAlignment="0" applyProtection="0"/>
    <xf numFmtId="169" fontId="103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3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34" fillId="0" borderId="6" applyNumberFormat="0" applyFill="0" applyAlignment="0" applyProtection="0"/>
    <xf numFmtId="0" fontId="69" fillId="0" borderId="6" applyNumberFormat="0" applyFill="0" applyAlignment="0" applyProtection="0"/>
    <xf numFmtId="0" fontId="69" fillId="0" borderId="6" applyNumberFormat="0" applyFill="0" applyAlignment="0" applyProtection="0"/>
    <xf numFmtId="0" fontId="34" fillId="0" borderId="6" applyNumberFormat="0" applyFill="0" applyAlignment="0" applyProtection="0"/>
    <xf numFmtId="0" fontId="69" fillId="0" borderId="6" applyNumberFormat="0" applyFill="0" applyAlignment="0" applyProtection="0"/>
    <xf numFmtId="0" fontId="34" fillId="0" borderId="6" applyNumberFormat="0" applyFill="0" applyAlignment="0" applyProtection="0"/>
    <xf numFmtId="0" fontId="19" fillId="17" borderId="7" applyNumberFormat="0" applyFont="0" applyAlignment="0" applyProtection="0"/>
    <xf numFmtId="0" fontId="6" fillId="17" borderId="7" applyNumberFormat="0" applyFont="0" applyAlignment="0" applyProtection="0"/>
    <xf numFmtId="0" fontId="6" fillId="17" borderId="7" applyNumberFormat="0" applyFont="0" applyAlignment="0" applyProtection="0"/>
    <xf numFmtId="0" fontId="6" fillId="17" borderId="7" applyNumberFormat="0" applyFont="0" applyAlignment="0" applyProtection="0"/>
    <xf numFmtId="0" fontId="17" fillId="17" borderId="7" applyNumberFormat="0" applyFont="0" applyAlignment="0" applyProtection="0"/>
    <xf numFmtId="0" fontId="17" fillId="17" borderId="7" applyNumberFormat="0" applyFont="0" applyAlignment="0" applyProtection="0"/>
    <xf numFmtId="0" fontId="6" fillId="17" borderId="7" applyNumberFormat="0" applyFont="0" applyAlignment="0" applyProtection="0"/>
    <xf numFmtId="0" fontId="17" fillId="17" borderId="7" applyNumberFormat="0" applyFont="0" applyAlignment="0" applyProtection="0"/>
    <xf numFmtId="0" fontId="15" fillId="17" borderId="7" applyNumberFormat="0" applyFont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26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26" fillId="19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26" fillId="20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26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26" fillId="14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26" fillId="21" borderId="0" applyNumberFormat="0" applyBorder="0" applyAlignment="0" applyProtection="0"/>
    <xf numFmtId="0" fontId="35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35" fillId="4" borderId="0" applyNumberFormat="0" applyBorder="0" applyAlignment="0" applyProtection="0"/>
    <xf numFmtId="0" fontId="111" fillId="38" borderId="0" applyNumberFormat="0" applyBorder="0" applyAlignment="0" applyProtection="0"/>
    <xf numFmtId="0" fontId="111" fillId="38" borderId="0" applyNumberFormat="0" applyBorder="0" applyAlignment="0" applyProtection="0"/>
    <xf numFmtId="0" fontId="70" fillId="4" borderId="0" applyNumberFormat="0" applyBorder="0" applyAlignment="0" applyProtection="0"/>
    <xf numFmtId="0" fontId="111" fillId="38" borderId="0" applyNumberFormat="0" applyBorder="0" applyAlignment="0" applyProtection="0"/>
    <xf numFmtId="0" fontId="35" fillId="4" borderId="0" applyNumberFormat="0" applyBorder="0" applyAlignment="0" applyProtection="0"/>
    <xf numFmtId="0" fontId="36" fillId="22" borderId="8" applyNumberFormat="0" applyAlignment="0" applyProtection="0"/>
    <xf numFmtId="0" fontId="71" fillId="22" borderId="8" applyNumberFormat="0" applyAlignment="0" applyProtection="0"/>
    <xf numFmtId="0" fontId="71" fillId="22" borderId="8" applyNumberFormat="0" applyAlignment="0" applyProtection="0"/>
    <xf numFmtId="0" fontId="36" fillId="22" borderId="8" applyNumberFormat="0" applyAlignment="0" applyProtection="0"/>
    <xf numFmtId="0" fontId="71" fillId="22" borderId="8" applyNumberFormat="0" applyAlignment="0" applyProtection="0"/>
    <xf numFmtId="0" fontId="36" fillId="22" borderId="8" applyNumberFormat="0" applyAlignment="0" applyProtection="0"/>
    <xf numFmtId="0" fontId="3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3" fillId="0" borderId="0"/>
    <xf numFmtId="0" fontId="99" fillId="0" borderId="0"/>
    <xf numFmtId="0" fontId="99" fillId="0" borderId="0"/>
    <xf numFmtId="0" fontId="6" fillId="0" borderId="0"/>
    <xf numFmtId="0" fontId="6" fillId="0" borderId="0"/>
    <xf numFmtId="0" fontId="15" fillId="0" borderId="0"/>
    <xf numFmtId="0" fontId="112" fillId="0" borderId="0"/>
    <xf numFmtId="0" fontId="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5" fillId="0" borderId="0"/>
    <xf numFmtId="0" fontId="15" fillId="0" borderId="0"/>
    <xf numFmtId="0" fontId="1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5" fillId="0" borderId="0"/>
    <xf numFmtId="0" fontId="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6" fillId="0" borderId="0"/>
    <xf numFmtId="0" fontId="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99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99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6" fillId="0" borderId="0"/>
    <xf numFmtId="0" fontId="99" fillId="0" borderId="0"/>
    <xf numFmtId="0" fontId="6" fillId="0" borderId="0"/>
    <xf numFmtId="0" fontId="99" fillId="0" borderId="0"/>
    <xf numFmtId="0" fontId="6" fillId="0" borderId="0"/>
    <xf numFmtId="0" fontId="99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99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6" fillId="0" borderId="0"/>
    <xf numFmtId="0" fontId="112" fillId="0" borderId="0"/>
    <xf numFmtId="0" fontId="6" fillId="0" borderId="0"/>
    <xf numFmtId="0" fontId="99" fillId="0" borderId="0"/>
    <xf numFmtId="0" fontId="15" fillId="0" borderId="0"/>
    <xf numFmtId="0" fontId="99" fillId="0" borderId="0"/>
    <xf numFmtId="0" fontId="1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5" fillId="0" borderId="0"/>
    <xf numFmtId="0" fontId="112" fillId="0" borderId="0"/>
    <xf numFmtId="0" fontId="15" fillId="0" borderId="0"/>
    <xf numFmtId="0" fontId="6" fillId="0" borderId="0"/>
    <xf numFmtId="0" fontId="51" fillId="0" borderId="0"/>
    <xf numFmtId="0" fontId="44" fillId="0" borderId="0"/>
    <xf numFmtId="0" fontId="15" fillId="0" borderId="0"/>
    <xf numFmtId="0" fontId="45" fillId="0" borderId="0"/>
    <xf numFmtId="0" fontId="25" fillId="0" borderId="0"/>
    <xf numFmtId="0" fontId="38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38" fillId="0" borderId="9" applyNumberFormat="0" applyFill="0" applyAlignment="0" applyProtection="0"/>
    <xf numFmtId="0" fontId="73" fillId="0" borderId="9" applyNumberFormat="0" applyFill="0" applyAlignment="0" applyProtection="0"/>
    <xf numFmtId="0" fontId="38" fillId="0" borderId="9" applyNumberFormat="0" applyFill="0" applyAlignment="0" applyProtection="0"/>
    <xf numFmtId="170" fontId="99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25" fillId="0" borderId="0" applyFont="0" applyFill="0" applyBorder="0" applyAlignment="0" applyProtection="0"/>
    <xf numFmtId="170" fontId="99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9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39" fillId="3" borderId="0" applyNumberFormat="0" applyBorder="0" applyAlignment="0" applyProtection="0"/>
    <xf numFmtId="0" fontId="114" fillId="39" borderId="0" applyNumberFormat="0" applyBorder="0" applyAlignment="0" applyProtection="0"/>
    <xf numFmtId="0" fontId="114" fillId="39" borderId="0" applyNumberFormat="0" applyBorder="0" applyAlignment="0" applyProtection="0"/>
    <xf numFmtId="0" fontId="74" fillId="3" borderId="0" applyNumberFormat="0" applyBorder="0" applyAlignment="0" applyProtection="0"/>
    <xf numFmtId="0" fontId="114" fillId="39" borderId="0" applyNumberFormat="0" applyBorder="0" applyAlignment="0" applyProtection="0"/>
    <xf numFmtId="0" fontId="39" fillId="3" borderId="0" applyNumberFormat="0" applyBorder="0" applyAlignment="0" applyProtection="0"/>
    <xf numFmtId="0" fontId="40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40" fillId="23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75" fillId="23" borderId="0" applyNumberFormat="0" applyBorder="0" applyAlignment="0" applyProtection="0"/>
    <xf numFmtId="0" fontId="115" fillId="40" borderId="0" applyNumberFormat="0" applyBorder="0" applyAlignment="0" applyProtection="0"/>
    <xf numFmtId="0" fontId="40" fillId="23" borderId="0" applyNumberFormat="0" applyBorder="0" applyAlignment="0" applyProtection="0"/>
    <xf numFmtId="0" fontId="41" fillId="22" borderId="1" applyNumberFormat="0" applyAlignment="0" applyProtection="0"/>
    <xf numFmtId="0" fontId="76" fillId="22" borderId="1" applyNumberFormat="0" applyAlignment="0" applyProtection="0"/>
    <xf numFmtId="0" fontId="76" fillId="22" borderId="1" applyNumberFormat="0" applyAlignment="0" applyProtection="0"/>
    <xf numFmtId="0" fontId="41" fillId="22" borderId="1" applyNumberFormat="0" applyAlignment="0" applyProtection="0"/>
    <xf numFmtId="0" fontId="76" fillId="22" borderId="1" applyNumberFormat="0" applyAlignment="0" applyProtection="0"/>
    <xf numFmtId="0" fontId="41" fillId="22" borderId="1" applyNumberFormat="0" applyAlignment="0" applyProtection="0"/>
    <xf numFmtId="9" fontId="105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12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9" fontId="103" fillId="0" borderId="0" applyFont="0" applyFill="0" applyBorder="0" applyAlignment="0" applyProtection="0"/>
    <xf numFmtId="169" fontId="103" fillId="0" borderId="0" applyFont="0" applyFill="0" applyBorder="0" applyAlignment="0" applyProtection="0"/>
    <xf numFmtId="169" fontId="103" fillId="0" borderId="0" applyFont="0" applyFill="0" applyBorder="0" applyAlignment="0" applyProtection="0"/>
    <xf numFmtId="0" fontId="6" fillId="17" borderId="7" applyNumberFormat="0" applyFont="0" applyAlignment="0" applyProtection="0"/>
    <xf numFmtId="0" fontId="6" fillId="17" borderId="7" applyNumberFormat="0" applyFont="0" applyAlignment="0" applyProtection="0"/>
    <xf numFmtId="0" fontId="6" fillId="17" borderId="7" applyNumberFormat="0" applyFont="0" applyAlignment="0" applyProtection="0"/>
    <xf numFmtId="0" fontId="6" fillId="17" borderId="7" applyNumberFormat="0" applyFont="0" applyAlignment="0" applyProtection="0"/>
    <xf numFmtId="0" fontId="70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99" fillId="0" borderId="0"/>
    <xf numFmtId="0" fontId="6" fillId="0" borderId="0"/>
    <xf numFmtId="0" fontId="99" fillId="0" borderId="0"/>
    <xf numFmtId="0" fontId="6" fillId="0" borderId="0"/>
    <xf numFmtId="0" fontId="9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99" fillId="0" borderId="0"/>
    <xf numFmtId="0" fontId="15" fillId="0" borderId="0"/>
    <xf numFmtId="0" fontId="99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38" fillId="0" borderId="9" applyNumberFormat="0" applyFill="0" applyAlignment="0" applyProtection="0"/>
    <xf numFmtId="0" fontId="73" fillId="0" borderId="9" applyNumberFormat="0" applyFill="0" applyAlignment="0" applyProtection="0"/>
    <xf numFmtId="170" fontId="9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0" fontId="9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39" fillId="3" borderId="0" applyNumberFormat="0" applyBorder="0" applyAlignment="0" applyProtection="0"/>
    <xf numFmtId="0" fontId="114" fillId="39" borderId="0" applyNumberFormat="0" applyBorder="0" applyAlignment="0" applyProtection="0"/>
    <xf numFmtId="0" fontId="114" fillId="39" borderId="0" applyNumberFormat="0" applyBorder="0" applyAlignment="0" applyProtection="0"/>
    <xf numFmtId="0" fontId="74" fillId="3" borderId="0" applyNumberFormat="0" applyBorder="0" applyAlignment="0" applyProtection="0"/>
    <xf numFmtId="0" fontId="114" fillId="39" borderId="0" applyNumberFormat="0" applyBorder="0" applyAlignment="0" applyProtection="0"/>
    <xf numFmtId="0" fontId="74" fillId="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40" fillId="23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75" fillId="23" borderId="0" applyNumberFormat="0" applyBorder="0" applyAlignment="0" applyProtection="0"/>
    <xf numFmtId="0" fontId="115" fillId="40" borderId="0" applyNumberFormat="0" applyBorder="0" applyAlignment="0" applyProtection="0"/>
    <xf numFmtId="0" fontId="75" fillId="23" borderId="0" applyNumberFormat="0" applyBorder="0" applyAlignment="0" applyProtection="0"/>
    <xf numFmtId="0" fontId="76" fillId="22" borderId="1" applyNumberFormat="0" applyAlignment="0" applyProtection="0"/>
    <xf numFmtId="0" fontId="76" fillId="22" borderId="1" applyNumberFormat="0" applyAlignment="0" applyProtection="0"/>
    <xf numFmtId="0" fontId="76" fillId="22" borderId="1" applyNumberFormat="0" applyAlignment="0" applyProtection="0"/>
    <xf numFmtId="0" fontId="41" fillId="22" borderId="1" applyNumberFormat="0" applyAlignment="0" applyProtection="0"/>
    <xf numFmtId="0" fontId="76" fillId="22" borderId="1" applyNumberFormat="0" applyAlignment="0" applyProtection="0"/>
    <xf numFmtId="9" fontId="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1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15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9" fontId="10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09">
    <xf numFmtId="0" fontId="0" fillId="0" borderId="0" xfId="0"/>
    <xf numFmtId="0" fontId="9" fillId="0" borderId="0" xfId="0" applyFont="1"/>
    <xf numFmtId="0" fontId="8" fillId="0" borderId="0" xfId="0" applyFont="1"/>
    <xf numFmtId="0" fontId="4" fillId="0" borderId="0" xfId="0" applyFont="1"/>
    <xf numFmtId="3" fontId="20" fillId="0" borderId="0" xfId="0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0" fontId="22" fillId="0" borderId="0" xfId="0" applyFont="1" applyBorder="1"/>
    <xf numFmtId="0" fontId="21" fillId="0" borderId="0" xfId="0" applyFont="1"/>
    <xf numFmtId="0" fontId="11" fillId="0" borderId="0" xfId="0" applyFont="1"/>
    <xf numFmtId="3" fontId="9" fillId="0" borderId="0" xfId="0" applyNumberFormat="1" applyFont="1"/>
    <xf numFmtId="0" fontId="0" fillId="24" borderId="0" xfId="0" applyFill="1"/>
    <xf numFmtId="0" fontId="0" fillId="0" borderId="0" xfId="0" applyFill="1"/>
    <xf numFmtId="0" fontId="0" fillId="0" borderId="0" xfId="0" applyProtection="1"/>
    <xf numFmtId="0" fontId="8" fillId="0" borderId="0" xfId="0" applyFont="1" applyProtection="1"/>
    <xf numFmtId="0" fontId="48" fillId="0" borderId="0" xfId="0" applyFont="1"/>
    <xf numFmtId="3" fontId="9" fillId="0" borderId="0" xfId="0" applyNumberFormat="1" applyFont="1" applyFill="1"/>
    <xf numFmtId="0" fontId="49" fillId="0" borderId="0" xfId="0" applyFont="1"/>
    <xf numFmtId="0" fontId="50" fillId="0" borderId="0" xfId="0" applyFont="1"/>
    <xf numFmtId="3" fontId="14" fillId="25" borderId="10" xfId="0" applyNumberFormat="1" applyFont="1" applyFill="1" applyBorder="1"/>
    <xf numFmtId="0" fontId="16" fillId="0" borderId="0" xfId="0" applyFont="1"/>
    <xf numFmtId="0" fontId="12" fillId="0" borderId="0" xfId="0" applyFont="1"/>
    <xf numFmtId="0" fontId="24" fillId="0" borderId="0" xfId="0" applyFont="1"/>
    <xf numFmtId="3" fontId="43" fillId="0" borderId="0" xfId="0" applyNumberFormat="1" applyFont="1" applyFill="1"/>
    <xf numFmtId="3" fontId="9" fillId="0" borderId="0" xfId="0" applyNumberFormat="1" applyFont="1" applyFill="1" applyAlignment="1">
      <alignment vertical="center"/>
    </xf>
    <xf numFmtId="3" fontId="9" fillId="0" borderId="0" xfId="0" applyNumberFormat="1" applyFont="1" applyFill="1" applyBorder="1"/>
    <xf numFmtId="3" fontId="9" fillId="26" borderId="0" xfId="0" applyNumberFormat="1" applyFont="1" applyFill="1"/>
    <xf numFmtId="0" fontId="9" fillId="0" borderId="0" xfId="0" applyFont="1" applyFill="1"/>
    <xf numFmtId="3" fontId="14" fillId="0" borderId="0" xfId="0" applyNumberFormat="1" applyFont="1" applyFill="1"/>
    <xf numFmtId="3" fontId="4" fillId="0" borderId="0" xfId="0" applyNumberFormat="1" applyFont="1"/>
    <xf numFmtId="3" fontId="0" fillId="0" borderId="0" xfId="0" applyNumberFormat="1" applyAlignment="1">
      <alignment horizontal="left"/>
    </xf>
    <xf numFmtId="3" fontId="22" fillId="0" borderId="0" xfId="0" applyNumberFormat="1" applyFont="1" applyFill="1" applyBorder="1"/>
    <xf numFmtId="0" fontId="4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22" fillId="0" borderId="0" xfId="0" applyFont="1" applyFill="1" applyBorder="1" applyAlignment="1">
      <alignment vertical="center"/>
    </xf>
    <xf numFmtId="3" fontId="22" fillId="0" borderId="0" xfId="0" applyNumberFormat="1" applyFont="1" applyFill="1"/>
    <xf numFmtId="0" fontId="22" fillId="0" borderId="0" xfId="0" applyFont="1" applyFill="1" applyBorder="1"/>
    <xf numFmtId="0" fontId="22" fillId="0" borderId="0" xfId="0" applyFont="1" applyFill="1"/>
    <xf numFmtId="3" fontId="42" fillId="0" borderId="11" xfId="0" applyNumberFormat="1" applyFont="1" applyBorder="1"/>
    <xf numFmtId="3" fontId="42" fillId="0" borderId="11" xfId="0" applyNumberFormat="1" applyFont="1" applyFill="1" applyBorder="1" applyAlignment="1">
      <alignment vertical="center"/>
    </xf>
    <xf numFmtId="3" fontId="22" fillId="0" borderId="0" xfId="0" applyNumberFormat="1" applyFont="1" applyFill="1" applyProtection="1">
      <protection locked="0"/>
    </xf>
    <xf numFmtId="3" fontId="22" fillId="27" borderId="0" xfId="0" applyNumberFormat="1" applyFont="1" applyFill="1" applyAlignment="1" applyProtection="1">
      <alignment horizontal="right" vertical="center"/>
      <protection locked="0"/>
    </xf>
    <xf numFmtId="3" fontId="22" fillId="0" borderId="0" xfId="0" applyNumberFormat="1" applyFont="1" applyFill="1" applyAlignment="1" applyProtection="1">
      <alignment horizontal="right" vertical="center"/>
    </xf>
    <xf numFmtId="49" fontId="22" fillId="0" borderId="0" xfId="0" applyNumberFormat="1" applyFont="1" applyFill="1" applyBorder="1" applyAlignment="1">
      <alignment vertical="center"/>
    </xf>
    <xf numFmtId="3" fontId="22" fillId="27" borderId="0" xfId="0" applyNumberFormat="1" applyFont="1" applyFill="1" applyAlignment="1" applyProtection="1">
      <alignment horizontal="right" vertical="center"/>
    </xf>
    <xf numFmtId="3" fontId="22" fillId="0" borderId="0" xfId="0" applyNumberFormat="1" applyFont="1" applyAlignment="1" applyProtection="1">
      <alignment horizontal="right" vertical="center"/>
    </xf>
    <xf numFmtId="3" fontId="42" fillId="0" borderId="11" xfId="0" applyNumberFormat="1" applyFont="1" applyBorder="1" applyAlignment="1">
      <alignment vertical="center"/>
    </xf>
    <xf numFmtId="49" fontId="22" fillId="0" borderId="0" xfId="0" applyNumberFormat="1" applyFont="1" applyFill="1"/>
    <xf numFmtId="3" fontId="42" fillId="0" borderId="11" xfId="0" applyNumberFormat="1" applyFont="1" applyFill="1" applyBorder="1"/>
    <xf numFmtId="0" fontId="22" fillId="0" borderId="0" xfId="0" applyFont="1" applyFill="1" applyAlignment="1"/>
    <xf numFmtId="3" fontId="9" fillId="28" borderId="11" xfId="0" applyNumberFormat="1" applyFont="1" applyFill="1" applyBorder="1" applyAlignment="1">
      <alignment vertical="center"/>
    </xf>
    <xf numFmtId="3" fontId="9" fillId="29" borderId="11" xfId="0" applyNumberFormat="1" applyFont="1" applyFill="1" applyBorder="1" applyAlignment="1">
      <alignment vertical="center"/>
    </xf>
    <xf numFmtId="3" fontId="4" fillId="30" borderId="0" xfId="0" applyNumberFormat="1" applyFont="1" applyFill="1" applyAlignment="1">
      <alignment horizontal="center" vertical="center"/>
    </xf>
    <xf numFmtId="3" fontId="9" fillId="31" borderId="11" xfId="0" applyNumberFormat="1" applyFont="1" applyFill="1" applyBorder="1" applyAlignment="1">
      <alignment vertical="center"/>
    </xf>
    <xf numFmtId="3" fontId="4" fillId="32" borderId="0" xfId="0" applyNumberFormat="1" applyFont="1" applyFill="1" applyAlignment="1">
      <alignment horizontal="center" vertical="center"/>
    </xf>
    <xf numFmtId="3" fontId="4" fillId="33" borderId="0" xfId="0" applyNumberFormat="1" applyFont="1" applyFill="1" applyAlignment="1">
      <alignment horizontal="center" vertical="center"/>
    </xf>
    <xf numFmtId="0" fontId="78" fillId="0" borderId="0" xfId="0" applyFont="1"/>
    <xf numFmtId="0" fontId="80" fillId="0" borderId="12" xfId="0" applyFont="1" applyBorder="1" applyAlignment="1">
      <alignment horizontal="center"/>
    </xf>
    <xf numFmtId="0" fontId="80" fillId="0" borderId="13" xfId="0" applyFont="1" applyBorder="1" applyAlignment="1">
      <alignment horizontal="center"/>
    </xf>
    <xf numFmtId="3" fontId="81" fillId="0" borderId="0" xfId="0" applyNumberFormat="1" applyFont="1" applyFill="1" applyBorder="1"/>
    <xf numFmtId="0" fontId="79" fillId="0" borderId="0" xfId="0" applyFont="1" applyFill="1" applyBorder="1" applyAlignment="1">
      <alignment horizontal="center" vertical="center" wrapText="1"/>
    </xf>
    <xf numFmtId="3" fontId="81" fillId="0" borderId="0" xfId="0" applyNumberFormat="1" applyFont="1" applyFill="1" applyAlignment="1">
      <alignment vertical="center"/>
    </xf>
    <xf numFmtId="0" fontId="42" fillId="0" borderId="15" xfId="0" applyFont="1" applyBorder="1" applyAlignment="1">
      <alignment horizontal="center" vertical="center"/>
    </xf>
    <xf numFmtId="0" fontId="58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79" fillId="0" borderId="0" xfId="0" applyFont="1"/>
    <xf numFmtId="0" fontId="79" fillId="0" borderId="0" xfId="2788" applyFont="1" applyFill="1"/>
    <xf numFmtId="0" fontId="79" fillId="0" borderId="0" xfId="0" applyFont="1" applyFill="1"/>
    <xf numFmtId="0" fontId="80" fillId="0" borderId="16" xfId="0" applyFont="1" applyBorder="1" applyAlignment="1">
      <alignment horizontal="center"/>
    </xf>
    <xf numFmtId="0" fontId="79" fillId="0" borderId="0" xfId="0" applyFont="1" applyFill="1" applyBorder="1"/>
    <xf numFmtId="3" fontId="79" fillId="0" borderId="0" xfId="0" applyNumberFormat="1" applyFont="1"/>
    <xf numFmtId="3" fontId="79" fillId="0" borderId="0" xfId="0" applyNumberFormat="1" applyFont="1" applyFill="1"/>
    <xf numFmtId="3" fontId="79" fillId="0" borderId="0" xfId="0" applyNumberFormat="1" applyFont="1" applyFill="1" applyAlignment="1">
      <alignment vertical="center"/>
    </xf>
    <xf numFmtId="0" fontId="79" fillId="0" borderId="0" xfId="0" applyFont="1" applyFill="1" applyAlignment="1">
      <alignment vertical="center"/>
    </xf>
    <xf numFmtId="0" fontId="79" fillId="0" borderId="0" xfId="0" applyFont="1" applyAlignment="1">
      <alignment vertical="center"/>
    </xf>
    <xf numFmtId="0" fontId="81" fillId="0" borderId="0" xfId="0" applyFont="1"/>
    <xf numFmtId="3" fontId="81" fillId="0" borderId="11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/>
    <xf numFmtId="0" fontId="81" fillId="0" borderId="0" xfId="0" applyFont="1" applyFill="1"/>
    <xf numFmtId="0" fontId="81" fillId="0" borderId="0" xfId="0" applyFont="1" applyFill="1" applyAlignment="1">
      <alignment vertical="center"/>
    </xf>
    <xf numFmtId="0" fontId="81" fillId="0" borderId="0" xfId="0" applyFont="1" applyAlignment="1">
      <alignment vertical="center"/>
    </xf>
    <xf numFmtId="3" fontId="79" fillId="0" borderId="0" xfId="0" applyNumberFormat="1" applyFont="1" applyBorder="1"/>
    <xf numFmtId="3" fontId="81" fillId="0" borderId="0" xfId="0" applyNumberFormat="1" applyFont="1" applyBorder="1"/>
    <xf numFmtId="0" fontId="82" fillId="0" borderId="0" xfId="0" applyFont="1"/>
    <xf numFmtId="0" fontId="80" fillId="0" borderId="0" xfId="0" applyFont="1"/>
    <xf numFmtId="0" fontId="79" fillId="0" borderId="0" xfId="0" applyFont="1" applyBorder="1"/>
    <xf numFmtId="3" fontId="81" fillId="0" borderId="0" xfId="0" applyNumberFormat="1" applyFont="1" applyBorder="1" applyAlignment="1">
      <alignment vertical="center"/>
    </xf>
    <xf numFmtId="0" fontId="81" fillId="0" borderId="0" xfId="0" applyFont="1" applyBorder="1"/>
    <xf numFmtId="3" fontId="81" fillId="0" borderId="0" xfId="0" applyNumberFormat="1" applyFont="1"/>
    <xf numFmtId="0" fontId="81" fillId="0" borderId="0" xfId="0" applyFont="1" applyBorder="1" applyAlignment="1">
      <alignment horizontal="center"/>
    </xf>
    <xf numFmtId="3" fontId="79" fillId="0" borderId="0" xfId="0" applyNumberFormat="1" applyFont="1" applyFill="1" applyProtection="1">
      <protection locked="0"/>
    </xf>
    <xf numFmtId="3" fontId="81" fillId="0" borderId="17" xfId="0" applyNumberFormat="1" applyFont="1" applyBorder="1"/>
    <xf numFmtId="3" fontId="81" fillId="0" borderId="0" xfId="0" applyNumberFormat="1" applyFont="1" applyFill="1" applyProtection="1"/>
    <xf numFmtId="3" fontId="81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Alignment="1" applyProtection="1">
      <alignment horizontal="right" vertical="center"/>
    </xf>
    <xf numFmtId="3" fontId="81" fillId="0" borderId="0" xfId="0" applyNumberFormat="1" applyFont="1" applyAlignment="1" applyProtection="1">
      <alignment horizontal="right" vertical="center"/>
    </xf>
    <xf numFmtId="3" fontId="81" fillId="0" borderId="0" xfId="0" applyNumberFormat="1" applyFont="1" applyBorder="1" applyAlignment="1" applyProtection="1">
      <alignment horizontal="right" vertical="center"/>
    </xf>
    <xf numFmtId="0" fontId="79" fillId="0" borderId="0" xfId="0" applyFont="1" applyFill="1" applyAlignment="1"/>
    <xf numFmtId="3" fontId="81" fillId="34" borderId="11" xfId="0" applyNumberFormat="1" applyFont="1" applyFill="1" applyBorder="1" applyAlignment="1" applyProtection="1">
      <alignment horizontal="right" vertical="center"/>
    </xf>
    <xf numFmtId="3" fontId="81" fillId="0" borderId="18" xfId="0" applyNumberFormat="1" applyFont="1" applyFill="1" applyBorder="1" applyAlignment="1" applyProtection="1">
      <alignment horizontal="right" vertical="center"/>
    </xf>
    <xf numFmtId="3" fontId="81" fillId="33" borderId="0" xfId="0" applyNumberFormat="1" applyFont="1" applyFill="1" applyProtection="1"/>
    <xf numFmtId="3" fontId="81" fillId="35" borderId="0" xfId="0" applyNumberFormat="1" applyFont="1" applyFill="1" applyProtection="1"/>
    <xf numFmtId="3" fontId="81" fillId="26" borderId="0" xfId="0" applyNumberFormat="1" applyFont="1" applyFill="1" applyProtection="1"/>
    <xf numFmtId="3" fontId="81" fillId="0" borderId="11" xfId="0" applyNumberFormat="1" applyFont="1" applyFill="1" applyBorder="1" applyProtection="1">
      <protection locked="0"/>
    </xf>
    <xf numFmtId="0" fontId="79" fillId="0" borderId="0" xfId="0" applyFont="1" applyAlignment="1"/>
    <xf numFmtId="3" fontId="42" fillId="0" borderId="18" xfId="0" applyNumberFormat="1" applyFont="1" applyFill="1" applyBorder="1" applyAlignment="1" applyProtection="1">
      <alignment horizontal="right" vertical="center"/>
    </xf>
    <xf numFmtId="3" fontId="22" fillId="0" borderId="0" xfId="0" applyNumberFormat="1" applyFont="1"/>
    <xf numFmtId="0" fontId="42" fillId="0" borderId="0" xfId="0" applyFont="1"/>
    <xf numFmtId="3" fontId="22" fillId="0" borderId="0" xfId="0" applyNumberFormat="1" applyFont="1" applyFill="1" applyBorder="1" applyProtection="1">
      <protection locked="0"/>
    </xf>
    <xf numFmtId="0" fontId="42" fillId="0" borderId="11" xfId="0" applyFont="1" applyBorder="1"/>
    <xf numFmtId="3" fontId="42" fillId="0" borderId="0" xfId="0" applyNumberFormat="1" applyFont="1" applyFill="1" applyProtection="1"/>
    <xf numFmtId="3" fontId="22" fillId="27" borderId="0" xfId="0" applyNumberFormat="1" applyFont="1" applyFill="1" applyBorder="1" applyAlignment="1" applyProtection="1">
      <alignment horizontal="right" vertical="center"/>
      <protection locked="0"/>
    </xf>
    <xf numFmtId="3" fontId="22" fillId="0" borderId="0" xfId="0" applyNumberFormat="1" applyFont="1" applyFill="1" applyBorder="1" applyAlignment="1" applyProtection="1">
      <alignment horizontal="right" vertical="center"/>
    </xf>
    <xf numFmtId="3" fontId="42" fillId="0" borderId="0" xfId="0" applyNumberFormat="1" applyFont="1" applyFill="1" applyBorder="1" applyAlignment="1" applyProtection="1">
      <alignment horizontal="right" vertical="center"/>
    </xf>
    <xf numFmtId="3" fontId="42" fillId="0" borderId="0" xfId="0" applyNumberFormat="1" applyFont="1" applyFill="1" applyAlignment="1" applyProtection="1">
      <alignment horizontal="right" vertical="center"/>
    </xf>
    <xf numFmtId="3" fontId="22" fillId="0" borderId="0" xfId="0" applyNumberFormat="1" applyFont="1" applyBorder="1" applyAlignment="1" applyProtection="1">
      <alignment horizontal="right" vertical="center"/>
    </xf>
    <xf numFmtId="3" fontId="42" fillId="0" borderId="0" xfId="0" applyNumberFormat="1" applyFont="1" applyAlignment="1" applyProtection="1">
      <alignment horizontal="right" vertical="center"/>
    </xf>
    <xf numFmtId="3" fontId="42" fillId="0" borderId="0" xfId="0" applyNumberFormat="1" applyFont="1" applyBorder="1" applyAlignment="1" applyProtection="1">
      <alignment horizontal="right" vertical="center"/>
    </xf>
    <xf numFmtId="3" fontId="22" fillId="27" borderId="0" xfId="0" applyNumberFormat="1" applyFont="1" applyFill="1" applyBorder="1" applyAlignment="1" applyProtection="1">
      <alignment horizontal="right" vertical="center"/>
    </xf>
    <xf numFmtId="0" fontId="42" fillId="0" borderId="0" xfId="0" applyFont="1" applyBorder="1"/>
    <xf numFmtId="0" fontId="42" fillId="0" borderId="0" xfId="0" applyFont="1" applyFill="1"/>
    <xf numFmtId="3" fontId="42" fillId="34" borderId="11" xfId="0" applyNumberFormat="1" applyFont="1" applyFill="1" applyBorder="1" applyAlignment="1" applyProtection="1">
      <alignment horizontal="right" vertical="center"/>
    </xf>
    <xf numFmtId="3" fontId="42" fillId="0" borderId="11" xfId="0" applyNumberFormat="1" applyFont="1" applyFill="1" applyBorder="1" applyAlignment="1" applyProtection="1">
      <alignment horizontal="right" vertical="center"/>
    </xf>
    <xf numFmtId="3" fontId="22" fillId="0" borderId="0" xfId="0" applyNumberFormat="1" applyFont="1" applyFill="1" applyBorder="1" applyAlignment="1" applyProtection="1">
      <alignment horizontal="right" vertical="center"/>
      <protection locked="0"/>
    </xf>
    <xf numFmtId="3" fontId="22" fillId="0" borderId="0" xfId="0" applyNumberFormat="1" applyFont="1" applyFill="1" applyAlignment="1" applyProtection="1">
      <alignment horizontal="right" vertical="center"/>
      <protection locked="0"/>
    </xf>
    <xf numFmtId="0" fontId="42" fillId="0" borderId="11" xfId="0" applyFont="1" applyFill="1" applyBorder="1" applyAlignment="1">
      <alignment vertical="center"/>
    </xf>
    <xf numFmtId="3" fontId="42" fillId="0" borderId="0" xfId="0" applyNumberFormat="1" applyFont="1" applyFill="1"/>
    <xf numFmtId="0" fontId="42" fillId="0" borderId="11" xfId="0" applyFont="1" applyBorder="1" applyAlignment="1">
      <alignment vertical="center"/>
    </xf>
    <xf numFmtId="0" fontId="42" fillId="0" borderId="11" xfId="0" applyFont="1" applyFill="1" applyBorder="1"/>
    <xf numFmtId="0" fontId="55" fillId="0" borderId="0" xfId="0" applyFont="1" applyFill="1"/>
    <xf numFmtId="0" fontId="46" fillId="0" borderId="14" xfId="0" applyFont="1" applyBorder="1" applyAlignment="1">
      <alignment horizontal="center" vertical="center"/>
    </xf>
    <xf numFmtId="3" fontId="42" fillId="26" borderId="0" xfId="0" applyNumberFormat="1" applyFont="1" applyFill="1" applyProtection="1">
      <protection locked="0"/>
    </xf>
    <xf numFmtId="3" fontId="42" fillId="33" borderId="0" xfId="0" applyNumberFormat="1" applyFont="1" applyFill="1" applyProtection="1">
      <protection locked="0"/>
    </xf>
    <xf numFmtId="3" fontId="22" fillId="0" borderId="0" xfId="0" applyNumberFormat="1" applyFont="1" applyBorder="1"/>
    <xf numFmtId="0" fontId="22" fillId="0" borderId="0" xfId="0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42" fillId="0" borderId="0" xfId="0" applyNumberFormat="1" applyFont="1" applyFill="1" applyBorder="1"/>
    <xf numFmtId="3" fontId="42" fillId="0" borderId="0" xfId="0" applyNumberFormat="1" applyFont="1"/>
    <xf numFmtId="3" fontId="22" fillId="0" borderId="11" xfId="0" applyNumberFormat="1" applyFont="1" applyFill="1" applyBorder="1" applyAlignment="1" applyProtection="1">
      <alignment horizontal="right" vertical="center"/>
    </xf>
    <xf numFmtId="3" fontId="42" fillId="0" borderId="0" xfId="0" applyNumberFormat="1" applyFont="1" applyFill="1" applyProtection="1">
      <protection locked="0"/>
    </xf>
    <xf numFmtId="3" fontId="42" fillId="0" borderId="0" xfId="0" applyNumberFormat="1" applyFont="1" applyFill="1" applyAlignment="1" applyProtection="1">
      <alignment horizontal="right" vertical="center"/>
      <protection locked="0"/>
    </xf>
    <xf numFmtId="0" fontId="22" fillId="0" borderId="19" xfId="0" applyFont="1" applyBorder="1"/>
    <xf numFmtId="0" fontId="42" fillId="0" borderId="19" xfId="0" applyFont="1" applyBorder="1"/>
    <xf numFmtId="3" fontId="42" fillId="26" borderId="0" xfId="0" applyNumberFormat="1" applyFont="1" applyFill="1" applyProtection="1"/>
    <xf numFmtId="3" fontId="42" fillId="33" borderId="0" xfId="0" applyNumberFormat="1" applyFont="1" applyFill="1" applyProtection="1"/>
    <xf numFmtId="3" fontId="22" fillId="0" borderId="11" xfId="0" applyNumberFormat="1" applyFont="1" applyFill="1" applyBorder="1" applyProtection="1">
      <protection locked="0"/>
    </xf>
    <xf numFmtId="3" fontId="22" fillId="0" borderId="0" xfId="0" applyNumberFormat="1" applyFont="1" applyFill="1" applyProtection="1"/>
    <xf numFmtId="0" fontId="42" fillId="0" borderId="21" xfId="0" applyFont="1" applyFill="1" applyBorder="1" applyAlignment="1">
      <alignment horizontal="center" vertical="center"/>
    </xf>
    <xf numFmtId="3" fontId="42" fillId="0" borderId="11" xfId="0" applyNumberFormat="1" applyFont="1" applyFill="1" applyBorder="1" applyProtection="1">
      <protection locked="0"/>
    </xf>
    <xf numFmtId="0" fontId="42" fillId="0" borderId="22" xfId="0" applyFont="1" applyFill="1" applyBorder="1" applyAlignment="1">
      <alignment horizontal="center" vertical="center"/>
    </xf>
    <xf numFmtId="0" fontId="42" fillId="0" borderId="23" xfId="0" applyFont="1" applyFill="1" applyBorder="1" applyAlignment="1">
      <alignment horizontal="center" vertical="center"/>
    </xf>
    <xf numFmtId="0" fontId="42" fillId="0" borderId="14" xfId="0" applyFont="1" applyFill="1" applyBorder="1" applyAlignment="1">
      <alignment horizontal="center" vertical="center"/>
    </xf>
    <xf numFmtId="0" fontId="17" fillId="0" borderId="0" xfId="0" applyFont="1"/>
    <xf numFmtId="0" fontId="42" fillId="0" borderId="0" xfId="0" applyFont="1" applyFill="1" applyAlignment="1">
      <alignment vertical="center"/>
    </xf>
    <xf numFmtId="0" fontId="23" fillId="0" borderId="0" xfId="0" applyFont="1"/>
    <xf numFmtId="0" fontId="56" fillId="0" borderId="0" xfId="0" applyFont="1"/>
    <xf numFmtId="0" fontId="42" fillId="0" borderId="24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42" fillId="0" borderId="0" xfId="0" applyFont="1" applyFill="1" applyBorder="1" applyAlignment="1">
      <alignment wrapText="1"/>
    </xf>
    <xf numFmtId="0" fontId="57" fillId="0" borderId="0" xfId="0" applyFont="1" applyBorder="1" applyAlignment="1">
      <alignment horizontal="left"/>
    </xf>
    <xf numFmtId="0" fontId="42" fillId="0" borderId="0" xfId="0" applyFont="1" applyBorder="1" applyAlignment="1">
      <alignment wrapText="1"/>
    </xf>
    <xf numFmtId="0" fontId="42" fillId="0" borderId="0" xfId="0" applyFont="1" applyBorder="1" applyAlignment="1">
      <alignment vertical="center" wrapText="1"/>
    </xf>
    <xf numFmtId="0" fontId="22" fillId="0" borderId="0" xfId="0" applyFont="1" applyFill="1" applyAlignment="1">
      <alignment wrapText="1"/>
    </xf>
    <xf numFmtId="0" fontId="42" fillId="0" borderId="0" xfId="0" applyFont="1" applyFill="1" applyAlignment="1">
      <alignment horizontal="center"/>
    </xf>
    <xf numFmtId="0" fontId="58" fillId="0" borderId="0" xfId="0" applyFont="1" applyBorder="1" applyAlignment="1">
      <alignment vertical="center" wrapText="1"/>
    </xf>
    <xf numFmtId="0" fontId="42" fillId="0" borderId="0" xfId="0" applyFont="1" applyFill="1" applyAlignment="1">
      <alignment horizontal="center" vertical="center"/>
    </xf>
    <xf numFmtId="41" fontId="42" fillId="0" borderId="0" xfId="0" applyNumberFormat="1" applyFont="1" applyFill="1" applyBorder="1" applyAlignment="1">
      <alignment horizontal="center"/>
    </xf>
    <xf numFmtId="0" fontId="18" fillId="0" borderId="0" xfId="0" applyFont="1" applyBorder="1" applyAlignment="1">
      <alignment wrapText="1"/>
    </xf>
    <xf numFmtId="0" fontId="23" fillId="0" borderId="0" xfId="0" applyFont="1" applyBorder="1" applyAlignment="1">
      <alignment wrapText="1"/>
    </xf>
    <xf numFmtId="0" fontId="22" fillId="0" borderId="0" xfId="0" applyFont="1" applyBorder="1" applyAlignment="1">
      <alignment wrapText="1"/>
    </xf>
    <xf numFmtId="0" fontId="42" fillId="0" borderId="0" xfId="0" applyFont="1" applyFill="1" applyBorder="1" applyAlignment="1">
      <alignment horizontal="center"/>
    </xf>
    <xf numFmtId="3" fontId="22" fillId="0" borderId="0" xfId="0" applyNumberFormat="1" applyFont="1" applyProtection="1">
      <protection locked="0"/>
    </xf>
    <xf numFmtId="0" fontId="22" fillId="0" borderId="0" xfId="2784" applyFont="1" applyFill="1" applyBorder="1" applyAlignment="1" applyProtection="1">
      <alignment wrapText="1"/>
      <protection locked="0"/>
    </xf>
    <xf numFmtId="3" fontId="42" fillId="0" borderId="17" xfId="0" applyNumberFormat="1" applyFont="1" applyBorder="1"/>
    <xf numFmtId="0" fontId="42" fillId="0" borderId="0" xfId="0" applyFont="1" applyBorder="1" applyAlignment="1">
      <alignment horizontal="left" wrapText="1"/>
    </xf>
    <xf numFmtId="0" fontId="57" fillId="0" borderId="0" xfId="0" applyFont="1" applyBorder="1" applyAlignment="1">
      <alignment horizontal="left" wrapText="1"/>
    </xf>
    <xf numFmtId="0" fontId="57" fillId="0" borderId="0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58" fillId="0" borderId="0" xfId="0" applyFont="1" applyBorder="1" applyAlignment="1">
      <alignment wrapText="1"/>
    </xf>
    <xf numFmtId="0" fontId="23" fillId="0" borderId="0" xfId="0" applyFont="1" applyBorder="1" applyAlignment="1">
      <alignment horizontal="left" wrapText="1" indent="1"/>
    </xf>
    <xf numFmtId="0" fontId="22" fillId="0" borderId="0" xfId="0" applyFont="1" applyAlignment="1">
      <alignment horizontal="left" wrapText="1" indent="2"/>
    </xf>
    <xf numFmtId="3" fontId="42" fillId="0" borderId="10" xfId="0" applyNumberFormat="1" applyFont="1" applyBorder="1" applyAlignment="1"/>
    <xf numFmtId="0" fontId="57" fillId="0" borderId="0" xfId="0" applyFont="1" applyBorder="1" applyAlignment="1">
      <alignment wrapText="1"/>
    </xf>
    <xf numFmtId="0" fontId="57" fillId="0" borderId="0" xfId="0" applyFont="1" applyAlignment="1">
      <alignment wrapText="1"/>
    </xf>
    <xf numFmtId="3" fontId="42" fillId="0" borderId="0" xfId="0" applyNumberFormat="1" applyFont="1" applyFill="1" applyAlignment="1">
      <alignment horizontal="center"/>
    </xf>
    <xf numFmtId="165" fontId="42" fillId="25" borderId="0" xfId="0" applyNumberFormat="1" applyFont="1" applyFill="1" applyAlignment="1">
      <alignment horizontal="center"/>
    </xf>
    <xf numFmtId="0" fontId="22" fillId="0" borderId="0" xfId="0" applyFont="1" applyFill="1" applyBorder="1" applyAlignment="1">
      <alignment horizontal="left" wrapText="1" indent="2"/>
    </xf>
    <xf numFmtId="0" fontId="22" fillId="0" borderId="0" xfId="0" applyFont="1" applyBorder="1" applyAlignment="1">
      <alignment horizontal="left" wrapText="1" indent="2"/>
    </xf>
    <xf numFmtId="3" fontId="42" fillId="25" borderId="0" xfId="0" applyNumberFormat="1" applyFont="1" applyFill="1" applyAlignment="1">
      <alignment horizontal="center"/>
    </xf>
    <xf numFmtId="0" fontId="86" fillId="0" borderId="0" xfId="0" applyFont="1" applyAlignment="1">
      <alignment horizontal="left" wrapText="1" indent="2"/>
    </xf>
    <xf numFmtId="3" fontId="42" fillId="0" borderId="0" xfId="0" applyNumberFormat="1" applyFont="1" applyAlignment="1">
      <alignment horizontal="center"/>
    </xf>
    <xf numFmtId="0" fontId="22" fillId="0" borderId="0" xfId="0" applyFont="1" applyFill="1" applyAlignment="1">
      <alignment horizontal="left" wrapText="1" indent="2"/>
    </xf>
    <xf numFmtId="3" fontId="42" fillId="25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3" fontId="42" fillId="25" borderId="0" xfId="0" applyNumberFormat="1" applyFont="1" applyFill="1" applyBorder="1" applyAlignment="1">
      <alignment horizontal="center"/>
    </xf>
    <xf numFmtId="0" fontId="57" fillId="0" borderId="0" xfId="0" applyFont="1" applyFill="1" applyBorder="1" applyAlignment="1">
      <alignment wrapText="1"/>
    </xf>
    <xf numFmtId="0" fontId="57" fillId="0" borderId="0" xfId="0" applyFont="1" applyFill="1" applyAlignment="1">
      <alignment horizontal="center"/>
    </xf>
    <xf numFmtId="0" fontId="42" fillId="0" borderId="0" xfId="0" applyFont="1" applyAlignment="1">
      <alignment horizontal="left" wrapText="1"/>
    </xf>
    <xf numFmtId="0" fontId="58" fillId="0" borderId="0" xfId="0" applyFont="1" applyAlignment="1">
      <alignment horizontal="left" wrapText="1"/>
    </xf>
    <xf numFmtId="0" fontId="22" fillId="0" borderId="0" xfId="2784" applyFont="1" applyFill="1" applyBorder="1" applyAlignment="1" applyProtection="1">
      <alignment horizontal="left" wrapText="1"/>
      <protection locked="0"/>
    </xf>
    <xf numFmtId="0" fontId="22" fillId="0" borderId="0" xfId="0" applyFont="1" applyFill="1" applyBorder="1" applyAlignment="1">
      <alignment wrapText="1"/>
    </xf>
    <xf numFmtId="3" fontId="22" fillId="0" borderId="0" xfId="0" applyNumberFormat="1" applyFont="1" applyFill="1" applyBorder="1" applyAlignment="1">
      <alignment wrapText="1"/>
    </xf>
    <xf numFmtId="0" fontId="22" fillId="0" borderId="0" xfId="0" applyFont="1" applyFill="1" applyBorder="1" applyAlignment="1">
      <alignment horizontal="left" wrapText="1"/>
    </xf>
    <xf numFmtId="0" fontId="42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 wrapText="1" indent="1"/>
    </xf>
    <xf numFmtId="0" fontId="22" fillId="0" borderId="0" xfId="0" applyFont="1" applyBorder="1" applyAlignment="1">
      <alignment horizontal="right"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horizontal="right" vertical="center"/>
    </xf>
    <xf numFmtId="0" fontId="42" fillId="0" borderId="0" xfId="0" applyFont="1" applyBorder="1" applyAlignment="1">
      <alignment horizontal="right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wrapText="1"/>
    </xf>
    <xf numFmtId="0" fontId="42" fillId="0" borderId="0" xfId="0" applyFont="1" applyBorder="1" applyAlignment="1">
      <alignment horizontal="centerContinuous" vertical="center" wrapText="1"/>
    </xf>
    <xf numFmtId="0" fontId="22" fillId="0" borderId="0" xfId="0" applyFont="1" applyAlignment="1">
      <alignment horizontal="centerContinuous" vertical="center" wrapText="1"/>
    </xf>
    <xf numFmtId="0" fontId="57" fillId="0" borderId="0" xfId="0" applyFont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49" fontId="22" fillId="0" borderId="0" xfId="0" applyNumberFormat="1" applyFont="1" applyAlignment="1">
      <alignment vertical="center"/>
    </xf>
    <xf numFmtId="3" fontId="42" fillId="0" borderId="10" xfId="0" applyNumberFormat="1" applyFont="1" applyBorder="1" applyAlignment="1">
      <alignment vertical="center"/>
    </xf>
    <xf numFmtId="0" fontId="42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 wrapText="1"/>
    </xf>
    <xf numFmtId="0" fontId="42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 wrapText="1"/>
    </xf>
    <xf numFmtId="0" fontId="22" fillId="0" borderId="0" xfId="0" applyFont="1" applyBorder="1" applyAlignment="1">
      <alignment vertical="center" wrapText="1"/>
    </xf>
    <xf numFmtId="3" fontId="42" fillId="0" borderId="0" xfId="0" applyNumberFormat="1" applyFont="1" applyBorder="1" applyAlignment="1">
      <alignment vertical="center"/>
    </xf>
    <xf numFmtId="3" fontId="42" fillId="0" borderId="25" xfId="0" applyNumberFormat="1" applyFont="1" applyBorder="1" applyAlignment="1">
      <alignment vertical="center"/>
    </xf>
    <xf numFmtId="0" fontId="57" fillId="0" borderId="0" xfId="0" applyFont="1" applyAlignment="1">
      <alignment vertical="center"/>
    </xf>
    <xf numFmtId="0" fontId="42" fillId="0" borderId="0" xfId="0" applyFont="1" applyAlignment="1">
      <alignment wrapText="1"/>
    </xf>
    <xf numFmtId="0" fontId="42" fillId="0" borderId="0" xfId="0" applyFont="1" applyAlignment="1">
      <alignment horizontal="left" vertical="center" wrapText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3" fontId="22" fillId="0" borderId="0" xfId="0" applyNumberFormat="1" applyFont="1" applyBorder="1" applyAlignment="1">
      <alignment vertical="center"/>
    </xf>
    <xf numFmtId="0" fontId="58" fillId="0" borderId="0" xfId="0" applyFont="1" applyAlignment="1">
      <alignment vertical="center"/>
    </xf>
    <xf numFmtId="0" fontId="22" fillId="0" borderId="0" xfId="0" applyFont="1" applyFill="1" applyBorder="1" applyAlignment="1">
      <alignment vertical="center" wrapText="1"/>
    </xf>
    <xf numFmtId="0" fontId="58" fillId="0" borderId="0" xfId="0" applyFont="1" applyBorder="1" applyAlignment="1">
      <alignment horizontal="right" vertical="center"/>
    </xf>
    <xf numFmtId="0" fontId="58" fillId="0" borderId="0" xfId="0" applyFont="1" applyAlignment="1">
      <alignment horizontal="right" vertical="center"/>
    </xf>
    <xf numFmtId="49" fontId="22" fillId="0" borderId="0" xfId="0" applyNumberFormat="1" applyFont="1" applyAlignment="1">
      <alignment vertical="center" wrapText="1"/>
    </xf>
    <xf numFmtId="0" fontId="55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42" fillId="0" borderId="0" xfId="0" applyFont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3" fontId="42" fillId="0" borderId="0" xfId="0" applyNumberFormat="1" applyFont="1" applyBorder="1"/>
    <xf numFmtId="3" fontId="22" fillId="0" borderId="0" xfId="0" applyNumberFormat="1" applyFont="1" applyAlignment="1"/>
    <xf numFmtId="0" fontId="22" fillId="0" borderId="0" xfId="0" applyFont="1" applyFill="1" applyBorder="1" applyAlignment="1" applyProtection="1">
      <alignment wrapText="1"/>
      <protection locked="0"/>
    </xf>
    <xf numFmtId="3" fontId="22" fillId="0" borderId="0" xfId="0" applyNumberFormat="1" applyFont="1" applyAlignment="1">
      <alignment wrapText="1"/>
    </xf>
    <xf numFmtId="0" fontId="60" fillId="0" borderId="0" xfId="0" applyFont="1" applyFill="1" applyBorder="1" applyAlignment="1">
      <alignment horizontal="left" indent="1"/>
    </xf>
    <xf numFmtId="49" fontId="22" fillId="0" borderId="0" xfId="0" applyNumberFormat="1" applyFont="1" applyFill="1" applyAlignment="1">
      <alignment vertical="center"/>
    </xf>
    <xf numFmtId="0" fontId="42" fillId="0" borderId="0" xfId="0" applyFont="1" applyFill="1" applyBorder="1" applyAlignment="1">
      <alignment horizontal="center" wrapText="1"/>
    </xf>
    <xf numFmtId="3" fontId="42" fillId="0" borderId="0" xfId="0" applyNumberFormat="1" applyFont="1" applyFill="1" applyBorder="1" applyAlignment="1">
      <alignment horizontal="center" wrapText="1"/>
    </xf>
    <xf numFmtId="0" fontId="42" fillId="0" borderId="0" xfId="0" applyFont="1" applyAlignment="1">
      <alignment horizontal="center" wrapText="1"/>
    </xf>
    <xf numFmtId="0" fontId="42" fillId="0" borderId="0" xfId="0" applyFont="1" applyFill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46" fillId="0" borderId="0" xfId="0" applyFont="1" applyAlignment="1">
      <alignment horizontal="center" wrapText="1"/>
    </xf>
    <xf numFmtId="0" fontId="60" fillId="0" borderId="0" xfId="0" applyFont="1" applyFill="1" applyBorder="1" applyAlignment="1">
      <alignment horizontal="left" vertical="center"/>
    </xf>
    <xf numFmtId="3" fontId="42" fillId="0" borderId="17" xfId="0" applyNumberFormat="1" applyFont="1" applyFill="1" applyBorder="1"/>
    <xf numFmtId="0" fontId="47" fillId="0" borderId="20" xfId="0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3" fontId="22" fillId="0" borderId="0" xfId="0" applyNumberFormat="1" applyFont="1" applyAlignment="1">
      <alignment horizontal="center" vertical="center" wrapText="1"/>
    </xf>
    <xf numFmtId="0" fontId="22" fillId="0" borderId="0" xfId="0" applyFont="1" applyFill="1" applyBorder="1" applyAlignment="1" applyProtection="1">
      <protection locked="0"/>
    </xf>
    <xf numFmtId="49" fontId="42" fillId="0" borderId="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>
      <alignment vertical="center"/>
    </xf>
    <xf numFmtId="49" fontId="58" fillId="0" borderId="0" xfId="0" applyNumberFormat="1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/>
    <xf numFmtId="0" fontId="42" fillId="0" borderId="25" xfId="0" applyFont="1" applyBorder="1" applyAlignment="1">
      <alignment horizontal="center" vertical="center"/>
    </xf>
    <xf numFmtId="0" fontId="42" fillId="0" borderId="26" xfId="0" applyFont="1" applyBorder="1" applyAlignment="1">
      <alignment horizontal="center" vertical="center"/>
    </xf>
    <xf numFmtId="49" fontId="22" fillId="0" borderId="0" xfId="0" applyNumberFormat="1" applyFont="1" applyFill="1" applyBorder="1" applyAlignment="1"/>
    <xf numFmtId="0" fontId="42" fillId="0" borderId="26" xfId="0" applyFont="1" applyBorder="1"/>
    <xf numFmtId="0" fontId="42" fillId="0" borderId="24" xfId="0" applyFont="1" applyBorder="1"/>
    <xf numFmtId="0" fontId="17" fillId="0" borderId="0" xfId="0" applyFont="1" applyAlignment="1">
      <alignment horizontal="centerContinuous" vertical="center" wrapText="1"/>
    </xf>
    <xf numFmtId="0" fontId="91" fillId="0" borderId="0" xfId="0" applyFont="1" applyBorder="1" applyAlignment="1">
      <alignment horizontal="centerContinuous" vertical="center" wrapText="1"/>
    </xf>
    <xf numFmtId="0" fontId="17" fillId="0" borderId="0" xfId="0" applyFont="1" applyFill="1"/>
    <xf numFmtId="0" fontId="23" fillId="0" borderId="0" xfId="0" applyFont="1" applyFill="1"/>
    <xf numFmtId="0" fontId="18" fillId="0" borderId="27" xfId="0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23" fillId="0" borderId="28" xfId="0" applyFont="1" applyFill="1" applyBorder="1"/>
    <xf numFmtId="0" fontId="23" fillId="0" borderId="29" xfId="0" applyFont="1" applyFill="1" applyBorder="1"/>
    <xf numFmtId="0" fontId="23" fillId="0" borderId="30" xfId="0" applyFont="1" applyFill="1" applyBorder="1"/>
    <xf numFmtId="0" fontId="23" fillId="0" borderId="0" xfId="0" applyFont="1" applyFill="1" applyBorder="1"/>
    <xf numFmtId="0" fontId="18" fillId="0" borderId="10" xfId="0" applyFont="1" applyFill="1" applyBorder="1" applyAlignment="1">
      <alignment vertical="center"/>
    </xf>
    <xf numFmtId="0" fontId="92" fillId="0" borderId="10" xfId="0" applyFont="1" applyFill="1" applyBorder="1" applyAlignment="1">
      <alignment horizontal="left" vertical="center" indent="2"/>
    </xf>
    <xf numFmtId="0" fontId="23" fillId="0" borderId="0" xfId="0" applyFont="1" applyAlignment="1"/>
    <xf numFmtId="0" fontId="18" fillId="0" borderId="10" xfId="0" applyFont="1" applyFill="1" applyBorder="1"/>
    <xf numFmtId="0" fontId="18" fillId="0" borderId="14" xfId="0" applyFont="1" applyFill="1" applyBorder="1" applyAlignment="1">
      <alignment vertical="center"/>
    </xf>
    <xf numFmtId="0" fontId="42" fillId="0" borderId="10" xfId="0" applyFont="1" applyFill="1" applyBorder="1" applyAlignment="1">
      <alignment vertical="center"/>
    </xf>
    <xf numFmtId="0" fontId="18" fillId="0" borderId="31" xfId="0" applyFont="1" applyFill="1" applyBorder="1" applyAlignment="1">
      <alignment horizontal="center"/>
    </xf>
    <xf numFmtId="0" fontId="18" fillId="0" borderId="15" xfId="0" applyFont="1" applyFill="1" applyBorder="1" applyAlignment="1">
      <alignment horizontal="center"/>
    </xf>
    <xf numFmtId="0" fontId="18" fillId="0" borderId="32" xfId="0" applyFont="1" applyFill="1" applyBorder="1" applyAlignment="1">
      <alignment vertical="center"/>
    </xf>
    <xf numFmtId="0" fontId="18" fillId="0" borderId="25" xfId="0" applyFont="1" applyFill="1" applyBorder="1" applyAlignment="1">
      <alignment vertical="center"/>
    </xf>
    <xf numFmtId="0" fontId="52" fillId="0" borderId="0" xfId="0" applyFont="1" applyAlignment="1">
      <alignment horizontal="right"/>
    </xf>
    <xf numFmtId="0" fontId="18" fillId="0" borderId="33" xfId="0" applyFont="1" applyBorder="1"/>
    <xf numFmtId="0" fontId="18" fillId="0" borderId="0" xfId="0" applyFont="1"/>
    <xf numFmtId="0" fontId="18" fillId="0" borderId="28" xfId="0" applyFont="1" applyBorder="1"/>
    <xf numFmtId="0" fontId="18" fillId="0" borderId="14" xfId="0" applyFont="1" applyBorder="1"/>
    <xf numFmtId="0" fontId="91" fillId="0" borderId="0" xfId="0" applyFont="1" applyFill="1" applyBorder="1" applyAlignment="1">
      <alignment horizontal="centerContinuous" vertical="center" wrapText="1"/>
    </xf>
    <xf numFmtId="0" fontId="18" fillId="0" borderId="28" xfId="0" applyFont="1" applyFill="1" applyBorder="1" applyAlignment="1">
      <alignment horizontal="center"/>
    </xf>
    <xf numFmtId="0" fontId="18" fillId="0" borderId="30" xfId="0" applyFont="1" applyFill="1" applyBorder="1" applyAlignment="1">
      <alignment horizontal="center" vertical="center"/>
    </xf>
    <xf numFmtId="0" fontId="18" fillId="27" borderId="0" xfId="0" applyFont="1" applyFill="1"/>
    <xf numFmtId="0" fontId="23" fillId="27" borderId="0" xfId="0" applyFont="1" applyFill="1"/>
    <xf numFmtId="0" fontId="18" fillId="0" borderId="10" xfId="0" applyFont="1" applyFill="1" applyBorder="1" applyAlignment="1">
      <alignment horizontal="left"/>
    </xf>
    <xf numFmtId="3" fontId="18" fillId="27" borderId="0" xfId="0" applyNumberFormat="1" applyFont="1" applyFill="1"/>
    <xf numFmtId="0" fontId="23" fillId="0" borderId="33" xfId="0" applyFont="1" applyFill="1" applyBorder="1"/>
    <xf numFmtId="0" fontId="92" fillId="0" borderId="28" xfId="0" applyFont="1" applyFill="1" applyBorder="1"/>
    <xf numFmtId="0" fontId="92" fillId="0" borderId="28" xfId="0" applyFont="1" applyFill="1" applyBorder="1" applyAlignment="1">
      <alignment horizontal="left" indent="7"/>
    </xf>
    <xf numFmtId="0" fontId="23" fillId="0" borderId="14" xfId="0" applyFont="1" applyFill="1" applyBorder="1"/>
    <xf numFmtId="0" fontId="18" fillId="0" borderId="10" xfId="0" applyFont="1" applyFill="1" applyBorder="1" applyAlignment="1">
      <alignment horizontal="center" vertical="center"/>
    </xf>
    <xf numFmtId="0" fontId="18" fillId="0" borderId="30" xfId="0" applyFont="1" applyFill="1" applyBorder="1" applyAlignment="1">
      <alignment horizontal="centerContinuous" vertical="center"/>
    </xf>
    <xf numFmtId="0" fontId="18" fillId="0" borderId="30" xfId="0" applyFont="1" applyFill="1" applyBorder="1" applyAlignment="1">
      <alignment horizontal="center"/>
    </xf>
    <xf numFmtId="0" fontId="23" fillId="0" borderId="30" xfId="0" applyFont="1" applyFill="1" applyBorder="1" applyAlignment="1">
      <alignment vertical="center"/>
    </xf>
    <xf numFmtId="0" fontId="18" fillId="0" borderId="33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left" indent="2"/>
    </xf>
    <xf numFmtId="0" fontId="18" fillId="0" borderId="14" xfId="0" applyFont="1" applyFill="1" applyBorder="1" applyAlignment="1">
      <alignment horizontal="left" indent="2"/>
    </xf>
    <xf numFmtId="0" fontId="23" fillId="0" borderId="0" xfId="0" applyFont="1" applyBorder="1" applyAlignment="1"/>
    <xf numFmtId="0" fontId="18" fillId="0" borderId="14" xfId="0" applyFont="1" applyFill="1" applyBorder="1" applyAlignment="1">
      <alignment vertical="top"/>
    </xf>
    <xf numFmtId="0" fontId="18" fillId="0" borderId="0" xfId="0" applyFont="1" applyAlignment="1">
      <alignment vertical="top"/>
    </xf>
    <xf numFmtId="0" fontId="96" fillId="0" borderId="14" xfId="0" applyFont="1" applyFill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17" fillId="0" borderId="0" xfId="0" applyFont="1" applyFill="1" applyBorder="1"/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/>
    </xf>
    <xf numFmtId="168" fontId="17" fillId="0" borderId="0" xfId="0" applyNumberFormat="1" applyFont="1" applyAlignment="1">
      <alignment horizontal="centerContinuous" vertical="center" wrapText="1"/>
    </xf>
    <xf numFmtId="168" fontId="17" fillId="0" borderId="0" xfId="0" applyNumberFormat="1" applyFont="1"/>
    <xf numFmtId="168" fontId="90" fillId="0" borderId="20" xfId="0" applyNumberFormat="1" applyFont="1" applyFill="1" applyBorder="1" applyAlignment="1">
      <alignment horizontal="right" vertical="center"/>
    </xf>
    <xf numFmtId="168" fontId="85" fillId="0" borderId="20" xfId="0" applyNumberFormat="1" applyFont="1" applyFill="1" applyBorder="1" applyAlignment="1">
      <alignment horizontal="right" vertical="center"/>
    </xf>
    <xf numFmtId="168" fontId="18" fillId="0" borderId="34" xfId="0" applyNumberFormat="1" applyFont="1" applyFill="1" applyBorder="1" applyAlignment="1">
      <alignment vertical="center"/>
    </xf>
    <xf numFmtId="168" fontId="18" fillId="0" borderId="27" xfId="0" applyNumberFormat="1" applyFont="1" applyFill="1" applyBorder="1" applyAlignment="1">
      <alignment vertical="center"/>
    </xf>
    <xf numFmtId="168" fontId="23" fillId="0" borderId="27" xfId="0" applyNumberFormat="1" applyFont="1" applyFill="1" applyBorder="1" applyAlignment="1">
      <alignment vertical="center"/>
    </xf>
    <xf numFmtId="168" fontId="23" fillId="0" borderId="35" xfId="0" applyNumberFormat="1" applyFont="1" applyFill="1" applyBorder="1" applyAlignment="1">
      <alignment vertical="center"/>
    </xf>
    <xf numFmtId="168" fontId="23" fillId="0" borderId="36" xfId="0" applyNumberFormat="1" applyFont="1" applyFill="1" applyBorder="1" applyAlignment="1">
      <alignment vertical="center"/>
    </xf>
    <xf numFmtId="168" fontId="23" fillId="0" borderId="37" xfId="0" applyNumberFormat="1" applyFont="1" applyFill="1" applyBorder="1" applyProtection="1"/>
    <xf numFmtId="168" fontId="23" fillId="0" borderId="28" xfId="0" applyNumberFormat="1" applyFont="1" applyFill="1" applyBorder="1" applyProtection="1"/>
    <xf numFmtId="168" fontId="23" fillId="0" borderId="38" xfId="0" applyNumberFormat="1" applyFont="1" applyFill="1" applyBorder="1" applyProtection="1"/>
    <xf numFmtId="168" fontId="23" fillId="0" borderId="39" xfId="0" applyNumberFormat="1" applyFont="1" applyBorder="1"/>
    <xf numFmtId="168" fontId="23" fillId="0" borderId="40" xfId="0" applyNumberFormat="1" applyFont="1" applyFill="1" applyBorder="1" applyProtection="1"/>
    <xf numFmtId="168" fontId="23" fillId="0" borderId="30" xfId="0" applyNumberFormat="1" applyFont="1" applyFill="1" applyBorder="1"/>
    <xf numFmtId="168" fontId="23" fillId="0" borderId="28" xfId="0" applyNumberFormat="1" applyFont="1" applyFill="1" applyBorder="1"/>
    <xf numFmtId="168" fontId="18" fillId="0" borderId="25" xfId="0" applyNumberFormat="1" applyFont="1" applyFill="1" applyBorder="1" applyAlignment="1">
      <alignment vertical="center"/>
    </xf>
    <xf numFmtId="168" fontId="18" fillId="0" borderId="10" xfId="0" applyNumberFormat="1" applyFont="1" applyFill="1" applyBorder="1" applyAlignment="1">
      <alignment vertical="center"/>
    </xf>
    <xf numFmtId="168" fontId="18" fillId="0" borderId="41" xfId="0" applyNumberFormat="1" applyFont="1" applyFill="1" applyBorder="1" applyAlignment="1">
      <alignment vertical="center"/>
    </xf>
    <xf numFmtId="168" fontId="18" fillId="0" borderId="42" xfId="0" applyNumberFormat="1" applyFont="1" applyFill="1" applyBorder="1" applyAlignment="1">
      <alignment vertical="center"/>
    </xf>
    <xf numFmtId="168" fontId="18" fillId="0" borderId="32" xfId="0" applyNumberFormat="1" applyFont="1" applyFill="1" applyBorder="1" applyAlignment="1">
      <alignment vertical="center"/>
    </xf>
    <xf numFmtId="168" fontId="92" fillId="0" borderId="25" xfId="0" applyNumberFormat="1" applyFont="1" applyFill="1" applyBorder="1"/>
    <xf numFmtId="168" fontId="92" fillId="0" borderId="10" xfId="0" applyNumberFormat="1" applyFont="1" applyFill="1" applyBorder="1"/>
    <xf numFmtId="168" fontId="92" fillId="0" borderId="43" xfId="0" applyNumberFormat="1" applyFont="1" applyFill="1" applyBorder="1"/>
    <xf numFmtId="168" fontId="92" fillId="0" borderId="42" xfId="0" applyNumberFormat="1" applyFont="1" applyFill="1" applyBorder="1"/>
    <xf numFmtId="168" fontId="92" fillId="0" borderId="32" xfId="0" applyNumberFormat="1" applyFont="1" applyFill="1" applyBorder="1"/>
    <xf numFmtId="168" fontId="23" fillId="0" borderId="27" xfId="0" applyNumberFormat="1" applyFont="1" applyFill="1" applyBorder="1"/>
    <xf numFmtId="168" fontId="23" fillId="0" borderId="35" xfId="0" applyNumberFormat="1" applyFont="1" applyFill="1" applyBorder="1"/>
    <xf numFmtId="168" fontId="23" fillId="0" borderId="36" xfId="0" applyNumberFormat="1" applyFont="1" applyFill="1" applyBorder="1"/>
    <xf numFmtId="168" fontId="23" fillId="0" borderId="19" xfId="0" applyNumberFormat="1" applyFont="1" applyFill="1" applyBorder="1"/>
    <xf numFmtId="168" fontId="23" fillId="0" borderId="29" xfId="0" applyNumberFormat="1" applyFont="1" applyFill="1" applyBorder="1"/>
    <xf numFmtId="168" fontId="23" fillId="0" borderId="37" xfId="0" applyNumberFormat="1" applyFont="1" applyFill="1" applyBorder="1"/>
    <xf numFmtId="168" fontId="18" fillId="0" borderId="25" xfId="0" applyNumberFormat="1" applyFont="1" applyFill="1" applyBorder="1"/>
    <xf numFmtId="168" fontId="18" fillId="0" borderId="10" xfId="0" applyNumberFormat="1" applyFont="1" applyFill="1" applyBorder="1"/>
    <xf numFmtId="168" fontId="18" fillId="0" borderId="43" xfId="0" applyNumberFormat="1" applyFont="1" applyFill="1" applyBorder="1"/>
    <xf numFmtId="168" fontId="18" fillId="0" borderId="32" xfId="0" applyNumberFormat="1" applyFont="1" applyFill="1" applyBorder="1"/>
    <xf numFmtId="168" fontId="18" fillId="0" borderId="43" xfId="0" applyNumberFormat="1" applyFont="1" applyFill="1" applyBorder="1" applyAlignment="1">
      <alignment vertical="center"/>
    </xf>
    <xf numFmtId="168" fontId="23" fillId="0" borderId="0" xfId="0" applyNumberFormat="1" applyFont="1" applyFill="1" applyBorder="1"/>
    <xf numFmtId="168" fontId="23" fillId="0" borderId="44" xfId="0" applyNumberFormat="1" applyFont="1" applyFill="1" applyBorder="1"/>
    <xf numFmtId="168" fontId="23" fillId="0" borderId="45" xfId="0" applyNumberFormat="1" applyFont="1" applyFill="1" applyBorder="1"/>
    <xf numFmtId="168" fontId="18" fillId="0" borderId="46" xfId="0" applyNumberFormat="1" applyFont="1" applyFill="1" applyBorder="1"/>
    <xf numFmtId="168" fontId="18" fillId="0" borderId="31" xfId="0" applyNumberFormat="1" applyFont="1" applyFill="1" applyBorder="1"/>
    <xf numFmtId="168" fontId="18" fillId="0" borderId="48" xfId="0" applyNumberFormat="1" applyFont="1" applyFill="1" applyBorder="1"/>
    <xf numFmtId="168" fontId="18" fillId="0" borderId="49" xfId="0" applyNumberFormat="1" applyFont="1" applyFill="1" applyBorder="1"/>
    <xf numFmtId="168" fontId="23" fillId="0" borderId="40" xfId="0" applyNumberFormat="1" applyFont="1" applyFill="1" applyBorder="1"/>
    <xf numFmtId="168" fontId="23" fillId="0" borderId="39" xfId="0" applyNumberFormat="1" applyFont="1" applyFill="1" applyBorder="1"/>
    <xf numFmtId="168" fontId="18" fillId="0" borderId="12" xfId="0" applyNumberFormat="1" applyFont="1" applyFill="1" applyBorder="1" applyAlignment="1">
      <alignment horizontal="right"/>
    </xf>
    <xf numFmtId="168" fontId="18" fillId="0" borderId="31" xfId="0" applyNumberFormat="1" applyFont="1" applyFill="1" applyBorder="1" applyAlignment="1">
      <alignment horizontal="right"/>
    </xf>
    <xf numFmtId="168" fontId="18" fillId="0" borderId="50" xfId="0" applyNumberFormat="1" applyFont="1" applyFill="1" applyBorder="1" applyAlignment="1">
      <alignment vertical="center"/>
    </xf>
    <xf numFmtId="168" fontId="18" fillId="0" borderId="14" xfId="0" applyNumberFormat="1" applyFont="1" applyFill="1" applyBorder="1" applyAlignment="1">
      <alignment vertical="center"/>
    </xf>
    <xf numFmtId="168" fontId="18" fillId="0" borderId="51" xfId="0" applyNumberFormat="1" applyFont="1" applyFill="1" applyBorder="1" applyAlignment="1">
      <alignment vertical="center"/>
    </xf>
    <xf numFmtId="168" fontId="18" fillId="0" borderId="52" xfId="0" applyNumberFormat="1" applyFont="1" applyBorder="1"/>
    <xf numFmtId="168" fontId="18" fillId="0" borderId="33" xfId="0" applyNumberFormat="1" applyFont="1" applyBorder="1"/>
    <xf numFmtId="168" fontId="18" fillId="0" borderId="28" xfId="0" applyNumberFormat="1" applyFont="1" applyBorder="1"/>
    <xf numFmtId="168" fontId="18" fillId="0" borderId="0" xfId="0" applyNumberFormat="1" applyFont="1" applyBorder="1"/>
    <xf numFmtId="168" fontId="18" fillId="0" borderId="20" xfId="0" applyNumberFormat="1" applyFont="1" applyBorder="1"/>
    <xf numFmtId="168" fontId="18" fillId="0" borderId="14" xfId="0" applyNumberFormat="1" applyFont="1" applyBorder="1"/>
    <xf numFmtId="168" fontId="91" fillId="0" borderId="0" xfId="0" applyNumberFormat="1" applyFont="1" applyBorder="1" applyAlignment="1">
      <alignment horizontal="centerContinuous" vertical="center" wrapText="1"/>
    </xf>
    <xf numFmtId="168" fontId="18" fillId="0" borderId="53" xfId="0" applyNumberFormat="1" applyFont="1" applyFill="1" applyBorder="1" applyAlignment="1">
      <alignment vertical="center"/>
    </xf>
    <xf numFmtId="168" fontId="23" fillId="0" borderId="19" xfId="0" applyNumberFormat="1" applyFont="1" applyFill="1" applyBorder="1" applyProtection="1"/>
    <xf numFmtId="168" fontId="23" fillId="0" borderId="29" xfId="0" applyNumberFormat="1" applyFont="1" applyFill="1" applyBorder="1" applyProtection="1"/>
    <xf numFmtId="168" fontId="23" fillId="0" borderId="39" xfId="0" applyNumberFormat="1" applyFont="1" applyFill="1" applyBorder="1" applyProtection="1"/>
    <xf numFmtId="168" fontId="23" fillId="0" borderId="41" xfId="0" applyNumberFormat="1" applyFont="1" applyFill="1" applyBorder="1"/>
    <xf numFmtId="168" fontId="23" fillId="0" borderId="10" xfId="0" applyNumberFormat="1" applyFont="1" applyFill="1" applyBorder="1"/>
    <xf numFmtId="168" fontId="23" fillId="0" borderId="43" xfId="0" applyNumberFormat="1" applyFont="1" applyFill="1" applyBorder="1"/>
    <xf numFmtId="168" fontId="23" fillId="0" borderId="32" xfId="0" applyNumberFormat="1" applyFont="1" applyFill="1" applyBorder="1"/>
    <xf numFmtId="168" fontId="18" fillId="0" borderId="50" xfId="0" applyNumberFormat="1" applyFont="1" applyFill="1" applyBorder="1"/>
    <xf numFmtId="168" fontId="18" fillId="0" borderId="42" xfId="0" applyNumberFormat="1" applyFont="1" applyFill="1" applyBorder="1"/>
    <xf numFmtId="168" fontId="18" fillId="0" borderId="20" xfId="0" applyNumberFormat="1" applyFont="1" applyFill="1" applyBorder="1" applyAlignment="1">
      <alignment vertical="center"/>
    </xf>
    <xf numFmtId="168" fontId="23" fillId="0" borderId="14" xfId="0" applyNumberFormat="1" applyFont="1" applyFill="1" applyBorder="1" applyAlignment="1">
      <alignment vertical="center"/>
    </xf>
    <xf numFmtId="168" fontId="23" fillId="0" borderId="22" xfId="0" applyNumberFormat="1" applyFont="1" applyFill="1" applyBorder="1" applyAlignment="1">
      <alignment vertical="center"/>
    </xf>
    <xf numFmtId="168" fontId="23" fillId="0" borderId="54" xfId="0" applyNumberFormat="1" applyFont="1" applyFill="1" applyBorder="1" applyAlignment="1">
      <alignment vertical="center"/>
    </xf>
    <xf numFmtId="168" fontId="23" fillId="0" borderId="51" xfId="0" applyNumberFormat="1" applyFont="1" applyFill="1" applyBorder="1" applyAlignment="1">
      <alignment vertical="center"/>
    </xf>
    <xf numFmtId="168" fontId="18" fillId="0" borderId="36" xfId="0" applyNumberFormat="1" applyFont="1" applyFill="1" applyBorder="1" applyAlignment="1">
      <alignment vertical="center"/>
    </xf>
    <xf numFmtId="168" fontId="23" fillId="0" borderId="55" xfId="0" applyNumberFormat="1" applyFont="1" applyFill="1" applyBorder="1"/>
    <xf numFmtId="168" fontId="18" fillId="0" borderId="12" xfId="0" applyNumberFormat="1" applyFont="1" applyFill="1" applyBorder="1"/>
    <xf numFmtId="168" fontId="18" fillId="0" borderId="49" xfId="0" applyNumberFormat="1" applyFont="1" applyFill="1" applyBorder="1" applyAlignment="1">
      <alignment horizontal="right"/>
    </xf>
    <xf numFmtId="168" fontId="18" fillId="0" borderId="41" xfId="0" applyNumberFormat="1" applyFont="1" applyFill="1" applyBorder="1"/>
    <xf numFmtId="168" fontId="18" fillId="0" borderId="17" xfId="0" applyNumberFormat="1" applyFont="1" applyFill="1" applyBorder="1" applyAlignment="1">
      <alignment vertical="center"/>
    </xf>
    <xf numFmtId="168" fontId="52" fillId="0" borderId="0" xfId="0" applyNumberFormat="1" applyFont="1" applyAlignment="1">
      <alignment horizontal="right"/>
    </xf>
    <xf numFmtId="168" fontId="18" fillId="0" borderId="0" xfId="0" applyNumberFormat="1" applyFont="1"/>
    <xf numFmtId="168" fontId="17" fillId="0" borderId="0" xfId="0" applyNumberFormat="1" applyFont="1" applyFill="1"/>
    <xf numFmtId="168" fontId="93" fillId="0" borderId="0" xfId="0" applyNumberFormat="1" applyFont="1" applyFill="1" applyBorder="1" applyAlignment="1">
      <alignment horizontal="right"/>
    </xf>
    <xf numFmtId="168" fontId="93" fillId="0" borderId="0" xfId="0" applyNumberFormat="1" applyFont="1" applyBorder="1" applyAlignment="1">
      <alignment horizontal="right"/>
    </xf>
    <xf numFmtId="168" fontId="53" fillId="0" borderId="0" xfId="0" applyNumberFormat="1" applyFont="1" applyBorder="1" applyAlignment="1">
      <alignment horizontal="center" vertical="center" wrapText="1"/>
    </xf>
    <xf numFmtId="168" fontId="91" fillId="0" borderId="0" xfId="0" applyNumberFormat="1" applyFont="1" applyFill="1" applyBorder="1" applyAlignment="1">
      <alignment horizontal="centerContinuous" vertical="center" wrapText="1"/>
    </xf>
    <xf numFmtId="168" fontId="53" fillId="0" borderId="0" xfId="0" applyNumberFormat="1" applyFont="1" applyFill="1" applyAlignment="1">
      <alignment horizontal="centerContinuous" vertical="center" wrapText="1"/>
    </xf>
    <xf numFmtId="168" fontId="53" fillId="0" borderId="0" xfId="0" applyNumberFormat="1" applyFont="1" applyAlignment="1">
      <alignment horizontal="centerContinuous" vertical="center" wrapText="1"/>
    </xf>
    <xf numFmtId="168" fontId="95" fillId="0" borderId="0" xfId="0" applyNumberFormat="1" applyFont="1" applyBorder="1" applyAlignment="1">
      <alignment horizontal="right"/>
    </xf>
    <xf numFmtId="168" fontId="18" fillId="0" borderId="30" xfId="0" applyNumberFormat="1" applyFont="1" applyFill="1" applyBorder="1" applyAlignment="1">
      <alignment horizontal="center" vertical="center"/>
    </xf>
    <xf numFmtId="168" fontId="18" fillId="0" borderId="41" xfId="0" applyNumberFormat="1" applyFont="1" applyFill="1" applyBorder="1" applyAlignment="1">
      <alignment horizontal="center" vertical="center"/>
    </xf>
    <xf numFmtId="168" fontId="23" fillId="0" borderId="0" xfId="0" applyNumberFormat="1" applyFont="1" applyFill="1" applyBorder="1" applyAlignment="1">
      <alignment horizontal="center"/>
    </xf>
    <xf numFmtId="168" fontId="23" fillId="0" borderId="39" xfId="0" applyNumberFormat="1" applyFont="1" applyFill="1" applyBorder="1" applyAlignment="1">
      <alignment horizontal="center"/>
    </xf>
    <xf numFmtId="168" fontId="18" fillId="0" borderId="57" xfId="0" applyNumberFormat="1" applyFont="1" applyFill="1" applyBorder="1"/>
    <xf numFmtId="168" fontId="23" fillId="0" borderId="58" xfId="0" applyNumberFormat="1" applyFont="1" applyFill="1" applyBorder="1" applyAlignment="1">
      <alignment horizontal="right"/>
    </xf>
    <xf numFmtId="168" fontId="23" fillId="0" borderId="59" xfId="0" applyNumberFormat="1" applyFont="1" applyFill="1" applyBorder="1"/>
    <xf numFmtId="168" fontId="23" fillId="0" borderId="60" xfId="0" applyNumberFormat="1" applyFont="1" applyFill="1" applyBorder="1" applyAlignment="1">
      <alignment horizontal="right"/>
    </xf>
    <xf numFmtId="168" fontId="23" fillId="29" borderId="61" xfId="0" applyNumberFormat="1" applyFont="1" applyFill="1" applyBorder="1" applyAlignment="1">
      <alignment horizontal="right"/>
    </xf>
    <xf numFmtId="168" fontId="23" fillId="0" borderId="59" xfId="0" applyNumberFormat="1" applyFont="1" applyFill="1" applyBorder="1" applyAlignment="1">
      <alignment horizontal="right"/>
    </xf>
    <xf numFmtId="168" fontId="23" fillId="0" borderId="60" xfId="0" applyNumberFormat="1" applyFont="1" applyFill="1" applyBorder="1"/>
    <xf numFmtId="168" fontId="23" fillId="0" borderId="37" xfId="0" applyNumberFormat="1" applyFont="1" applyFill="1" applyBorder="1" applyAlignment="1">
      <alignment horizontal="right"/>
    </xf>
    <xf numFmtId="168" fontId="23" fillId="0" borderId="40" xfId="0" applyNumberFormat="1" applyFont="1" applyFill="1" applyBorder="1" applyAlignment="1">
      <alignment horizontal="right"/>
    </xf>
    <xf numFmtId="168" fontId="23" fillId="0" borderId="30" xfId="0" applyNumberFormat="1" applyFont="1" applyFill="1" applyBorder="1" applyAlignment="1">
      <alignment horizontal="right"/>
    </xf>
    <xf numFmtId="168" fontId="23" fillId="0" borderId="61" xfId="0" applyNumberFormat="1" applyFont="1" applyFill="1" applyBorder="1" applyAlignment="1">
      <alignment horizontal="right"/>
    </xf>
    <xf numFmtId="168" fontId="23" fillId="29" borderId="62" xfId="0" applyNumberFormat="1" applyFont="1" applyFill="1" applyBorder="1" applyAlignment="1">
      <alignment horizontal="right"/>
    </xf>
    <xf numFmtId="168" fontId="23" fillId="29" borderId="0" xfId="0" applyNumberFormat="1" applyFont="1" applyFill="1" applyBorder="1" applyAlignment="1">
      <alignment horizontal="right"/>
    </xf>
    <xf numFmtId="168" fontId="23" fillId="0" borderId="61" xfId="0" applyNumberFormat="1" applyFont="1" applyFill="1" applyBorder="1"/>
    <xf numFmtId="168" fontId="23" fillId="0" borderId="30" xfId="0" quotePrefix="1" applyNumberFormat="1" applyFont="1" applyFill="1" applyBorder="1" applyAlignment="1">
      <alignment horizontal="right"/>
    </xf>
    <xf numFmtId="168" fontId="23" fillId="0" borderId="63" xfId="0" applyNumberFormat="1" applyFont="1" applyFill="1" applyBorder="1" applyAlignment="1">
      <alignment horizontal="right"/>
    </xf>
    <xf numFmtId="168" fontId="23" fillId="0" borderId="30" xfId="0" applyNumberFormat="1" applyFont="1" applyFill="1" applyBorder="1" applyAlignment="1" applyProtection="1">
      <alignment horizontal="right"/>
    </xf>
    <xf numFmtId="168" fontId="23" fillId="0" borderId="37" xfId="0" applyNumberFormat="1" applyFont="1" applyFill="1" applyBorder="1" applyAlignment="1" applyProtection="1">
      <alignment horizontal="right"/>
    </xf>
    <xf numFmtId="168" fontId="23" fillId="29" borderId="61" xfId="0" applyNumberFormat="1" applyFont="1" applyFill="1" applyBorder="1" applyAlignment="1" applyProtection="1">
      <alignment horizontal="right"/>
    </xf>
    <xf numFmtId="168" fontId="23" fillId="0" borderId="61" xfId="0" applyNumberFormat="1" applyFont="1" applyFill="1" applyBorder="1" applyAlignment="1" applyProtection="1">
      <alignment horizontal="right"/>
    </xf>
    <xf numFmtId="168" fontId="23" fillId="29" borderId="62" xfId="0" applyNumberFormat="1" applyFont="1" applyFill="1" applyBorder="1" applyAlignment="1" applyProtection="1">
      <alignment horizontal="right"/>
    </xf>
    <xf numFmtId="168" fontId="23" fillId="0" borderId="62" xfId="0" applyNumberFormat="1" applyFont="1" applyFill="1" applyBorder="1" applyAlignment="1">
      <alignment horizontal="right"/>
    </xf>
    <xf numFmtId="168" fontId="23" fillId="0" borderId="0" xfId="0" applyNumberFormat="1" applyFont="1" applyFill="1" applyBorder="1" applyAlignment="1" applyProtection="1">
      <alignment horizontal="right"/>
    </xf>
    <xf numFmtId="168" fontId="23" fillId="29" borderId="0" xfId="0" applyNumberFormat="1" applyFont="1" applyFill="1" applyBorder="1" applyAlignment="1" applyProtection="1">
      <alignment horizontal="right"/>
    </xf>
    <xf numFmtId="168" fontId="23" fillId="0" borderId="0" xfId="0" applyNumberFormat="1" applyFont="1" applyFill="1" applyBorder="1" applyAlignment="1">
      <alignment horizontal="right"/>
    </xf>
    <xf numFmtId="168" fontId="92" fillId="0" borderId="30" xfId="0" applyNumberFormat="1" applyFont="1" applyFill="1" applyBorder="1" applyAlignment="1">
      <alignment horizontal="right"/>
    </xf>
    <xf numFmtId="168" fontId="92" fillId="0" borderId="37" xfId="0" applyNumberFormat="1" applyFont="1" applyFill="1" applyBorder="1" applyAlignment="1">
      <alignment horizontal="right"/>
    </xf>
    <xf numFmtId="168" fontId="92" fillId="27" borderId="61" xfId="0" applyNumberFormat="1" applyFont="1" applyFill="1" applyBorder="1" applyAlignment="1">
      <alignment horizontal="right"/>
    </xf>
    <xf numFmtId="168" fontId="92" fillId="0" borderId="62" xfId="0" applyNumberFormat="1" applyFont="1" applyFill="1" applyBorder="1" applyAlignment="1">
      <alignment horizontal="right"/>
    </xf>
    <xf numFmtId="168" fontId="92" fillId="0" borderId="61" xfId="0" applyNumberFormat="1" applyFont="1" applyFill="1" applyBorder="1" applyAlignment="1">
      <alignment horizontal="right"/>
    </xf>
    <xf numFmtId="168" fontId="92" fillId="0" borderId="40" xfId="0" applyNumberFormat="1" applyFont="1" applyFill="1" applyBorder="1" applyAlignment="1">
      <alignment horizontal="right"/>
    </xf>
    <xf numFmtId="168" fontId="92" fillId="27" borderId="62" xfId="0" applyNumberFormat="1" applyFont="1" applyFill="1" applyBorder="1" applyAlignment="1">
      <alignment horizontal="right"/>
    </xf>
    <xf numFmtId="168" fontId="92" fillId="0" borderId="0" xfId="0" applyNumberFormat="1" applyFont="1" applyFill="1" applyBorder="1" applyAlignment="1">
      <alignment horizontal="right"/>
    </xf>
    <xf numFmtId="168" fontId="92" fillId="27" borderId="0" xfId="0" applyNumberFormat="1" applyFont="1" applyFill="1" applyBorder="1" applyAlignment="1">
      <alignment horizontal="right"/>
    </xf>
    <xf numFmtId="168" fontId="23" fillId="27" borderId="61" xfId="0" applyNumberFormat="1" applyFont="1" applyFill="1" applyBorder="1" applyAlignment="1">
      <alignment horizontal="right"/>
    </xf>
    <xf numFmtId="168" fontId="23" fillId="27" borderId="62" xfId="0" applyNumberFormat="1" applyFont="1" applyFill="1" applyBorder="1" applyAlignment="1">
      <alignment horizontal="right"/>
    </xf>
    <xf numFmtId="168" fontId="18" fillId="0" borderId="25" xfId="0" applyNumberFormat="1" applyFont="1" applyFill="1" applyBorder="1" applyAlignment="1">
      <alignment horizontal="right"/>
    </xf>
    <xf numFmtId="168" fontId="18" fillId="0" borderId="50" xfId="0" applyNumberFormat="1" applyFont="1" applyFill="1" applyBorder="1" applyAlignment="1">
      <alignment horizontal="right"/>
    </xf>
    <xf numFmtId="168" fontId="18" fillId="0" borderId="57" xfId="0" applyNumberFormat="1" applyFont="1" applyFill="1" applyBorder="1" applyAlignment="1">
      <alignment horizontal="right"/>
    </xf>
    <xf numFmtId="168" fontId="18" fillId="0" borderId="43" xfId="0" applyNumberFormat="1" applyFont="1" applyFill="1" applyBorder="1" applyAlignment="1">
      <alignment horizontal="right"/>
    </xf>
    <xf numFmtId="168" fontId="18" fillId="0" borderId="42" xfId="0" applyNumberFormat="1" applyFont="1" applyFill="1" applyBorder="1" applyAlignment="1">
      <alignment horizontal="right"/>
    </xf>
    <xf numFmtId="168" fontId="18" fillId="0" borderId="41" xfId="0" applyNumberFormat="1" applyFont="1" applyFill="1" applyBorder="1" applyAlignment="1">
      <alignment horizontal="right"/>
    </xf>
    <xf numFmtId="168" fontId="23" fillId="0" borderId="26" xfId="0" applyNumberFormat="1" applyFont="1" applyFill="1" applyBorder="1" applyAlignment="1">
      <alignment horizontal="right"/>
    </xf>
    <xf numFmtId="168" fontId="23" fillId="29" borderId="60" xfId="0" applyNumberFormat="1" applyFont="1" applyFill="1" applyBorder="1" applyAlignment="1">
      <alignment horizontal="right"/>
    </xf>
    <xf numFmtId="168" fontId="23" fillId="0" borderId="65" xfId="0" applyNumberFormat="1" applyFont="1" applyFill="1" applyBorder="1" applyAlignment="1">
      <alignment horizontal="right"/>
    </xf>
    <xf numFmtId="168" fontId="23" fillId="29" borderId="66" xfId="0" applyNumberFormat="1" applyFont="1" applyFill="1" applyBorder="1" applyAlignment="1">
      <alignment horizontal="right"/>
    </xf>
    <xf numFmtId="168" fontId="23" fillId="0" borderId="66" xfId="0" applyNumberFormat="1" applyFont="1" applyFill="1" applyBorder="1" applyAlignment="1">
      <alignment horizontal="right"/>
    </xf>
    <xf numFmtId="168" fontId="23" fillId="0" borderId="52" xfId="0" applyNumberFormat="1" applyFont="1" applyFill="1" applyBorder="1" applyAlignment="1">
      <alignment horizontal="right"/>
    </xf>
    <xf numFmtId="168" fontId="23" fillId="0" borderId="24" xfId="0" applyNumberFormat="1" applyFont="1" applyFill="1" applyBorder="1"/>
    <xf numFmtId="168" fontId="23" fillId="0" borderId="64" xfId="0" applyNumberFormat="1" applyFont="1" applyFill="1" applyBorder="1"/>
    <xf numFmtId="168" fontId="23" fillId="0" borderId="63" xfId="0" applyNumberFormat="1" applyFont="1" applyFill="1" applyBorder="1"/>
    <xf numFmtId="168" fontId="23" fillId="0" borderId="26" xfId="0" applyNumberFormat="1" applyFont="1" applyFill="1" applyBorder="1"/>
    <xf numFmtId="168" fontId="18" fillId="0" borderId="57" xfId="0" applyNumberFormat="1" applyFont="1" applyFill="1" applyBorder="1" applyAlignment="1">
      <alignment vertical="center"/>
    </xf>
    <xf numFmtId="168" fontId="18" fillId="0" borderId="0" xfId="0" applyNumberFormat="1" applyFont="1" applyFill="1" applyBorder="1" applyAlignment="1">
      <alignment horizontal="centerContinuous" vertical="center"/>
    </xf>
    <xf numFmtId="168" fontId="23" fillId="0" borderId="0" xfId="0" applyNumberFormat="1" applyFont="1" applyFill="1" applyBorder="1" applyAlignment="1">
      <alignment vertical="center"/>
    </xf>
    <xf numFmtId="168" fontId="23" fillId="0" borderId="39" xfId="0" applyNumberFormat="1" applyFont="1" applyFill="1" applyBorder="1" applyAlignment="1">
      <alignment vertical="center"/>
    </xf>
    <xf numFmtId="168" fontId="18" fillId="0" borderId="20" xfId="0" applyNumberFormat="1" applyFont="1" applyFill="1" applyBorder="1" applyAlignment="1">
      <alignment horizontal="center" vertical="center"/>
    </xf>
    <xf numFmtId="168" fontId="23" fillId="0" borderId="20" xfId="0" applyNumberFormat="1" applyFont="1" applyFill="1" applyBorder="1"/>
    <xf numFmtId="168" fontId="23" fillId="0" borderId="51" xfId="0" applyNumberFormat="1" applyFont="1" applyFill="1" applyBorder="1"/>
    <xf numFmtId="168" fontId="18" fillId="29" borderId="57" xfId="0" applyNumberFormat="1" applyFont="1" applyFill="1" applyBorder="1"/>
    <xf numFmtId="168" fontId="23" fillId="29" borderId="60" xfId="0" applyNumberFormat="1" applyFont="1" applyFill="1" applyBorder="1"/>
    <xf numFmtId="168" fontId="23" fillId="0" borderId="67" xfId="0" applyNumberFormat="1" applyFont="1" applyFill="1" applyBorder="1" applyAlignment="1">
      <alignment horizontal="right"/>
    </xf>
    <xf numFmtId="168" fontId="23" fillId="29" borderId="61" xfId="0" applyNumberFormat="1" applyFont="1" applyFill="1" applyBorder="1"/>
    <xf numFmtId="168" fontId="23" fillId="0" borderId="39" xfId="0" applyNumberFormat="1" applyFont="1" applyFill="1" applyBorder="1" applyAlignment="1">
      <alignment horizontal="right"/>
    </xf>
    <xf numFmtId="168" fontId="23" fillId="0" borderId="24" xfId="0" applyNumberFormat="1" applyFont="1" applyFill="1" applyBorder="1" applyAlignment="1">
      <alignment horizontal="right"/>
    </xf>
    <xf numFmtId="168" fontId="23" fillId="29" borderId="63" xfId="0" applyNumberFormat="1" applyFont="1" applyFill="1" applyBorder="1"/>
    <xf numFmtId="168" fontId="23" fillId="0" borderId="51" xfId="0" applyNumberFormat="1" applyFont="1" applyFill="1" applyBorder="1" applyAlignment="1">
      <alignment horizontal="right"/>
    </xf>
    <xf numFmtId="168" fontId="23" fillId="0" borderId="22" xfId="0" applyNumberFormat="1" applyFont="1" applyFill="1" applyBorder="1" applyAlignment="1">
      <alignment horizontal="right"/>
    </xf>
    <xf numFmtId="168" fontId="23" fillId="0" borderId="20" xfId="0" applyNumberFormat="1" applyFont="1" applyFill="1" applyBorder="1" applyAlignment="1">
      <alignment horizontal="right"/>
    </xf>
    <xf numFmtId="168" fontId="18" fillId="0" borderId="66" xfId="0" applyNumberFormat="1" applyFont="1" applyFill="1" applyBorder="1"/>
    <xf numFmtId="168" fontId="18" fillId="0" borderId="60" xfId="0" applyNumberFormat="1" applyFont="1" applyFill="1" applyBorder="1"/>
    <xf numFmtId="168" fontId="18" fillId="0" borderId="67" xfId="0" applyNumberFormat="1" applyFont="1" applyFill="1" applyBorder="1"/>
    <xf numFmtId="168" fontId="23" fillId="0" borderId="66" xfId="0" applyNumberFormat="1" applyFont="1" applyFill="1" applyBorder="1"/>
    <xf numFmtId="168" fontId="23" fillId="0" borderId="67" xfId="0" applyNumberFormat="1" applyFont="1" applyFill="1" applyBorder="1"/>
    <xf numFmtId="168" fontId="23" fillId="0" borderId="52" xfId="0" applyNumberFormat="1" applyFont="1" applyFill="1" applyBorder="1"/>
    <xf numFmtId="168" fontId="23" fillId="0" borderId="22" xfId="0" applyNumberFormat="1" applyFont="1" applyFill="1" applyBorder="1"/>
    <xf numFmtId="168" fontId="23" fillId="0" borderId="0" xfId="0" applyNumberFormat="1" applyFont="1" applyBorder="1"/>
    <xf numFmtId="168" fontId="18" fillId="0" borderId="0" xfId="0" applyNumberFormat="1" applyFont="1" applyFill="1" applyBorder="1" applyAlignment="1">
      <alignment horizontal="center" vertical="center"/>
    </xf>
    <xf numFmtId="168" fontId="18" fillId="0" borderId="39" xfId="0" applyNumberFormat="1" applyFont="1" applyBorder="1"/>
    <xf numFmtId="168" fontId="18" fillId="0" borderId="32" xfId="0" applyNumberFormat="1" applyFont="1" applyFill="1" applyBorder="1" applyAlignment="1">
      <alignment horizontal="right"/>
    </xf>
    <xf numFmtId="168" fontId="18" fillId="0" borderId="57" xfId="0" applyNumberFormat="1" applyFont="1" applyFill="1" applyBorder="1" applyProtection="1">
      <protection locked="0"/>
    </xf>
    <xf numFmtId="168" fontId="18" fillId="29" borderId="57" xfId="0" applyNumberFormat="1" applyFont="1" applyFill="1" applyBorder="1" applyAlignment="1">
      <alignment horizontal="right"/>
    </xf>
    <xf numFmtId="168" fontId="18" fillId="0" borderId="25" xfId="0" applyNumberFormat="1" applyFont="1" applyFill="1" applyBorder="1" applyAlignment="1">
      <alignment horizontal="right" vertical="center"/>
    </xf>
    <xf numFmtId="168" fontId="18" fillId="0" borderId="57" xfId="0" applyNumberFormat="1" applyFont="1" applyFill="1" applyBorder="1" applyAlignment="1">
      <alignment horizontal="right" vertical="center"/>
    </xf>
    <xf numFmtId="168" fontId="18" fillId="29" borderId="57" xfId="0" applyNumberFormat="1" applyFont="1" applyFill="1" applyBorder="1" applyAlignment="1">
      <alignment horizontal="right" vertical="center"/>
    </xf>
    <xf numFmtId="168" fontId="18" fillId="0" borderId="43" xfId="0" applyNumberFormat="1" applyFont="1" applyFill="1" applyBorder="1" applyAlignment="1">
      <alignment horizontal="right" vertical="center"/>
    </xf>
    <xf numFmtId="168" fontId="18" fillId="0" borderId="32" xfId="0" applyNumberFormat="1" applyFont="1" applyFill="1" applyBorder="1" applyAlignment="1">
      <alignment horizontal="right" vertical="center"/>
    </xf>
    <xf numFmtId="168" fontId="18" fillId="0" borderId="41" xfId="0" applyNumberFormat="1" applyFont="1" applyFill="1" applyBorder="1" applyAlignment="1">
      <alignment horizontal="right" vertical="center"/>
    </xf>
    <xf numFmtId="168" fontId="23" fillId="29" borderId="63" xfId="0" applyNumberFormat="1" applyFont="1" applyFill="1" applyBorder="1" applyAlignment="1">
      <alignment horizontal="right"/>
    </xf>
    <xf numFmtId="168" fontId="92" fillId="0" borderId="26" xfId="0" applyNumberFormat="1" applyFont="1" applyFill="1" applyBorder="1" applyAlignment="1"/>
    <xf numFmtId="168" fontId="92" fillId="0" borderId="60" xfId="0" applyNumberFormat="1" applyFont="1" applyFill="1" applyBorder="1" applyAlignment="1"/>
    <xf numFmtId="168" fontId="92" fillId="29" borderId="61" xfId="0" applyNumberFormat="1" applyFont="1" applyFill="1" applyBorder="1" applyAlignment="1"/>
    <xf numFmtId="168" fontId="92" fillId="0" borderId="62" xfId="0" applyNumberFormat="1" applyFont="1" applyFill="1" applyBorder="1" applyAlignment="1"/>
    <xf numFmtId="168" fontId="92" fillId="0" borderId="61" xfId="0" applyNumberFormat="1" applyFont="1" applyFill="1" applyBorder="1" applyAlignment="1"/>
    <xf numFmtId="168" fontId="92" fillId="0" borderId="39" xfId="0" applyNumberFormat="1" applyFont="1" applyFill="1" applyBorder="1" applyAlignment="1"/>
    <xf numFmtId="168" fontId="92" fillId="0" borderId="52" xfId="0" applyNumberFormat="1" applyFont="1" applyFill="1" applyBorder="1" applyAlignment="1"/>
    <xf numFmtId="168" fontId="23" fillId="0" borderId="24" xfId="0" applyNumberFormat="1" applyFont="1" applyFill="1" applyBorder="1" applyAlignment="1">
      <alignment vertical="center"/>
    </xf>
    <xf numFmtId="168" fontId="23" fillId="0" borderId="63" xfId="0" applyNumberFormat="1" applyFont="1" applyFill="1" applyBorder="1" applyAlignment="1">
      <alignment vertical="center"/>
    </xf>
    <xf numFmtId="168" fontId="23" fillId="29" borderId="63" xfId="0" applyNumberFormat="1" applyFont="1" applyFill="1" applyBorder="1" applyAlignment="1">
      <alignment vertical="center"/>
    </xf>
    <xf numFmtId="168" fontId="23" fillId="0" borderId="20" xfId="0" applyNumberFormat="1" applyFont="1" applyFill="1" applyBorder="1" applyAlignment="1">
      <alignment vertical="center"/>
    </xf>
    <xf numFmtId="168" fontId="18" fillId="0" borderId="24" xfId="0" applyNumberFormat="1" applyFont="1" applyFill="1" applyBorder="1" applyAlignment="1">
      <alignment vertical="top"/>
    </xf>
    <xf numFmtId="168" fontId="18" fillId="0" borderId="63" xfId="0" applyNumberFormat="1" applyFont="1" applyFill="1" applyBorder="1" applyAlignment="1">
      <alignment vertical="top"/>
    </xf>
    <xf numFmtId="168" fontId="18" fillId="29" borderId="63" xfId="0" applyNumberFormat="1" applyFont="1" applyFill="1" applyBorder="1" applyAlignment="1">
      <alignment vertical="top"/>
    </xf>
    <xf numFmtId="168" fontId="18" fillId="0" borderId="22" xfId="0" applyNumberFormat="1" applyFont="1" applyFill="1" applyBorder="1" applyAlignment="1">
      <alignment vertical="top"/>
    </xf>
    <xf numFmtId="168" fontId="18" fillId="0" borderId="51" xfId="0" applyNumberFormat="1" applyFont="1" applyFill="1" applyBorder="1" applyAlignment="1">
      <alignment vertical="top"/>
    </xf>
    <xf numFmtId="168" fontId="18" fillId="0" borderId="20" xfId="0" applyNumberFormat="1" applyFont="1" applyFill="1" applyBorder="1" applyAlignment="1">
      <alignment vertical="top"/>
    </xf>
    <xf numFmtId="168" fontId="18" fillId="29" borderId="57" xfId="0" applyNumberFormat="1" applyFont="1" applyFill="1" applyBorder="1" applyAlignment="1">
      <alignment vertical="center"/>
    </xf>
    <xf numFmtId="168" fontId="18" fillId="0" borderId="63" xfId="0" applyNumberFormat="1" applyFont="1" applyFill="1" applyBorder="1" applyAlignment="1">
      <alignment vertical="center"/>
    </xf>
    <xf numFmtId="168" fontId="96" fillId="0" borderId="24" xfId="0" applyNumberFormat="1" applyFont="1" applyFill="1" applyBorder="1" applyAlignment="1">
      <alignment vertical="center"/>
    </xf>
    <xf numFmtId="168" fontId="96" fillId="0" borderId="63" xfId="0" applyNumberFormat="1" applyFont="1" applyFill="1" applyBorder="1" applyAlignment="1">
      <alignment vertical="center"/>
    </xf>
    <xf numFmtId="168" fontId="96" fillId="29" borderId="63" xfId="0" applyNumberFormat="1" applyFont="1" applyFill="1" applyBorder="1" applyAlignment="1">
      <alignment vertical="center"/>
    </xf>
    <xf numFmtId="168" fontId="96" fillId="0" borderId="51" xfId="0" applyNumberFormat="1" applyFont="1" applyFill="1" applyBorder="1" applyAlignment="1">
      <alignment vertical="center"/>
    </xf>
    <xf numFmtId="168" fontId="96" fillId="0" borderId="20" xfId="0" applyNumberFormat="1" applyFont="1" applyFill="1" applyBorder="1" applyAlignment="1">
      <alignment vertical="center"/>
    </xf>
    <xf numFmtId="168" fontId="23" fillId="0" borderId="0" xfId="0" applyNumberFormat="1" applyFont="1" applyFill="1"/>
    <xf numFmtId="168" fontId="23" fillId="0" borderId="0" xfId="0" applyNumberFormat="1" applyFont="1"/>
    <xf numFmtId="168" fontId="56" fillId="0" borderId="0" xfId="0" applyNumberFormat="1" applyFont="1" applyAlignment="1">
      <alignment horizontal="center" vertical="center" wrapText="1"/>
    </xf>
    <xf numFmtId="168" fontId="56" fillId="0" borderId="0" xfId="0" applyNumberFormat="1" applyFont="1"/>
    <xf numFmtId="168" fontId="53" fillId="0" borderId="0" xfId="0" applyNumberFormat="1" applyFont="1" applyFill="1" applyBorder="1" applyAlignment="1">
      <alignment horizontal="centerContinuous" vertical="center" wrapText="1"/>
    </xf>
    <xf numFmtId="168" fontId="17" fillId="0" borderId="0" xfId="0" applyNumberFormat="1" applyFont="1" applyFill="1" applyBorder="1"/>
    <xf numFmtId="168" fontId="79" fillId="0" borderId="0" xfId="0" applyNumberFormat="1" applyFont="1" applyFill="1"/>
    <xf numFmtId="168" fontId="22" fillId="0" borderId="0" xfId="0" applyNumberFormat="1" applyFont="1"/>
    <xf numFmtId="168" fontId="22" fillId="0" borderId="0" xfId="0" applyNumberFormat="1" applyFont="1" applyFill="1" applyAlignment="1">
      <alignment vertical="center"/>
    </xf>
    <xf numFmtId="168" fontId="22" fillId="0" borderId="0" xfId="0" applyNumberFormat="1" applyFont="1" applyFill="1" applyProtection="1">
      <protection locked="0"/>
    </xf>
    <xf numFmtId="168" fontId="42" fillId="0" borderId="0" xfId="0" applyNumberFormat="1" applyFont="1" applyFill="1" applyProtection="1"/>
    <xf numFmtId="168" fontId="79" fillId="0" borderId="0" xfId="0" applyNumberFormat="1" applyFont="1"/>
    <xf numFmtId="168" fontId="22" fillId="0" borderId="0" xfId="0" applyNumberFormat="1" applyFont="1" applyFill="1" applyAlignment="1"/>
    <xf numFmtId="168" fontId="22" fillId="0" borderId="0" xfId="0" applyNumberFormat="1" applyFont="1" applyFill="1" applyAlignment="1" applyProtection="1">
      <alignment horizontal="right"/>
    </xf>
    <xf numFmtId="168" fontId="79" fillId="0" borderId="0" xfId="0" applyNumberFormat="1" applyFont="1" applyFill="1" applyAlignment="1"/>
    <xf numFmtId="168" fontId="42" fillId="0" borderId="0" xfId="0" applyNumberFormat="1" applyFont="1" applyFill="1" applyAlignment="1" applyProtection="1">
      <alignment horizontal="right"/>
    </xf>
    <xf numFmtId="168" fontId="79" fillId="0" borderId="0" xfId="0" applyNumberFormat="1" applyFont="1" applyAlignment="1"/>
    <xf numFmtId="168" fontId="42" fillId="0" borderId="11" xfId="0" applyNumberFormat="1" applyFont="1" applyBorder="1"/>
    <xf numFmtId="168" fontId="46" fillId="0" borderId="11" xfId="0" applyNumberFormat="1" applyFont="1" applyBorder="1"/>
    <xf numFmtId="168" fontId="59" fillId="0" borderId="11" xfId="0" applyNumberFormat="1" applyFont="1" applyBorder="1"/>
    <xf numFmtId="168" fontId="81" fillId="0" borderId="0" xfId="0" applyNumberFormat="1" applyFont="1"/>
    <xf numFmtId="168" fontId="7" fillId="0" borderId="0" xfId="0" applyNumberFormat="1" applyFont="1" applyFill="1" applyAlignment="1" applyProtection="1">
      <alignment horizontal="right" vertical="center"/>
      <protection locked="0"/>
    </xf>
    <xf numFmtId="168" fontId="7" fillId="27" borderId="0" xfId="0" applyNumberFormat="1" applyFont="1" applyFill="1" applyAlignment="1" applyProtection="1">
      <alignment horizontal="right" vertical="center"/>
      <protection locked="0"/>
    </xf>
    <xf numFmtId="168" fontId="22" fillId="0" borderId="0" xfId="0" applyNumberFormat="1" applyFont="1" applyAlignment="1" applyProtection="1">
      <alignment horizontal="right" vertical="center"/>
    </xf>
    <xf numFmtId="168" fontId="22" fillId="0" borderId="0" xfId="0" applyNumberFormat="1" applyFont="1" applyFill="1" applyAlignment="1" applyProtection="1">
      <alignment horizontal="right" vertical="center"/>
    </xf>
    <xf numFmtId="168" fontId="7" fillId="34" borderId="0" xfId="0" applyNumberFormat="1" applyFont="1" applyFill="1" applyAlignment="1" applyProtection="1">
      <alignment horizontal="right" vertical="center"/>
      <protection locked="0"/>
    </xf>
    <xf numFmtId="168" fontId="7" fillId="34" borderId="0" xfId="0" applyNumberFormat="1" applyFont="1" applyFill="1" applyBorder="1" applyAlignment="1" applyProtection="1">
      <alignment horizontal="right" vertical="center"/>
      <protection locked="0"/>
    </xf>
    <xf numFmtId="168" fontId="7" fillId="27" borderId="0" xfId="0" applyNumberFormat="1" applyFont="1" applyFill="1" applyBorder="1" applyAlignment="1" applyProtection="1">
      <alignment horizontal="right" vertical="center"/>
      <protection locked="0"/>
    </xf>
    <xf numFmtId="168" fontId="22" fillId="0" borderId="0" xfId="0" applyNumberFormat="1" applyFont="1" applyFill="1" applyBorder="1" applyAlignment="1" applyProtection="1">
      <alignment horizontal="right" vertical="center"/>
    </xf>
    <xf numFmtId="168" fontId="42" fillId="0" borderId="0" xfId="0" applyNumberFormat="1" applyFont="1" applyFill="1" applyBorder="1" applyAlignment="1" applyProtection="1">
      <alignment horizontal="right" vertical="center"/>
    </xf>
    <xf numFmtId="168" fontId="42" fillId="0" borderId="0" xfId="0" applyNumberFormat="1" applyFont="1" applyAlignment="1" applyProtection="1">
      <alignment horizontal="right" vertical="center"/>
    </xf>
    <xf numFmtId="168" fontId="42" fillId="0" borderId="0" xfId="0" applyNumberFormat="1" applyFont="1" applyFill="1" applyAlignment="1" applyProtection="1">
      <alignment horizontal="right" vertical="center"/>
    </xf>
    <xf numFmtId="168" fontId="7" fillId="34" borderId="0" xfId="0" applyNumberFormat="1" applyFont="1" applyFill="1" applyAlignment="1" applyProtection="1">
      <alignment horizontal="right" vertical="center"/>
    </xf>
    <xf numFmtId="168" fontId="7" fillId="27" borderId="0" xfId="0" applyNumberFormat="1" applyFont="1" applyFill="1" applyAlignment="1" applyProtection="1">
      <alignment horizontal="right" vertical="center"/>
    </xf>
    <xf numFmtId="168" fontId="7" fillId="34" borderId="0" xfId="0" applyNumberFormat="1" applyFont="1" applyFill="1" applyBorder="1" applyAlignment="1" applyProtection="1">
      <alignment horizontal="right" vertical="center"/>
    </xf>
    <xf numFmtId="168" fontId="7" fillId="27" borderId="0" xfId="0" applyNumberFormat="1" applyFont="1" applyFill="1" applyBorder="1" applyAlignment="1" applyProtection="1">
      <alignment horizontal="right" vertical="center"/>
    </xf>
    <xf numFmtId="168" fontId="22" fillId="0" borderId="0" xfId="0" applyNumberFormat="1" applyFont="1" applyFill="1" applyBorder="1"/>
    <xf numFmtId="168" fontId="22" fillId="34" borderId="0" xfId="0" applyNumberFormat="1" applyFont="1" applyFill="1" applyAlignment="1" applyProtection="1">
      <alignment horizontal="right" vertical="center"/>
    </xf>
    <xf numFmtId="168" fontId="22" fillId="27" borderId="0" xfId="0" applyNumberFormat="1" applyFont="1" applyFill="1" applyAlignment="1" applyProtection="1">
      <alignment horizontal="right" vertical="center"/>
    </xf>
    <xf numFmtId="168" fontId="7" fillId="0" borderId="0" xfId="0" applyNumberFormat="1" applyFont="1" applyFill="1" applyBorder="1" applyAlignment="1" applyProtection="1">
      <alignment horizontal="right" vertical="center"/>
    </xf>
    <xf numFmtId="168" fontId="9" fillId="0" borderId="0" xfId="0" applyNumberFormat="1" applyFont="1" applyFill="1" applyBorder="1" applyAlignment="1" applyProtection="1">
      <alignment horizontal="right" vertical="center"/>
    </xf>
    <xf numFmtId="168" fontId="9" fillId="27" borderId="0" xfId="0" applyNumberFormat="1" applyFont="1" applyFill="1" applyBorder="1" applyAlignment="1" applyProtection="1">
      <alignment horizontal="right" vertical="center"/>
    </xf>
    <xf numFmtId="168" fontId="42" fillId="0" borderId="11" xfId="0" applyNumberFormat="1" applyFont="1" applyBorder="1" applyAlignment="1">
      <alignment vertical="center"/>
    </xf>
    <xf numFmtId="168" fontId="59" fillId="0" borderId="11" xfId="0" applyNumberFormat="1" applyFont="1" applyBorder="1" applyAlignment="1">
      <alignment vertical="center"/>
    </xf>
    <xf numFmtId="168" fontId="22" fillId="34" borderId="0" xfId="0" applyNumberFormat="1" applyFont="1" applyFill="1" applyAlignment="1">
      <alignment horizontal="right" vertical="center"/>
    </xf>
    <xf numFmtId="168" fontId="22" fillId="0" borderId="0" xfId="0" applyNumberFormat="1" applyFont="1" applyFill="1" applyAlignment="1">
      <alignment horizontal="right" vertical="center"/>
    </xf>
    <xf numFmtId="168" fontId="22" fillId="0" borderId="0" xfId="0" applyNumberFormat="1" applyFont="1" applyAlignment="1">
      <alignment horizontal="right" vertical="center"/>
    </xf>
    <xf numFmtId="168" fontId="42" fillId="0" borderId="0" xfId="0" applyNumberFormat="1" applyFont="1" applyAlignment="1">
      <alignment vertical="center"/>
    </xf>
    <xf numFmtId="168" fontId="7" fillId="34" borderId="0" xfId="0" applyNumberFormat="1" applyFont="1" applyFill="1" applyAlignment="1">
      <alignment horizontal="right" vertical="center"/>
    </xf>
    <xf numFmtId="168" fontId="7" fillId="0" borderId="0" xfId="0" applyNumberFormat="1" applyFont="1" applyFill="1" applyBorder="1" applyAlignment="1">
      <alignment horizontal="right" vertical="center"/>
    </xf>
    <xf numFmtId="168" fontId="22" fillId="0" borderId="0" xfId="0" applyNumberFormat="1" applyFont="1" applyBorder="1" applyAlignment="1">
      <alignment horizontal="right" vertical="center"/>
    </xf>
    <xf numFmtId="168" fontId="42" fillId="0" borderId="0" xfId="0" applyNumberFormat="1" applyFont="1" applyBorder="1" applyAlignment="1">
      <alignment horizontal="right" vertical="center"/>
    </xf>
    <xf numFmtId="168" fontId="22" fillId="34" borderId="0" xfId="0" applyNumberFormat="1" applyFont="1" applyFill="1" applyAlignment="1" applyProtection="1">
      <alignment horizontal="right" vertical="center"/>
      <protection locked="0"/>
    </xf>
    <xf numFmtId="168" fontId="22" fillId="27" borderId="0" xfId="0" applyNumberFormat="1" applyFont="1" applyFill="1" applyAlignment="1" applyProtection="1">
      <alignment horizontal="right" vertical="center"/>
      <protection locked="0"/>
    </xf>
    <xf numFmtId="168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/>
    <xf numFmtId="168" fontId="42" fillId="0" borderId="11" xfId="0" applyNumberFormat="1" applyFont="1" applyFill="1" applyBorder="1"/>
    <xf numFmtId="168" fontId="46" fillId="0" borderId="11" xfId="0" applyNumberFormat="1" applyFont="1" applyFill="1" applyBorder="1"/>
    <xf numFmtId="168" fontId="59" fillId="0" borderId="11" xfId="0" applyNumberFormat="1" applyFont="1" applyFill="1" applyBorder="1"/>
    <xf numFmtId="168" fontId="22" fillId="0" borderId="0" xfId="0" applyNumberFormat="1" applyFont="1" applyBorder="1" applyAlignment="1" applyProtection="1">
      <alignment horizontal="right" vertical="center"/>
    </xf>
    <xf numFmtId="168" fontId="42" fillId="0" borderId="0" xfId="0" applyNumberFormat="1" applyFont="1" applyBorder="1" applyAlignment="1" applyProtection="1">
      <alignment horizontal="right" vertical="center"/>
    </xf>
    <xf numFmtId="168" fontId="42" fillId="0" borderId="11" xfId="0" applyNumberFormat="1" applyFont="1" applyFill="1" applyBorder="1" applyAlignment="1">
      <alignment vertical="center"/>
    </xf>
    <xf numFmtId="168" fontId="59" fillId="0" borderId="11" xfId="0" applyNumberFormat="1" applyFont="1" applyFill="1" applyBorder="1" applyAlignment="1">
      <alignment vertical="center"/>
    </xf>
    <xf numFmtId="168" fontId="22" fillId="27" borderId="0" xfId="0" applyNumberFormat="1" applyFont="1" applyFill="1" applyBorder="1" applyAlignment="1" applyProtection="1">
      <alignment horizontal="right" vertical="center"/>
    </xf>
    <xf numFmtId="168" fontId="22" fillId="0" borderId="0" xfId="0" applyNumberFormat="1" applyFont="1" applyFill="1" applyAlignment="1" applyProtection="1">
      <alignment vertical="center"/>
    </xf>
    <xf numFmtId="168" fontId="42" fillId="0" borderId="0" xfId="0" applyNumberFormat="1" applyFont="1" applyFill="1" applyAlignment="1" applyProtection="1">
      <alignment vertical="center"/>
    </xf>
    <xf numFmtId="168" fontId="22" fillId="0" borderId="0" xfId="0" applyNumberFormat="1" applyFont="1" applyBorder="1"/>
    <xf numFmtId="168" fontId="79" fillId="0" borderId="0" xfId="0" applyNumberFormat="1" applyFont="1" applyFill="1" applyBorder="1"/>
    <xf numFmtId="168" fontId="79" fillId="0" borderId="0" xfId="0" applyNumberFormat="1" applyFont="1" applyBorder="1"/>
    <xf numFmtId="168" fontId="42" fillId="0" borderId="0" xfId="0" applyNumberFormat="1" applyFont="1" applyBorder="1"/>
    <xf numFmtId="168" fontId="42" fillId="0" borderId="0" xfId="0" applyNumberFormat="1" applyFont="1" applyFill="1"/>
    <xf numFmtId="168" fontId="81" fillId="0" borderId="52" xfId="0" applyNumberFormat="1" applyFont="1" applyBorder="1"/>
    <xf numFmtId="168" fontId="81" fillId="0" borderId="67" xfId="0" applyNumberFormat="1" applyFont="1" applyBorder="1"/>
    <xf numFmtId="168" fontId="81" fillId="0" borderId="20" xfId="0" applyNumberFormat="1" applyFont="1" applyBorder="1"/>
    <xf numFmtId="168" fontId="81" fillId="0" borderId="51" xfId="0" applyNumberFormat="1" applyFont="1" applyBorder="1"/>
    <xf numFmtId="168" fontId="42" fillId="0" borderId="0" xfId="0" applyNumberFormat="1" applyFont="1"/>
    <xf numFmtId="168" fontId="42" fillId="0" borderId="0" xfId="0" applyNumberFormat="1" applyFont="1" applyBorder="1" applyAlignment="1">
      <alignment horizontal="centerContinuous"/>
    </xf>
    <xf numFmtId="168" fontId="42" fillId="0" borderId="0" xfId="0" applyNumberFormat="1" applyFont="1" applyFill="1" applyProtection="1">
      <protection locked="0"/>
    </xf>
    <xf numFmtId="168" fontId="22" fillId="0" borderId="0" xfId="0" applyNumberFormat="1" applyFont="1" applyAlignment="1" applyProtection="1">
      <alignment horizontal="right" vertical="center"/>
      <protection locked="0"/>
    </xf>
    <xf numFmtId="168" fontId="22" fillId="27" borderId="0" xfId="0" applyNumberFormat="1" applyFont="1" applyFill="1" applyAlignment="1">
      <alignment horizontal="right" vertical="center"/>
    </xf>
    <xf numFmtId="168" fontId="42" fillId="0" borderId="0" xfId="0" applyNumberFormat="1" applyFont="1" applyProtection="1">
      <protection locked="0"/>
    </xf>
    <xf numFmtId="168" fontId="42" fillId="26" borderId="0" xfId="0" applyNumberFormat="1" applyFont="1" applyFill="1" applyProtection="1">
      <protection locked="0"/>
    </xf>
    <xf numFmtId="168" fontId="42" fillId="0" borderId="0" xfId="0" applyNumberFormat="1" applyFont="1" applyAlignment="1">
      <alignment horizontal="right" vertical="center"/>
    </xf>
    <xf numFmtId="168" fontId="22" fillId="36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Alignment="1" applyProtection="1">
      <alignment horizontal="right" vertical="center"/>
      <protection locked="0"/>
    </xf>
    <xf numFmtId="168" fontId="42" fillId="0" borderId="11" xfId="0" applyNumberFormat="1" applyFont="1" applyFill="1" applyBorder="1" applyAlignment="1" applyProtection="1">
      <alignment horizontal="right" vertical="center"/>
    </xf>
    <xf numFmtId="168" fontId="81" fillId="0" borderId="0" xfId="0" applyNumberFormat="1" applyFont="1" applyFill="1"/>
    <xf numFmtId="168" fontId="42" fillId="0" borderId="0" xfId="0" applyNumberFormat="1" applyFont="1" applyFill="1" applyBorder="1"/>
    <xf numFmtId="168" fontId="42" fillId="34" borderId="11" xfId="0" applyNumberFormat="1" applyFont="1" applyFill="1" applyBorder="1" applyAlignment="1" applyProtection="1">
      <alignment horizontal="right" vertical="center"/>
    </xf>
    <xf numFmtId="168" fontId="22" fillId="27" borderId="0" xfId="0" applyNumberFormat="1" applyFont="1" applyFill="1" applyBorder="1" applyAlignment="1" applyProtection="1">
      <alignment horizontal="right" vertical="center"/>
      <protection locked="0"/>
    </xf>
    <xf numFmtId="168" fontId="42" fillId="33" borderId="0" xfId="0" applyNumberFormat="1" applyFont="1" applyFill="1" applyProtection="1">
      <protection locked="0"/>
    </xf>
    <xf numFmtId="168" fontId="22" fillId="0" borderId="0" xfId="0" applyNumberFormat="1" applyFont="1" applyFill="1" applyAlignment="1" applyProtection="1">
      <alignment horizontal="right"/>
      <protection locked="0"/>
    </xf>
    <xf numFmtId="168" fontId="42" fillId="0" borderId="0" xfId="0" applyNumberFormat="1" applyFont="1" applyFill="1" applyAlignment="1" applyProtection="1">
      <alignment horizontal="right"/>
      <protection locked="0"/>
    </xf>
    <xf numFmtId="168" fontId="42" fillId="0" borderId="0" xfId="0" applyNumberFormat="1" applyFont="1" applyFill="1" applyAlignment="1"/>
    <xf numFmtId="168" fontId="81" fillId="0" borderId="0" xfId="0" applyNumberFormat="1" applyFont="1" applyFill="1" applyBorder="1"/>
    <xf numFmtId="168" fontId="81" fillId="0" borderId="0" xfId="0" applyNumberFormat="1" applyFont="1" applyBorder="1"/>
    <xf numFmtId="168" fontId="79" fillId="0" borderId="0" xfId="0" applyNumberFormat="1" applyFont="1" applyBorder="1" applyAlignment="1">
      <alignment horizontal="center"/>
    </xf>
    <xf numFmtId="168" fontId="22" fillId="0" borderId="0" xfId="0" applyNumberFormat="1" applyFont="1" applyBorder="1" applyAlignment="1" applyProtection="1">
      <alignment horizontal="right" vertical="center"/>
      <protection locked="0"/>
    </xf>
    <xf numFmtId="168" fontId="22" fillId="0" borderId="0" xfId="0" applyNumberFormat="1" applyFont="1" applyFill="1" applyBorder="1" applyAlignment="1" applyProtection="1">
      <alignment horizontal="right" vertical="center"/>
      <protection locked="0"/>
    </xf>
    <xf numFmtId="168" fontId="42" fillId="0" borderId="18" xfId="0" applyNumberFormat="1" applyFont="1" applyFill="1" applyBorder="1" applyAlignment="1" applyProtection="1">
      <alignment horizontal="right" vertical="center"/>
    </xf>
    <xf numFmtId="168" fontId="55" fillId="0" borderId="0" xfId="0" applyNumberFormat="1" applyFont="1" applyFill="1" applyAlignment="1">
      <alignment horizontal="right" vertical="center"/>
    </xf>
    <xf numFmtId="168" fontId="55" fillId="0" borderId="0" xfId="0" applyNumberFormat="1" applyFont="1" applyFill="1"/>
    <xf numFmtId="168" fontId="22" fillId="0" borderId="0" xfId="0" applyNumberFormat="1" applyFont="1" applyAlignment="1">
      <alignment vertical="center"/>
    </xf>
    <xf numFmtId="168" fontId="42" fillId="33" borderId="0" xfId="0" applyNumberFormat="1" applyFont="1" applyFill="1" applyAlignment="1">
      <alignment horizontal="right" vertical="center"/>
    </xf>
    <xf numFmtId="168" fontId="22" fillId="0" borderId="11" xfId="0" applyNumberFormat="1" applyFont="1" applyFill="1" applyBorder="1" applyAlignment="1" applyProtection="1">
      <alignment horizontal="right" vertical="center"/>
    </xf>
    <xf numFmtId="168" fontId="42" fillId="27" borderId="0" xfId="0" applyNumberFormat="1" applyFont="1" applyFill="1" applyAlignment="1" applyProtection="1">
      <alignment horizontal="right" vertical="center"/>
    </xf>
    <xf numFmtId="168" fontId="42" fillId="0" borderId="0" xfId="0" applyNumberFormat="1" applyFont="1" applyFill="1" applyAlignment="1">
      <alignment horizontal="right" vertical="center"/>
    </xf>
    <xf numFmtId="168" fontId="58" fillId="0" borderId="0" xfId="0" applyNumberFormat="1" applyFont="1" applyFill="1" applyAlignment="1" applyProtection="1">
      <alignment horizontal="right" vertical="center"/>
    </xf>
    <xf numFmtId="168" fontId="55" fillId="0" borderId="0" xfId="0" applyNumberFormat="1" applyFont="1" applyFill="1" applyAlignment="1" applyProtection="1">
      <alignment horizontal="right" vertical="center"/>
    </xf>
    <xf numFmtId="168" fontId="79" fillId="0" borderId="0" xfId="0" applyNumberFormat="1" applyFont="1" applyFill="1" applyBorder="1" applyAlignment="1">
      <alignment horizontal="center" vertical="center" wrapText="1"/>
    </xf>
    <xf numFmtId="168" fontId="22" fillId="0" borderId="0" xfId="0" applyNumberFormat="1" applyFont="1" applyFill="1" applyBorder="1" applyAlignment="1">
      <alignment horizontal="center" vertical="center" wrapText="1"/>
    </xf>
    <xf numFmtId="168" fontId="42" fillId="0" borderId="0" xfId="0" applyNumberFormat="1" applyFont="1" applyFill="1" applyBorder="1" applyAlignment="1">
      <alignment horizontal="center" vertical="center" wrapText="1"/>
    </xf>
    <xf numFmtId="168" fontId="81" fillId="0" borderId="0" xfId="0" applyNumberFormat="1" applyFont="1" applyFill="1" applyBorder="1" applyAlignment="1">
      <alignment horizontal="center" vertical="center" wrapText="1"/>
    </xf>
    <xf numFmtId="168" fontId="79" fillId="0" borderId="0" xfId="0" applyNumberFormat="1" applyFont="1" applyBorder="1" applyAlignment="1">
      <alignment horizontal="centerContinuous"/>
    </xf>
    <xf numFmtId="168" fontId="22" fillId="0" borderId="0" xfId="0" applyNumberFormat="1" applyFont="1" applyBorder="1" applyAlignment="1">
      <alignment horizontal="centerContinuous"/>
    </xf>
    <xf numFmtId="168" fontId="42" fillId="0" borderId="0" xfId="0" applyNumberFormat="1" applyFont="1" applyBorder="1" applyAlignment="1">
      <alignment horizontal="center"/>
    </xf>
    <xf numFmtId="168" fontId="22" fillId="0" borderId="0" xfId="0" applyNumberFormat="1" applyFont="1" applyBorder="1" applyAlignment="1">
      <alignment horizontal="center"/>
    </xf>
    <xf numFmtId="168" fontId="42" fillId="0" borderId="0" xfId="0" applyNumberFormat="1" applyFont="1" applyFill="1" applyBorder="1" applyAlignment="1">
      <alignment horizontal="center"/>
    </xf>
    <xf numFmtId="0" fontId="55" fillId="0" borderId="0" xfId="0" applyFont="1" applyFill="1" applyAlignment="1">
      <alignment vertical="center"/>
    </xf>
    <xf numFmtId="168" fontId="22" fillId="0" borderId="0" xfId="0" applyNumberFormat="1" applyFont="1" applyFill="1" applyBorder="1" applyAlignment="1">
      <alignment horizontal="center"/>
    </xf>
    <xf numFmtId="168" fontId="55" fillId="31" borderId="0" xfId="0" applyNumberFormat="1" applyFont="1" applyFill="1"/>
    <xf numFmtId="0" fontId="42" fillId="0" borderId="0" xfId="0" applyFont="1" applyBorder="1" applyAlignment="1"/>
    <xf numFmtId="0" fontId="22" fillId="0" borderId="71" xfId="0" applyFont="1" applyBorder="1" applyAlignment="1">
      <alignment horizontal="center"/>
    </xf>
    <xf numFmtId="0" fontId="22" fillId="0" borderId="72" xfId="0" applyFont="1" applyBorder="1" applyAlignment="1">
      <alignment horizontal="center"/>
    </xf>
    <xf numFmtId="3" fontId="58" fillId="0" borderId="0" xfId="0" applyNumberFormat="1" applyFont="1" applyFill="1" applyBorder="1" applyAlignment="1">
      <alignment vertical="center"/>
    </xf>
    <xf numFmtId="49" fontId="58" fillId="0" borderId="0" xfId="0" applyNumberFormat="1" applyFont="1" applyFill="1" applyBorder="1" applyAlignment="1" applyProtection="1">
      <alignment horizontal="right" vertical="center"/>
      <protection locked="0"/>
    </xf>
    <xf numFmtId="0" fontId="58" fillId="0" borderId="0" xfId="0" applyFont="1" applyFill="1" applyBorder="1" applyAlignment="1" applyProtection="1">
      <alignment horizontal="right" vertical="center"/>
      <protection locked="0"/>
    </xf>
    <xf numFmtId="0" fontId="42" fillId="35" borderId="0" xfId="0" applyFont="1" applyFill="1" applyBorder="1" applyAlignment="1">
      <alignment vertical="center"/>
    </xf>
    <xf numFmtId="0" fontId="42" fillId="35" borderId="0" xfId="0" applyFont="1" applyFill="1" applyAlignment="1">
      <alignment vertical="center"/>
    </xf>
    <xf numFmtId="0" fontId="22" fillId="35" borderId="0" xfId="0" applyFont="1" applyFill="1" applyAlignment="1">
      <alignment vertical="center" wrapText="1"/>
    </xf>
    <xf numFmtId="0" fontId="42" fillId="35" borderId="0" xfId="0" applyFont="1" applyFill="1" applyBorder="1" applyAlignment="1">
      <alignment horizontal="left" vertical="center"/>
    </xf>
    <xf numFmtId="0" fontId="22" fillId="35" borderId="0" xfId="0" applyFont="1" applyFill="1" applyBorder="1" applyAlignment="1">
      <alignment horizontal="left" vertical="center"/>
    </xf>
    <xf numFmtId="0" fontId="22" fillId="35" borderId="0" xfId="0" applyFont="1" applyFill="1" applyAlignment="1">
      <alignment vertical="center"/>
    </xf>
    <xf numFmtId="0" fontId="42" fillId="35" borderId="0" xfId="0" applyFont="1" applyFill="1" applyBorder="1" applyAlignment="1">
      <alignment wrapText="1"/>
    </xf>
    <xf numFmtId="0" fontId="42" fillId="35" borderId="0" xfId="0" applyFont="1" applyFill="1" applyBorder="1" applyAlignment="1">
      <alignment vertical="center" wrapText="1"/>
    </xf>
    <xf numFmtId="0" fontId="42" fillId="35" borderId="0" xfId="0" applyFont="1" applyFill="1" applyBorder="1" applyAlignment="1">
      <alignment horizontal="left" wrapText="1"/>
    </xf>
    <xf numFmtId="0" fontId="79" fillId="30" borderId="0" xfId="2788" applyFont="1" applyFill="1"/>
    <xf numFmtId="0" fontId="83" fillId="30" borderId="25" xfId="0" applyFont="1" applyFill="1" applyBorder="1" applyAlignment="1">
      <alignment horizontal="center" vertical="center"/>
    </xf>
    <xf numFmtId="168" fontId="22" fillId="0" borderId="46" xfId="0" applyNumberFormat="1" applyFont="1" applyFill="1" applyBorder="1" applyAlignment="1" applyProtection="1">
      <alignment horizontal="right" vertical="center"/>
    </xf>
    <xf numFmtId="168" fontId="42" fillId="34" borderId="46" xfId="0" applyNumberFormat="1" applyFont="1" applyFill="1" applyBorder="1" applyAlignment="1" applyProtection="1">
      <alignment horizontal="right" vertical="center"/>
    </xf>
    <xf numFmtId="168" fontId="42" fillId="0" borderId="46" xfId="0" applyNumberFormat="1" applyFont="1" applyFill="1" applyBorder="1" applyAlignment="1" applyProtection="1">
      <alignment horizontal="right" vertical="center"/>
    </xf>
    <xf numFmtId="168" fontId="42" fillId="0" borderId="30" xfId="0" applyNumberFormat="1" applyFont="1" applyBorder="1"/>
    <xf numFmtId="168" fontId="42" fillId="0" borderId="39" xfId="0" applyNumberFormat="1" applyFont="1" applyBorder="1"/>
    <xf numFmtId="168" fontId="22" fillId="0" borderId="30" xfId="0" applyNumberFormat="1" applyFont="1" applyFill="1" applyBorder="1" applyAlignment="1">
      <alignment vertical="center"/>
    </xf>
    <xf numFmtId="168" fontId="22" fillId="0" borderId="39" xfId="0" applyNumberFormat="1" applyFont="1" applyFill="1" applyBorder="1" applyAlignment="1">
      <alignment vertical="center"/>
    </xf>
    <xf numFmtId="168" fontId="22" fillId="0" borderId="30" xfId="0" applyNumberFormat="1" applyFont="1" applyBorder="1" applyAlignment="1" applyProtection="1">
      <alignment horizontal="right" vertical="center"/>
      <protection locked="0"/>
    </xf>
    <xf numFmtId="168" fontId="22" fillId="0" borderId="39" xfId="0" applyNumberFormat="1" applyFont="1" applyBorder="1" applyAlignment="1" applyProtection="1">
      <alignment horizontal="right" vertical="center"/>
      <protection locked="0"/>
    </xf>
    <xf numFmtId="168" fontId="22" fillId="0" borderId="72" xfId="0" applyNumberFormat="1" applyFont="1" applyFill="1" applyBorder="1" applyAlignment="1" applyProtection="1">
      <alignment horizontal="right" vertical="center"/>
    </xf>
    <xf numFmtId="168" fontId="22" fillId="0" borderId="48" xfId="0" applyNumberFormat="1" applyFont="1" applyFill="1" applyBorder="1" applyAlignment="1" applyProtection="1">
      <alignment horizontal="right" vertical="center"/>
    </xf>
    <xf numFmtId="168" fontId="42" fillId="34" borderId="72" xfId="0" applyNumberFormat="1" applyFont="1" applyFill="1" applyBorder="1" applyAlignment="1" applyProtection="1">
      <alignment horizontal="right" vertical="center"/>
    </xf>
    <xf numFmtId="168" fontId="42" fillId="34" borderId="48" xfId="0" applyNumberFormat="1" applyFont="1" applyFill="1" applyBorder="1" applyAlignment="1" applyProtection="1">
      <alignment horizontal="right" vertical="center"/>
    </xf>
    <xf numFmtId="168" fontId="42" fillId="0" borderId="72" xfId="0" applyNumberFormat="1" applyFont="1" applyFill="1" applyBorder="1" applyAlignment="1" applyProtection="1">
      <alignment horizontal="right" vertical="center"/>
    </xf>
    <xf numFmtId="168" fontId="42" fillId="0" borderId="48" xfId="0" applyNumberFormat="1" applyFont="1" applyFill="1" applyBorder="1" applyAlignment="1" applyProtection="1">
      <alignment horizontal="right" vertical="center"/>
    </xf>
    <xf numFmtId="168" fontId="42" fillId="0" borderId="30" xfId="0" applyNumberFormat="1" applyFont="1" applyBorder="1" applyAlignment="1">
      <alignment vertical="center"/>
    </xf>
    <xf numFmtId="168" fontId="42" fillId="0" borderId="0" xfId="0" applyNumberFormat="1" applyFont="1" applyBorder="1" applyAlignment="1">
      <alignment vertical="center"/>
    </xf>
    <xf numFmtId="168" fontId="42" fillId="0" borderId="39" xfId="0" applyNumberFormat="1" applyFont="1" applyBorder="1" applyAlignment="1">
      <alignment vertical="center"/>
    </xf>
    <xf numFmtId="168" fontId="22" fillId="0" borderId="73" xfId="0" applyNumberFormat="1" applyFont="1" applyFill="1" applyBorder="1" applyAlignment="1" applyProtection="1">
      <alignment horizontal="right" vertical="center"/>
    </xf>
    <xf numFmtId="168" fontId="42" fillId="34" borderId="73" xfId="0" applyNumberFormat="1" applyFont="1" applyFill="1" applyBorder="1" applyAlignment="1" applyProtection="1">
      <alignment horizontal="right" vertical="center"/>
    </xf>
    <xf numFmtId="168" fontId="42" fillId="0" borderId="73" xfId="0" applyNumberFormat="1" applyFont="1" applyFill="1" applyBorder="1" applyAlignment="1" applyProtection="1">
      <alignment horizontal="right" vertical="center"/>
    </xf>
    <xf numFmtId="168" fontId="42" fillId="0" borderId="30" xfId="0" applyNumberFormat="1" applyFont="1" applyFill="1" applyBorder="1" applyAlignment="1">
      <alignment vertical="center"/>
    </xf>
    <xf numFmtId="168" fontId="42" fillId="0" borderId="0" xfId="0" applyNumberFormat="1" applyFont="1" applyFill="1" applyBorder="1" applyAlignment="1">
      <alignment vertical="center"/>
    </xf>
    <xf numFmtId="168" fontId="42" fillId="0" borderId="39" xfId="0" applyNumberFormat="1" applyFont="1" applyFill="1" applyBorder="1" applyAlignment="1">
      <alignment vertical="center"/>
    </xf>
    <xf numFmtId="168" fontId="42" fillId="0" borderId="30" xfId="0" applyNumberFormat="1" applyFont="1" applyBorder="1" applyAlignment="1" applyProtection="1">
      <alignment horizontal="right" vertical="center"/>
      <protection locked="0"/>
    </xf>
    <xf numFmtId="168" fontId="42" fillId="0" borderId="0" xfId="0" applyNumberFormat="1" applyFont="1" applyBorder="1" applyAlignment="1" applyProtection="1">
      <alignment horizontal="right" vertical="center"/>
      <protection locked="0"/>
    </xf>
    <xf numFmtId="168" fontId="42" fillId="0" borderId="39" xfId="0" applyNumberFormat="1" applyFont="1" applyBorder="1" applyAlignment="1" applyProtection="1">
      <alignment horizontal="right" vertical="center"/>
      <protection locked="0"/>
    </xf>
    <xf numFmtId="168" fontId="42" fillId="0" borderId="30" xfId="0" applyNumberFormat="1" applyFont="1" applyFill="1" applyBorder="1"/>
    <xf numFmtId="168" fontId="42" fillId="0" borderId="39" xfId="0" applyNumberFormat="1" applyFont="1" applyFill="1" applyBorder="1"/>
    <xf numFmtId="0" fontId="22" fillId="0" borderId="74" xfId="0" applyFont="1" applyFill="1" applyBorder="1" applyAlignment="1">
      <alignment horizontal="center" vertical="center"/>
    </xf>
    <xf numFmtId="0" fontId="22" fillId="0" borderId="75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79" fillId="0" borderId="76" xfId="0" applyFont="1" applyFill="1" applyBorder="1" applyAlignment="1">
      <alignment horizontal="centerContinuous"/>
    </xf>
    <xf numFmtId="0" fontId="79" fillId="0" borderId="76" xfId="0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Continuous"/>
    </xf>
    <xf numFmtId="0" fontId="79" fillId="0" borderId="0" xfId="0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Continuous"/>
    </xf>
    <xf numFmtId="49" fontId="81" fillId="0" borderId="0" xfId="0" applyNumberFormat="1" applyFont="1" applyFill="1" applyBorder="1" applyAlignment="1">
      <alignment horizontal="center"/>
    </xf>
    <xf numFmtId="0" fontId="98" fillId="0" borderId="0" xfId="0" applyFont="1" applyFill="1" applyBorder="1" applyAlignment="1">
      <alignment horizontal="right"/>
    </xf>
    <xf numFmtId="168" fontId="22" fillId="0" borderId="0" xfId="2785" applyNumberFormat="1" applyFont="1"/>
    <xf numFmtId="0" fontId="22" fillId="0" borderId="0" xfId="2785" applyFont="1"/>
    <xf numFmtId="0" fontId="42" fillId="0" borderId="52" xfId="0" applyFont="1" applyBorder="1" applyAlignment="1">
      <alignment horizontal="right" vertical="center" wrapText="1"/>
    </xf>
    <xf numFmtId="168" fontId="42" fillId="0" borderId="52" xfId="0" applyNumberFormat="1" applyFont="1" applyBorder="1" applyAlignment="1">
      <alignment horizontal="right" vertical="center"/>
    </xf>
    <xf numFmtId="168" fontId="42" fillId="0" borderId="57" xfId="0" applyNumberFormat="1" applyFont="1" applyBorder="1" applyAlignment="1">
      <alignment horizontal="right" vertical="center"/>
    </xf>
    <xf numFmtId="168" fontId="42" fillId="0" borderId="42" xfId="0" applyNumberFormat="1" applyFont="1" applyBorder="1" applyAlignment="1">
      <alignment horizontal="right" vertical="center"/>
    </xf>
    <xf numFmtId="0" fontId="22" fillId="0" borderId="77" xfId="0" applyFont="1" applyBorder="1"/>
    <xf numFmtId="0" fontId="58" fillId="0" borderId="78" xfId="0" applyFont="1" applyBorder="1"/>
    <xf numFmtId="168" fontId="22" fillId="0" borderId="79" xfId="0" applyNumberFormat="1" applyFont="1" applyFill="1" applyBorder="1"/>
    <xf numFmtId="168" fontId="22" fillId="0" borderId="80" xfId="0" applyNumberFormat="1" applyFont="1" applyFill="1" applyBorder="1"/>
    <xf numFmtId="168" fontId="22" fillId="0" borderId="35" xfId="0" applyNumberFormat="1" applyFont="1" applyFill="1" applyBorder="1"/>
    <xf numFmtId="0" fontId="22" fillId="0" borderId="46" xfId="0" applyFont="1" applyBorder="1"/>
    <xf numFmtId="168" fontId="22" fillId="0" borderId="73" xfId="0" applyNumberFormat="1" applyFont="1" applyFill="1" applyBorder="1"/>
    <xf numFmtId="168" fontId="22" fillId="0" borderId="11" xfId="0" applyNumberFormat="1" applyFont="1" applyFill="1" applyBorder="1"/>
    <xf numFmtId="168" fontId="22" fillId="0" borderId="48" xfId="0" applyNumberFormat="1" applyFont="1" applyFill="1" applyBorder="1"/>
    <xf numFmtId="168" fontId="22" fillId="0" borderId="49" xfId="0" applyNumberFormat="1" applyFont="1" applyFill="1" applyBorder="1"/>
    <xf numFmtId="0" fontId="22" fillId="0" borderId="46" xfId="298" applyFont="1" applyBorder="1"/>
    <xf numFmtId="0" fontId="22" fillId="0" borderId="46" xfId="0" applyFont="1" applyFill="1" applyBorder="1"/>
    <xf numFmtId="0" fontId="42" fillId="0" borderId="46" xfId="0" applyFont="1" applyBorder="1"/>
    <xf numFmtId="168" fontId="42" fillId="0" borderId="73" xfId="0" applyNumberFormat="1" applyFont="1" applyFill="1" applyBorder="1"/>
    <xf numFmtId="168" fontId="42" fillId="0" borderId="48" xfId="0" applyNumberFormat="1" applyFont="1" applyFill="1" applyBorder="1"/>
    <xf numFmtId="168" fontId="42" fillId="0" borderId="49" xfId="0" applyNumberFormat="1" applyFont="1" applyFill="1" applyBorder="1"/>
    <xf numFmtId="0" fontId="22" fillId="0" borderId="81" xfId="0" applyFont="1" applyBorder="1" applyAlignment="1">
      <alignment horizontal="center"/>
    </xf>
    <xf numFmtId="168" fontId="22" fillId="25" borderId="29" xfId="0" applyNumberFormat="1" applyFont="1" applyFill="1" applyBorder="1"/>
    <xf numFmtId="168" fontId="22" fillId="0" borderId="18" xfId="0" applyNumberFormat="1" applyFont="1" applyFill="1" applyBorder="1"/>
    <xf numFmtId="168" fontId="22" fillId="0" borderId="38" xfId="0" applyNumberFormat="1" applyFont="1" applyFill="1" applyBorder="1"/>
    <xf numFmtId="168" fontId="42" fillId="25" borderId="29" xfId="0" applyNumberFormat="1" applyFont="1" applyFill="1" applyBorder="1"/>
    <xf numFmtId="0" fontId="58" fillId="0" borderId="44" xfId="0" applyFont="1" applyBorder="1"/>
    <xf numFmtId="168" fontId="42" fillId="0" borderId="77" xfId="0" applyNumberFormat="1" applyFont="1" applyFill="1" applyBorder="1"/>
    <xf numFmtId="168" fontId="22" fillId="0" borderId="75" xfId="0" applyNumberFormat="1" applyFont="1" applyFill="1" applyBorder="1"/>
    <xf numFmtId="168" fontId="22" fillId="0" borderId="82" xfId="0" applyNumberFormat="1" applyFont="1" applyFill="1" applyBorder="1"/>
    <xf numFmtId="168" fontId="22" fillId="0" borderId="74" xfId="0" applyNumberFormat="1" applyFont="1" applyFill="1" applyBorder="1"/>
    <xf numFmtId="168" fontId="22" fillId="0" borderId="83" xfId="0" applyNumberFormat="1" applyFont="1" applyFill="1" applyBorder="1"/>
    <xf numFmtId="0" fontId="42" fillId="0" borderId="46" xfId="0" applyFont="1" applyFill="1" applyBorder="1"/>
    <xf numFmtId="168" fontId="42" fillId="0" borderId="48" xfId="0" applyNumberFormat="1" applyFont="1" applyBorder="1"/>
    <xf numFmtId="168" fontId="42" fillId="0" borderId="73" xfId="0" applyNumberFormat="1" applyFont="1" applyBorder="1"/>
    <xf numFmtId="168" fontId="42" fillId="0" borderId="49" xfId="0" applyNumberFormat="1" applyFont="1" applyBorder="1"/>
    <xf numFmtId="168" fontId="22" fillId="0" borderId="11" xfId="0" applyNumberFormat="1" applyFont="1" applyBorder="1"/>
    <xf numFmtId="168" fontId="22" fillId="0" borderId="48" xfId="0" applyNumberFormat="1" applyFont="1" applyBorder="1"/>
    <xf numFmtId="168" fontId="22" fillId="0" borderId="73" xfId="0" applyNumberFormat="1" applyFont="1" applyBorder="1"/>
    <xf numFmtId="0" fontId="22" fillId="0" borderId="81" xfId="0" applyFont="1" applyBorder="1"/>
    <xf numFmtId="168" fontId="22" fillId="0" borderId="18" xfId="0" applyNumberFormat="1" applyFont="1" applyBorder="1"/>
    <xf numFmtId="168" fontId="22" fillId="0" borderId="38" xfId="0" applyNumberFormat="1" applyFont="1" applyBorder="1"/>
    <xf numFmtId="0" fontId="42" fillId="0" borderId="41" xfId="0" applyFont="1" applyBorder="1" applyAlignment="1">
      <alignment horizontal="right" vertical="center" wrapText="1"/>
    </xf>
    <xf numFmtId="168" fontId="42" fillId="0" borderId="41" xfId="0" applyNumberFormat="1" applyFont="1" applyBorder="1" applyAlignment="1">
      <alignment horizontal="right" vertical="center"/>
    </xf>
    <xf numFmtId="168" fontId="42" fillId="0" borderId="32" xfId="0" applyNumberFormat="1" applyFont="1" applyBorder="1" applyAlignment="1">
      <alignment horizontal="right" vertical="center"/>
    </xf>
    <xf numFmtId="0" fontId="22" fillId="25" borderId="0" xfId="0" applyFont="1" applyFill="1" applyBorder="1" applyAlignment="1">
      <alignment vertical="center"/>
    </xf>
    <xf numFmtId="0" fontId="42" fillId="25" borderId="0" xfId="0" applyFont="1" applyFill="1" applyBorder="1" applyAlignment="1">
      <alignment vertical="center"/>
    </xf>
    <xf numFmtId="168" fontId="42" fillId="25" borderId="0" xfId="0" applyNumberFormat="1" applyFont="1" applyFill="1" applyBorder="1" applyAlignment="1">
      <alignment vertical="center"/>
    </xf>
    <xf numFmtId="168" fontId="22" fillId="0" borderId="0" xfId="2785" applyNumberFormat="1" applyFont="1" applyAlignment="1">
      <alignment vertical="center"/>
    </xf>
    <xf numFmtId="0" fontId="22" fillId="0" borderId="0" xfId="2785" applyFont="1" applyAlignment="1">
      <alignment vertical="center"/>
    </xf>
    <xf numFmtId="168" fontId="42" fillId="0" borderId="0" xfId="2785" applyNumberFormat="1" applyFont="1"/>
    <xf numFmtId="0" fontId="22" fillId="0" borderId="23" xfId="0" applyFont="1" applyFill="1" applyBorder="1" applyAlignment="1">
      <alignment horizontal="center" vertical="center"/>
    </xf>
    <xf numFmtId="0" fontId="55" fillId="0" borderId="0" xfId="0" applyFont="1" applyBorder="1" applyAlignment="1">
      <alignment vertical="center"/>
    </xf>
    <xf numFmtId="0" fontId="42" fillId="0" borderId="0" xfId="0" applyFont="1" applyAlignment="1"/>
    <xf numFmtId="0" fontId="22" fillId="0" borderId="0" xfId="0" applyFont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30" borderId="0" xfId="0" applyFont="1" applyFill="1" applyAlignment="1">
      <alignment horizontal="center" vertical="center" wrapText="1"/>
    </xf>
    <xf numFmtId="0" fontId="42" fillId="30" borderId="0" xfId="0" applyFont="1" applyFill="1" applyBorder="1" applyAlignment="1">
      <alignment horizontal="center" vertical="center" wrapText="1"/>
    </xf>
    <xf numFmtId="0" fontId="22" fillId="30" borderId="0" xfId="0" applyFont="1" applyFill="1" applyBorder="1" applyAlignment="1">
      <alignment horizontal="center" vertical="center" wrapText="1"/>
    </xf>
    <xf numFmtId="0" fontId="22" fillId="30" borderId="0" xfId="0" applyFont="1" applyFill="1"/>
    <xf numFmtId="0" fontId="42" fillId="0" borderId="10" xfId="0" applyFont="1" applyBorder="1" applyAlignment="1">
      <alignment horizontal="center" vertical="center" wrapText="1"/>
    </xf>
    <xf numFmtId="0" fontId="17" fillId="0" borderId="0" xfId="295" applyFont="1" applyAlignment="1">
      <alignment horizontal="left" vertical="center" wrapText="1"/>
    </xf>
    <xf numFmtId="0" fontId="22" fillId="0" borderId="0" xfId="0" applyFont="1" applyAlignment="1"/>
    <xf numFmtId="168" fontId="7" fillId="0" borderId="0" xfId="0" applyNumberFormat="1" applyFont="1" applyFill="1" applyBorder="1" applyAlignment="1" applyProtection="1">
      <alignment horizontal="right" vertical="center"/>
      <protection locked="0"/>
    </xf>
    <xf numFmtId="0" fontId="17" fillId="0" borderId="20" xfId="277" applyFont="1" applyBorder="1" applyAlignment="1">
      <alignment horizontal="center" vertical="center" wrapText="1"/>
    </xf>
    <xf numFmtId="0" fontId="79" fillId="0" borderId="0" xfId="277" applyFont="1"/>
    <xf numFmtId="0" fontId="42" fillId="0" borderId="30" xfId="277" applyFont="1" applyBorder="1" applyAlignment="1"/>
    <xf numFmtId="0" fontId="42" fillId="0" borderId="16" xfId="277" applyFont="1" applyFill="1" applyBorder="1" applyAlignment="1">
      <alignment horizontal="left" vertical="center"/>
    </xf>
    <xf numFmtId="3" fontId="81" fillId="0" borderId="83" xfId="277" applyNumberFormat="1" applyFont="1" applyBorder="1"/>
    <xf numFmtId="3" fontId="81" fillId="0" borderId="16" xfId="277" applyNumberFormat="1" applyFont="1" applyBorder="1"/>
    <xf numFmtId="3" fontId="81" fillId="0" borderId="76" xfId="277" applyNumberFormat="1" applyFont="1" applyBorder="1"/>
    <xf numFmtId="3" fontId="42" fillId="0" borderId="83" xfId="277" applyNumberFormat="1" applyFont="1" applyBorder="1"/>
    <xf numFmtId="3" fontId="42" fillId="0" borderId="16" xfId="277" applyNumberFormat="1" applyFont="1" applyBorder="1"/>
    <xf numFmtId="3" fontId="42" fillId="0" borderId="76" xfId="277" applyNumberFormat="1" applyFont="1" applyBorder="1"/>
    <xf numFmtId="3" fontId="79" fillId="0" borderId="39" xfId="277" applyNumberFormat="1" applyFont="1" applyBorder="1"/>
    <xf numFmtId="3" fontId="79" fillId="0" borderId="30" xfId="277" applyNumberFormat="1" applyFont="1" applyBorder="1"/>
    <xf numFmtId="3" fontId="79" fillId="0" borderId="0" xfId="277" applyNumberFormat="1" applyFont="1" applyBorder="1"/>
    <xf numFmtId="3" fontId="81" fillId="0" borderId="39" xfId="277" applyNumberFormat="1" applyFont="1" applyBorder="1" applyAlignment="1">
      <alignment horizontal="center" vertical="center" wrapText="1"/>
    </xf>
    <xf numFmtId="0" fontId="81" fillId="0" borderId="0" xfId="277" applyFont="1" applyBorder="1" applyAlignment="1">
      <alignment horizontal="center" vertical="center"/>
    </xf>
    <xf numFmtId="0" fontId="81" fillId="0" borderId="0" xfId="277" applyFont="1" applyBorder="1" applyAlignment="1">
      <alignment horizontal="center" vertical="center" wrapText="1"/>
    </xf>
    <xf numFmtId="3" fontId="42" fillId="0" borderId="39" xfId="277" applyNumberFormat="1" applyFont="1" applyBorder="1" applyAlignment="1">
      <alignment horizontal="center" vertical="center" wrapText="1"/>
    </xf>
    <xf numFmtId="0" fontId="42" fillId="0" borderId="0" xfId="277" applyFont="1" applyBorder="1" applyAlignment="1">
      <alignment horizontal="center" vertical="center" wrapText="1"/>
    </xf>
    <xf numFmtId="0" fontId="42" fillId="0" borderId="39" xfId="277" applyFont="1" applyBorder="1" applyAlignment="1">
      <alignment horizontal="center" vertical="center" wrapText="1"/>
    </xf>
    <xf numFmtId="3" fontId="79" fillId="0" borderId="39" xfId="277" applyNumberFormat="1" applyFont="1" applyFill="1" applyBorder="1"/>
    <xf numFmtId="3" fontId="79" fillId="0" borderId="30" xfId="277" applyNumberFormat="1" applyFont="1" applyFill="1" applyBorder="1"/>
    <xf numFmtId="3" fontId="79" fillId="0" borderId="0" xfId="277" applyNumberFormat="1" applyFont="1" applyFill="1" applyBorder="1"/>
    <xf numFmtId="3" fontId="22" fillId="0" borderId="0" xfId="277" applyNumberFormat="1" applyFont="1" applyFill="1" applyBorder="1"/>
    <xf numFmtId="0" fontId="17" fillId="0" borderId="39" xfId="277" applyFont="1" applyFill="1" applyBorder="1" applyAlignment="1">
      <alignment wrapText="1"/>
    </xf>
    <xf numFmtId="0" fontId="22" fillId="0" borderId="30" xfId="277" applyFont="1" applyBorder="1"/>
    <xf numFmtId="0" fontId="42" fillId="0" borderId="30" xfId="277" applyFont="1" applyFill="1" applyBorder="1" applyAlignment="1">
      <alignment horizontal="left" vertical="center"/>
    </xf>
    <xf numFmtId="0" fontId="22" fillId="0" borderId="39" xfId="277" applyFont="1" applyFill="1" applyBorder="1" applyAlignment="1" applyProtection="1">
      <alignment wrapText="1"/>
      <protection locked="0"/>
    </xf>
    <xf numFmtId="3" fontId="79" fillId="0" borderId="51" xfId="277" applyNumberFormat="1" applyFont="1" applyBorder="1"/>
    <xf numFmtId="3" fontId="79" fillId="0" borderId="24" xfId="277" applyNumberFormat="1" applyFont="1" applyBorder="1"/>
    <xf numFmtId="0" fontId="81" fillId="0" borderId="0" xfId="277" applyFont="1" applyAlignment="1">
      <alignment vertical="center"/>
    </xf>
    <xf numFmtId="0" fontId="17" fillId="0" borderId="26" xfId="277" applyFont="1" applyBorder="1"/>
    <xf numFmtId="3" fontId="82" fillId="0" borderId="52" xfId="277" applyNumberFormat="1" applyFont="1" applyBorder="1"/>
    <xf numFmtId="3" fontId="82" fillId="0" borderId="67" xfId="277" applyNumberFormat="1" applyFont="1" applyBorder="1"/>
    <xf numFmtId="3" fontId="82" fillId="0" borderId="26" xfId="277" applyNumberFormat="1" applyFont="1" applyBorder="1"/>
    <xf numFmtId="0" fontId="22" fillId="0" borderId="39" xfId="277" applyFont="1" applyFill="1" applyBorder="1" applyAlignment="1">
      <alignment wrapText="1"/>
    </xf>
    <xf numFmtId="3" fontId="79" fillId="0" borderId="28" xfId="277" applyNumberFormat="1" applyFont="1" applyBorder="1"/>
    <xf numFmtId="3" fontId="79" fillId="0" borderId="26" xfId="277" applyNumberFormat="1" applyFont="1" applyBorder="1"/>
    <xf numFmtId="3" fontId="79" fillId="0" borderId="52" xfId="277" applyNumberFormat="1" applyFont="1" applyBorder="1"/>
    <xf numFmtId="0" fontId="17" fillId="0" borderId="30" xfId="277" applyFont="1" applyBorder="1"/>
    <xf numFmtId="0" fontId="84" fillId="30" borderId="0" xfId="277" applyFont="1" applyFill="1"/>
    <xf numFmtId="3" fontId="82" fillId="0" borderId="0" xfId="277" applyNumberFormat="1" applyFont="1" applyBorder="1"/>
    <xf numFmtId="3" fontId="82" fillId="0" borderId="0" xfId="277" applyNumberFormat="1" applyFont="1"/>
    <xf numFmtId="0" fontId="79" fillId="0" borderId="0" xfId="277" applyFont="1" applyBorder="1" applyAlignment="1"/>
    <xf numFmtId="0" fontId="22" fillId="0" borderId="0" xfId="277" applyFont="1" applyBorder="1" applyAlignment="1"/>
    <xf numFmtId="3" fontId="81" fillId="0" borderId="67" xfId="277" applyNumberFormat="1" applyFont="1" applyBorder="1" applyAlignment="1">
      <alignment horizontal="center" vertical="center" wrapText="1"/>
    </xf>
    <xf numFmtId="0" fontId="81" fillId="0" borderId="39" xfId="277" applyFont="1" applyBorder="1" applyAlignment="1">
      <alignment horizontal="center" vertical="center" wrapText="1"/>
    </xf>
    <xf numFmtId="3" fontId="42" fillId="0" borderId="28" xfId="277" applyNumberFormat="1" applyFont="1" applyBorder="1" applyAlignment="1">
      <alignment horizontal="center" vertical="center"/>
    </xf>
    <xf numFmtId="0" fontId="42" fillId="0" borderId="0" xfId="277" applyFont="1" applyBorder="1" applyAlignment="1">
      <alignment horizontal="center" vertical="center"/>
    </xf>
    <xf numFmtId="3" fontId="42" fillId="0" borderId="45" xfId="277" applyNumberFormat="1" applyFont="1" applyBorder="1"/>
    <xf numFmtId="0" fontId="17" fillId="0" borderId="0" xfId="277" applyFont="1" applyFill="1" applyBorder="1" applyAlignment="1" applyProtection="1">
      <alignment wrapText="1"/>
      <protection locked="0"/>
    </xf>
    <xf numFmtId="0" fontId="22" fillId="0" borderId="0" xfId="277" applyFont="1" applyFill="1" applyBorder="1" applyAlignment="1" applyProtection="1">
      <alignment wrapText="1"/>
      <protection locked="0"/>
    </xf>
    <xf numFmtId="0" fontId="22" fillId="0" borderId="30" xfId="277" applyFont="1" applyFill="1" applyBorder="1" applyAlignment="1">
      <alignment horizontal="left" vertical="center"/>
    </xf>
    <xf numFmtId="3" fontId="79" fillId="0" borderId="67" xfId="277" applyNumberFormat="1" applyFont="1" applyBorder="1"/>
    <xf numFmtId="0" fontId="42" fillId="0" borderId="26" xfId="277" applyFont="1" applyBorder="1" applyAlignment="1"/>
    <xf numFmtId="0" fontId="42" fillId="0" borderId="67" xfId="277" applyFont="1" applyBorder="1" applyAlignment="1">
      <alignment wrapText="1"/>
    </xf>
    <xf numFmtId="0" fontId="22" fillId="0" borderId="39" xfId="277" applyFont="1" applyBorder="1" applyAlignment="1">
      <alignment wrapText="1"/>
    </xf>
    <xf numFmtId="0" fontId="22" fillId="0" borderId="83" xfId="277" applyFont="1" applyFill="1" applyBorder="1" applyAlignment="1">
      <alignment wrapText="1"/>
    </xf>
    <xf numFmtId="0" fontId="17" fillId="0" borderId="67" xfId="277" applyFont="1" applyBorder="1" applyAlignment="1">
      <alignment wrapText="1"/>
    </xf>
    <xf numFmtId="0" fontId="42" fillId="0" borderId="83" xfId="277" applyFont="1" applyBorder="1" applyAlignment="1">
      <alignment wrapText="1"/>
    </xf>
    <xf numFmtId="0" fontId="17" fillId="0" borderId="39" xfId="277" applyFont="1" applyFill="1" applyBorder="1" applyAlignment="1">
      <alignment horizontal="left"/>
    </xf>
    <xf numFmtId="0" fontId="22" fillId="0" borderId="39" xfId="277" applyFont="1" applyFill="1" applyBorder="1" applyAlignment="1">
      <alignment horizontal="left"/>
    </xf>
    <xf numFmtId="0" fontId="22" fillId="0" borderId="24" xfId="277" applyFont="1" applyBorder="1"/>
    <xf numFmtId="0" fontId="55" fillId="0" borderId="51" xfId="277" applyFont="1" applyFill="1" applyBorder="1"/>
    <xf numFmtId="0" fontId="17" fillId="0" borderId="0" xfId="277" applyFont="1" applyBorder="1"/>
    <xf numFmtId="0" fontId="112" fillId="0" borderId="0" xfId="277"/>
    <xf numFmtId="3" fontId="88" fillId="0" borderId="67" xfId="277" applyNumberFormat="1" applyFont="1" applyBorder="1" applyAlignment="1">
      <alignment horizontal="center" vertical="center"/>
    </xf>
    <xf numFmtId="3" fontId="88" fillId="0" borderId="26" xfId="277" applyNumberFormat="1" applyFont="1" applyBorder="1" applyAlignment="1">
      <alignment horizontal="center" vertical="center"/>
    </xf>
    <xf numFmtId="3" fontId="88" fillId="0" borderId="67" xfId="277" applyNumberFormat="1" applyFont="1" applyBorder="1" applyAlignment="1">
      <alignment horizontal="center" vertical="center" wrapText="1"/>
    </xf>
    <xf numFmtId="0" fontId="88" fillId="0" borderId="52" xfId="277" applyFont="1" applyBorder="1" applyAlignment="1">
      <alignment horizontal="center" vertical="center"/>
    </xf>
    <xf numFmtId="0" fontId="88" fillId="0" borderId="52" xfId="277" applyFont="1" applyBorder="1" applyAlignment="1">
      <alignment horizontal="center" vertical="center" wrapText="1"/>
    </xf>
    <xf numFmtId="0" fontId="88" fillId="0" borderId="67" xfId="277" applyFont="1" applyBorder="1" applyAlignment="1">
      <alignment horizontal="center" vertical="center" wrapText="1"/>
    </xf>
    <xf numFmtId="3" fontId="88" fillId="0" borderId="39" xfId="277" applyNumberFormat="1" applyFont="1" applyBorder="1" applyAlignment="1">
      <alignment horizontal="center" vertical="center"/>
    </xf>
    <xf numFmtId="0" fontId="89" fillId="0" borderId="30" xfId="277" applyFont="1" applyBorder="1" applyAlignment="1"/>
    <xf numFmtId="3" fontId="88" fillId="0" borderId="39" xfId="277" applyNumberFormat="1" applyFont="1" applyBorder="1" applyAlignment="1">
      <alignment horizontal="center" vertical="center" wrapText="1"/>
    </xf>
    <xf numFmtId="0" fontId="88" fillId="0" borderId="0" xfId="277" applyFont="1" applyBorder="1" applyAlignment="1">
      <alignment horizontal="center" vertical="center"/>
    </xf>
    <xf numFmtId="0" fontId="88" fillId="0" borderId="0" xfId="277" applyFont="1" applyBorder="1" applyAlignment="1">
      <alignment horizontal="center" vertical="center" wrapText="1"/>
    </xf>
    <xf numFmtId="3" fontId="81" fillId="0" borderId="39" xfId="277" applyNumberFormat="1" applyFont="1" applyBorder="1" applyAlignment="1">
      <alignment horizontal="center" vertical="center"/>
    </xf>
    <xf numFmtId="3" fontId="79" fillId="0" borderId="20" xfId="277" applyNumberFormat="1" applyFont="1" applyBorder="1"/>
    <xf numFmtId="3" fontId="82" fillId="0" borderId="33" xfId="277" applyNumberFormat="1" applyFont="1" applyBorder="1"/>
    <xf numFmtId="3" fontId="81" fillId="0" borderId="45" xfId="277" applyNumberFormat="1" applyFont="1" applyBorder="1"/>
    <xf numFmtId="3" fontId="79" fillId="0" borderId="13" xfId="277" applyNumberFormat="1" applyFont="1" applyFill="1" applyBorder="1"/>
    <xf numFmtId="3" fontId="79" fillId="0" borderId="14" xfId="277" applyNumberFormat="1" applyFont="1" applyBorder="1"/>
    <xf numFmtId="0" fontId="42" fillId="0" borderId="0" xfId="0" applyFont="1" applyBorder="1" applyAlignment="1">
      <alignment horizontal="center"/>
    </xf>
    <xf numFmtId="168" fontId="23" fillId="0" borderId="60" xfId="0" applyNumberFormat="1" applyFont="1" applyFill="1" applyBorder="1" applyAlignment="1" applyProtection="1">
      <alignment horizontal="right"/>
    </xf>
    <xf numFmtId="0" fontId="42" fillId="0" borderId="47" xfId="0" applyFont="1" applyBorder="1"/>
    <xf numFmtId="0" fontId="42" fillId="0" borderId="47" xfId="0" applyFont="1" applyBorder="1" applyAlignment="1">
      <alignment vertical="center"/>
    </xf>
    <xf numFmtId="49" fontId="22" fillId="0" borderId="0" xfId="0" applyNumberFormat="1" applyFont="1" applyFill="1" applyBorder="1"/>
    <xf numFmtId="0" fontId="42" fillId="0" borderId="47" xfId="0" applyFont="1" applyFill="1" applyBorder="1"/>
    <xf numFmtId="0" fontId="42" fillId="0" borderId="47" xfId="0" applyFont="1" applyFill="1" applyBorder="1" applyAlignment="1">
      <alignment vertical="center"/>
    </xf>
    <xf numFmtId="0" fontId="42" fillId="0" borderId="10" xfId="0" applyFont="1" applyFill="1" applyBorder="1" applyAlignment="1">
      <alignment horizontal="center" vertical="center"/>
    </xf>
    <xf numFmtId="0" fontId="22" fillId="27" borderId="0" xfId="0" applyFont="1" applyFill="1" applyAlignment="1">
      <alignment vertical="center"/>
    </xf>
    <xf numFmtId="168" fontId="18" fillId="29" borderId="43" xfId="0" applyNumberFormat="1" applyFont="1" applyFill="1" applyBorder="1" applyAlignment="1">
      <alignment horizontal="right" vertical="center"/>
    </xf>
    <xf numFmtId="168" fontId="18" fillId="0" borderId="42" xfId="0" applyNumberFormat="1" applyFont="1" applyFill="1" applyBorder="1" applyAlignment="1">
      <alignment horizontal="right" vertical="center"/>
    </xf>
    <xf numFmtId="168" fontId="18" fillId="0" borderId="17" xfId="0" applyNumberFormat="1" applyFont="1" applyFill="1" applyBorder="1" applyAlignment="1">
      <alignment horizontal="right" vertical="center"/>
    </xf>
    <xf numFmtId="168" fontId="18" fillId="0" borderId="50" xfId="0" applyNumberFormat="1" applyFont="1" applyFill="1" applyBorder="1" applyAlignment="1">
      <alignment horizontal="right" vertical="center"/>
    </xf>
    <xf numFmtId="0" fontId="22" fillId="27" borderId="0" xfId="0" applyFont="1" applyFill="1" applyAlignment="1"/>
    <xf numFmtId="0" fontId="18" fillId="0" borderId="10" xfId="0" applyFont="1" applyFill="1" applyBorder="1" applyAlignment="1">
      <alignment horizontal="left" vertical="center"/>
    </xf>
    <xf numFmtId="0" fontId="22" fillId="0" borderId="76" xfId="277" applyFont="1" applyFill="1" applyBorder="1"/>
    <xf numFmtId="0" fontId="22" fillId="0" borderId="0" xfId="299" applyFont="1" applyBorder="1" applyAlignment="1">
      <alignment wrapText="1"/>
    </xf>
    <xf numFmtId="0" fontId="17" fillId="0" borderId="52" xfId="277" applyFont="1" applyBorder="1"/>
    <xf numFmtId="0" fontId="42" fillId="0" borderId="76" xfId="277" applyFont="1" applyBorder="1"/>
    <xf numFmtId="0" fontId="17" fillId="0" borderId="0" xfId="277" applyFont="1" applyFill="1" applyBorder="1" applyAlignment="1">
      <alignment wrapText="1"/>
    </xf>
    <xf numFmtId="0" fontId="22" fillId="0" borderId="0" xfId="277" applyFont="1" applyFill="1" applyBorder="1" applyAlignment="1">
      <alignment wrapText="1"/>
    </xf>
    <xf numFmtId="0" fontId="79" fillId="0" borderId="52" xfId="277" applyFont="1" applyBorder="1" applyAlignment="1"/>
    <xf numFmtId="3" fontId="81" fillId="0" borderId="33" xfId="277" applyNumberFormat="1" applyFont="1" applyBorder="1" applyAlignment="1">
      <alignment horizontal="center" vertical="center"/>
    </xf>
    <xf numFmtId="3" fontId="81" fillId="0" borderId="28" xfId="277" applyNumberFormat="1" applyFont="1" applyBorder="1" applyAlignment="1">
      <alignment horizontal="center" vertical="center"/>
    </xf>
    <xf numFmtId="0" fontId="112" fillId="0" borderId="0" xfId="277" applyBorder="1"/>
    <xf numFmtId="0" fontId="42" fillId="0" borderId="0" xfId="277" applyFont="1" applyBorder="1" applyAlignment="1"/>
    <xf numFmtId="0" fontId="42" fillId="0" borderId="0" xfId="277" applyFont="1" applyBorder="1" applyAlignment="1">
      <alignment wrapText="1"/>
    </xf>
    <xf numFmtId="0" fontId="22" fillId="0" borderId="0" xfId="277" applyFont="1" applyBorder="1" applyAlignment="1">
      <alignment wrapText="1"/>
    </xf>
    <xf numFmtId="0" fontId="42" fillId="0" borderId="0" xfId="277" applyFont="1" applyFill="1" applyBorder="1" applyAlignment="1">
      <alignment horizontal="left" vertical="center"/>
    </xf>
    <xf numFmtId="3" fontId="52" fillId="0" borderId="0" xfId="277" applyNumberFormat="1" applyFont="1" applyBorder="1" applyAlignment="1"/>
    <xf numFmtId="0" fontId="42" fillId="0" borderId="0" xfId="277" applyFont="1" applyFill="1" applyBorder="1" applyAlignment="1"/>
    <xf numFmtId="3" fontId="52" fillId="0" borderId="0" xfId="277" applyNumberFormat="1" applyFont="1" applyBorder="1"/>
    <xf numFmtId="0" fontId="22" fillId="0" borderId="0" xfId="277" applyFont="1" applyBorder="1"/>
    <xf numFmtId="0" fontId="42" fillId="25" borderId="0" xfId="277" applyFont="1" applyFill="1" applyBorder="1" applyAlignment="1">
      <alignment vertical="center"/>
    </xf>
    <xf numFmtId="0" fontId="42" fillId="25" borderId="0" xfId="277" applyFont="1" applyFill="1" applyBorder="1" applyAlignment="1">
      <alignment vertical="center" wrapText="1"/>
    </xf>
    <xf numFmtId="0" fontId="17" fillId="0" borderId="0" xfId="277" applyFont="1" applyBorder="1" applyAlignment="1">
      <alignment wrapText="1"/>
    </xf>
    <xf numFmtId="0" fontId="22" fillId="0" borderId="0" xfId="2787" applyFont="1" applyFill="1" applyBorder="1" applyAlignment="1" applyProtection="1">
      <alignment wrapText="1"/>
      <protection locked="0"/>
    </xf>
    <xf numFmtId="0" fontId="42" fillId="0" borderId="0" xfId="277" applyFont="1" applyFill="1" applyBorder="1" applyAlignment="1">
      <alignment horizontal="left" vertical="center" wrapText="1"/>
    </xf>
    <xf numFmtId="0" fontId="17" fillId="0" borderId="0" xfId="277" applyFont="1" applyFill="1" applyBorder="1" applyAlignment="1">
      <alignment horizontal="left"/>
    </xf>
    <xf numFmtId="0" fontId="22" fillId="0" borderId="0" xfId="277" applyFont="1" applyFill="1" applyBorder="1" applyAlignment="1">
      <alignment horizontal="left"/>
    </xf>
    <xf numFmtId="0" fontId="55" fillId="0" borderId="0" xfId="277" applyFont="1" applyFill="1" applyBorder="1"/>
    <xf numFmtId="0" fontId="53" fillId="30" borderId="0" xfId="277" applyFont="1" applyFill="1" applyBorder="1" applyAlignment="1">
      <alignment vertical="center"/>
    </xf>
    <xf numFmtId="0" fontId="17" fillId="30" borderId="0" xfId="277" applyFont="1" applyFill="1" applyBorder="1" applyAlignment="1">
      <alignment vertical="center"/>
    </xf>
    <xf numFmtId="0" fontId="82" fillId="0" borderId="0" xfId="0" applyFont="1" applyBorder="1"/>
    <xf numFmtId="0" fontId="17" fillId="0" borderId="0" xfId="0" applyFont="1" applyBorder="1"/>
    <xf numFmtId="0" fontId="58" fillId="25" borderId="72" xfId="0" applyFont="1" applyFill="1" applyBorder="1" applyAlignment="1">
      <alignment horizontal="center" vertical="center" wrapText="1"/>
    </xf>
    <xf numFmtId="0" fontId="58" fillId="25" borderId="48" xfId="0" applyFont="1" applyFill="1" applyBorder="1" applyAlignment="1">
      <alignment horizontal="center" vertical="center" wrapText="1"/>
    </xf>
    <xf numFmtId="1" fontId="42" fillId="0" borderId="72" xfId="0" applyNumberFormat="1" applyFont="1" applyBorder="1" applyAlignment="1">
      <alignment horizontal="left" wrapText="1"/>
    </xf>
    <xf numFmtId="1" fontId="22" fillId="0" borderId="72" xfId="0" applyNumberFormat="1" applyFont="1" applyBorder="1" applyAlignment="1">
      <alignment horizontal="right" vertical="center" wrapText="1"/>
    </xf>
    <xf numFmtId="1" fontId="42" fillId="0" borderId="48" xfId="0" applyNumberFormat="1" applyFont="1" applyBorder="1" applyAlignment="1">
      <alignment horizontal="center" vertical="center" wrapText="1"/>
    </xf>
    <xf numFmtId="1" fontId="22" fillId="0" borderId="72" xfId="0" applyNumberFormat="1" applyFont="1" applyFill="1" applyBorder="1" applyAlignment="1">
      <alignment horizontal="right" vertical="center" wrapText="1"/>
    </xf>
    <xf numFmtId="1" fontId="42" fillId="0" borderId="84" xfId="0" applyNumberFormat="1" applyFont="1" applyBorder="1" applyAlignment="1">
      <alignment horizontal="left" vertical="center" wrapText="1"/>
    </xf>
    <xf numFmtId="1" fontId="42" fillId="0" borderId="68" xfId="0" applyNumberFormat="1" applyFont="1" applyBorder="1" applyAlignment="1">
      <alignment horizontal="center" vertical="center" wrapText="1"/>
    </xf>
    <xf numFmtId="0" fontId="58" fillId="25" borderId="31" xfId="0" applyFont="1" applyFill="1" applyBorder="1" applyAlignment="1">
      <alignment horizontal="center" vertical="center" wrapText="1"/>
    </xf>
    <xf numFmtId="0" fontId="55" fillId="0" borderId="31" xfId="0" applyFont="1" applyFill="1" applyBorder="1" applyAlignment="1">
      <alignment horizontal="center" vertical="center" wrapText="1"/>
    </xf>
    <xf numFmtId="0" fontId="58" fillId="0" borderId="31" xfId="0" applyFont="1" applyFill="1" applyBorder="1" applyAlignment="1">
      <alignment horizontal="center" wrapText="1"/>
    </xf>
    <xf numFmtId="0" fontId="58" fillId="0" borderId="15" xfId="0" applyFont="1" applyFill="1" applyBorder="1" applyAlignment="1">
      <alignment horizontal="center" vertical="center" wrapText="1"/>
    </xf>
    <xf numFmtId="1" fontId="42" fillId="0" borderId="72" xfId="0" applyNumberFormat="1" applyFont="1" applyBorder="1" applyAlignment="1">
      <alignment horizontal="center" vertical="center" wrapText="1"/>
    </xf>
    <xf numFmtId="0" fontId="22" fillId="0" borderId="72" xfId="0" applyFont="1" applyBorder="1" applyAlignment="1">
      <alignment horizontal="right" vertical="center" wrapText="1"/>
    </xf>
    <xf numFmtId="0" fontId="58" fillId="25" borderId="84" xfId="0" applyFont="1" applyFill="1" applyBorder="1" applyAlignment="1">
      <alignment horizontal="center" vertical="center" wrapText="1"/>
    </xf>
    <xf numFmtId="0" fontId="58" fillId="25" borderId="68" xfId="0" applyFont="1" applyFill="1" applyBorder="1" applyAlignment="1">
      <alignment horizontal="center" vertical="center" wrapText="1"/>
    </xf>
    <xf numFmtId="0" fontId="22" fillId="0" borderId="31" xfId="0" applyFont="1" applyFill="1" applyBorder="1" applyAlignment="1">
      <alignment horizontal="center" vertical="center" wrapText="1"/>
    </xf>
    <xf numFmtId="0" fontId="58" fillId="0" borderId="31" xfId="0" applyFont="1" applyFill="1" applyBorder="1" applyAlignment="1">
      <alignment horizontal="center" vertical="center" wrapText="1"/>
    </xf>
    <xf numFmtId="0" fontId="58" fillId="25" borderId="15" xfId="0" applyFont="1" applyFill="1" applyBorder="1" applyAlignment="1">
      <alignment horizontal="center" vertical="center" wrapText="1"/>
    </xf>
    <xf numFmtId="0" fontId="22" fillId="37" borderId="0" xfId="0" applyFont="1" applyFill="1"/>
    <xf numFmtId="0" fontId="79" fillId="37" borderId="0" xfId="0" applyFont="1" applyFill="1"/>
    <xf numFmtId="168" fontId="22" fillId="37" borderId="0" xfId="2785" applyNumberFormat="1" applyFont="1" applyFill="1"/>
    <xf numFmtId="0" fontId="22" fillId="37" borderId="0" xfId="2785" applyFont="1" applyFill="1"/>
    <xf numFmtId="3" fontId="42" fillId="0" borderId="0" xfId="0" applyNumberFormat="1" applyFont="1" applyFill="1" applyAlignment="1">
      <alignment vertical="center"/>
    </xf>
    <xf numFmtId="0" fontId="42" fillId="0" borderId="70" xfId="0" applyFont="1" applyFill="1" applyBorder="1" applyAlignment="1">
      <alignment horizontal="center" vertical="center"/>
    </xf>
    <xf numFmtId="168" fontId="106" fillId="0" borderId="0" xfId="2785" applyNumberFormat="1" applyFont="1" applyAlignment="1">
      <alignment horizontal="right"/>
    </xf>
    <xf numFmtId="0" fontId="42" fillId="0" borderId="85" xfId="0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 applyProtection="1">
      <protection locked="0"/>
    </xf>
    <xf numFmtId="3" fontId="22" fillId="29" borderId="0" xfId="0" applyNumberFormat="1" applyFont="1" applyFill="1" applyBorder="1" applyProtection="1">
      <protection locked="0"/>
    </xf>
    <xf numFmtId="0" fontId="22" fillId="0" borderId="83" xfId="277" applyFont="1" applyFill="1" applyBorder="1"/>
    <xf numFmtId="168" fontId="7" fillId="0" borderId="0" xfId="0" applyNumberFormat="1" applyFont="1" applyFill="1" applyAlignment="1" applyProtection="1">
      <alignment horizontal="right" vertical="center"/>
    </xf>
    <xf numFmtId="0" fontId="22" fillId="37" borderId="0" xfId="0" applyFont="1" applyFill="1"/>
    <xf numFmtId="168" fontId="22" fillId="37" borderId="0" xfId="0" applyNumberFormat="1" applyFont="1" applyFill="1"/>
    <xf numFmtId="0" fontId="42" fillId="37" borderId="0" xfId="0" applyFont="1" applyFill="1"/>
    <xf numFmtId="0" fontId="22" fillId="0" borderId="72" xfId="0" applyFont="1" applyFill="1" applyBorder="1" applyAlignment="1">
      <alignment horizontal="right" vertical="center" wrapText="1"/>
    </xf>
    <xf numFmtId="168" fontId="23" fillId="0" borderId="16" xfId="0" applyNumberFormat="1" applyFont="1" applyFill="1" applyBorder="1"/>
    <xf numFmtId="0" fontId="18" fillId="0" borderId="25" xfId="0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18" fillId="0" borderId="14" xfId="0" applyFont="1" applyFill="1" applyBorder="1" applyAlignment="1">
      <alignment horizontal="left" vertical="center" wrapText="1"/>
    </xf>
    <xf numFmtId="0" fontId="23" fillId="0" borderId="28" xfId="0" applyFont="1" applyFill="1" applyBorder="1" applyAlignment="1">
      <alignment vertical="center"/>
    </xf>
    <xf numFmtId="0" fontId="18" fillId="0" borderId="10" xfId="0" applyFont="1" applyFill="1" applyBorder="1" applyAlignment="1"/>
    <xf numFmtId="0" fontId="23" fillId="0" borderId="28" xfId="0" applyFont="1" applyFill="1" applyBorder="1" applyAlignment="1">
      <alignment horizontal="left" vertical="center"/>
    </xf>
    <xf numFmtId="0" fontId="23" fillId="0" borderId="14" xfId="0" applyFont="1" applyFill="1" applyBorder="1" applyAlignment="1">
      <alignment horizontal="left" vertical="center"/>
    </xf>
    <xf numFmtId="0" fontId="18" fillId="0" borderId="26" xfId="0" applyFont="1" applyFill="1" applyBorder="1" applyAlignment="1">
      <alignment horizontal="centerContinuous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vertical="center"/>
    </xf>
    <xf numFmtId="0" fontId="18" fillId="0" borderId="26" xfId="0" applyFont="1" applyFill="1" applyBorder="1" applyAlignment="1"/>
    <xf numFmtId="0" fontId="23" fillId="0" borderId="26" xfId="0" applyFont="1" applyFill="1" applyBorder="1" applyAlignment="1">
      <alignment vertical="center"/>
    </xf>
    <xf numFmtId="0" fontId="23" fillId="0" borderId="24" xfId="0" applyFont="1" applyFill="1" applyBorder="1" applyAlignment="1">
      <alignment vertical="center"/>
    </xf>
    <xf numFmtId="0" fontId="23" fillId="0" borderId="26" xfId="0" applyFont="1" applyFill="1" applyBorder="1"/>
    <xf numFmtId="0" fontId="18" fillId="0" borderId="25" xfId="0" applyFont="1" applyFill="1" applyBorder="1" applyAlignment="1"/>
    <xf numFmtId="0" fontId="18" fillId="0" borderId="26" xfId="0" applyFont="1" applyFill="1" applyBorder="1" applyAlignment="1">
      <alignment horizontal="center" vertical="center"/>
    </xf>
    <xf numFmtId="0" fontId="18" fillId="0" borderId="26" xfId="0" applyFont="1" applyFill="1" applyBorder="1" applyAlignment="1">
      <alignment horizontal="left" vertical="center"/>
    </xf>
    <xf numFmtId="0" fontId="18" fillId="0" borderId="24" xfId="0" applyFont="1" applyFill="1" applyBorder="1" applyAlignment="1">
      <alignment horizontal="left" vertical="center"/>
    </xf>
    <xf numFmtId="0" fontId="96" fillId="0" borderId="24" xfId="0" applyFont="1" applyFill="1" applyBorder="1" applyAlignment="1">
      <alignment horizontal="center" vertical="center"/>
    </xf>
    <xf numFmtId="168" fontId="23" fillId="0" borderId="41" xfId="0" applyNumberFormat="1" applyFont="1" applyFill="1" applyBorder="1" applyAlignment="1">
      <alignment horizontal="centerContinuous"/>
    </xf>
    <xf numFmtId="168" fontId="23" fillId="0" borderId="41" xfId="0" applyNumberFormat="1" applyFont="1" applyFill="1" applyBorder="1" applyAlignment="1">
      <alignment horizontal="center"/>
    </xf>
    <xf numFmtId="168" fontId="23" fillId="0" borderId="32" xfId="0" applyNumberFormat="1" applyFont="1" applyFill="1" applyBorder="1" applyAlignment="1">
      <alignment horizontal="center"/>
    </xf>
    <xf numFmtId="168" fontId="23" fillId="0" borderId="52" xfId="0" applyNumberFormat="1" applyFont="1" applyFill="1" applyBorder="1" applyAlignment="1">
      <alignment horizontal="right" vertical="center"/>
    </xf>
    <xf numFmtId="168" fontId="23" fillId="0" borderId="60" xfId="0" applyNumberFormat="1" applyFont="1" applyFill="1" applyBorder="1" applyAlignment="1">
      <alignment horizontal="right" vertical="center"/>
    </xf>
    <xf numFmtId="168" fontId="23" fillId="29" borderId="66" xfId="0" applyNumberFormat="1" applyFont="1" applyFill="1" applyBorder="1" applyAlignment="1">
      <alignment horizontal="right" vertical="center"/>
    </xf>
    <xf numFmtId="168" fontId="23" fillId="0" borderId="66" xfId="0" applyNumberFormat="1" applyFont="1" applyFill="1" applyBorder="1" applyAlignment="1">
      <alignment horizontal="right" vertical="center"/>
    </xf>
    <xf numFmtId="168" fontId="23" fillId="0" borderId="65" xfId="0" applyNumberFormat="1" applyFont="1" applyFill="1" applyBorder="1" applyAlignment="1">
      <alignment horizontal="right" vertical="center"/>
    </xf>
    <xf numFmtId="168" fontId="23" fillId="0" borderId="26" xfId="0" applyNumberFormat="1" applyFont="1" applyFill="1" applyBorder="1" applyAlignment="1">
      <alignment horizontal="right" vertical="center"/>
    </xf>
    <xf numFmtId="168" fontId="23" fillId="0" borderId="87" xfId="0" applyNumberFormat="1" applyFont="1" applyFill="1" applyBorder="1" applyAlignment="1">
      <alignment horizontal="right" vertical="center"/>
    </xf>
    <xf numFmtId="168" fontId="23" fillId="0" borderId="20" xfId="0" applyNumberFormat="1" applyFont="1" applyFill="1" applyBorder="1" applyAlignment="1">
      <alignment horizontal="right" vertical="center"/>
    </xf>
    <xf numFmtId="168" fontId="23" fillId="0" borderId="63" xfId="0" applyNumberFormat="1" applyFont="1" applyFill="1" applyBorder="1" applyAlignment="1">
      <alignment horizontal="right" vertical="center"/>
    </xf>
    <xf numFmtId="168" fontId="23" fillId="29" borderId="22" xfId="0" applyNumberFormat="1" applyFont="1" applyFill="1" applyBorder="1" applyAlignment="1">
      <alignment horizontal="right" vertical="center"/>
    </xf>
    <xf numFmtId="168" fontId="23" fillId="0" borderId="22" xfId="0" applyNumberFormat="1" applyFont="1" applyFill="1" applyBorder="1" applyAlignment="1">
      <alignment horizontal="right" vertical="center"/>
    </xf>
    <xf numFmtId="168" fontId="23" fillId="0" borderId="54" xfId="0" applyNumberFormat="1" applyFont="1" applyFill="1" applyBorder="1" applyAlignment="1">
      <alignment horizontal="right" vertical="center"/>
    </xf>
    <xf numFmtId="168" fontId="23" fillId="0" borderId="24" xfId="0" applyNumberFormat="1" applyFont="1" applyFill="1" applyBorder="1" applyAlignment="1">
      <alignment horizontal="right" vertical="center"/>
    </xf>
    <xf numFmtId="168" fontId="23" fillId="0" borderId="23" xfId="0" applyNumberFormat="1" applyFont="1" applyFill="1" applyBorder="1" applyAlignment="1">
      <alignment horizontal="right" vertical="center"/>
    </xf>
    <xf numFmtId="168" fontId="18" fillId="0" borderId="20" xfId="0" applyNumberFormat="1" applyFont="1" applyFill="1" applyBorder="1" applyAlignment="1">
      <alignment horizontal="right" vertical="center"/>
    </xf>
    <xf numFmtId="168" fontId="18" fillId="0" borderId="63" xfId="0" applyNumberFormat="1" applyFont="1" applyFill="1" applyBorder="1" applyAlignment="1">
      <alignment horizontal="right" vertical="center"/>
    </xf>
    <xf numFmtId="168" fontId="18" fillId="29" borderId="22" xfId="0" applyNumberFormat="1" applyFont="1" applyFill="1" applyBorder="1" applyAlignment="1">
      <alignment horizontal="right" vertical="center"/>
    </xf>
    <xf numFmtId="168" fontId="18" fillId="0" borderId="64" xfId="0" applyNumberFormat="1" applyFont="1" applyFill="1" applyBorder="1" applyAlignment="1">
      <alignment horizontal="right" vertical="center"/>
    </xf>
    <xf numFmtId="168" fontId="18" fillId="0" borderId="22" xfId="0" applyNumberFormat="1" applyFont="1" applyFill="1" applyBorder="1" applyAlignment="1">
      <alignment horizontal="right" vertical="center"/>
    </xf>
    <xf numFmtId="168" fontId="18" fillId="0" borderId="54" xfId="0" applyNumberFormat="1" applyFont="1" applyFill="1" applyBorder="1" applyAlignment="1">
      <alignment horizontal="right" vertical="center"/>
    </xf>
    <xf numFmtId="168" fontId="18" fillId="0" borderId="24" xfId="0" applyNumberFormat="1" applyFont="1" applyFill="1" applyBorder="1" applyAlignment="1">
      <alignment horizontal="right" vertical="center"/>
    </xf>
    <xf numFmtId="168" fontId="18" fillId="0" borderId="23" xfId="0" applyNumberFormat="1" applyFont="1" applyFill="1" applyBorder="1" applyAlignment="1">
      <alignment horizontal="right" vertical="center"/>
    </xf>
    <xf numFmtId="168" fontId="18" fillId="29" borderId="43" xfId="0" applyNumberFormat="1" applyFont="1" applyFill="1" applyBorder="1" applyAlignment="1">
      <alignment vertical="center"/>
    </xf>
    <xf numFmtId="168" fontId="23" fillId="0" borderId="0" xfId="0" applyNumberFormat="1" applyFont="1" applyFill="1" applyBorder="1" applyAlignment="1">
      <alignment horizontal="right" vertical="center"/>
    </xf>
    <xf numFmtId="168" fontId="23" fillId="0" borderId="61" xfId="0" applyNumberFormat="1" applyFont="1" applyFill="1" applyBorder="1" applyAlignment="1">
      <alignment horizontal="right" vertical="center"/>
    </xf>
    <xf numFmtId="168" fontId="23" fillId="29" borderId="62" xfId="0" applyNumberFormat="1" applyFont="1" applyFill="1" applyBorder="1" applyAlignment="1">
      <alignment vertical="center"/>
    </xf>
    <xf numFmtId="168" fontId="23" fillId="0" borderId="37" xfId="0" applyNumberFormat="1" applyFont="1" applyFill="1" applyBorder="1" applyAlignment="1">
      <alignment horizontal="right" vertical="center"/>
    </xf>
    <xf numFmtId="168" fontId="23" fillId="0" borderId="62" xfId="0" applyNumberFormat="1" applyFont="1" applyFill="1" applyBorder="1" applyAlignment="1">
      <alignment horizontal="right" vertical="center"/>
    </xf>
    <xf numFmtId="168" fontId="23" fillId="0" borderId="40" xfId="0" applyNumberFormat="1" applyFont="1" applyFill="1" applyBorder="1" applyAlignment="1">
      <alignment horizontal="right" vertical="center"/>
    </xf>
    <xf numFmtId="168" fontId="23" fillId="0" borderId="30" xfId="0" applyNumberFormat="1" applyFont="1" applyFill="1" applyBorder="1" applyAlignment="1">
      <alignment horizontal="right" vertical="center"/>
    </xf>
    <xf numFmtId="168" fontId="23" fillId="0" borderId="58" xfId="0" applyNumberFormat="1" applyFont="1" applyFill="1" applyBorder="1" applyAlignment="1">
      <alignment horizontal="right" vertical="center"/>
    </xf>
    <xf numFmtId="168" fontId="23" fillId="0" borderId="64" xfId="0" applyNumberFormat="1" applyFont="1" applyFill="1" applyBorder="1" applyAlignment="1">
      <alignment horizontal="right" vertical="center"/>
    </xf>
    <xf numFmtId="168" fontId="18" fillId="29" borderId="43" xfId="0" applyNumberFormat="1" applyFont="1" applyFill="1" applyBorder="1" applyAlignment="1"/>
    <xf numFmtId="168" fontId="18" fillId="0" borderId="17" xfId="0" applyNumberFormat="1" applyFont="1" applyFill="1" applyBorder="1" applyAlignment="1">
      <alignment horizontal="right"/>
    </xf>
    <xf numFmtId="168" fontId="23" fillId="29" borderId="66" xfId="0" applyNumberFormat="1" applyFont="1" applyFill="1" applyBorder="1" applyAlignment="1">
      <alignment vertical="center"/>
    </xf>
    <xf numFmtId="168" fontId="23" fillId="0" borderId="59" xfId="0" applyNumberFormat="1" applyFont="1" applyFill="1" applyBorder="1" applyAlignment="1">
      <alignment horizontal="right" vertical="center"/>
    </xf>
    <xf numFmtId="168" fontId="23" fillId="0" borderId="61" xfId="0" applyNumberFormat="1" applyFont="1" applyFill="1" applyBorder="1" applyAlignment="1">
      <alignment horizontal="left" vertical="center"/>
    </xf>
    <xf numFmtId="168" fontId="23" fillId="0" borderId="63" xfId="0" applyNumberFormat="1" applyFont="1" applyFill="1" applyBorder="1" applyAlignment="1">
      <alignment horizontal="left" vertical="center"/>
    </xf>
    <xf numFmtId="168" fontId="23" fillId="29" borderId="22" xfId="0" applyNumberFormat="1" applyFont="1" applyFill="1" applyBorder="1" applyAlignment="1">
      <alignment vertical="center"/>
    </xf>
    <xf numFmtId="168" fontId="23" fillId="0" borderId="64" xfId="0" applyNumberFormat="1" applyFont="1" applyFill="1" applyBorder="1" applyAlignment="1">
      <alignment vertical="center"/>
    </xf>
    <xf numFmtId="168" fontId="18" fillId="0" borderId="52" xfId="0" applyNumberFormat="1" applyFont="1" applyFill="1" applyBorder="1" applyAlignment="1">
      <alignment horizontal="right" vertical="center"/>
    </xf>
    <xf numFmtId="168" fontId="18" fillId="0" borderId="60" xfId="0" applyNumberFormat="1" applyFont="1" applyFill="1" applyBorder="1" applyAlignment="1">
      <alignment horizontal="right" vertical="center"/>
    </xf>
    <xf numFmtId="168" fontId="18" fillId="0" borderId="67" xfId="0" applyNumberFormat="1" applyFont="1" applyFill="1" applyBorder="1" applyAlignment="1">
      <alignment horizontal="right" vertical="center"/>
    </xf>
    <xf numFmtId="168" fontId="18" fillId="0" borderId="26" xfId="0" applyNumberFormat="1" applyFont="1" applyFill="1" applyBorder="1" applyAlignment="1">
      <alignment horizontal="right" vertical="center"/>
    </xf>
    <xf numFmtId="168" fontId="18" fillId="0" borderId="65" xfId="0" applyNumberFormat="1" applyFont="1" applyFill="1" applyBorder="1" applyAlignment="1">
      <alignment horizontal="right" vertical="center"/>
    </xf>
    <xf numFmtId="168" fontId="18" fillId="0" borderId="87" xfId="0" applyNumberFormat="1" applyFont="1" applyFill="1" applyBorder="1" applyAlignment="1">
      <alignment horizontal="right" vertical="center"/>
    </xf>
    <xf numFmtId="168" fontId="18" fillId="0" borderId="52" xfId="0" applyNumberFormat="1" applyFont="1" applyFill="1" applyBorder="1" applyAlignment="1">
      <alignment horizontal="centerContinuous" vertical="center"/>
    </xf>
    <xf numFmtId="168" fontId="23" fillId="0" borderId="67" xfId="0" applyNumberFormat="1" applyFont="1" applyFill="1" applyBorder="1" applyAlignment="1">
      <alignment horizontal="right" vertical="center"/>
    </xf>
    <xf numFmtId="168" fontId="23" fillId="0" borderId="20" xfId="0" applyNumberFormat="1" applyFont="1" applyFill="1" applyBorder="1" applyAlignment="1">
      <alignment horizontal="centerContinuous" vertical="center"/>
    </xf>
    <xf numFmtId="168" fontId="23" fillId="0" borderId="51" xfId="0" applyNumberFormat="1" applyFont="1" applyFill="1" applyBorder="1" applyAlignment="1">
      <alignment horizontal="right" vertical="center"/>
    </xf>
    <xf numFmtId="168" fontId="18" fillId="0" borderId="37" xfId="0" applyNumberFormat="1" applyFont="1" applyFill="1" applyBorder="1" applyAlignment="1">
      <alignment vertical="center"/>
    </xf>
    <xf numFmtId="168" fontId="18" fillId="0" borderId="40" xfId="0" applyNumberFormat="1" applyFont="1" applyFill="1" applyBorder="1" applyAlignment="1">
      <alignment vertical="center"/>
    </xf>
    <xf numFmtId="168" fontId="18" fillId="0" borderId="60" xfId="0" applyNumberFormat="1" applyFont="1" applyFill="1" applyBorder="1" applyAlignment="1">
      <alignment vertical="center"/>
    </xf>
    <xf numFmtId="168" fontId="18" fillId="0" borderId="25" xfId="0" applyNumberFormat="1" applyFont="1" applyFill="1" applyBorder="1" applyAlignment="1"/>
    <xf numFmtId="168" fontId="18" fillId="0" borderId="57" xfId="0" applyNumberFormat="1" applyFont="1" applyFill="1" applyBorder="1" applyAlignment="1"/>
    <xf numFmtId="168" fontId="18" fillId="0" borderId="50" xfId="0" applyNumberFormat="1" applyFont="1" applyFill="1" applyBorder="1" applyAlignment="1"/>
    <xf numFmtId="168" fontId="18" fillId="0" borderId="37" xfId="0" applyNumberFormat="1" applyFont="1" applyFill="1" applyBorder="1" applyAlignment="1"/>
    <xf numFmtId="168" fontId="18" fillId="0" borderId="40" xfId="0" applyNumberFormat="1" applyFont="1" applyFill="1" applyBorder="1" applyAlignment="1"/>
    <xf numFmtId="168" fontId="18" fillId="0" borderId="61" xfId="0" applyNumberFormat="1" applyFont="1" applyFill="1" applyBorder="1" applyAlignment="1"/>
    <xf numFmtId="168" fontId="23" fillId="0" borderId="20" xfId="0" applyNumberFormat="1" applyFont="1" applyBorder="1"/>
    <xf numFmtId="168" fontId="18" fillId="0" borderId="51" xfId="0" applyNumberFormat="1" applyFont="1" applyBorder="1"/>
    <xf numFmtId="168" fontId="18" fillId="0" borderId="23" xfId="0" applyNumberFormat="1" applyFont="1" applyFill="1" applyBorder="1" applyAlignment="1">
      <alignment vertical="center"/>
    </xf>
    <xf numFmtId="168" fontId="18" fillId="0" borderId="22" xfId="0" applyNumberFormat="1" applyFont="1" applyFill="1" applyBorder="1" applyAlignment="1">
      <alignment vertical="center"/>
    </xf>
    <xf numFmtId="168" fontId="18" fillId="0" borderId="54" xfId="0" applyNumberFormat="1" applyFont="1" applyFill="1" applyBorder="1" applyAlignment="1">
      <alignment vertical="center"/>
    </xf>
    <xf numFmtId="168" fontId="18" fillId="0" borderId="24" xfId="0" applyNumberFormat="1" applyFont="1" applyFill="1" applyBorder="1" applyAlignment="1">
      <alignment vertical="center"/>
    </xf>
    <xf numFmtId="168" fontId="23" fillId="29" borderId="62" xfId="0" applyNumberFormat="1" applyFont="1" applyFill="1" applyBorder="1" applyAlignment="1">
      <alignment horizontal="right" vertical="center"/>
    </xf>
    <xf numFmtId="168" fontId="18" fillId="0" borderId="37" xfId="0" applyNumberFormat="1" applyFont="1" applyFill="1" applyBorder="1" applyAlignment="1">
      <alignment horizontal="right" vertical="center"/>
    </xf>
    <xf numFmtId="168" fontId="18" fillId="0" borderId="61" xfId="0" applyNumberFormat="1" applyFont="1" applyFill="1" applyBorder="1" applyAlignment="1">
      <alignment horizontal="left" vertical="center"/>
    </xf>
    <xf numFmtId="168" fontId="18" fillId="0" borderId="61" xfId="0" applyNumberFormat="1" applyFont="1" applyFill="1" applyBorder="1" applyAlignment="1">
      <alignment horizontal="right" vertical="center"/>
    </xf>
    <xf numFmtId="168" fontId="18" fillId="29" borderId="0" xfId="0" applyNumberFormat="1" applyFont="1" applyFill="1" applyBorder="1" applyAlignment="1">
      <alignment horizontal="right" vertical="center"/>
    </xf>
    <xf numFmtId="168" fontId="18" fillId="0" borderId="0" xfId="0" applyNumberFormat="1" applyFont="1" applyFill="1" applyBorder="1" applyAlignment="1">
      <alignment horizontal="right" vertical="center"/>
    </xf>
    <xf numFmtId="168" fontId="18" fillId="0" borderId="40" xfId="0" applyNumberFormat="1" applyFont="1" applyFill="1" applyBorder="1" applyAlignment="1">
      <alignment horizontal="right" vertical="center"/>
    </xf>
    <xf numFmtId="168" fontId="18" fillId="0" borderId="63" xfId="0" applyNumberFormat="1" applyFont="1" applyFill="1" applyBorder="1" applyAlignment="1">
      <alignment horizontal="left" vertical="center"/>
    </xf>
    <xf numFmtId="168" fontId="18" fillId="29" borderId="20" xfId="0" applyNumberFormat="1" applyFont="1" applyFill="1" applyBorder="1" applyAlignment="1">
      <alignment horizontal="right" vertical="center"/>
    </xf>
    <xf numFmtId="168" fontId="92" fillId="29" borderId="52" xfId="0" applyNumberFormat="1" applyFont="1" applyFill="1" applyBorder="1" applyAlignment="1"/>
    <xf numFmtId="168" fontId="92" fillId="0" borderId="65" xfId="0" applyNumberFormat="1" applyFont="1" applyFill="1" applyBorder="1" applyAlignment="1"/>
    <xf numFmtId="168" fontId="92" fillId="0" borderId="59" xfId="0" applyNumberFormat="1" applyFont="1" applyFill="1" applyBorder="1" applyAlignment="1"/>
    <xf numFmtId="168" fontId="18" fillId="0" borderId="64" xfId="0" applyNumberFormat="1" applyFont="1" applyFill="1" applyBorder="1" applyAlignment="1">
      <alignment vertical="center"/>
    </xf>
    <xf numFmtId="168" fontId="18" fillId="29" borderId="41" xfId="0" applyNumberFormat="1" applyFont="1" applyFill="1" applyBorder="1" applyAlignment="1">
      <alignment vertical="center"/>
    </xf>
    <xf numFmtId="168" fontId="96" fillId="29" borderId="20" xfId="0" applyNumberFormat="1" applyFont="1" applyFill="1" applyBorder="1" applyAlignment="1">
      <alignment vertical="center"/>
    </xf>
    <xf numFmtId="168" fontId="96" fillId="0" borderId="54" xfId="0" applyNumberFormat="1" applyFont="1" applyFill="1" applyBorder="1" applyAlignment="1">
      <alignment vertical="center"/>
    </xf>
    <xf numFmtId="168" fontId="96" fillId="0" borderId="64" xfId="0" applyNumberFormat="1" applyFont="1" applyFill="1" applyBorder="1" applyAlignment="1">
      <alignment vertical="center"/>
    </xf>
    <xf numFmtId="168" fontId="18" fillId="29" borderId="20" xfId="0" applyNumberFormat="1" applyFont="1" applyFill="1" applyBorder="1" applyAlignment="1">
      <alignment vertical="top"/>
    </xf>
    <xf numFmtId="168" fontId="18" fillId="0" borderId="54" xfId="0" applyNumberFormat="1" applyFont="1" applyFill="1" applyBorder="1" applyAlignment="1">
      <alignment vertical="top"/>
    </xf>
    <xf numFmtId="168" fontId="18" fillId="0" borderId="64" xfId="0" applyNumberFormat="1" applyFont="1" applyFill="1" applyBorder="1" applyAlignment="1">
      <alignment vertical="top"/>
    </xf>
    <xf numFmtId="0" fontId="42" fillId="0" borderId="0" xfId="0" applyFont="1" applyAlignment="1">
      <alignment vertical="top"/>
    </xf>
    <xf numFmtId="3" fontId="22" fillId="0" borderId="0" xfId="0" applyNumberFormat="1" applyFont="1" applyBorder="1" applyProtection="1">
      <protection locked="0"/>
    </xf>
    <xf numFmtId="3" fontId="22" fillId="29" borderId="0" xfId="0" applyNumberFormat="1" applyFont="1" applyFill="1" applyProtection="1">
      <protection locked="0"/>
    </xf>
    <xf numFmtId="3" fontId="42" fillId="29" borderId="17" xfId="0" applyNumberFormat="1" applyFont="1" applyFill="1" applyBorder="1"/>
    <xf numFmtId="3" fontId="42" fillId="29" borderId="10" xfId="0" applyNumberFormat="1" applyFont="1" applyFill="1" applyBorder="1"/>
    <xf numFmtId="3" fontId="22" fillId="0" borderId="0" xfId="0" applyNumberFormat="1" applyFont="1" applyFill="1" applyAlignment="1">
      <alignment wrapText="1"/>
    </xf>
    <xf numFmtId="0" fontId="88" fillId="0" borderId="39" xfId="277" applyFont="1" applyBorder="1" applyAlignment="1">
      <alignment horizontal="center" vertical="center" wrapText="1"/>
    </xf>
    <xf numFmtId="0" fontId="17" fillId="0" borderId="28" xfId="277" applyFont="1" applyFill="1" applyBorder="1"/>
    <xf numFmtId="3" fontId="22" fillId="0" borderId="26" xfId="277" applyNumberFormat="1" applyFont="1" applyFill="1" applyBorder="1"/>
    <xf numFmtId="3" fontId="22" fillId="0" borderId="52" xfId="277" applyNumberFormat="1" applyFont="1" applyFill="1" applyBorder="1"/>
    <xf numFmtId="3" fontId="22" fillId="0" borderId="67" xfId="277" applyNumberFormat="1" applyFont="1" applyFill="1" applyBorder="1"/>
    <xf numFmtId="0" fontId="42" fillId="0" borderId="30" xfId="277" applyFont="1" applyFill="1" applyBorder="1" applyAlignment="1">
      <alignment vertical="center"/>
    </xf>
    <xf numFmtId="0" fontId="42" fillId="0" borderId="0" xfId="277" applyFont="1" applyFill="1" applyAlignment="1">
      <alignment vertical="center"/>
    </xf>
    <xf numFmtId="0" fontId="42" fillId="0" borderId="30" xfId="277" applyFont="1" applyBorder="1" applyAlignment="1">
      <alignment vertical="center"/>
    </xf>
    <xf numFmtId="0" fontId="22" fillId="0" borderId="0" xfId="299" applyFont="1" applyBorder="1" applyAlignment="1">
      <alignment vertical="center"/>
    </xf>
    <xf numFmtId="3" fontId="22" fillId="0" borderId="28" xfId="277" applyNumberFormat="1" applyFont="1" applyBorder="1" applyAlignment="1">
      <alignment vertical="center"/>
    </xf>
    <xf numFmtId="3" fontId="22" fillId="0" borderId="0" xfId="277" applyNumberFormat="1" applyFont="1" applyBorder="1" applyAlignment="1">
      <alignment vertical="center"/>
    </xf>
    <xf numFmtId="3" fontId="22" fillId="0" borderId="39" xfId="277" applyNumberFormat="1" applyFont="1" applyBorder="1" applyAlignment="1">
      <alignment vertical="center"/>
    </xf>
    <xf numFmtId="3" fontId="22" fillId="0" borderId="30" xfId="277" applyNumberFormat="1" applyFont="1" applyBorder="1" applyAlignment="1">
      <alignment vertical="center"/>
    </xf>
    <xf numFmtId="0" fontId="22" fillId="0" borderId="0" xfId="277" applyFont="1" applyAlignment="1">
      <alignment vertical="center"/>
    </xf>
    <xf numFmtId="3" fontId="79" fillId="0" borderId="28" xfId="277" applyNumberFormat="1" applyFont="1" applyBorder="1" applyAlignment="1">
      <alignment vertical="center"/>
    </xf>
    <xf numFmtId="3" fontId="79" fillId="0" borderId="0" xfId="277" applyNumberFormat="1" applyFont="1" applyBorder="1" applyAlignment="1">
      <alignment vertical="center"/>
    </xf>
    <xf numFmtId="3" fontId="79" fillId="0" borderId="39" xfId="277" applyNumberFormat="1" applyFont="1" applyBorder="1" applyAlignment="1">
      <alignment vertical="center"/>
    </xf>
    <xf numFmtId="0" fontId="79" fillId="0" borderId="0" xfId="277" applyFont="1" applyAlignment="1">
      <alignment vertical="center"/>
    </xf>
    <xf numFmtId="0" fontId="22" fillId="0" borderId="0" xfId="299" applyFont="1" applyBorder="1" applyAlignment="1">
      <alignment vertical="center" wrapText="1"/>
    </xf>
    <xf numFmtId="3" fontId="79" fillId="0" borderId="0" xfId="277" applyNumberFormat="1" applyFont="1" applyFill="1" applyBorder="1" applyAlignment="1">
      <alignment vertical="center"/>
    </xf>
    <xf numFmtId="0" fontId="17" fillId="0" borderId="0" xfId="277" applyFont="1" applyBorder="1" applyAlignment="1">
      <alignment vertical="center"/>
    </xf>
    <xf numFmtId="0" fontId="17" fillId="0" borderId="0" xfId="277" applyFont="1" applyFill="1" applyBorder="1" applyAlignment="1" applyProtection="1">
      <alignment vertical="center" wrapText="1"/>
      <protection locked="0"/>
    </xf>
    <xf numFmtId="0" fontId="46" fillId="0" borderId="30" xfId="277" applyFont="1" applyFill="1" applyBorder="1" applyAlignment="1">
      <alignment vertical="center"/>
    </xf>
    <xf numFmtId="0" fontId="22" fillId="0" borderId="0" xfId="278" applyFont="1" applyBorder="1" applyAlignment="1">
      <alignment vertical="center" wrapText="1"/>
    </xf>
    <xf numFmtId="3" fontId="22" fillId="0" borderId="0" xfId="278" applyNumberFormat="1" applyFont="1" applyBorder="1" applyAlignment="1">
      <alignment vertical="center"/>
    </xf>
    <xf numFmtId="0" fontId="22" fillId="0" borderId="0" xfId="277" applyFont="1" applyBorder="1" applyAlignment="1">
      <alignment vertical="center"/>
    </xf>
    <xf numFmtId="0" fontId="52" fillId="0" borderId="30" xfId="277" applyFont="1" applyFill="1" applyBorder="1" applyAlignment="1">
      <alignment vertical="center"/>
    </xf>
    <xf numFmtId="3" fontId="46" fillId="0" borderId="0" xfId="0" applyNumberFormat="1" applyFont="1" applyBorder="1"/>
    <xf numFmtId="3" fontId="52" fillId="0" borderId="30" xfId="277" applyNumberFormat="1" applyFont="1" applyBorder="1" applyAlignment="1">
      <alignment vertical="center"/>
    </xf>
    <xf numFmtId="0" fontId="22" fillId="0" borderId="0" xfId="277" applyFont="1" applyFill="1" applyBorder="1" applyAlignment="1" applyProtection="1">
      <alignment vertical="center" wrapText="1"/>
      <protection locked="0"/>
    </xf>
    <xf numFmtId="3" fontId="22" fillId="0" borderId="0" xfId="277" applyNumberFormat="1" applyFont="1" applyFill="1" applyBorder="1" applyAlignment="1">
      <alignment vertical="center"/>
    </xf>
    <xf numFmtId="0" fontId="22" fillId="0" borderId="76" xfId="277" applyFont="1" applyFill="1" applyBorder="1" applyAlignment="1">
      <alignment vertical="center"/>
    </xf>
    <xf numFmtId="3" fontId="81" fillId="0" borderId="45" xfId="277" applyNumberFormat="1" applyFont="1" applyBorder="1" applyAlignment="1">
      <alignment vertical="center"/>
    </xf>
    <xf numFmtId="3" fontId="81" fillId="0" borderId="76" xfId="277" applyNumberFormat="1" applyFont="1" applyBorder="1" applyAlignment="1">
      <alignment vertical="center"/>
    </xf>
    <xf numFmtId="3" fontId="81" fillId="0" borderId="83" xfId="277" applyNumberFormat="1" applyFont="1" applyBorder="1" applyAlignment="1">
      <alignment vertical="center"/>
    </xf>
    <xf numFmtId="3" fontId="42" fillId="0" borderId="76" xfId="277" applyNumberFormat="1" applyFont="1" applyBorder="1" applyAlignment="1">
      <alignment vertical="center"/>
    </xf>
    <xf numFmtId="3" fontId="42" fillId="0" borderId="83" xfId="277" applyNumberFormat="1" applyFont="1" applyBorder="1" applyAlignment="1">
      <alignment vertical="center"/>
    </xf>
    <xf numFmtId="0" fontId="22" fillId="0" borderId="30" xfId="277" applyFont="1" applyBorder="1" applyAlignment="1">
      <alignment vertical="center"/>
    </xf>
    <xf numFmtId="3" fontId="42" fillId="0" borderId="16" xfId="277" applyNumberFormat="1" applyFont="1" applyBorder="1" applyAlignment="1">
      <alignment vertical="center"/>
    </xf>
    <xf numFmtId="0" fontId="17" fillId="0" borderId="0" xfId="277" applyFont="1" applyFill="1" applyBorder="1" applyAlignment="1" applyProtection="1">
      <alignment horizontal="left" vertical="center" wrapText="1"/>
      <protection locked="0"/>
    </xf>
    <xf numFmtId="0" fontId="17" fillId="0" borderId="30" xfId="277" applyFont="1" applyBorder="1" applyAlignment="1">
      <alignment vertical="center"/>
    </xf>
    <xf numFmtId="3" fontId="79" fillId="0" borderId="14" xfId="277" applyNumberFormat="1" applyFont="1" applyBorder="1" applyAlignment="1">
      <alignment vertical="center"/>
    </xf>
    <xf numFmtId="3" fontId="79" fillId="0" borderId="20" xfId="277" applyNumberFormat="1" applyFont="1" applyBorder="1" applyAlignment="1">
      <alignment vertical="center"/>
    </xf>
    <xf numFmtId="3" fontId="79" fillId="0" borderId="51" xfId="277" applyNumberFormat="1" applyFont="1" applyBorder="1" applyAlignment="1">
      <alignment vertical="center"/>
    </xf>
    <xf numFmtId="3" fontId="22" fillId="0" borderId="20" xfId="277" applyNumberFormat="1" applyFont="1" applyBorder="1" applyAlignment="1">
      <alignment vertical="center"/>
    </xf>
    <xf numFmtId="3" fontId="22" fillId="0" borderId="14" xfId="277" applyNumberFormat="1" applyFont="1" applyBorder="1" applyAlignment="1">
      <alignment vertical="center"/>
    </xf>
    <xf numFmtId="0" fontId="82" fillId="0" borderId="0" xfId="0" applyFont="1" applyAlignment="1">
      <alignment vertical="center"/>
    </xf>
    <xf numFmtId="3" fontId="22" fillId="0" borderId="30" xfId="277" applyNumberFormat="1" applyFont="1" applyFill="1" applyBorder="1" applyAlignment="1">
      <alignment vertical="center"/>
    </xf>
    <xf numFmtId="3" fontId="79" fillId="0" borderId="30" xfId="277" applyNumberFormat="1" applyFont="1" applyBorder="1" applyAlignment="1">
      <alignment vertical="center"/>
    </xf>
    <xf numFmtId="3" fontId="79" fillId="0" borderId="0" xfId="277" applyNumberFormat="1" applyFont="1" applyFill="1" applyBorder="1" applyAlignment="1">
      <alignment horizontal="right" vertical="center"/>
    </xf>
    <xf numFmtId="0" fontId="17" fillId="0" borderId="0" xfId="277" applyFont="1" applyFill="1" applyBorder="1" applyAlignment="1">
      <alignment vertical="center" wrapText="1"/>
    </xf>
    <xf numFmtId="0" fontId="17" fillId="0" borderId="0" xfId="277" applyFont="1" applyFill="1" applyBorder="1" applyAlignment="1">
      <alignment horizontal="left" vertical="center" wrapText="1"/>
    </xf>
    <xf numFmtId="0" fontId="22" fillId="0" borderId="0" xfId="277" applyFont="1" applyFill="1" applyBorder="1" applyAlignment="1">
      <alignment vertical="center" wrapText="1"/>
    </xf>
    <xf numFmtId="0" fontId="22" fillId="0" borderId="0" xfId="277" applyFont="1" applyFill="1" applyBorder="1" applyAlignment="1">
      <alignment horizontal="left" vertical="center" wrapText="1"/>
    </xf>
    <xf numFmtId="3" fontId="22" fillId="0" borderId="39" xfId="277" applyNumberFormat="1" applyFont="1" applyFill="1" applyBorder="1" applyAlignment="1">
      <alignment vertical="center"/>
    </xf>
    <xf numFmtId="3" fontId="22" fillId="0" borderId="20" xfId="277" applyNumberFormat="1" applyFont="1" applyFill="1" applyBorder="1" applyAlignment="1">
      <alignment vertical="center"/>
    </xf>
    <xf numFmtId="3" fontId="22" fillId="0" borderId="51" xfId="277" applyNumberFormat="1" applyFont="1" applyFill="1" applyBorder="1" applyAlignment="1">
      <alignment vertical="center"/>
    </xf>
    <xf numFmtId="3" fontId="22" fillId="0" borderId="0" xfId="2789" applyNumberFormat="1" applyFont="1" applyFill="1" applyBorder="1" applyAlignment="1">
      <alignment vertical="center" wrapText="1"/>
    </xf>
    <xf numFmtId="0" fontId="22" fillId="0" borderId="0" xfId="277" quotePrefix="1" applyFont="1" applyFill="1" applyBorder="1" applyAlignment="1" applyProtection="1">
      <alignment vertical="center" wrapText="1"/>
      <protection locked="0"/>
    </xf>
    <xf numFmtId="3" fontId="79" fillId="0" borderId="30" xfId="277" applyNumberFormat="1" applyFont="1" applyFill="1" applyBorder="1" applyAlignment="1">
      <alignment vertical="center"/>
    </xf>
    <xf numFmtId="3" fontId="79" fillId="0" borderId="39" xfId="277" applyNumberFormat="1" applyFont="1" applyFill="1" applyBorder="1" applyAlignment="1">
      <alignment vertical="center"/>
    </xf>
    <xf numFmtId="0" fontId="22" fillId="0" borderId="39" xfId="277" applyFont="1" applyFill="1" applyBorder="1" applyAlignment="1" applyProtection="1">
      <alignment vertical="center" wrapText="1"/>
      <protection locked="0"/>
    </xf>
    <xf numFmtId="0" fontId="22" fillId="0" borderId="39" xfId="277" quotePrefix="1" applyFont="1" applyFill="1" applyBorder="1" applyAlignment="1" applyProtection="1">
      <alignment vertical="center" wrapText="1"/>
      <protection locked="0"/>
    </xf>
    <xf numFmtId="0" fontId="22" fillId="0" borderId="39" xfId="277" applyFont="1" applyFill="1" applyBorder="1" applyAlignment="1">
      <alignment vertical="center" wrapText="1"/>
    </xf>
    <xf numFmtId="0" fontId="79" fillId="0" borderId="30" xfId="277" applyFont="1" applyBorder="1" applyAlignment="1">
      <alignment vertical="center"/>
    </xf>
    <xf numFmtId="0" fontId="17" fillId="0" borderId="39" xfId="277" applyFont="1" applyFill="1" applyBorder="1" applyAlignment="1">
      <alignment vertical="center" wrapText="1"/>
    </xf>
    <xf numFmtId="3" fontId="79" fillId="0" borderId="28" xfId="277" applyNumberFormat="1" applyFont="1" applyFill="1" applyBorder="1" applyAlignment="1">
      <alignment vertical="center"/>
    </xf>
    <xf numFmtId="0" fontId="22" fillId="0" borderId="39" xfId="277" applyFont="1" applyBorder="1" applyAlignment="1">
      <alignment vertical="center"/>
    </xf>
    <xf numFmtId="0" fontId="17" fillId="0" borderId="39" xfId="277" applyFont="1" applyFill="1" applyBorder="1" applyAlignment="1" applyProtection="1">
      <alignment vertical="center" wrapText="1"/>
      <protection locked="0"/>
    </xf>
    <xf numFmtId="0" fontId="22" fillId="0" borderId="83" xfId="277" applyFont="1" applyFill="1" applyBorder="1" applyAlignment="1">
      <alignment vertical="center" wrapText="1"/>
    </xf>
    <xf numFmtId="3" fontId="81" fillId="0" borderId="16" xfId="277" applyNumberFormat="1" applyFont="1" applyBorder="1" applyAlignment="1">
      <alignment vertical="center"/>
    </xf>
    <xf numFmtId="0" fontId="17" fillId="0" borderId="55" xfId="277" applyFont="1" applyFill="1" applyBorder="1" applyAlignment="1" applyProtection="1">
      <alignment vertical="center" wrapText="1"/>
      <protection locked="0"/>
    </xf>
    <xf numFmtId="0" fontId="22" fillId="0" borderId="39" xfId="299" applyFont="1" applyBorder="1" applyAlignment="1">
      <alignment vertical="center" wrapText="1"/>
    </xf>
    <xf numFmtId="0" fontId="17" fillId="0" borderId="83" xfId="277" applyFont="1" applyFill="1" applyBorder="1" applyAlignment="1" applyProtection="1">
      <alignment vertical="center" wrapText="1"/>
      <protection locked="0"/>
    </xf>
    <xf numFmtId="0" fontId="22" fillId="0" borderId="39" xfId="277" applyFont="1" applyBorder="1" applyAlignment="1">
      <alignment vertical="center" wrapText="1"/>
    </xf>
    <xf numFmtId="0" fontId="17" fillId="0" borderId="24" xfId="277" applyFont="1" applyBorder="1" applyAlignment="1">
      <alignment vertical="center"/>
    </xf>
    <xf numFmtId="0" fontId="17" fillId="0" borderId="51" xfId="277" applyFont="1" applyFill="1" applyBorder="1" applyAlignment="1" applyProtection="1">
      <alignment vertical="center" wrapText="1"/>
      <protection locked="0"/>
    </xf>
    <xf numFmtId="3" fontId="79" fillId="0" borderId="24" xfId="277" applyNumberFormat="1" applyFont="1" applyBorder="1" applyAlignment="1">
      <alignment vertical="center"/>
    </xf>
    <xf numFmtId="3" fontId="22" fillId="0" borderId="51" xfId="277" applyNumberFormat="1" applyFont="1" applyBorder="1" applyAlignment="1">
      <alignment vertical="center"/>
    </xf>
    <xf numFmtId="0" fontId="22" fillId="0" borderId="72" xfId="0" applyFont="1" applyBorder="1" applyAlignment="1">
      <alignment horizontal="center" vertical="center"/>
    </xf>
    <xf numFmtId="0" fontId="42" fillId="0" borderId="46" xfId="0" applyFont="1" applyBorder="1" applyAlignment="1">
      <alignment horizontal="right" vertical="center"/>
    </xf>
    <xf numFmtId="168" fontId="42" fillId="0" borderId="73" xfId="0" applyNumberFormat="1" applyFont="1" applyFill="1" applyBorder="1" applyAlignment="1">
      <alignment vertical="center"/>
    </xf>
    <xf numFmtId="168" fontId="42" fillId="0" borderId="49" xfId="0" applyNumberFormat="1" applyFont="1" applyFill="1" applyBorder="1" applyAlignment="1">
      <alignment vertical="center"/>
    </xf>
    <xf numFmtId="0" fontId="22" fillId="0" borderId="72" xfId="0" applyFont="1" applyBorder="1" applyAlignment="1">
      <alignment vertical="center"/>
    </xf>
    <xf numFmtId="168" fontId="42" fillId="0" borderId="73" xfId="0" applyNumberFormat="1" applyFont="1" applyBorder="1" applyAlignment="1">
      <alignment vertical="center"/>
    </xf>
    <xf numFmtId="168" fontId="42" fillId="0" borderId="49" xfId="0" applyNumberFormat="1" applyFont="1" applyBorder="1" applyAlignment="1">
      <alignment vertical="center"/>
    </xf>
    <xf numFmtId="0" fontId="22" fillId="0" borderId="0" xfId="2788" applyFont="1" applyFill="1"/>
    <xf numFmtId="166" fontId="42" fillId="0" borderId="0" xfId="2788" applyNumberFormat="1" applyFont="1" applyFill="1" applyBorder="1" applyAlignment="1" applyProtection="1">
      <alignment horizontal="centerContinuous" vertical="center"/>
    </xf>
    <xf numFmtId="0" fontId="58" fillId="0" borderId="0" xfId="2786" applyFont="1" applyFill="1" applyBorder="1" applyAlignment="1" applyProtection="1">
      <alignment horizontal="right"/>
    </xf>
    <xf numFmtId="0" fontId="58" fillId="0" borderId="0" xfId="2786" applyFont="1" applyFill="1" applyBorder="1" applyAlignment="1" applyProtection="1"/>
    <xf numFmtId="0" fontId="47" fillId="0" borderId="0" xfId="2788" applyFont="1" applyFill="1" applyAlignment="1">
      <alignment horizontal="right"/>
    </xf>
    <xf numFmtId="0" fontId="18" fillId="30" borderId="10" xfId="0" applyFont="1" applyFill="1" applyBorder="1" applyAlignment="1">
      <alignment horizontal="center" vertical="center"/>
    </xf>
    <xf numFmtId="0" fontId="46" fillId="0" borderId="0" xfId="295" applyFont="1" applyAlignment="1">
      <alignment vertical="center" wrapText="1"/>
    </xf>
    <xf numFmtId="0" fontId="18" fillId="30" borderId="41" xfId="0" applyFont="1" applyFill="1" applyBorder="1" applyAlignment="1">
      <alignment horizontal="center" vertical="center" wrapText="1"/>
    </xf>
    <xf numFmtId="0" fontId="46" fillId="0" borderId="45" xfId="295" applyFont="1" applyBorder="1" applyAlignment="1">
      <alignment horizontal="center" vertical="center" wrapText="1"/>
    </xf>
    <xf numFmtId="0" fontId="17" fillId="0" borderId="31" xfId="295" applyFont="1" applyBorder="1" applyAlignment="1">
      <alignment vertical="center" wrapText="1"/>
    </xf>
    <xf numFmtId="0" fontId="17" fillId="0" borderId="29" xfId="295" applyFont="1" applyBorder="1" applyAlignment="1">
      <alignment vertical="center" wrapText="1"/>
    </xf>
    <xf numFmtId="0" fontId="22" fillId="0" borderId="27" xfId="2788" applyFont="1" applyFill="1" applyBorder="1" applyAlignment="1">
      <alignment vertical="center"/>
    </xf>
    <xf numFmtId="0" fontId="79" fillId="0" borderId="0" xfId="2788" applyFont="1" applyFill="1" applyAlignment="1">
      <alignment vertical="center"/>
    </xf>
    <xf numFmtId="0" fontId="22" fillId="0" borderId="31" xfId="2788" applyFont="1" applyFill="1" applyBorder="1" applyAlignment="1">
      <alignment horizontal="center" vertical="center"/>
    </xf>
    <xf numFmtId="3" fontId="22" fillId="0" borderId="48" xfId="2788" applyNumberFormat="1" applyFont="1" applyFill="1" applyBorder="1" applyAlignment="1">
      <alignment vertical="center"/>
    </xf>
    <xf numFmtId="3" fontId="22" fillId="0" borderId="73" xfId="2788" applyNumberFormat="1" applyFont="1" applyFill="1" applyBorder="1" applyAlignment="1">
      <alignment vertical="center"/>
    </xf>
    <xf numFmtId="3" fontId="22" fillId="0" borderId="11" xfId="2788" applyNumberFormat="1" applyFont="1" applyFill="1" applyBorder="1" applyAlignment="1">
      <alignment vertical="center"/>
    </xf>
    <xf numFmtId="0" fontId="22" fillId="0" borderId="0" xfId="2788" applyFont="1" applyFill="1" applyAlignment="1">
      <alignment vertical="center"/>
    </xf>
    <xf numFmtId="3" fontId="17" fillId="0" borderId="73" xfId="295" applyNumberFormat="1" applyFont="1" applyBorder="1" applyAlignment="1">
      <alignment horizontal="right" vertical="center"/>
    </xf>
    <xf numFmtId="3" fontId="17" fillId="0" borderId="11" xfId="295" applyNumberFormat="1" applyFont="1" applyBorder="1" applyAlignment="1">
      <alignment horizontal="right" vertical="center"/>
    </xf>
    <xf numFmtId="3" fontId="17" fillId="0" borderId="48" xfId="295" applyNumberFormat="1" applyFont="1" applyBorder="1" applyAlignment="1">
      <alignment horizontal="right" vertical="center"/>
    </xf>
    <xf numFmtId="3" fontId="17" fillId="0" borderId="86" xfId="295" applyNumberFormat="1" applyFont="1" applyBorder="1" applyAlignment="1">
      <alignment horizontal="right" vertical="center"/>
    </xf>
    <xf numFmtId="3" fontId="17" fillId="0" borderId="18" xfId="295" applyNumberFormat="1" applyFont="1" applyBorder="1" applyAlignment="1">
      <alignment horizontal="right" vertical="center"/>
    </xf>
    <xf numFmtId="3" fontId="17" fillId="0" borderId="38" xfId="295" applyNumberFormat="1" applyFont="1" applyBorder="1" applyAlignment="1">
      <alignment horizontal="right" vertical="center"/>
    </xf>
    <xf numFmtId="3" fontId="22" fillId="0" borderId="79" xfId="2788" applyNumberFormat="1" applyFont="1" applyFill="1" applyBorder="1" applyAlignment="1">
      <alignment vertical="center"/>
    </xf>
    <xf numFmtId="3" fontId="17" fillId="0" borderId="73" xfId="295" applyNumberFormat="1" applyFont="1" applyBorder="1" applyAlignment="1">
      <alignment vertical="center"/>
    </xf>
    <xf numFmtId="3" fontId="17" fillId="0" borderId="86" xfId="295" applyNumberFormat="1" applyFont="1" applyBorder="1" applyAlignment="1">
      <alignment vertical="center"/>
    </xf>
    <xf numFmtId="3" fontId="22" fillId="0" borderId="80" xfId="2788" applyNumberFormat="1" applyFont="1" applyFill="1" applyBorder="1" applyAlignment="1">
      <alignment vertical="center"/>
    </xf>
    <xf numFmtId="3" fontId="22" fillId="0" borderId="36" xfId="2788" applyNumberFormat="1" applyFont="1" applyFill="1" applyBorder="1" applyAlignment="1">
      <alignment vertical="center"/>
    </xf>
    <xf numFmtId="3" fontId="17" fillId="0" borderId="18" xfId="295" applyNumberFormat="1" applyFont="1" applyBorder="1" applyAlignment="1">
      <alignment vertical="center"/>
    </xf>
    <xf numFmtId="3" fontId="17" fillId="0" borderId="19" xfId="295" applyNumberFormat="1" applyFont="1" applyBorder="1" applyAlignment="1">
      <alignment vertical="center"/>
    </xf>
    <xf numFmtId="3" fontId="22" fillId="0" borderId="68" xfId="2788" applyNumberFormat="1" applyFont="1" applyFill="1" applyBorder="1" applyAlignment="1">
      <alignment vertical="center"/>
    </xf>
    <xf numFmtId="0" fontId="18" fillId="30" borderId="17" xfId="0" applyFont="1" applyFill="1" applyBorder="1" applyAlignment="1">
      <alignment horizontal="center" vertical="center"/>
    </xf>
    <xf numFmtId="0" fontId="18" fillId="30" borderId="42" xfId="0" applyFont="1" applyFill="1" applyBorder="1" applyAlignment="1">
      <alignment horizontal="center" vertical="center"/>
    </xf>
    <xf numFmtId="0" fontId="18" fillId="30" borderId="32" xfId="0" applyFont="1" applyFill="1" applyBorder="1" applyAlignment="1">
      <alignment horizontal="center" vertical="center"/>
    </xf>
    <xf numFmtId="3" fontId="23" fillId="0" borderId="71" xfId="0" applyNumberFormat="1" applyFont="1" applyBorder="1"/>
    <xf numFmtId="3" fontId="23" fillId="0" borderId="82" xfId="0" applyNumberFormat="1" applyFont="1" applyBorder="1"/>
    <xf numFmtId="3" fontId="23" fillId="0" borderId="83" xfId="0" applyNumberFormat="1" applyFont="1" applyBorder="1"/>
    <xf numFmtId="3" fontId="23" fillId="0" borderId="72" xfId="0" applyNumberFormat="1" applyFont="1" applyBorder="1"/>
    <xf numFmtId="3" fontId="23" fillId="0" borderId="48" xfId="0" applyNumberFormat="1" applyFont="1" applyBorder="1"/>
    <xf numFmtId="3" fontId="23" fillId="0" borderId="49" xfId="0" applyNumberFormat="1" applyFont="1" applyBorder="1"/>
    <xf numFmtId="3" fontId="23" fillId="0" borderId="81" xfId="0" applyNumberFormat="1" applyFont="1" applyBorder="1"/>
    <xf numFmtId="3" fontId="23" fillId="0" borderId="38" xfId="0" applyNumberFormat="1" applyFont="1" applyBorder="1"/>
    <xf numFmtId="3" fontId="23" fillId="0" borderId="55" xfId="0" applyNumberFormat="1" applyFont="1" applyBorder="1"/>
    <xf numFmtId="3" fontId="18" fillId="30" borderId="17" xfId="0" applyNumberFormat="1" applyFont="1" applyFill="1" applyBorder="1"/>
    <xf numFmtId="3" fontId="18" fillId="30" borderId="42" xfId="0" applyNumberFormat="1" applyFont="1" applyFill="1" applyBorder="1"/>
    <xf numFmtId="3" fontId="18" fillId="30" borderId="32" xfId="0" applyNumberFormat="1" applyFont="1" applyFill="1" applyBorder="1"/>
    <xf numFmtId="0" fontId="42" fillId="0" borderId="28" xfId="0" applyFont="1" applyBorder="1" applyAlignment="1">
      <alignment horizontal="center"/>
    </xf>
    <xf numFmtId="0" fontId="22" fillId="0" borderId="28" xfId="0" applyFont="1" applyFill="1" applyBorder="1" applyAlignment="1"/>
    <xf numFmtId="49" fontId="22" fillId="0" borderId="28" xfId="0" applyNumberFormat="1" applyFont="1" applyFill="1" applyBorder="1" applyAlignment="1"/>
    <xf numFmtId="0" fontId="22" fillId="0" borderId="28" xfId="0" applyFont="1" applyFill="1" applyBorder="1" applyAlignment="1">
      <alignment vertical="center"/>
    </xf>
    <xf numFmtId="0" fontId="22" fillId="0" borderId="28" xfId="0" applyFont="1" applyFill="1" applyBorder="1"/>
    <xf numFmtId="49" fontId="22" fillId="0" borderId="28" xfId="0" applyNumberFormat="1" applyFont="1" applyFill="1" applyBorder="1" applyAlignment="1">
      <alignment vertical="center"/>
    </xf>
    <xf numFmtId="49" fontId="22" fillId="0" borderId="28" xfId="0" applyNumberFormat="1" applyFont="1" applyFill="1" applyBorder="1"/>
    <xf numFmtId="3" fontId="42" fillId="0" borderId="31" xfId="0" applyNumberFormat="1" applyFont="1" applyBorder="1"/>
    <xf numFmtId="3" fontId="42" fillId="0" borderId="31" xfId="0" applyNumberFormat="1" applyFont="1" applyBorder="1" applyAlignment="1">
      <alignment vertical="center"/>
    </xf>
    <xf numFmtId="3" fontId="42" fillId="0" borderId="31" xfId="0" applyNumberFormat="1" applyFont="1" applyFill="1" applyBorder="1"/>
    <xf numFmtId="3" fontId="42" fillId="0" borderId="31" xfId="0" applyNumberFormat="1" applyFont="1" applyFill="1" applyBorder="1" applyAlignment="1">
      <alignment vertical="center"/>
    </xf>
    <xf numFmtId="0" fontId="22" fillId="0" borderId="63" xfId="0" applyFont="1" applyFill="1" applyBorder="1" applyAlignment="1">
      <alignment horizontal="center" vertical="center"/>
    </xf>
    <xf numFmtId="0" fontId="22" fillId="0" borderId="54" xfId="0" applyFont="1" applyFill="1" applyBorder="1" applyAlignment="1">
      <alignment horizontal="center" vertical="center"/>
    </xf>
    <xf numFmtId="0" fontId="42" fillId="0" borderId="63" xfId="0" applyFont="1" applyFill="1" applyBorder="1" applyAlignment="1">
      <alignment horizontal="center" vertical="center"/>
    </xf>
    <xf numFmtId="0" fontId="42" fillId="0" borderId="54" xfId="0" applyFont="1" applyFill="1" applyBorder="1" applyAlignment="1">
      <alignment horizontal="center" vertical="center"/>
    </xf>
    <xf numFmtId="0" fontId="42" fillId="0" borderId="25" xfId="0" applyFont="1" applyBorder="1" applyAlignment="1">
      <alignment horizontal="center" vertical="center" wrapText="1"/>
    </xf>
    <xf numFmtId="0" fontId="42" fillId="0" borderId="67" xfId="0" applyFont="1" applyBorder="1" applyAlignment="1">
      <alignment horizontal="left" wrapText="1"/>
    </xf>
    <xf numFmtId="0" fontId="42" fillId="0" borderId="32" xfId="0" applyFont="1" applyFill="1" applyBorder="1" applyAlignment="1">
      <alignment vertical="center" wrapText="1"/>
    </xf>
    <xf numFmtId="0" fontId="22" fillId="0" borderId="51" xfId="0" applyFont="1" applyFill="1" applyBorder="1" applyAlignment="1">
      <alignment vertical="center" wrapText="1"/>
    </xf>
    <xf numFmtId="0" fontId="22" fillId="0" borderId="58" xfId="0" applyFont="1" applyFill="1" applyBorder="1" applyAlignment="1">
      <alignment horizontal="center" vertical="center"/>
    </xf>
    <xf numFmtId="0" fontId="22" fillId="0" borderId="39" xfId="0" applyFont="1" applyFill="1" applyBorder="1" applyAlignment="1">
      <alignment vertical="center" wrapText="1"/>
    </xf>
    <xf numFmtId="0" fontId="22" fillId="0" borderId="39" xfId="0" applyFont="1" applyBorder="1" applyAlignment="1">
      <alignment vertical="center" wrapText="1"/>
    </xf>
    <xf numFmtId="0" fontId="42" fillId="0" borderId="32" xfId="0" applyFont="1" applyFill="1" applyBorder="1" applyAlignment="1">
      <alignment horizontal="left" vertical="center" wrapText="1"/>
    </xf>
    <xf numFmtId="0" fontId="42" fillId="0" borderId="39" xfId="0" applyFont="1" applyFill="1" applyBorder="1" applyAlignment="1">
      <alignment wrapText="1"/>
    </xf>
    <xf numFmtId="0" fontId="42" fillId="0" borderId="58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2" fillId="0" borderId="17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164" fontId="42" fillId="0" borderId="57" xfId="0" applyNumberFormat="1" applyFont="1" applyFill="1" applyBorder="1" applyAlignment="1">
      <alignment vertical="center"/>
    </xf>
    <xf numFmtId="164" fontId="42" fillId="0" borderId="42" xfId="0" applyNumberFormat="1" applyFont="1" applyFill="1" applyBorder="1" applyAlignment="1">
      <alignment vertical="center"/>
    </xf>
    <xf numFmtId="164" fontId="42" fillId="0" borderId="61" xfId="0" applyNumberFormat="1" applyFont="1" applyFill="1" applyBorder="1" applyAlignment="1"/>
    <xf numFmtId="164" fontId="22" fillId="0" borderId="61" xfId="0" applyNumberFormat="1" applyFont="1" applyFill="1" applyBorder="1" applyAlignment="1">
      <alignment vertical="center"/>
    </xf>
    <xf numFmtId="164" fontId="22" fillId="0" borderId="63" xfId="0" applyNumberFormat="1" applyFont="1" applyFill="1" applyBorder="1" applyAlignment="1">
      <alignment vertical="center"/>
    </xf>
    <xf numFmtId="164" fontId="42" fillId="0" borderId="66" xfId="0" applyNumberFormat="1" applyFont="1" applyBorder="1" applyAlignment="1"/>
    <xf numFmtId="164" fontId="42" fillId="37" borderId="86" xfId="0" applyNumberFormat="1" applyFont="1" applyFill="1" applyBorder="1" applyAlignment="1"/>
    <xf numFmtId="164" fontId="42" fillId="0" borderId="86" xfId="0" applyNumberFormat="1" applyFont="1" applyBorder="1" applyAlignment="1"/>
    <xf numFmtId="164" fontId="22" fillId="37" borderId="61" xfId="0" applyNumberFormat="1" applyFont="1" applyFill="1" applyBorder="1" applyAlignment="1">
      <alignment vertical="center"/>
    </xf>
    <xf numFmtId="164" fontId="42" fillId="0" borderId="40" xfId="0" applyNumberFormat="1" applyFont="1" applyFill="1" applyBorder="1" applyAlignment="1"/>
    <xf numFmtId="164" fontId="22" fillId="0" borderId="40" xfId="0" applyNumberFormat="1" applyFont="1" applyFill="1" applyBorder="1" applyAlignment="1">
      <alignment vertical="center"/>
    </xf>
    <xf numFmtId="164" fontId="22" fillId="0" borderId="54" xfId="0" applyNumberFormat="1" applyFont="1" applyFill="1" applyBorder="1" applyAlignment="1">
      <alignment vertical="center"/>
    </xf>
    <xf numFmtId="164" fontId="42" fillId="0" borderId="67" xfId="0" applyNumberFormat="1" applyFont="1" applyBorder="1" applyAlignment="1"/>
    <xf numFmtId="164" fontId="42" fillId="0" borderId="55" xfId="0" applyNumberFormat="1" applyFont="1" applyBorder="1" applyAlignment="1"/>
    <xf numFmtId="164" fontId="42" fillId="0" borderId="50" xfId="0" applyNumberFormat="1" applyFont="1" applyFill="1" applyBorder="1" applyAlignment="1">
      <alignment vertical="center"/>
    </xf>
    <xf numFmtId="164" fontId="42" fillId="0" borderId="37" xfId="0" applyNumberFormat="1" applyFont="1" applyFill="1" applyBorder="1" applyAlignment="1"/>
    <xf numFmtId="164" fontId="22" fillId="0" borderId="37" xfId="0" applyNumberFormat="1" applyFont="1" applyFill="1" applyBorder="1" applyAlignment="1">
      <alignment vertical="center"/>
    </xf>
    <xf numFmtId="164" fontId="22" fillId="0" borderId="64" xfId="0" applyNumberFormat="1" applyFont="1" applyFill="1" applyBorder="1" applyAlignment="1">
      <alignment vertical="center"/>
    </xf>
    <xf numFmtId="164" fontId="42" fillId="0" borderId="52" xfId="0" applyNumberFormat="1" applyFont="1" applyBorder="1" applyAlignment="1"/>
    <xf numFmtId="164" fontId="42" fillId="0" borderId="56" xfId="0" applyNumberFormat="1" applyFont="1" applyBorder="1" applyAlignment="1"/>
    <xf numFmtId="164" fontId="42" fillId="0" borderId="43" xfId="0" applyNumberFormat="1" applyFont="1" applyFill="1" applyBorder="1" applyAlignment="1">
      <alignment vertical="center"/>
    </xf>
    <xf numFmtId="164" fontId="42" fillId="0" borderId="62" xfId="0" applyNumberFormat="1" applyFont="1" applyFill="1" applyBorder="1" applyAlignment="1"/>
    <xf numFmtId="164" fontId="22" fillId="0" borderId="62" xfId="0" applyNumberFormat="1" applyFont="1" applyFill="1" applyBorder="1" applyAlignment="1">
      <alignment vertical="center"/>
    </xf>
    <xf numFmtId="164" fontId="22" fillId="0" borderId="22" xfId="0" applyNumberFormat="1" applyFont="1" applyFill="1" applyBorder="1" applyAlignment="1">
      <alignment vertical="center"/>
    </xf>
    <xf numFmtId="164" fontId="42" fillId="0" borderId="10" xfId="0" applyNumberFormat="1" applyFont="1" applyFill="1" applyBorder="1" applyAlignment="1">
      <alignment vertical="center"/>
    </xf>
    <xf numFmtId="164" fontId="42" fillId="0" borderId="28" xfId="0" applyNumberFormat="1" applyFont="1" applyFill="1" applyBorder="1" applyAlignment="1"/>
    <xf numFmtId="164" fontId="22" fillId="0" borderId="28" xfId="0" applyNumberFormat="1" applyFont="1" applyFill="1" applyBorder="1" applyAlignment="1">
      <alignment vertical="center"/>
    </xf>
    <xf numFmtId="164" fontId="22" fillId="0" borderId="14" xfId="0" applyNumberFormat="1" applyFont="1" applyFill="1" applyBorder="1" applyAlignment="1">
      <alignment vertical="center"/>
    </xf>
    <xf numFmtId="164" fontId="42" fillId="0" borderId="33" xfId="0" applyNumberFormat="1" applyFont="1" applyBorder="1" applyAlignment="1"/>
    <xf numFmtId="164" fontId="22" fillId="0" borderId="45" xfId="0" applyNumberFormat="1" applyFont="1" applyFill="1" applyBorder="1" applyAlignment="1">
      <alignment vertical="center"/>
    </xf>
    <xf numFmtId="164" fontId="42" fillId="0" borderId="29" xfId="0" applyNumberFormat="1" applyFont="1" applyBorder="1" applyAlignment="1"/>
    <xf numFmtId="0" fontId="42" fillId="0" borderId="42" xfId="0" applyFont="1" applyFill="1" applyBorder="1" applyAlignment="1">
      <alignment vertical="center" wrapText="1"/>
    </xf>
    <xf numFmtId="168" fontId="23" fillId="0" borderId="34" xfId="0" applyNumberFormat="1" applyFont="1" applyFill="1" applyBorder="1" applyAlignment="1">
      <alignment vertical="center"/>
    </xf>
    <xf numFmtId="168" fontId="23" fillId="0" borderId="30" xfId="0" applyNumberFormat="1" applyFont="1" applyFill="1" applyBorder="1" applyProtection="1"/>
    <xf numFmtId="168" fontId="23" fillId="0" borderId="80" xfId="0" applyNumberFormat="1" applyFont="1" applyFill="1" applyBorder="1" applyAlignment="1">
      <alignment vertical="center"/>
    </xf>
    <xf numFmtId="168" fontId="23" fillId="0" borderId="34" xfId="0" applyNumberFormat="1" applyFont="1" applyFill="1" applyBorder="1"/>
    <xf numFmtId="168" fontId="23" fillId="0" borderId="13" xfId="0" applyNumberFormat="1" applyFont="1" applyFill="1" applyBorder="1"/>
    <xf numFmtId="168" fontId="23" fillId="0" borderId="80" xfId="0" applyNumberFormat="1" applyFont="1" applyFill="1" applyBorder="1"/>
    <xf numFmtId="168" fontId="23" fillId="0" borderId="13" xfId="0" applyNumberFormat="1" applyFont="1" applyFill="1" applyBorder="1" applyProtection="1"/>
    <xf numFmtId="168" fontId="42" fillId="0" borderId="0" xfId="0" applyNumberFormat="1" applyFont="1" applyFill="1" applyAlignment="1">
      <alignment vertical="center"/>
    </xf>
    <xf numFmtId="0" fontId="42" fillId="41" borderId="77" xfId="0" applyFont="1" applyFill="1" applyBorder="1" applyAlignment="1">
      <alignment horizontal="center" vertical="center" wrapText="1"/>
    </xf>
    <xf numFmtId="0" fontId="42" fillId="42" borderId="72" xfId="0" applyFont="1" applyFill="1" applyBorder="1" applyAlignment="1">
      <alignment horizontal="center" vertical="center" wrapText="1"/>
    </xf>
    <xf numFmtId="0" fontId="18" fillId="43" borderId="10" xfId="0" applyFont="1" applyFill="1" applyBorder="1" applyAlignment="1">
      <alignment horizontal="centerContinuous" vertical="center"/>
    </xf>
    <xf numFmtId="168" fontId="18" fillId="43" borderId="10" xfId="0" applyNumberFormat="1" applyFont="1" applyFill="1" applyBorder="1" applyAlignment="1">
      <alignment horizontal="center" vertical="center" wrapText="1"/>
    </xf>
    <xf numFmtId="0" fontId="18" fillId="43" borderId="25" xfId="0" applyFont="1" applyFill="1" applyBorder="1" applyAlignment="1">
      <alignment horizontal="centerContinuous" vertical="center"/>
    </xf>
    <xf numFmtId="0" fontId="18" fillId="43" borderId="10" xfId="0" applyFont="1" applyFill="1" applyBorder="1" applyAlignment="1">
      <alignment vertical="center"/>
    </xf>
    <xf numFmtId="168" fontId="18" fillId="43" borderId="25" xfId="0" applyNumberFormat="1" applyFont="1" applyFill="1" applyBorder="1" applyAlignment="1">
      <alignment vertical="center"/>
    </xf>
    <xf numFmtId="168" fontId="18" fillId="43" borderId="10" xfId="0" applyNumberFormat="1" applyFont="1" applyFill="1" applyBorder="1" applyAlignment="1">
      <alignment vertical="center"/>
    </xf>
    <xf numFmtId="168" fontId="18" fillId="43" borderId="32" xfId="0" applyNumberFormat="1" applyFont="1" applyFill="1" applyBorder="1" applyAlignment="1">
      <alignment vertical="center"/>
    </xf>
    <xf numFmtId="0" fontId="18" fillId="43" borderId="25" xfId="0" applyFont="1" applyFill="1" applyBorder="1" applyAlignment="1">
      <alignment vertical="center"/>
    </xf>
    <xf numFmtId="168" fontId="18" fillId="43" borderId="41" xfId="0" applyNumberFormat="1" applyFont="1" applyFill="1" applyBorder="1" applyAlignment="1">
      <alignment vertical="center"/>
    </xf>
    <xf numFmtId="168" fontId="18" fillId="43" borderId="17" xfId="0" applyNumberFormat="1" applyFont="1" applyFill="1" applyBorder="1" applyAlignment="1">
      <alignment vertical="center"/>
    </xf>
    <xf numFmtId="0" fontId="18" fillId="43" borderId="10" xfId="0" applyFont="1" applyFill="1" applyBorder="1" applyAlignment="1">
      <alignment horizontal="center" vertical="center"/>
    </xf>
    <xf numFmtId="0" fontId="18" fillId="43" borderId="25" xfId="0" applyFont="1" applyFill="1" applyBorder="1" applyAlignment="1">
      <alignment horizontal="center" vertical="center"/>
    </xf>
    <xf numFmtId="0" fontId="23" fillId="43" borderId="0" xfId="0" applyFont="1" applyFill="1"/>
    <xf numFmtId="168" fontId="23" fillId="0" borderId="55" xfId="0" applyNumberFormat="1" applyFont="1" applyFill="1" applyBorder="1" applyProtection="1"/>
    <xf numFmtId="0" fontId="23" fillId="43" borderId="0" xfId="0" applyFont="1" applyFill="1" applyAlignment="1">
      <alignment vertical="center"/>
    </xf>
    <xf numFmtId="0" fontId="18" fillId="43" borderId="25" xfId="0" applyFont="1" applyFill="1" applyBorder="1" applyAlignment="1">
      <alignment horizontal="center" vertical="center" wrapText="1"/>
    </xf>
    <xf numFmtId="0" fontId="18" fillId="43" borderId="10" xfId="0" applyFont="1" applyFill="1" applyBorder="1" applyAlignment="1">
      <alignment horizontal="center" vertical="center" wrapText="1"/>
    </xf>
    <xf numFmtId="168" fontId="92" fillId="44" borderId="61" xfId="0" applyNumberFormat="1" applyFont="1" applyFill="1" applyBorder="1" applyAlignment="1">
      <alignment horizontal="right"/>
    </xf>
    <xf numFmtId="168" fontId="18" fillId="0" borderId="67" xfId="0" applyNumberFormat="1" applyFont="1" applyBorder="1"/>
    <xf numFmtId="168" fontId="23" fillId="29" borderId="61" xfId="0" applyNumberFormat="1" applyFont="1" applyFill="1" applyBorder="1" applyProtection="1"/>
    <xf numFmtId="168" fontId="23" fillId="29" borderId="18" xfId="0" applyNumberFormat="1" applyFont="1" applyFill="1" applyBorder="1"/>
    <xf numFmtId="168" fontId="92" fillId="0" borderId="57" xfId="0" applyNumberFormat="1" applyFont="1" applyFill="1" applyBorder="1"/>
    <xf numFmtId="168" fontId="18" fillId="43" borderId="57" xfId="0" applyNumberFormat="1" applyFont="1" applyFill="1" applyBorder="1" applyAlignment="1">
      <alignment vertical="center"/>
    </xf>
    <xf numFmtId="168" fontId="18" fillId="0" borderId="11" xfId="0" applyNumberFormat="1" applyFont="1" applyFill="1" applyBorder="1"/>
    <xf numFmtId="168" fontId="23" fillId="29" borderId="75" xfId="0" applyNumberFormat="1" applyFont="1" applyFill="1" applyBorder="1"/>
    <xf numFmtId="168" fontId="23" fillId="29" borderId="18" xfId="0" applyNumberFormat="1" applyFont="1" applyFill="1" applyBorder="1" applyProtection="1"/>
    <xf numFmtId="0" fontId="18" fillId="0" borderId="28" xfId="0" applyFont="1" applyFill="1" applyBorder="1" applyAlignment="1">
      <alignment vertical="center" wrapText="1"/>
    </xf>
    <xf numFmtId="168" fontId="18" fillId="29" borderId="61" xfId="0" applyNumberFormat="1" applyFont="1" applyFill="1" applyBorder="1" applyAlignment="1">
      <alignment vertical="center"/>
    </xf>
    <xf numFmtId="168" fontId="23" fillId="29" borderId="20" xfId="0" applyNumberFormat="1" applyFont="1" applyFill="1" applyBorder="1" applyAlignment="1">
      <alignment vertical="center"/>
    </xf>
    <xf numFmtId="168" fontId="18" fillId="43" borderId="42" xfId="0" applyNumberFormat="1" applyFont="1" applyFill="1" applyBorder="1" applyAlignment="1">
      <alignment vertical="center"/>
    </xf>
    <xf numFmtId="0" fontId="22" fillId="43" borderId="0" xfId="0" applyFont="1" applyFill="1"/>
    <xf numFmtId="1" fontId="42" fillId="43" borderId="27" xfId="0" applyNumberFormat="1" applyFont="1" applyFill="1" applyBorder="1" applyAlignment="1">
      <alignment horizontal="center" vertical="center" wrapText="1"/>
    </xf>
    <xf numFmtId="1" fontId="42" fillId="43" borderId="0" xfId="0" applyNumberFormat="1" applyFont="1" applyFill="1"/>
    <xf numFmtId="1" fontId="42" fillId="43" borderId="45" xfId="0" applyNumberFormat="1" applyFont="1" applyFill="1" applyBorder="1" applyAlignment="1">
      <alignment horizontal="center" vertical="center" wrapText="1"/>
    </xf>
    <xf numFmtId="0" fontId="42" fillId="43" borderId="31" xfId="0" applyFont="1" applyFill="1" applyBorder="1" applyAlignment="1">
      <alignment horizontal="center" vertical="center" wrapText="1"/>
    </xf>
    <xf numFmtId="168" fontId="17" fillId="43" borderId="0" xfId="0" applyNumberFormat="1" applyFont="1" applyFill="1" applyAlignment="1">
      <alignment vertical="center"/>
    </xf>
    <xf numFmtId="0" fontId="17" fillId="43" borderId="0" xfId="0" applyFont="1" applyFill="1" applyAlignment="1">
      <alignment vertical="center"/>
    </xf>
    <xf numFmtId="0" fontId="42" fillId="43" borderId="29" xfId="0" applyFont="1" applyFill="1" applyBorder="1" applyAlignment="1">
      <alignment horizontal="center" vertical="center" wrapText="1"/>
    </xf>
    <xf numFmtId="168" fontId="22" fillId="43" borderId="13" xfId="0" applyNumberFormat="1" applyFont="1" applyFill="1" applyBorder="1" applyAlignment="1">
      <alignment horizontal="center" vertical="center" wrapText="1"/>
    </xf>
    <xf numFmtId="168" fontId="22" fillId="43" borderId="19" xfId="0" applyNumberFormat="1" applyFont="1" applyFill="1" applyBorder="1" applyAlignment="1">
      <alignment horizontal="center" vertical="center" wrapText="1"/>
    </xf>
    <xf numFmtId="168" fontId="22" fillId="43" borderId="56" xfId="0" applyNumberFormat="1" applyFont="1" applyFill="1" applyBorder="1" applyAlignment="1">
      <alignment horizontal="center" vertical="center"/>
    </xf>
    <xf numFmtId="168" fontId="22" fillId="43" borderId="55" xfId="0" applyNumberFormat="1" applyFont="1" applyFill="1" applyBorder="1" applyAlignment="1">
      <alignment horizontal="center" vertical="center"/>
    </xf>
    <xf numFmtId="168" fontId="22" fillId="43" borderId="13" xfId="0" applyNumberFormat="1" applyFont="1" applyFill="1" applyBorder="1" applyAlignment="1">
      <alignment horizontal="center" vertical="center"/>
    </xf>
    <xf numFmtId="168" fontId="42" fillId="43" borderId="13" xfId="0" applyNumberFormat="1" applyFont="1" applyFill="1" applyBorder="1" applyAlignment="1">
      <alignment horizontal="center" vertical="center"/>
    </xf>
    <xf numFmtId="168" fontId="42" fillId="43" borderId="56" xfId="0" applyNumberFormat="1" applyFont="1" applyFill="1" applyBorder="1" applyAlignment="1">
      <alignment horizontal="center" vertical="center"/>
    </xf>
    <xf numFmtId="168" fontId="42" fillId="43" borderId="55" xfId="0" applyNumberFormat="1" applyFont="1" applyFill="1" applyBorder="1" applyAlignment="1">
      <alignment horizontal="center" vertical="center"/>
    </xf>
    <xf numFmtId="168" fontId="42" fillId="43" borderId="0" xfId="0" applyNumberFormat="1" applyFont="1" applyFill="1" applyBorder="1" applyAlignment="1">
      <alignment horizontal="center" vertical="center"/>
    </xf>
    <xf numFmtId="168" fontId="42" fillId="43" borderId="39" xfId="0" applyNumberFormat="1" applyFont="1" applyFill="1" applyBorder="1"/>
    <xf numFmtId="168" fontId="22" fillId="43" borderId="0" xfId="0" applyNumberFormat="1" applyFont="1" applyFill="1"/>
    <xf numFmtId="168" fontId="42" fillId="43" borderId="10" xfId="0" applyNumberFormat="1" applyFont="1" applyFill="1" applyBorder="1" applyAlignment="1">
      <alignment horizontal="center" vertical="center" wrapText="1"/>
    </xf>
    <xf numFmtId="168" fontId="22" fillId="43" borderId="0" xfId="0" applyNumberFormat="1" applyFont="1" applyFill="1" applyBorder="1"/>
    <xf numFmtId="0" fontId="22" fillId="43" borderId="0" xfId="0" applyFont="1" applyFill="1" applyBorder="1"/>
    <xf numFmtId="168" fontId="46" fillId="43" borderId="47" xfId="0" applyNumberFormat="1" applyFont="1" applyFill="1" applyBorder="1" applyAlignment="1">
      <alignment horizontal="center" vertical="center" wrapText="1"/>
    </xf>
    <xf numFmtId="168" fontId="22" fillId="43" borderId="19" xfId="0" applyNumberFormat="1" applyFont="1" applyFill="1" applyBorder="1" applyAlignment="1">
      <alignment horizontal="center" vertical="center"/>
    </xf>
    <xf numFmtId="168" fontId="22" fillId="43" borderId="86" xfId="0" applyNumberFormat="1" applyFont="1" applyFill="1" applyBorder="1" applyAlignment="1">
      <alignment horizontal="center" vertical="center"/>
    </xf>
    <xf numFmtId="168" fontId="42" fillId="43" borderId="19" xfId="0" applyNumberFormat="1" applyFont="1" applyFill="1" applyBorder="1" applyAlignment="1">
      <alignment horizontal="center" vertical="center"/>
    </xf>
    <xf numFmtId="168" fontId="42" fillId="43" borderId="86" xfId="0" applyNumberFormat="1" applyFont="1" applyFill="1" applyBorder="1" applyAlignment="1">
      <alignment horizontal="center" vertical="center"/>
    </xf>
    <xf numFmtId="168" fontId="17" fillId="43" borderId="72" xfId="0" applyNumberFormat="1" applyFont="1" applyFill="1" applyBorder="1" applyAlignment="1">
      <alignment horizontal="center" vertical="center" wrapText="1"/>
    </xf>
    <xf numFmtId="168" fontId="17" fillId="43" borderId="73" xfId="0" applyNumberFormat="1" applyFont="1" applyFill="1" applyBorder="1" applyAlignment="1">
      <alignment horizontal="center" vertical="center" wrapText="1"/>
    </xf>
    <xf numFmtId="168" fontId="17" fillId="43" borderId="46" xfId="0" applyNumberFormat="1" applyFont="1" applyFill="1" applyBorder="1" applyAlignment="1">
      <alignment horizontal="center" vertical="center" wrapText="1"/>
    </xf>
    <xf numFmtId="168" fontId="17" fillId="43" borderId="48" xfId="0" applyNumberFormat="1" applyFont="1" applyFill="1" applyBorder="1" applyAlignment="1">
      <alignment horizontal="center" vertical="center" wrapText="1"/>
    </xf>
    <xf numFmtId="168" fontId="46" fillId="43" borderId="72" xfId="0" applyNumberFormat="1" applyFont="1" applyFill="1" applyBorder="1" applyAlignment="1">
      <alignment horizontal="center" vertical="center" wrapText="1"/>
    </xf>
    <xf numFmtId="168" fontId="46" fillId="43" borderId="48" xfId="0" applyNumberFormat="1" applyFont="1" applyFill="1" applyBorder="1" applyAlignment="1">
      <alignment vertical="center"/>
    </xf>
    <xf numFmtId="168" fontId="22" fillId="43" borderId="47" xfId="0" applyNumberFormat="1" applyFont="1" applyFill="1" applyBorder="1" applyAlignment="1">
      <alignment horizontal="center" vertical="center"/>
    </xf>
    <xf numFmtId="168" fontId="22" fillId="43" borderId="49" xfId="0" applyNumberFormat="1" applyFont="1" applyFill="1" applyBorder="1" applyAlignment="1">
      <alignment horizontal="center" vertical="center"/>
    </xf>
    <xf numFmtId="168" fontId="42" fillId="43" borderId="0" xfId="0" applyNumberFormat="1" applyFont="1" applyFill="1" applyBorder="1" applyAlignment="1">
      <alignment horizontal="center" vertical="center" wrapText="1"/>
    </xf>
    <xf numFmtId="0" fontId="42" fillId="43" borderId="41" xfId="0" applyFont="1" applyFill="1" applyBorder="1" applyAlignment="1">
      <alignment horizontal="center" vertical="center"/>
    </xf>
    <xf numFmtId="168" fontId="42" fillId="43" borderId="43" xfId="0" applyNumberFormat="1" applyFont="1" applyFill="1" applyBorder="1" applyAlignment="1" applyProtection="1">
      <alignment horizontal="right" vertical="center"/>
    </xf>
    <xf numFmtId="168" fontId="42" fillId="43" borderId="57" xfId="0" applyNumberFormat="1" applyFont="1" applyFill="1" applyBorder="1" applyAlignment="1" applyProtection="1">
      <alignment horizontal="right" vertical="center"/>
    </xf>
    <xf numFmtId="0" fontId="42" fillId="43" borderId="17" xfId="0" applyFont="1" applyFill="1" applyBorder="1" applyAlignment="1">
      <alignment horizontal="center" vertical="center"/>
    </xf>
    <xf numFmtId="168" fontId="22" fillId="43" borderId="0" xfId="0" applyNumberFormat="1" applyFont="1" applyFill="1" applyAlignment="1">
      <alignment vertical="center"/>
    </xf>
    <xf numFmtId="0" fontId="22" fillId="43" borderId="0" xfId="0" applyFont="1" applyFill="1" applyAlignment="1">
      <alignment vertical="center"/>
    </xf>
    <xf numFmtId="0" fontId="42" fillId="43" borderId="27" xfId="0" applyNumberFormat="1" applyFont="1" applyFill="1" applyBorder="1" applyAlignment="1">
      <alignment horizontal="center" vertical="center" wrapText="1"/>
    </xf>
    <xf numFmtId="0" fontId="42" fillId="43" borderId="0" xfId="0" applyNumberFormat="1" applyFont="1" applyFill="1"/>
    <xf numFmtId="168" fontId="22" fillId="43" borderId="72" xfId="0" applyNumberFormat="1" applyFont="1" applyFill="1" applyBorder="1" applyAlignment="1">
      <alignment horizontal="center" vertical="center"/>
    </xf>
    <xf numFmtId="168" fontId="22" fillId="43" borderId="73" xfId="0" applyNumberFormat="1" applyFont="1" applyFill="1" applyBorder="1" applyAlignment="1">
      <alignment horizontal="center" vertical="center"/>
    </xf>
    <xf numFmtId="168" fontId="22" fillId="43" borderId="81" xfId="0" applyNumberFormat="1" applyFont="1" applyFill="1" applyBorder="1" applyAlignment="1">
      <alignment horizontal="center" vertical="center" wrapText="1"/>
    </xf>
    <xf numFmtId="168" fontId="22" fillId="43" borderId="18" xfId="0" applyNumberFormat="1" applyFont="1" applyFill="1" applyBorder="1" applyAlignment="1">
      <alignment horizontal="center" vertical="center" wrapText="1"/>
    </xf>
    <xf numFmtId="168" fontId="22" fillId="43" borderId="18" xfId="0" applyNumberFormat="1" applyFont="1" applyFill="1" applyBorder="1" applyAlignment="1">
      <alignment horizontal="center" vertical="center"/>
    </xf>
    <xf numFmtId="168" fontId="22" fillId="43" borderId="38" xfId="0" applyNumberFormat="1" applyFont="1" applyFill="1" applyBorder="1" applyAlignment="1">
      <alignment horizontal="center" vertical="center"/>
    </xf>
    <xf numFmtId="168" fontId="22" fillId="43" borderId="81" xfId="0" applyNumberFormat="1" applyFont="1" applyFill="1" applyBorder="1" applyAlignment="1">
      <alignment horizontal="center" vertical="center"/>
    </xf>
    <xf numFmtId="168" fontId="22" fillId="43" borderId="18" xfId="0" applyNumberFormat="1" applyFont="1" applyFill="1" applyBorder="1"/>
    <xf numFmtId="168" fontId="22" fillId="43" borderId="38" xfId="0" applyNumberFormat="1" applyFont="1" applyFill="1" applyBorder="1"/>
    <xf numFmtId="168" fontId="22" fillId="43" borderId="81" xfId="0" applyNumberFormat="1" applyFont="1" applyFill="1" applyBorder="1"/>
    <xf numFmtId="168" fontId="22" fillId="43" borderId="86" xfId="0" applyNumberFormat="1" applyFont="1" applyFill="1" applyBorder="1"/>
    <xf numFmtId="168" fontId="42" fillId="43" borderId="81" xfId="0" applyNumberFormat="1" applyFont="1" applyFill="1" applyBorder="1" applyAlignment="1">
      <alignment horizontal="center" vertical="center"/>
    </xf>
    <xf numFmtId="168" fontId="42" fillId="43" borderId="18" xfId="0" applyNumberFormat="1" applyFont="1" applyFill="1" applyBorder="1" applyAlignment="1">
      <alignment horizontal="center" vertical="center"/>
    </xf>
    <xf numFmtId="168" fontId="42" fillId="43" borderId="38" xfId="0" applyNumberFormat="1" applyFont="1" applyFill="1" applyBorder="1"/>
    <xf numFmtId="168" fontId="42" fillId="43" borderId="0" xfId="0" applyNumberFormat="1" applyFont="1" applyFill="1"/>
    <xf numFmtId="0" fontId="42" fillId="43" borderId="0" xfId="0" applyFont="1" applyFill="1"/>
    <xf numFmtId="3" fontId="42" fillId="43" borderId="17" xfId="0" applyNumberFormat="1" applyFont="1" applyFill="1" applyBorder="1" applyAlignment="1">
      <alignment horizontal="center" vertical="center"/>
    </xf>
    <xf numFmtId="168" fontId="79" fillId="43" borderId="0" xfId="0" applyNumberFormat="1" applyFont="1" applyFill="1"/>
    <xf numFmtId="168" fontId="81" fillId="43" borderId="0" xfId="0" applyNumberFormat="1" applyFont="1" applyFill="1" applyAlignment="1">
      <alignment vertical="center"/>
    </xf>
    <xf numFmtId="0" fontId="81" fillId="43" borderId="0" xfId="0" applyFont="1" applyFill="1" applyAlignment="1">
      <alignment vertical="center"/>
    </xf>
    <xf numFmtId="0" fontId="42" fillId="43" borderId="0" xfId="0" applyNumberFormat="1" applyFont="1" applyFill="1" applyAlignment="1">
      <alignment wrapText="1"/>
    </xf>
    <xf numFmtId="0" fontId="42" fillId="43" borderId="45" xfId="0" applyFont="1" applyFill="1" applyBorder="1" applyAlignment="1">
      <alignment horizontal="center" vertical="center" wrapText="1"/>
    </xf>
    <xf numFmtId="168" fontId="42" fillId="43" borderId="0" xfId="0" applyNumberFormat="1" applyFont="1" applyFill="1" applyAlignment="1">
      <alignment wrapText="1"/>
    </xf>
    <xf numFmtId="0" fontId="42" fillId="43" borderId="0" xfId="0" applyFont="1" applyFill="1" applyAlignment="1">
      <alignment wrapText="1"/>
    </xf>
    <xf numFmtId="168" fontId="22" fillId="43" borderId="72" xfId="0" applyNumberFormat="1" applyFont="1" applyFill="1" applyBorder="1" applyAlignment="1">
      <alignment horizontal="center" vertical="center" wrapText="1"/>
    </xf>
    <xf numFmtId="168" fontId="22" fillId="43" borderId="11" xfId="0" applyNumberFormat="1" applyFont="1" applyFill="1" applyBorder="1" applyAlignment="1">
      <alignment horizontal="center" vertical="center" wrapText="1"/>
    </xf>
    <xf numFmtId="168" fontId="22" fillId="43" borderId="11" xfId="0" applyNumberFormat="1" applyFont="1" applyFill="1" applyBorder="1" applyAlignment="1">
      <alignment horizontal="center" vertical="center"/>
    </xf>
    <xf numFmtId="168" fontId="22" fillId="43" borderId="48" xfId="0" applyNumberFormat="1" applyFont="1" applyFill="1" applyBorder="1" applyAlignment="1">
      <alignment horizontal="center" vertical="center"/>
    </xf>
    <xf numFmtId="168" fontId="42" fillId="43" borderId="72" xfId="0" applyNumberFormat="1" applyFont="1" applyFill="1" applyBorder="1" applyAlignment="1">
      <alignment horizontal="center" vertical="center"/>
    </xf>
    <xf numFmtId="168" fontId="42" fillId="43" borderId="73" xfId="0" applyNumberFormat="1" applyFont="1" applyFill="1" applyBorder="1" applyAlignment="1">
      <alignment horizontal="center" vertical="center"/>
    </xf>
    <xf numFmtId="168" fontId="42" fillId="43" borderId="11" xfId="0" applyNumberFormat="1" applyFont="1" applyFill="1" applyBorder="1" applyAlignment="1">
      <alignment horizontal="center" vertical="center"/>
    </xf>
    <xf numFmtId="168" fontId="42" fillId="43" borderId="48" xfId="0" applyNumberFormat="1" applyFont="1" applyFill="1" applyBorder="1" applyAlignment="1">
      <alignment horizontal="center" vertical="center"/>
    </xf>
    <xf numFmtId="168" fontId="42" fillId="43" borderId="43" xfId="0" applyNumberFormat="1" applyFont="1" applyFill="1" applyBorder="1" applyAlignment="1">
      <alignment horizontal="right" vertical="center"/>
    </xf>
    <xf numFmtId="168" fontId="81" fillId="43" borderId="0" xfId="0" applyNumberFormat="1" applyFont="1" applyFill="1"/>
    <xf numFmtId="3" fontId="81" fillId="43" borderId="0" xfId="0" applyNumberFormat="1" applyFont="1" applyFill="1"/>
    <xf numFmtId="0" fontId="42" fillId="43" borderId="27" xfId="0" applyFont="1" applyFill="1" applyBorder="1" applyAlignment="1">
      <alignment horizontal="center" vertical="center" wrapText="1"/>
    </xf>
    <xf numFmtId="0" fontId="42" fillId="43" borderId="13" xfId="0" applyFont="1" applyFill="1" applyBorder="1" applyAlignment="1">
      <alignment horizontal="center" vertical="center" wrapText="1"/>
    </xf>
    <xf numFmtId="0" fontId="42" fillId="43" borderId="56" xfId="0" applyFont="1" applyFill="1" applyBorder="1" applyAlignment="1">
      <alignment horizontal="center" vertical="center" wrapText="1"/>
    </xf>
    <xf numFmtId="0" fontId="42" fillId="43" borderId="56" xfId="0" applyFont="1" applyFill="1" applyBorder="1" applyAlignment="1">
      <alignment horizontal="center" vertical="center"/>
    </xf>
    <xf numFmtId="0" fontId="42" fillId="43" borderId="55" xfId="0" applyFont="1" applyFill="1" applyBorder="1" applyAlignment="1">
      <alignment horizontal="center" vertical="center"/>
    </xf>
    <xf numFmtId="0" fontId="22" fillId="43" borderId="13" xfId="0" applyFont="1" applyFill="1" applyBorder="1" applyAlignment="1">
      <alignment horizontal="center" vertical="center"/>
    </xf>
    <xf numFmtId="0" fontId="22" fillId="43" borderId="56" xfId="0" applyFont="1" applyFill="1" applyBorder="1" applyAlignment="1">
      <alignment horizontal="center" vertical="center"/>
    </xf>
    <xf numFmtId="0" fontId="22" fillId="43" borderId="55" xfId="0" applyFont="1" applyFill="1" applyBorder="1" applyAlignment="1">
      <alignment horizontal="center" vertical="center"/>
    </xf>
    <xf numFmtId="0" fontId="42" fillId="43" borderId="13" xfId="0" applyFont="1" applyFill="1" applyBorder="1" applyAlignment="1">
      <alignment horizontal="center" vertical="center"/>
    </xf>
    <xf numFmtId="3" fontId="18" fillId="43" borderId="11" xfId="0" applyNumberFormat="1" applyFont="1" applyFill="1" applyBorder="1" applyAlignment="1">
      <alignment horizontal="center" vertical="center" wrapText="1"/>
    </xf>
    <xf numFmtId="0" fontId="18" fillId="43" borderId="11" xfId="0" applyFont="1" applyFill="1" applyBorder="1" applyAlignment="1">
      <alignment horizontal="center" vertical="center" wrapText="1"/>
    </xf>
    <xf numFmtId="3" fontId="18" fillId="43" borderId="48" xfId="0" applyNumberFormat="1" applyFont="1" applyFill="1" applyBorder="1" applyAlignment="1">
      <alignment horizontal="center" vertical="center" wrapText="1"/>
    </xf>
    <xf numFmtId="3" fontId="42" fillId="43" borderId="57" xfId="0" applyNumberFormat="1" applyFont="1" applyFill="1" applyBorder="1" applyAlignment="1" applyProtection="1">
      <alignment horizontal="right" vertical="center"/>
    </xf>
    <xf numFmtId="3" fontId="81" fillId="43" borderId="57" xfId="0" applyNumberFormat="1" applyFont="1" applyFill="1" applyBorder="1" applyAlignment="1" applyProtection="1">
      <alignment horizontal="right" vertical="center"/>
    </xf>
    <xf numFmtId="0" fontId="79" fillId="43" borderId="0" xfId="0" applyFont="1" applyFill="1" applyAlignment="1">
      <alignment vertical="center"/>
    </xf>
    <xf numFmtId="164" fontId="42" fillId="43" borderId="57" xfId="0" applyNumberFormat="1" applyFont="1" applyFill="1" applyBorder="1" applyAlignment="1">
      <alignment vertical="center"/>
    </xf>
    <xf numFmtId="164" fontId="42" fillId="43" borderId="50" xfId="0" applyNumberFormat="1" applyFont="1" applyFill="1" applyBorder="1" applyAlignment="1">
      <alignment vertical="center"/>
    </xf>
    <xf numFmtId="164" fontId="42" fillId="43" borderId="10" xfId="0" applyNumberFormat="1" applyFont="1" applyFill="1" applyBorder="1" applyAlignment="1">
      <alignment vertical="center"/>
    </xf>
    <xf numFmtId="164" fontId="42" fillId="43" borderId="43" xfId="0" applyNumberFormat="1" applyFont="1" applyFill="1" applyBorder="1" applyAlignment="1">
      <alignment vertical="center"/>
    </xf>
    <xf numFmtId="164" fontId="42" fillId="43" borderId="42" xfId="0" applyNumberFormat="1" applyFont="1" applyFill="1" applyBorder="1" applyAlignment="1">
      <alignment vertical="center"/>
    </xf>
    <xf numFmtId="0" fontId="79" fillId="0" borderId="0" xfId="0" applyFont="1" applyAlignment="1">
      <alignment horizontal="left"/>
    </xf>
    <xf numFmtId="2" fontId="79" fillId="0" borderId="0" xfId="0" applyNumberFormat="1" applyFont="1"/>
    <xf numFmtId="2" fontId="79" fillId="29" borderId="0" xfId="0" applyNumberFormat="1" applyFont="1" applyFill="1"/>
    <xf numFmtId="3" fontId="18" fillId="43" borderId="10" xfId="0" applyNumberFormat="1" applyFont="1" applyFill="1" applyBorder="1" applyAlignment="1">
      <alignment horizontal="center" vertical="center" wrapText="1"/>
    </xf>
    <xf numFmtId="168" fontId="0" fillId="0" borderId="0" xfId="0" applyNumberFormat="1"/>
    <xf numFmtId="0" fontId="42" fillId="45" borderId="0" xfId="0" applyFont="1" applyFill="1" applyAlignment="1">
      <alignment vertical="center"/>
    </xf>
    <xf numFmtId="0" fontId="22" fillId="45" borderId="0" xfId="0" applyFont="1" applyFill="1" applyAlignment="1">
      <alignment vertical="center"/>
    </xf>
    <xf numFmtId="0" fontId="22" fillId="45" borderId="0" xfId="0" applyFont="1" applyFill="1" applyAlignment="1">
      <alignment vertical="center" wrapText="1"/>
    </xf>
    <xf numFmtId="0" fontId="42" fillId="45" borderId="0" xfId="0" applyFont="1" applyFill="1" applyAlignment="1">
      <alignment horizontal="center" vertical="center" wrapText="1"/>
    </xf>
    <xf numFmtId="3" fontId="42" fillId="45" borderId="10" xfId="0" applyNumberFormat="1" applyFont="1" applyFill="1" applyBorder="1" applyAlignment="1">
      <alignment vertical="center"/>
    </xf>
    <xf numFmtId="168" fontId="22" fillId="0" borderId="0" xfId="0" applyNumberFormat="1" applyFont="1" applyAlignment="1">
      <alignment horizontal="centerContinuous" vertical="center" wrapText="1"/>
    </xf>
    <xf numFmtId="168" fontId="42" fillId="0" borderId="0" xfId="0" applyNumberFormat="1" applyFont="1" applyBorder="1" applyAlignment="1">
      <alignment horizontal="center" vertical="center"/>
    </xf>
    <xf numFmtId="168" fontId="22" fillId="0" borderId="0" xfId="0" applyNumberFormat="1" applyFont="1" applyAlignment="1" applyProtection="1">
      <alignment vertical="center"/>
      <protection locked="0"/>
    </xf>
    <xf numFmtId="168" fontId="22" fillId="0" borderId="0" xfId="0" applyNumberFormat="1" applyFont="1" applyAlignment="1"/>
    <xf numFmtId="168" fontId="22" fillId="0" borderId="0" xfId="0" applyNumberFormat="1" applyFont="1" applyFill="1" applyAlignment="1" applyProtection="1">
      <alignment vertical="center"/>
      <protection locked="0"/>
    </xf>
    <xf numFmtId="168" fontId="42" fillId="0" borderId="10" xfId="0" applyNumberFormat="1" applyFont="1" applyBorder="1" applyAlignment="1">
      <alignment vertical="center"/>
    </xf>
    <xf numFmtId="168" fontId="42" fillId="0" borderId="10" xfId="0" applyNumberFormat="1" applyFont="1" applyFill="1" applyBorder="1" applyAlignment="1">
      <alignment vertical="center"/>
    </xf>
    <xf numFmtId="168" fontId="42" fillId="34" borderId="10" xfId="0" applyNumberFormat="1" applyFont="1" applyFill="1" applyBorder="1" applyAlignment="1">
      <alignment vertical="center"/>
    </xf>
    <xf numFmtId="168" fontId="42" fillId="0" borderId="25" xfId="0" applyNumberFormat="1" applyFont="1" applyBorder="1" applyAlignment="1">
      <alignment vertical="center"/>
    </xf>
    <xf numFmtId="168" fontId="42" fillId="45" borderId="10" xfId="0" applyNumberFormat="1" applyFont="1" applyFill="1" applyBorder="1" applyAlignment="1">
      <alignment vertical="center"/>
    </xf>
    <xf numFmtId="168" fontId="42" fillId="0" borderId="10" xfId="0" applyNumberFormat="1" applyFont="1" applyBorder="1" applyAlignment="1" applyProtection="1">
      <alignment vertical="center"/>
      <protection locked="0"/>
    </xf>
    <xf numFmtId="168" fontId="22" fillId="0" borderId="0" xfId="0" applyNumberFormat="1" applyFont="1" applyAlignment="1" applyProtection="1">
      <alignment horizontal="right"/>
      <protection locked="0"/>
    </xf>
    <xf numFmtId="168" fontId="22" fillId="0" borderId="0" xfId="0" applyNumberFormat="1" applyFont="1" applyBorder="1" applyAlignment="1">
      <alignment vertical="center"/>
    </xf>
    <xf numFmtId="168" fontId="22" fillId="0" borderId="0" xfId="0" applyNumberFormat="1" applyFont="1" applyFill="1" applyAlignment="1" applyProtection="1">
      <protection locked="0"/>
    </xf>
    <xf numFmtId="0" fontId="22" fillId="43" borderId="25" xfId="0" applyFont="1" applyFill="1" applyBorder="1"/>
    <xf numFmtId="0" fontId="42" fillId="43" borderId="41" xfId="0" applyFont="1" applyFill="1" applyBorder="1" applyAlignment="1">
      <alignment horizontal="centerContinuous" vertical="center" wrapText="1"/>
    </xf>
    <xf numFmtId="0" fontId="42" fillId="45" borderId="0" xfId="0" applyFont="1" applyFill="1" applyBorder="1" applyAlignment="1">
      <alignment horizontal="center" vertical="center" wrapText="1"/>
    </xf>
    <xf numFmtId="0" fontId="42" fillId="45" borderId="0" xfId="0" applyFont="1" applyFill="1" applyAlignment="1">
      <alignment horizontal="center" vertical="center"/>
    </xf>
    <xf numFmtId="3" fontId="42" fillId="45" borderId="10" xfId="0" applyNumberFormat="1" applyFont="1" applyFill="1" applyBorder="1" applyAlignment="1">
      <alignment horizontal="right" vertical="center"/>
    </xf>
    <xf numFmtId="168" fontId="47" fillId="0" borderId="0" xfId="0" applyNumberFormat="1" applyFont="1" applyAlignment="1">
      <alignment horizontal="right"/>
    </xf>
    <xf numFmtId="168" fontId="22" fillId="0" borderId="0" xfId="0" applyNumberFormat="1" applyFont="1" applyProtection="1">
      <protection locked="0"/>
    </xf>
    <xf numFmtId="168" fontId="42" fillId="0" borderId="17" xfId="0" applyNumberFormat="1" applyFont="1" applyBorder="1"/>
    <xf numFmtId="168" fontId="42" fillId="45" borderId="10" xfId="0" applyNumberFormat="1" applyFont="1" applyFill="1" applyBorder="1" applyAlignment="1">
      <alignment horizontal="right" vertical="center"/>
    </xf>
    <xf numFmtId="168" fontId="42" fillId="0" borderId="10" xfId="0" applyNumberFormat="1" applyFont="1" applyBorder="1" applyAlignment="1"/>
    <xf numFmtId="168" fontId="81" fillId="0" borderId="0" xfId="0" applyNumberFormat="1" applyFont="1" applyBorder="1" applyAlignment="1">
      <alignment vertical="center"/>
    </xf>
    <xf numFmtId="168" fontId="81" fillId="0" borderId="0" xfId="0" applyNumberFormat="1" applyFont="1" applyBorder="1" applyAlignment="1">
      <alignment horizontal="center"/>
    </xf>
    <xf numFmtId="168" fontId="79" fillId="0" borderId="0" xfId="0" applyNumberFormat="1" applyFont="1" applyAlignment="1">
      <alignment vertical="center"/>
    </xf>
    <xf numFmtId="168" fontId="79" fillId="0" borderId="0" xfId="0" applyNumberFormat="1" applyFont="1" applyFill="1" applyProtection="1">
      <protection locked="0"/>
    </xf>
    <xf numFmtId="168" fontId="81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Protection="1">
      <protection locked="0"/>
    </xf>
    <xf numFmtId="168" fontId="42" fillId="0" borderId="17" xfId="0" applyNumberFormat="1" applyFont="1" applyFill="1" applyBorder="1"/>
    <xf numFmtId="168" fontId="22" fillId="29" borderId="0" xfId="0" applyNumberFormat="1" applyFont="1" applyFill="1" applyBorder="1" applyProtection="1">
      <protection locked="0"/>
    </xf>
    <xf numFmtId="168" fontId="79" fillId="29" borderId="0" xfId="0" applyNumberFormat="1" applyFont="1" applyFill="1" applyBorder="1" applyProtection="1">
      <protection locked="0"/>
    </xf>
    <xf numFmtId="168" fontId="81" fillId="0" borderId="17" xfId="0" applyNumberFormat="1" applyFont="1" applyBorder="1"/>
    <xf numFmtId="168" fontId="81" fillId="29" borderId="17" xfId="0" applyNumberFormat="1" applyFont="1" applyFill="1" applyBorder="1"/>
    <xf numFmtId="168" fontId="81" fillId="0" borderId="17" xfId="0" applyNumberFormat="1" applyFont="1" applyFill="1" applyBorder="1"/>
    <xf numFmtId="0" fontId="42" fillId="45" borderId="0" xfId="0" applyFont="1" applyFill="1" applyAlignment="1">
      <alignment horizontal="center" wrapText="1"/>
    </xf>
    <xf numFmtId="0" fontId="42" fillId="45" borderId="0" xfId="0" applyFont="1" applyFill="1" applyBorder="1" applyAlignment="1">
      <alignment horizontal="center"/>
    </xf>
    <xf numFmtId="0" fontId="22" fillId="45" borderId="0" xfId="0" applyFont="1" applyFill="1"/>
    <xf numFmtId="0" fontId="42" fillId="45" borderId="0" xfId="0" applyFont="1" applyFill="1" applyBorder="1" applyAlignment="1">
      <alignment horizontal="left" vertical="center" wrapText="1"/>
    </xf>
    <xf numFmtId="0" fontId="42" fillId="45" borderId="0" xfId="0" applyFont="1" applyFill="1" applyBorder="1" applyAlignment="1">
      <alignment horizontal="center" vertical="center"/>
    </xf>
    <xf numFmtId="3" fontId="57" fillId="45" borderId="0" xfId="0" applyNumberFormat="1" applyFont="1" applyFill="1"/>
    <xf numFmtId="3" fontId="22" fillId="45" borderId="0" xfId="0" applyNumberFormat="1" applyFont="1" applyFill="1"/>
    <xf numFmtId="3" fontId="57" fillId="0" borderId="0" xfId="0" applyNumberFormat="1" applyFont="1" applyFill="1" applyBorder="1"/>
    <xf numFmtId="3" fontId="46" fillId="0" borderId="0" xfId="0" applyNumberFormat="1" applyFont="1" applyBorder="1" applyAlignment="1">
      <alignment horizontal="right"/>
    </xf>
    <xf numFmtId="3" fontId="42" fillId="0" borderId="0" xfId="0" applyNumberFormat="1" applyFont="1" applyFill="1" applyBorder="1" applyAlignment="1">
      <alignment horizontal="centerContinuous"/>
    </xf>
    <xf numFmtId="3" fontId="46" fillId="45" borderId="10" xfId="0" applyNumberFormat="1" applyFont="1" applyFill="1" applyBorder="1" applyAlignment="1">
      <alignment horizontal="right" vertical="center"/>
    </xf>
    <xf numFmtId="3" fontId="57" fillId="0" borderId="0" xfId="0" applyNumberFormat="1" applyFont="1"/>
    <xf numFmtId="3" fontId="42" fillId="0" borderId="0" xfId="0" applyNumberFormat="1" applyFont="1" applyAlignment="1">
      <alignment horizontal="left" indent="2"/>
    </xf>
    <xf numFmtId="3" fontId="42" fillId="45" borderId="32" xfId="0" applyNumberFormat="1" applyFont="1" applyFill="1" applyBorder="1"/>
    <xf numFmtId="3" fontId="42" fillId="45" borderId="10" xfId="0" applyNumberFormat="1" applyFont="1" applyFill="1" applyBorder="1"/>
    <xf numFmtId="3" fontId="46" fillId="0" borderId="0" xfId="0" applyNumberFormat="1" applyFont="1" applyFill="1" applyBorder="1"/>
    <xf numFmtId="168" fontId="22" fillId="29" borderId="0" xfId="0" applyNumberFormat="1" applyFont="1" applyFill="1" applyBorder="1" applyAlignment="1" applyProtection="1">
      <protection locked="0"/>
    </xf>
    <xf numFmtId="168" fontId="22" fillId="0" borderId="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 applyAlignment="1">
      <alignment vertical="center"/>
    </xf>
    <xf numFmtId="168" fontId="58" fillId="0" borderId="0" xfId="0" applyNumberFormat="1" applyFont="1" applyFill="1" applyBorder="1" applyAlignment="1">
      <alignment vertical="center"/>
    </xf>
    <xf numFmtId="168" fontId="42" fillId="0" borderId="0" xfId="162" applyNumberFormat="1" applyFont="1" applyAlignment="1">
      <alignment vertical="center"/>
    </xf>
    <xf numFmtId="168" fontId="22" fillId="0" borderId="0" xfId="0" applyNumberFormat="1" applyFont="1" applyFill="1" applyBorder="1" applyAlignment="1" applyProtection="1">
      <alignment vertical="top"/>
      <protection locked="0"/>
    </xf>
    <xf numFmtId="168" fontId="42" fillId="0" borderId="0" xfId="0" applyNumberFormat="1" applyFont="1" applyFill="1" applyBorder="1" applyAlignment="1" applyProtection="1">
      <alignment horizontal="right"/>
      <protection locked="0"/>
    </xf>
    <xf numFmtId="168" fontId="22" fillId="0" borderId="0" xfId="0" applyNumberFormat="1" applyFont="1" applyFill="1" applyBorder="1" applyAlignment="1" applyProtection="1">
      <alignment horizontal="right" vertical="top"/>
      <protection locked="0"/>
    </xf>
    <xf numFmtId="168" fontId="22" fillId="0" borderId="0" xfId="0" applyNumberFormat="1" applyFont="1" applyFill="1" applyBorder="1" applyAlignment="1" applyProtection="1">
      <protection locked="0"/>
    </xf>
    <xf numFmtId="168" fontId="22" fillId="0" borderId="0" xfId="162" applyNumberFormat="1" applyFont="1"/>
    <xf numFmtId="0" fontId="47" fillId="0" borderId="0" xfId="0" applyFont="1" applyAlignment="1">
      <alignment horizontal="right"/>
    </xf>
    <xf numFmtId="0" fontId="42" fillId="43" borderId="10" xfId="0" applyFont="1" applyFill="1" applyBorder="1" applyAlignment="1">
      <alignment horizontal="centerContinuous" vertical="center" wrapText="1"/>
    </xf>
    <xf numFmtId="0" fontId="42" fillId="43" borderId="10" xfId="0" applyFont="1" applyFill="1" applyBorder="1" applyAlignment="1">
      <alignment horizontal="left" vertical="center" wrapText="1"/>
    </xf>
    <xf numFmtId="3" fontId="18" fillId="43" borderId="10" xfId="0" applyNumberFormat="1" applyFont="1" applyFill="1" applyBorder="1" applyAlignment="1">
      <alignment horizontal="right" vertical="center" wrapText="1"/>
    </xf>
    <xf numFmtId="3" fontId="18" fillId="43" borderId="10" xfId="0" applyNumberFormat="1" applyFont="1" applyFill="1" applyBorder="1" applyAlignment="1">
      <alignment vertical="center"/>
    </xf>
    <xf numFmtId="0" fontId="79" fillId="43" borderId="0" xfId="0" applyFont="1" applyFill="1"/>
    <xf numFmtId="3" fontId="42" fillId="43" borderId="10" xfId="277" applyNumberFormat="1" applyFont="1" applyFill="1" applyBorder="1" applyAlignment="1">
      <alignment horizontal="center" vertical="center"/>
    </xf>
    <xf numFmtId="3" fontId="42" fillId="43" borderId="41" xfId="277" applyNumberFormat="1" applyFont="1" applyFill="1" applyBorder="1" applyAlignment="1">
      <alignment horizontal="center" vertical="center" wrapText="1"/>
    </xf>
    <xf numFmtId="0" fontId="42" fillId="43" borderId="25" xfId="277" applyFont="1" applyFill="1" applyBorder="1" applyAlignment="1">
      <alignment horizontal="center" vertical="center" wrapText="1"/>
    </xf>
    <xf numFmtId="0" fontId="42" fillId="43" borderId="10" xfId="277" applyFont="1" applyFill="1" applyBorder="1" applyAlignment="1">
      <alignment horizontal="center" vertical="center" wrapText="1"/>
    </xf>
    <xf numFmtId="3" fontId="42" fillId="43" borderId="32" xfId="277" applyNumberFormat="1" applyFont="1" applyFill="1" applyBorder="1" applyAlignment="1">
      <alignment horizontal="center" vertical="center" wrapText="1"/>
    </xf>
    <xf numFmtId="0" fontId="42" fillId="45" borderId="25" xfId="277" applyFont="1" applyFill="1" applyBorder="1" applyAlignment="1">
      <alignment vertical="center"/>
    </xf>
    <xf numFmtId="0" fontId="42" fillId="45" borderId="32" xfId="277" applyFont="1" applyFill="1" applyBorder="1" applyAlignment="1">
      <alignment vertical="center" wrapText="1"/>
    </xf>
    <xf numFmtId="3" fontId="42" fillId="45" borderId="41" xfId="277" applyNumberFormat="1" applyFont="1" applyFill="1" applyBorder="1" applyAlignment="1">
      <alignment vertical="center"/>
    </xf>
    <xf numFmtId="3" fontId="42" fillId="45" borderId="57" xfId="277" applyNumberFormat="1" applyFont="1" applyFill="1" applyBorder="1" applyAlignment="1">
      <alignment vertical="center"/>
    </xf>
    <xf numFmtId="3" fontId="42" fillId="45" borderId="25" xfId="277" applyNumberFormat="1" applyFont="1" applyFill="1" applyBorder="1" applyAlignment="1">
      <alignment vertical="center"/>
    </xf>
    <xf numFmtId="3" fontId="42" fillId="45" borderId="42" xfId="277" applyNumberFormat="1" applyFont="1" applyFill="1" applyBorder="1" applyAlignment="1">
      <alignment vertical="center"/>
    </xf>
    <xf numFmtId="3" fontId="42" fillId="45" borderId="43" xfId="277" applyNumberFormat="1" applyFont="1" applyFill="1" applyBorder="1" applyAlignment="1">
      <alignment vertical="center"/>
    </xf>
    <xf numFmtId="3" fontId="42" fillId="45" borderId="32" xfId="277" applyNumberFormat="1" applyFont="1" applyFill="1" applyBorder="1" applyAlignment="1">
      <alignment vertical="center"/>
    </xf>
    <xf numFmtId="0" fontId="42" fillId="45" borderId="0" xfId="277" applyFont="1" applyFill="1" applyAlignment="1">
      <alignment vertical="center"/>
    </xf>
    <xf numFmtId="3" fontId="42" fillId="45" borderId="10" xfId="277" applyNumberFormat="1" applyFont="1" applyFill="1" applyBorder="1" applyAlignment="1">
      <alignment vertical="center"/>
    </xf>
    <xf numFmtId="3" fontId="116" fillId="0" borderId="39" xfId="277" applyNumberFormat="1" applyFont="1" applyBorder="1" applyAlignment="1">
      <alignment vertical="center"/>
    </xf>
    <xf numFmtId="0" fontId="117" fillId="0" borderId="0" xfId="0" applyFont="1" applyAlignment="1">
      <alignment vertical="center"/>
    </xf>
    <xf numFmtId="3" fontId="117" fillId="0" borderId="39" xfId="277" applyNumberFormat="1" applyFont="1" applyBorder="1" applyAlignment="1">
      <alignment vertical="center"/>
    </xf>
    <xf numFmtId="3" fontId="117" fillId="0" borderId="30" xfId="277" applyNumberFormat="1" applyFont="1" applyBorder="1" applyAlignment="1">
      <alignment vertical="center"/>
    </xf>
    <xf numFmtId="3" fontId="117" fillId="0" borderId="30" xfId="277" applyNumberFormat="1" applyFont="1" applyFill="1" applyBorder="1" applyAlignment="1">
      <alignment vertical="center"/>
    </xf>
    <xf numFmtId="3" fontId="117" fillId="0" borderId="0" xfId="277" applyNumberFormat="1" applyFont="1" applyFill="1" applyBorder="1" applyAlignment="1">
      <alignment vertical="center"/>
    </xf>
    <xf numFmtId="3" fontId="117" fillId="0" borderId="0" xfId="277" applyNumberFormat="1" applyFont="1" applyBorder="1" applyAlignment="1">
      <alignment vertical="center"/>
    </xf>
    <xf numFmtId="0" fontId="117" fillId="0" borderId="0" xfId="0" applyFont="1" applyBorder="1" applyAlignment="1">
      <alignment vertical="center"/>
    </xf>
    <xf numFmtId="0" fontId="117" fillId="0" borderId="39" xfId="277" applyFont="1" applyFill="1" applyBorder="1" applyAlignment="1" applyProtection="1">
      <alignment vertical="center" wrapText="1"/>
      <protection locked="0"/>
    </xf>
    <xf numFmtId="0" fontId="117" fillId="0" borderId="39" xfId="277" applyFont="1" applyFill="1" applyBorder="1" applyAlignment="1">
      <alignment vertical="center" wrapText="1"/>
    </xf>
    <xf numFmtId="0" fontId="42" fillId="45" borderId="32" xfId="277" applyFont="1" applyFill="1" applyBorder="1" applyAlignment="1">
      <alignment vertical="center"/>
    </xf>
    <xf numFmtId="0" fontId="119" fillId="0" borderId="0" xfId="277" applyFont="1"/>
    <xf numFmtId="0" fontId="17" fillId="43" borderId="0" xfId="0" applyFont="1" applyFill="1"/>
    <xf numFmtId="0" fontId="53" fillId="43" borderId="25" xfId="277" applyFont="1" applyFill="1" applyBorder="1" applyAlignment="1">
      <alignment vertical="center"/>
    </xf>
    <xf numFmtId="0" fontId="17" fillId="43" borderId="25" xfId="277" applyFont="1" applyFill="1" applyBorder="1" applyAlignment="1">
      <alignment vertical="center"/>
    </xf>
    <xf numFmtId="3" fontId="42" fillId="43" borderId="10" xfId="277" applyNumberFormat="1" applyFont="1" applyFill="1" applyBorder="1" applyAlignment="1">
      <alignment vertical="center"/>
    </xf>
    <xf numFmtId="3" fontId="42" fillId="43" borderId="43" xfId="277" applyNumberFormat="1" applyFont="1" applyFill="1" applyBorder="1" applyAlignment="1">
      <alignment vertical="center"/>
    </xf>
    <xf numFmtId="3" fontId="42" fillId="43" borderId="50" xfId="277" applyNumberFormat="1" applyFont="1" applyFill="1" applyBorder="1" applyAlignment="1">
      <alignment horizontal="right" vertical="center"/>
    </xf>
    <xf numFmtId="3" fontId="42" fillId="43" borderId="17" xfId="277" applyNumberFormat="1" applyFont="1" applyFill="1" applyBorder="1" applyAlignment="1">
      <alignment horizontal="right" vertical="center"/>
    </xf>
    <xf numFmtId="3" fontId="42" fillId="43" borderId="57" xfId="277" applyNumberFormat="1" applyFont="1" applyFill="1" applyBorder="1" applyAlignment="1">
      <alignment horizontal="right" vertical="center"/>
    </xf>
    <xf numFmtId="3" fontId="42" fillId="43" borderId="42" xfId="277" applyNumberFormat="1" applyFont="1" applyFill="1" applyBorder="1" applyAlignment="1">
      <alignment horizontal="right" vertical="center"/>
    </xf>
    <xf numFmtId="3" fontId="42" fillId="43" borderId="25" xfId="277" applyNumberFormat="1" applyFont="1" applyFill="1" applyBorder="1" applyAlignment="1">
      <alignment vertical="center"/>
    </xf>
    <xf numFmtId="3" fontId="42" fillId="43" borderId="41" xfId="277" applyNumberFormat="1" applyFont="1" applyFill="1" applyBorder="1" applyAlignment="1">
      <alignment vertical="center"/>
    </xf>
    <xf numFmtId="0" fontId="46" fillId="43" borderId="0" xfId="277" applyFont="1" applyFill="1"/>
    <xf numFmtId="0" fontId="25" fillId="0" borderId="0" xfId="277" applyFont="1" applyBorder="1" applyAlignment="1">
      <alignment wrapText="1"/>
    </xf>
    <xf numFmtId="168" fontId="42" fillId="0" borderId="0" xfId="277" applyNumberFormat="1" applyFont="1" applyBorder="1" applyAlignment="1"/>
    <xf numFmtId="168" fontId="22" fillId="0" borderId="0" xfId="299" applyNumberFormat="1" applyFont="1" applyBorder="1" applyAlignment="1">
      <alignment wrapText="1"/>
    </xf>
    <xf numFmtId="168" fontId="82" fillId="0" borderId="0" xfId="277" applyNumberFormat="1" applyFont="1" applyBorder="1"/>
    <xf numFmtId="168" fontId="82" fillId="0" borderId="0" xfId="277" applyNumberFormat="1" applyFont="1"/>
    <xf numFmtId="168" fontId="82" fillId="0" borderId="0" xfId="0" applyNumberFormat="1" applyFont="1"/>
    <xf numFmtId="168" fontId="17" fillId="0" borderId="0" xfId="277" applyNumberFormat="1" applyFont="1" applyFill="1" applyBorder="1" applyAlignment="1" applyProtection="1">
      <alignment wrapText="1"/>
      <protection locked="0"/>
    </xf>
    <xf numFmtId="0" fontId="42" fillId="45" borderId="41" xfId="277" applyFont="1" applyFill="1" applyBorder="1" applyAlignment="1">
      <alignment vertical="center"/>
    </xf>
    <xf numFmtId="3" fontId="116" fillId="0" borderId="0" xfId="277" applyNumberFormat="1" applyFont="1" applyBorder="1" applyAlignment="1">
      <alignment vertical="center"/>
    </xf>
    <xf numFmtId="3" fontId="117" fillId="0" borderId="28" xfId="277" applyNumberFormat="1" applyFont="1" applyBorder="1" applyAlignment="1">
      <alignment vertical="center"/>
    </xf>
    <xf numFmtId="3" fontId="117" fillId="0" borderId="39" xfId="277" applyNumberFormat="1" applyFont="1" applyFill="1" applyBorder="1" applyAlignment="1">
      <alignment vertical="center"/>
    </xf>
    <xf numFmtId="0" fontId="117" fillId="0" borderId="0" xfId="277" applyFont="1" applyFill="1" applyBorder="1" applyAlignment="1">
      <alignment vertical="center" wrapText="1"/>
    </xf>
    <xf numFmtId="0" fontId="117" fillId="0" borderId="0" xfId="277" applyFont="1" applyFill="1" applyBorder="1" applyAlignment="1" applyProtection="1">
      <alignment vertical="center" wrapText="1"/>
      <protection locked="0"/>
    </xf>
    <xf numFmtId="0" fontId="17" fillId="43" borderId="10" xfId="277" applyFont="1" applyFill="1" applyBorder="1" applyAlignment="1">
      <alignment vertical="center"/>
    </xf>
    <xf numFmtId="0" fontId="42" fillId="43" borderId="10" xfId="2788" applyFont="1" applyFill="1" applyBorder="1" applyAlignment="1">
      <alignment horizontal="center" vertical="center" wrapText="1"/>
    </xf>
    <xf numFmtId="0" fontId="42" fillId="43" borderId="32" xfId="2788" applyFont="1" applyFill="1" applyBorder="1" applyAlignment="1">
      <alignment horizontal="center" vertical="center"/>
    </xf>
    <xf numFmtId="0" fontId="22" fillId="43" borderId="0" xfId="2788" applyFont="1" applyFill="1"/>
    <xf numFmtId="0" fontId="42" fillId="43" borderId="10" xfId="2788" applyFont="1" applyFill="1" applyBorder="1" applyAlignment="1">
      <alignment vertical="center"/>
    </xf>
    <xf numFmtId="3" fontId="42" fillId="43" borderId="43" xfId="2788" applyNumberFormat="1" applyFont="1" applyFill="1" applyBorder="1" applyAlignment="1">
      <alignment vertical="center"/>
    </xf>
    <xf numFmtId="3" fontId="42" fillId="43" borderId="57" xfId="2788" applyNumberFormat="1" applyFont="1" applyFill="1" applyBorder="1" applyAlignment="1">
      <alignment vertical="center"/>
    </xf>
    <xf numFmtId="3" fontId="42" fillId="43" borderId="42" xfId="2788" applyNumberFormat="1" applyFont="1" applyFill="1" applyBorder="1" applyAlignment="1">
      <alignment vertical="center"/>
    </xf>
    <xf numFmtId="0" fontId="79" fillId="43" borderId="0" xfId="2788" applyFont="1" applyFill="1" applyAlignment="1">
      <alignment vertical="center"/>
    </xf>
    <xf numFmtId="3" fontId="42" fillId="43" borderId="43" xfId="2788" applyNumberFormat="1" applyFont="1" applyFill="1" applyBorder="1" applyAlignment="1">
      <alignment horizontal="right" vertical="center"/>
    </xf>
    <xf numFmtId="3" fontId="42" fillId="43" borderId="57" xfId="2788" applyNumberFormat="1" applyFont="1" applyFill="1" applyBorder="1" applyAlignment="1">
      <alignment horizontal="right" vertical="center"/>
    </xf>
    <xf numFmtId="3" fontId="42" fillId="43" borderId="42" xfId="2788" applyNumberFormat="1" applyFont="1" applyFill="1" applyBorder="1" applyAlignment="1">
      <alignment horizontal="right" vertical="center"/>
    </xf>
    <xf numFmtId="0" fontId="22" fillId="43" borderId="0" xfId="2788" applyFont="1" applyFill="1" applyAlignment="1">
      <alignment vertical="center"/>
    </xf>
    <xf numFmtId="168" fontId="42" fillId="43" borderId="32" xfId="0" applyNumberFormat="1" applyFont="1" applyFill="1" applyBorder="1" applyAlignment="1">
      <alignment horizontal="center" vertical="center"/>
    </xf>
    <xf numFmtId="168" fontId="42" fillId="43" borderId="10" xfId="0" applyNumberFormat="1" applyFont="1" applyFill="1" applyBorder="1" applyAlignment="1">
      <alignment horizontal="center" vertical="center"/>
    </xf>
    <xf numFmtId="168" fontId="42" fillId="45" borderId="33" xfId="0" applyNumberFormat="1" applyFont="1" applyFill="1" applyBorder="1" applyAlignment="1">
      <alignment horizontal="center" vertical="center" wrapText="1"/>
    </xf>
    <xf numFmtId="168" fontId="42" fillId="45" borderId="33" xfId="0" applyNumberFormat="1" applyFont="1" applyFill="1" applyBorder="1" applyAlignment="1">
      <alignment horizontal="right" vertical="center"/>
    </xf>
    <xf numFmtId="168" fontId="22" fillId="45" borderId="27" xfId="0" applyNumberFormat="1" applyFont="1" applyFill="1" applyBorder="1"/>
    <xf numFmtId="168" fontId="42" fillId="45" borderId="27" xfId="0" applyNumberFormat="1" applyFont="1" applyFill="1" applyBorder="1"/>
    <xf numFmtId="168" fontId="22" fillId="45" borderId="31" xfId="0" applyNumberFormat="1" applyFont="1" applyFill="1" applyBorder="1"/>
    <xf numFmtId="168" fontId="42" fillId="45" borderId="31" xfId="0" applyNumberFormat="1" applyFont="1" applyFill="1" applyBorder="1"/>
    <xf numFmtId="168" fontId="42" fillId="45" borderId="31" xfId="0" applyNumberFormat="1" applyFont="1" applyFill="1" applyBorder="1" applyAlignment="1">
      <alignment vertical="center"/>
    </xf>
    <xf numFmtId="0" fontId="22" fillId="43" borderId="17" xfId="0" applyFont="1" applyFill="1" applyBorder="1" applyAlignment="1">
      <alignment horizontal="center" vertical="center"/>
    </xf>
    <xf numFmtId="0" fontId="42" fillId="43" borderId="50" xfId="0" applyFont="1" applyFill="1" applyBorder="1" applyAlignment="1">
      <alignment vertical="center"/>
    </xf>
    <xf numFmtId="168" fontId="42" fillId="43" borderId="10" xfId="0" applyNumberFormat="1" applyFont="1" applyFill="1" applyBorder="1" applyAlignment="1">
      <alignment vertical="center"/>
    </xf>
    <xf numFmtId="168" fontId="42" fillId="43" borderId="57" xfId="0" applyNumberFormat="1" applyFont="1" applyFill="1" applyBorder="1" applyAlignment="1">
      <alignment vertical="center"/>
    </xf>
    <xf numFmtId="168" fontId="22" fillId="43" borderId="0" xfId="2785" applyNumberFormat="1" applyFont="1" applyFill="1" applyAlignment="1">
      <alignment vertical="center"/>
    </xf>
    <xf numFmtId="0" fontId="22" fillId="43" borderId="0" xfId="2785" applyFont="1" applyFill="1" applyAlignment="1">
      <alignment vertical="center"/>
    </xf>
    <xf numFmtId="168" fontId="22" fillId="45" borderId="45" xfId="0" applyNumberFormat="1" applyFont="1" applyFill="1" applyBorder="1"/>
    <xf numFmtId="168" fontId="42" fillId="45" borderId="45" xfId="0" applyNumberFormat="1" applyFont="1" applyFill="1" applyBorder="1"/>
    <xf numFmtId="0" fontId="22" fillId="43" borderId="17" xfId="0" applyFont="1" applyFill="1" applyBorder="1" applyAlignment="1">
      <alignment vertical="center"/>
    </xf>
    <xf numFmtId="168" fontId="42" fillId="45" borderId="10" xfId="0" applyNumberFormat="1" applyFont="1" applyFill="1" applyBorder="1" applyAlignment="1">
      <alignment horizontal="right" vertical="center" wrapText="1"/>
    </xf>
    <xf numFmtId="168" fontId="42" fillId="45" borderId="10" xfId="0" applyNumberFormat="1" applyFont="1" applyFill="1" applyBorder="1" applyAlignment="1">
      <alignment horizontal="center" vertical="center"/>
    </xf>
    <xf numFmtId="3" fontId="22" fillId="43" borderId="0" xfId="0" applyNumberFormat="1" applyFont="1" applyFill="1"/>
    <xf numFmtId="3" fontId="42" fillId="43" borderId="0" xfId="0" applyNumberFormat="1" applyFont="1" applyFill="1" applyAlignment="1">
      <alignment vertical="center"/>
    </xf>
    <xf numFmtId="0" fontId="42" fillId="43" borderId="0" xfId="0" applyFont="1" applyFill="1" applyAlignment="1">
      <alignment vertical="center"/>
    </xf>
    <xf numFmtId="3" fontId="42" fillId="43" borderId="0" xfId="0" applyNumberFormat="1" applyFont="1" applyFill="1"/>
    <xf numFmtId="0" fontId="22" fillId="43" borderId="72" xfId="0" applyFont="1" applyFill="1" applyBorder="1" applyAlignment="1">
      <alignment horizontal="center" vertical="center" wrapText="1"/>
    </xf>
    <xf numFmtId="3" fontId="22" fillId="43" borderId="11" xfId="0" applyNumberFormat="1" applyFont="1" applyFill="1" applyBorder="1" applyAlignment="1">
      <alignment horizontal="center" vertical="center" wrapText="1"/>
    </xf>
    <xf numFmtId="3" fontId="17" fillId="43" borderId="46" xfId="0" applyNumberFormat="1" applyFont="1" applyFill="1" applyBorder="1" applyAlignment="1">
      <alignment horizontal="center" vertical="center" wrapText="1"/>
    </xf>
    <xf numFmtId="3" fontId="17" fillId="43" borderId="48" xfId="0" applyNumberFormat="1" applyFont="1" applyFill="1" applyBorder="1" applyAlignment="1">
      <alignment horizontal="center" vertical="center" wrapText="1"/>
    </xf>
    <xf numFmtId="0" fontId="42" fillId="43" borderId="72" xfId="0" applyFont="1" applyFill="1" applyBorder="1" applyAlignment="1">
      <alignment horizontal="center" vertical="center" wrapText="1"/>
    </xf>
    <xf numFmtId="3" fontId="42" fillId="43" borderId="11" xfId="0" applyNumberFormat="1" applyFont="1" applyFill="1" applyBorder="1" applyAlignment="1">
      <alignment horizontal="center" vertical="center" wrapText="1"/>
    </xf>
    <xf numFmtId="3" fontId="46" fillId="43" borderId="48" xfId="0" applyNumberFormat="1" applyFont="1" applyFill="1" applyBorder="1" applyAlignment="1">
      <alignment horizontal="center" vertical="center" wrapText="1"/>
    </xf>
    <xf numFmtId="3" fontId="42" fillId="43" borderId="10" xfId="0" applyNumberFormat="1" applyFont="1" applyFill="1" applyBorder="1" applyAlignment="1">
      <alignment horizontal="center" vertical="center" wrapText="1"/>
    </xf>
    <xf numFmtId="0" fontId="22" fillId="0" borderId="64" xfId="0" applyFont="1" applyFill="1" applyBorder="1" applyAlignment="1">
      <alignment horizontal="center" vertical="center"/>
    </xf>
    <xf numFmtId="168" fontId="22" fillId="0" borderId="30" xfId="0" applyNumberFormat="1" applyFont="1" applyFill="1" applyBorder="1"/>
    <xf numFmtId="168" fontId="22" fillId="0" borderId="39" xfId="0" applyNumberFormat="1" applyFont="1" applyFill="1" applyBorder="1"/>
    <xf numFmtId="168" fontId="42" fillId="46" borderId="30" xfId="0" applyNumberFormat="1" applyFont="1" applyFill="1" applyBorder="1" applyAlignment="1">
      <alignment vertical="center"/>
    </xf>
    <xf numFmtId="168" fontId="42" fillId="46" borderId="0" xfId="0" applyNumberFormat="1" applyFont="1" applyFill="1" applyBorder="1" applyAlignment="1">
      <alignment vertical="center"/>
    </xf>
    <xf numFmtId="168" fontId="42" fillId="46" borderId="39" xfId="0" applyNumberFormat="1" applyFont="1" applyFill="1" applyBorder="1" applyAlignment="1">
      <alignment vertical="center"/>
    </xf>
    <xf numFmtId="3" fontId="42" fillId="43" borderId="10" xfId="0" applyNumberFormat="1" applyFont="1" applyFill="1" applyBorder="1" applyAlignment="1">
      <alignment horizontal="center" vertical="center"/>
    </xf>
    <xf numFmtId="168" fontId="42" fillId="43" borderId="50" xfId="0" applyNumberFormat="1" applyFont="1" applyFill="1" applyBorder="1" applyAlignment="1" applyProtection="1">
      <alignment horizontal="right" vertical="center"/>
    </xf>
    <xf numFmtId="168" fontId="42" fillId="43" borderId="17" xfId="0" applyNumberFormat="1" applyFont="1" applyFill="1" applyBorder="1" applyAlignment="1" applyProtection="1">
      <alignment horizontal="right" vertical="center"/>
    </xf>
    <xf numFmtId="168" fontId="42" fillId="43" borderId="42" xfId="0" applyNumberFormat="1" applyFont="1" applyFill="1" applyBorder="1" applyAlignment="1" applyProtection="1">
      <alignment horizontal="right" vertical="center"/>
    </xf>
    <xf numFmtId="3" fontId="79" fillId="43" borderId="0" xfId="0" applyNumberFormat="1" applyFont="1" applyFill="1" applyBorder="1"/>
    <xf numFmtId="168" fontId="42" fillId="43" borderId="41" xfId="0" applyNumberFormat="1" applyFont="1" applyFill="1" applyBorder="1" applyAlignment="1" applyProtection="1">
      <alignment horizontal="right" vertical="center"/>
    </xf>
    <xf numFmtId="168" fontId="42" fillId="43" borderId="32" xfId="0" applyNumberFormat="1" applyFont="1" applyFill="1" applyBorder="1" applyAlignment="1" applyProtection="1">
      <alignment horizontal="right" vertical="center"/>
    </xf>
    <xf numFmtId="3" fontId="79" fillId="43" borderId="0" xfId="0" applyNumberFormat="1" applyFont="1" applyFill="1"/>
    <xf numFmtId="168" fontId="22" fillId="43" borderId="56" xfId="0" applyNumberFormat="1" applyFont="1" applyFill="1" applyBorder="1" applyAlignment="1">
      <alignment horizontal="center" vertical="center"/>
    </xf>
    <xf numFmtId="168" fontId="22" fillId="43" borderId="86" xfId="0" applyNumberFormat="1" applyFont="1" applyFill="1" applyBorder="1" applyAlignment="1">
      <alignment horizontal="center" vertical="center"/>
    </xf>
    <xf numFmtId="168" fontId="22" fillId="43" borderId="18" xfId="0" applyNumberFormat="1" applyFont="1" applyFill="1" applyBorder="1" applyAlignment="1">
      <alignment horizontal="center" vertical="center"/>
    </xf>
    <xf numFmtId="168" fontId="79" fillId="0" borderId="0" xfId="0" applyNumberFormat="1" applyFont="1" applyFill="1" applyBorder="1" applyAlignment="1">
      <alignment horizontal="center" vertical="center" wrapText="1"/>
    </xf>
    <xf numFmtId="1" fontId="42" fillId="43" borderId="12" xfId="0" applyNumberFormat="1" applyFont="1" applyFill="1" applyBorder="1" applyAlignment="1">
      <alignment vertical="center" wrapText="1"/>
    </xf>
    <xf numFmtId="1" fontId="42" fillId="43" borderId="47" xfId="0" applyNumberFormat="1" applyFont="1" applyFill="1" applyBorder="1" applyAlignment="1">
      <alignment vertical="center" wrapText="1"/>
    </xf>
    <xf numFmtId="1" fontId="42" fillId="43" borderId="49" xfId="0" applyNumberFormat="1" applyFont="1" applyFill="1" applyBorder="1" applyAlignment="1">
      <alignment vertical="center" wrapText="1"/>
    </xf>
    <xf numFmtId="168" fontId="120" fillId="0" borderId="0" xfId="0" applyNumberFormat="1" applyFont="1" applyBorder="1" applyAlignment="1">
      <alignment horizontal="right"/>
    </xf>
    <xf numFmtId="168" fontId="18" fillId="43" borderId="32" xfId="0" applyNumberFormat="1" applyFont="1" applyFill="1" applyBorder="1" applyAlignment="1">
      <alignment horizontal="center" vertical="center" wrapText="1"/>
    </xf>
    <xf numFmtId="168" fontId="18" fillId="0" borderId="41" xfId="0" applyNumberFormat="1" applyFont="1" applyFill="1" applyBorder="1" applyAlignment="1"/>
    <xf numFmtId="168" fontId="90" fillId="0" borderId="0" xfId="0" applyNumberFormat="1" applyFont="1" applyFill="1" applyBorder="1" applyAlignment="1">
      <alignment horizontal="right" vertical="center"/>
    </xf>
    <xf numFmtId="168" fontId="18" fillId="0" borderId="42" xfId="0" applyNumberFormat="1" applyFont="1" applyFill="1" applyBorder="1" applyAlignment="1"/>
    <xf numFmtId="168" fontId="23" fillId="0" borderId="39" xfId="0" applyNumberFormat="1" applyFont="1" applyFill="1" applyBorder="1" applyAlignment="1">
      <alignment horizontal="right" vertical="center"/>
    </xf>
    <xf numFmtId="168" fontId="18" fillId="0" borderId="10" xfId="0" applyNumberFormat="1" applyFont="1" applyFill="1" applyBorder="1" applyAlignment="1">
      <alignment horizontal="right"/>
    </xf>
    <xf numFmtId="168" fontId="23" fillId="0" borderId="62" xfId="0" applyNumberFormat="1" applyFont="1" applyFill="1" applyBorder="1"/>
    <xf numFmtId="168" fontId="23" fillId="0" borderId="62" xfId="0" applyNumberFormat="1" applyFont="1" applyFill="1" applyBorder="1" applyAlignment="1" applyProtection="1">
      <alignment horizontal="right"/>
    </xf>
    <xf numFmtId="168" fontId="23" fillId="0" borderId="54" xfId="0" applyNumberFormat="1" applyFont="1" applyFill="1" applyBorder="1" applyAlignment="1">
      <alignment horizontal="right"/>
    </xf>
    <xf numFmtId="168" fontId="92" fillId="0" borderId="39" xfId="0" applyNumberFormat="1" applyFont="1" applyFill="1" applyBorder="1" applyAlignment="1">
      <alignment horizontal="right"/>
    </xf>
    <xf numFmtId="0" fontId="92" fillId="0" borderId="28" xfId="0" applyFont="1" applyFill="1" applyBorder="1" applyAlignment="1">
      <alignment wrapText="1"/>
    </xf>
    <xf numFmtId="0" fontId="92" fillId="0" borderId="14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42" fillId="0" borderId="0" xfId="0" applyFont="1" applyFill="1" applyAlignment="1">
      <alignment horizontal="left" wrapText="1"/>
    </xf>
    <xf numFmtId="0" fontId="58" fillId="0" borderId="0" xfId="0" applyFont="1" applyFill="1" applyAlignment="1">
      <alignment horizontal="left" wrapText="1"/>
    </xf>
    <xf numFmtId="168" fontId="121" fillId="0" borderId="0" xfId="0" applyNumberFormat="1" applyFont="1" applyBorder="1" applyAlignment="1">
      <alignment vertical="center"/>
    </xf>
    <xf numFmtId="168" fontId="121" fillId="0" borderId="0" xfId="0" applyNumberFormat="1" applyFont="1" applyAlignment="1">
      <alignment vertical="center"/>
    </xf>
    <xf numFmtId="0" fontId="122" fillId="0" borderId="30" xfId="277" applyFont="1" applyFill="1" applyBorder="1" applyAlignment="1">
      <alignment vertical="center"/>
    </xf>
    <xf numFmtId="0" fontId="117" fillId="0" borderId="0" xfId="278" applyFont="1" applyBorder="1" applyAlignment="1">
      <alignment vertical="center" wrapText="1"/>
    </xf>
    <xf numFmtId="3" fontId="117" fillId="0" borderId="0" xfId="278" applyNumberFormat="1" applyFont="1" applyBorder="1" applyAlignment="1">
      <alignment vertical="center"/>
    </xf>
    <xf numFmtId="168" fontId="0" fillId="0" borderId="0" xfId="0" applyNumberFormat="1" applyFont="1"/>
    <xf numFmtId="168" fontId="121" fillId="0" borderId="0" xfId="2840" applyNumberFormat="1" applyFont="1" applyAlignment="1">
      <alignment vertical="center"/>
    </xf>
    <xf numFmtId="0" fontId="22" fillId="0" borderId="0" xfId="0" applyFont="1"/>
    <xf numFmtId="0" fontId="0" fillId="0" borderId="0" xfId="0"/>
    <xf numFmtId="0" fontId="0" fillId="0" borderId="0" xfId="0"/>
    <xf numFmtId="0" fontId="118" fillId="0" borderId="30" xfId="277" applyFont="1" applyBorder="1" applyAlignment="1">
      <alignment vertical="center"/>
    </xf>
    <xf numFmtId="0" fontId="117" fillId="0" borderId="0" xfId="277" applyFont="1" applyBorder="1" applyAlignment="1">
      <alignment vertical="center" wrapText="1"/>
    </xf>
    <xf numFmtId="0" fontId="117" fillId="0" borderId="0" xfId="299" applyFont="1" applyBorder="1" applyAlignment="1">
      <alignment vertical="center" wrapText="1"/>
    </xf>
    <xf numFmtId="0" fontId="0" fillId="0" borderId="0" xfId="0"/>
    <xf numFmtId="168" fontId="126" fillId="0" borderId="0" xfId="0" applyNumberFormat="1" applyFont="1"/>
    <xf numFmtId="0" fontId="126" fillId="0" borderId="0" xfId="0" applyFont="1"/>
    <xf numFmtId="0" fontId="117" fillId="0" borderId="0" xfId="0" applyFont="1"/>
    <xf numFmtId="0" fontId="117" fillId="0" borderId="0" xfId="0" applyFont="1" applyBorder="1"/>
    <xf numFmtId="168" fontId="23" fillId="0" borderId="0" xfId="0" applyNumberFormat="1" applyFont="1" applyBorder="1" applyAlignment="1"/>
    <xf numFmtId="168" fontId="22" fillId="27" borderId="0" xfId="0" applyNumberFormat="1" applyFont="1" applyFill="1" applyBorder="1" applyAlignment="1"/>
    <xf numFmtId="0" fontId="0" fillId="0" borderId="0" xfId="0" applyAlignment="1">
      <alignment vertical="center"/>
    </xf>
    <xf numFmtId="168" fontId="0" fillId="0" borderId="0" xfId="0" applyNumberFormat="1" applyAlignment="1">
      <alignment vertical="center"/>
    </xf>
    <xf numFmtId="0" fontId="22" fillId="0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124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vertical="center"/>
    </xf>
    <xf numFmtId="0" fontId="42" fillId="0" borderId="0" xfId="0" applyFont="1" applyFill="1" applyBorder="1" applyAlignment="1"/>
    <xf numFmtId="3" fontId="22" fillId="0" borderId="0" xfId="0" applyNumberFormat="1" applyFont="1" applyFill="1" applyBorder="1" applyAlignment="1"/>
    <xf numFmtId="168" fontId="22" fillId="0" borderId="0" xfId="0" applyNumberFormat="1" applyFont="1" applyFill="1" applyBorder="1" applyAlignment="1"/>
    <xf numFmtId="168" fontId="22" fillId="0" borderId="0" xfId="300" applyNumberFormat="1" applyFont="1" applyAlignment="1"/>
    <xf numFmtId="168" fontId="42" fillId="0" borderId="0" xfId="0" applyNumberFormat="1" applyFont="1" applyAlignment="1"/>
    <xf numFmtId="0" fontId="17" fillId="0" borderId="0" xfId="0" applyFont="1" applyAlignment="1">
      <alignment horizontal="right"/>
    </xf>
    <xf numFmtId="0" fontId="18" fillId="0" borderId="0" xfId="0" applyFont="1" applyBorder="1" applyAlignment="1">
      <alignment vertical="center"/>
    </xf>
    <xf numFmtId="0" fontId="23" fillId="0" borderId="0" xfId="0" applyFont="1" applyBorder="1"/>
    <xf numFmtId="168" fontId="23" fillId="27" borderId="0" xfId="0" applyNumberFormat="1" applyFont="1" applyFill="1" applyBorder="1" applyAlignment="1">
      <alignment horizontal="right"/>
    </xf>
    <xf numFmtId="168" fontId="0" fillId="0" borderId="0" xfId="0" applyNumberFormat="1" applyAlignment="1"/>
    <xf numFmtId="0" fontId="124" fillId="0" borderId="0" xfId="0" applyFont="1" applyFill="1" applyAlignment="1">
      <alignment horizontal="center"/>
    </xf>
    <xf numFmtId="168" fontId="92" fillId="0" borderId="63" xfId="0" applyNumberFormat="1" applyFont="1" applyFill="1" applyBorder="1" applyAlignment="1">
      <alignment vertical="center"/>
    </xf>
    <xf numFmtId="168" fontId="92" fillId="29" borderId="63" xfId="0" applyNumberFormat="1" applyFont="1" applyFill="1" applyBorder="1" applyAlignment="1">
      <alignment vertical="center"/>
    </xf>
    <xf numFmtId="168" fontId="92" fillId="0" borderId="51" xfId="0" applyNumberFormat="1" applyFont="1" applyFill="1" applyBorder="1" applyAlignment="1">
      <alignment vertical="center"/>
    </xf>
    <xf numFmtId="168" fontId="92" fillId="29" borderId="60" xfId="0" applyNumberFormat="1" applyFont="1" applyFill="1" applyBorder="1" applyAlignment="1"/>
    <xf numFmtId="168" fontId="92" fillId="0" borderId="67" xfId="0" applyNumberFormat="1" applyFont="1" applyFill="1" applyBorder="1" applyAlignment="1"/>
    <xf numFmtId="168" fontId="92" fillId="29" borderId="20" xfId="0" applyNumberFormat="1" applyFont="1" applyFill="1" applyBorder="1" applyAlignment="1">
      <alignment vertical="center"/>
    </xf>
    <xf numFmtId="168" fontId="92" fillId="0" borderId="54" xfId="0" applyNumberFormat="1" applyFont="1" applyFill="1" applyBorder="1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8" fontId="22" fillId="43" borderId="86" xfId="0" applyNumberFormat="1" applyFont="1" applyFill="1" applyBorder="1" applyAlignment="1">
      <alignment horizontal="center" vertical="center"/>
    </xf>
    <xf numFmtId="168" fontId="22" fillId="43" borderId="18" xfId="0" applyNumberFormat="1" applyFont="1" applyFill="1" applyBorder="1" applyAlignment="1">
      <alignment horizontal="center" vertical="center"/>
    </xf>
    <xf numFmtId="3" fontId="46" fillId="0" borderId="30" xfId="277" applyNumberFormat="1" applyFont="1" applyBorder="1" applyAlignment="1">
      <alignment vertical="center"/>
    </xf>
    <xf numFmtId="0" fontId="22" fillId="0" borderId="0" xfId="277" applyFont="1" applyBorder="1" applyAlignment="1">
      <alignment vertical="center" wrapText="1"/>
    </xf>
    <xf numFmtId="0" fontId="0" fillId="0" borderId="0" xfId="0"/>
    <xf numFmtId="0" fontId="23" fillId="0" borderId="0" xfId="0" applyFont="1" applyBorder="1" applyAlignment="1">
      <alignment horizontal="left" vertical="center" wrapText="1" indent="2"/>
    </xf>
    <xf numFmtId="0" fontId="18" fillId="0" borderId="20" xfId="277" applyFont="1" applyBorder="1" applyAlignment="1">
      <alignment horizontal="center" vertical="center" wrapText="1"/>
    </xf>
    <xf numFmtId="3" fontId="42" fillId="43" borderId="41" xfId="277" applyNumberFormat="1" applyFont="1" applyFill="1" applyBorder="1" applyAlignment="1">
      <alignment horizontal="center" vertical="center"/>
    </xf>
    <xf numFmtId="0" fontId="127" fillId="0" borderId="0" xfId="0" applyFont="1"/>
    <xf numFmtId="0" fontId="117" fillId="37" borderId="0" xfId="0" applyFont="1" applyFill="1" applyBorder="1" applyAlignment="1">
      <alignment horizontal="center" vertical="center" wrapText="1"/>
    </xf>
    <xf numFmtId="3" fontId="117" fillId="0" borderId="0" xfId="0" applyNumberFormat="1" applyFont="1" applyAlignment="1">
      <alignment vertical="center"/>
    </xf>
    <xf numFmtId="0" fontId="118" fillId="0" borderId="0" xfId="0" applyFont="1" applyAlignment="1">
      <alignment vertical="center"/>
    </xf>
    <xf numFmtId="0" fontId="117" fillId="0" borderId="0" xfId="0" applyFont="1" applyFill="1" applyAlignment="1">
      <alignment vertical="center"/>
    </xf>
    <xf numFmtId="0" fontId="117" fillId="0" borderId="0" xfId="0" applyFont="1" applyFill="1" applyBorder="1" applyAlignment="1">
      <alignment vertical="center"/>
    </xf>
    <xf numFmtId="3" fontId="117" fillId="0" borderId="0" xfId="0" applyNumberFormat="1" applyFont="1"/>
    <xf numFmtId="168" fontId="117" fillId="0" borderId="0" xfId="0" applyNumberFormat="1" applyFont="1"/>
    <xf numFmtId="168" fontId="128" fillId="0" borderId="0" xfId="0" applyNumberFormat="1" applyFont="1"/>
    <xf numFmtId="0" fontId="128" fillId="0" borderId="0" xfId="0" applyFont="1"/>
    <xf numFmtId="0" fontId="125" fillId="0" borderId="0" xfId="0" applyFont="1"/>
    <xf numFmtId="0" fontId="117" fillId="37" borderId="0" xfId="0" applyFont="1" applyFill="1"/>
    <xf numFmtId="0" fontId="126" fillId="0" borderId="0" xfId="0" applyFont="1" applyAlignment="1">
      <alignment vertical="center"/>
    </xf>
    <xf numFmtId="0" fontId="117" fillId="0" borderId="0" xfId="0" applyFont="1" applyFill="1"/>
    <xf numFmtId="3" fontId="117" fillId="0" borderId="0" xfId="0" applyNumberFormat="1" applyFont="1" applyFill="1"/>
    <xf numFmtId="0" fontId="0" fillId="0" borderId="0" xfId="0"/>
    <xf numFmtId="168" fontId="129" fillId="43" borderId="43" xfId="0" applyNumberFormat="1" applyFont="1" applyFill="1" applyBorder="1" applyAlignment="1">
      <alignment horizontal="right" vertical="center"/>
    </xf>
    <xf numFmtId="168" fontId="130" fillId="0" borderId="0" xfId="0" applyNumberFormat="1" applyFont="1"/>
    <xf numFmtId="168" fontId="130" fillId="37" borderId="0" xfId="0" applyNumberFormat="1" applyFont="1" applyFill="1"/>
    <xf numFmtId="168" fontId="121" fillId="0" borderId="0" xfId="0" applyNumberFormat="1" applyFont="1"/>
    <xf numFmtId="168" fontId="132" fillId="0" borderId="0" xfId="0" applyNumberFormat="1" applyFont="1"/>
    <xf numFmtId="0" fontId="0" fillId="0" borderId="0" xfId="0"/>
    <xf numFmtId="0" fontId="0" fillId="0" borderId="0" xfId="0"/>
    <xf numFmtId="168" fontId="22" fillId="0" borderId="0" xfId="300" applyNumberFormat="1" applyFont="1" applyAlignment="1">
      <alignment vertical="center"/>
    </xf>
    <xf numFmtId="164" fontId="42" fillId="0" borderId="65" xfId="0" applyNumberFormat="1" applyFont="1" applyBorder="1" applyAlignment="1"/>
    <xf numFmtId="0" fontId="0" fillId="0" borderId="0" xfId="0"/>
    <xf numFmtId="0" fontId="0" fillId="0" borderId="0" xfId="0"/>
    <xf numFmtId="0" fontId="22" fillId="0" borderId="0" xfId="299" applyFont="1" applyBorder="1" applyAlignment="1">
      <alignment horizontal="left" wrapText="1"/>
    </xf>
    <xf numFmtId="1" fontId="22" fillId="0" borderId="81" xfId="0" applyNumberFormat="1" applyFont="1" applyBorder="1" applyAlignment="1">
      <alignment horizontal="right" vertical="center" wrapText="1"/>
    </xf>
    <xf numFmtId="0" fontId="55" fillId="0" borderId="29" xfId="0" applyFont="1" applyFill="1" applyBorder="1" applyAlignment="1">
      <alignment horizontal="center" vertical="center" wrapText="1"/>
    </xf>
    <xf numFmtId="0" fontId="0" fillId="0" borderId="0" xfId="0"/>
    <xf numFmtId="168" fontId="22" fillId="0" borderId="30" xfId="0" applyNumberFormat="1" applyFont="1" applyFill="1" applyBorder="1" applyAlignment="1" applyProtection="1">
      <alignment horizontal="right" vertical="center"/>
      <protection locked="0"/>
    </xf>
    <xf numFmtId="168" fontId="18" fillId="43" borderId="43" xfId="0" applyNumberFormat="1" applyFont="1" applyFill="1" applyBorder="1" applyAlignment="1">
      <alignment vertical="center"/>
    </xf>
    <xf numFmtId="0" fontId="0" fillId="0" borderId="0" xfId="0"/>
    <xf numFmtId="0" fontId="0" fillId="0" borderId="0" xfId="0"/>
    <xf numFmtId="3" fontId="130" fillId="0" borderId="0" xfId="0" applyNumberFormat="1" applyFont="1"/>
    <xf numFmtId="3" fontId="130" fillId="37" borderId="0" xfId="0" applyNumberFormat="1" applyFont="1" applyFill="1"/>
    <xf numFmtId="3" fontId="121" fillId="0" borderId="0" xfId="0" applyNumberFormat="1" applyFont="1"/>
    <xf numFmtId="3" fontId="121" fillId="0" borderId="0" xfId="0" applyNumberFormat="1" applyFont="1" applyAlignment="1">
      <alignment vertical="center"/>
    </xf>
    <xf numFmtId="3" fontId="121" fillId="0" borderId="0" xfId="0" applyNumberFormat="1" applyFont="1" applyBorder="1" applyAlignment="1">
      <alignment vertical="center"/>
    </xf>
    <xf numFmtId="3" fontId="131" fillId="0" borderId="0" xfId="0" applyNumberFormat="1" applyFont="1"/>
    <xf numFmtId="3" fontId="132" fillId="0" borderId="0" xfId="0" applyNumberFormat="1" applyFont="1"/>
    <xf numFmtId="168" fontId="85" fillId="0" borderId="0" xfId="0" applyNumberFormat="1" applyFont="1" applyFill="1" applyBorder="1" applyAlignment="1">
      <alignment horizontal="right" vertical="center"/>
    </xf>
    <xf numFmtId="165" fontId="42" fillId="0" borderId="0" xfId="0" applyNumberFormat="1" applyFont="1" applyFill="1" applyAlignment="1">
      <alignment horizontal="center"/>
    </xf>
    <xf numFmtId="0" fontId="133" fillId="0" borderId="0" xfId="0" applyFont="1" applyFill="1" applyBorder="1" applyAlignment="1">
      <alignment horizontal="right"/>
    </xf>
    <xf numFmtId="3" fontId="125" fillId="0" borderId="0" xfId="0" applyNumberFormat="1" applyFont="1"/>
    <xf numFmtId="0" fontId="122" fillId="0" borderId="0" xfId="0" applyFont="1"/>
    <xf numFmtId="3" fontId="117" fillId="0" borderId="0" xfId="0" applyNumberFormat="1" applyFont="1" applyBorder="1"/>
    <xf numFmtId="3" fontId="118" fillId="0" borderId="0" xfId="0" applyNumberFormat="1" applyFont="1"/>
    <xf numFmtId="3" fontId="122" fillId="0" borderId="0" xfId="0" applyNumberFormat="1" applyFont="1"/>
    <xf numFmtId="0" fontId="118" fillId="0" borderId="0" xfId="0" applyFont="1"/>
    <xf numFmtId="0" fontId="134" fillId="0" borderId="0" xfId="0" applyFont="1"/>
    <xf numFmtId="0" fontId="135" fillId="0" borderId="0" xfId="0" applyFont="1"/>
    <xf numFmtId="168" fontId="135" fillId="0" borderId="0" xfId="0" applyNumberFormat="1" applyFont="1"/>
    <xf numFmtId="0" fontId="135" fillId="0" borderId="0" xfId="0" applyFont="1" applyAlignment="1">
      <alignment horizontal="center"/>
    </xf>
    <xf numFmtId="0" fontId="136" fillId="43" borderId="17" xfId="294" applyFont="1" applyFill="1" applyBorder="1" applyAlignment="1">
      <alignment horizontal="center" vertical="center" wrapText="1"/>
    </xf>
    <xf numFmtId="3" fontId="136" fillId="43" borderId="57" xfId="294" applyNumberFormat="1" applyFont="1" applyFill="1" applyBorder="1" applyAlignment="1">
      <alignment horizontal="center" vertical="center" wrapText="1"/>
    </xf>
    <xf numFmtId="168" fontId="136" fillId="43" borderId="57" xfId="294" applyNumberFormat="1" applyFont="1" applyFill="1" applyBorder="1" applyAlignment="1">
      <alignment horizontal="center" vertical="center" wrapText="1"/>
    </xf>
    <xf numFmtId="0" fontId="136" fillId="43" borderId="57" xfId="294" applyFont="1" applyFill="1" applyBorder="1" applyAlignment="1">
      <alignment horizontal="center" vertical="center" wrapText="1"/>
    </xf>
    <xf numFmtId="0" fontId="136" fillId="43" borderId="42" xfId="294" applyFont="1" applyFill="1" applyBorder="1" applyAlignment="1">
      <alignment horizontal="center" vertical="center"/>
    </xf>
    <xf numFmtId="0" fontId="136" fillId="0" borderId="71" xfId="294" applyFont="1" applyBorder="1" applyAlignment="1">
      <alignment horizontal="center" wrapText="1"/>
    </xf>
    <xf numFmtId="0" fontId="136" fillId="0" borderId="75" xfId="294" applyFont="1" applyBorder="1" applyAlignment="1">
      <alignment horizontal="center" wrapText="1"/>
    </xf>
    <xf numFmtId="168" fontId="136" fillId="0" borderId="75" xfId="294" applyNumberFormat="1" applyFont="1" applyBorder="1" applyAlignment="1">
      <alignment horizontal="right"/>
    </xf>
    <xf numFmtId="3" fontId="136" fillId="0" borderId="75" xfId="294" applyNumberFormat="1" applyFont="1" applyBorder="1" applyAlignment="1">
      <alignment horizontal="center" wrapText="1"/>
    </xf>
    <xf numFmtId="0" fontId="136" fillId="0" borderId="82" xfId="294" applyFont="1" applyBorder="1" applyAlignment="1">
      <alignment horizontal="center"/>
    </xf>
    <xf numFmtId="16" fontId="136" fillId="0" borderId="72" xfId="294" applyNumberFormat="1" applyFont="1" applyBorder="1" applyAlignment="1">
      <alignment horizontal="center" vertical="center" wrapText="1"/>
    </xf>
    <xf numFmtId="0" fontId="128" fillId="0" borderId="11" xfId="0" applyFont="1" applyFill="1" applyBorder="1" applyAlignment="1" applyProtection="1">
      <alignment vertical="center" wrapText="1"/>
      <protection locked="0"/>
    </xf>
    <xf numFmtId="168" fontId="139" fillId="0" borderId="11" xfId="294" applyNumberFormat="1" applyFont="1" applyFill="1" applyBorder="1" applyAlignment="1">
      <alignment horizontal="right" vertical="center"/>
    </xf>
    <xf numFmtId="1" fontId="136" fillId="0" borderId="11" xfId="0" applyNumberFormat="1" applyFont="1" applyFill="1" applyBorder="1" applyAlignment="1">
      <alignment horizontal="center" vertical="center"/>
    </xf>
    <xf numFmtId="0" fontId="128" fillId="0" borderId="11" xfId="294" applyFont="1" applyBorder="1" applyAlignment="1">
      <alignment horizontal="center" vertical="center" wrapText="1"/>
    </xf>
    <xf numFmtId="0" fontId="128" fillId="0" borderId="48" xfId="294" applyFont="1" applyBorder="1" applyAlignment="1">
      <alignment horizontal="center" vertical="center" wrapText="1"/>
    </xf>
    <xf numFmtId="0" fontId="128" fillId="0" borderId="48" xfId="294" applyFont="1" applyBorder="1" applyAlignment="1">
      <alignment horizontal="center" vertical="center"/>
    </xf>
    <xf numFmtId="0" fontId="136" fillId="0" borderId="72" xfId="294" applyFont="1" applyBorder="1" applyAlignment="1">
      <alignment horizontal="center" vertical="center" wrapText="1"/>
    </xf>
    <xf numFmtId="0" fontId="136" fillId="0" borderId="84" xfId="294" applyFont="1" applyBorder="1" applyAlignment="1">
      <alignment horizontal="center" vertical="center" wrapText="1"/>
    </xf>
    <xf numFmtId="0" fontId="128" fillId="0" borderId="21" xfId="0" applyFont="1" applyFill="1" applyBorder="1" applyAlignment="1" applyProtection="1">
      <alignment vertical="center" wrapText="1"/>
      <protection locked="0"/>
    </xf>
    <xf numFmtId="168" fontId="139" fillId="0" borderId="21" xfId="294" applyNumberFormat="1" applyFont="1" applyFill="1" applyBorder="1" applyAlignment="1">
      <alignment horizontal="right" vertical="center"/>
    </xf>
    <xf numFmtId="1" fontId="136" fillId="0" borderId="21" xfId="0" applyNumberFormat="1" applyFont="1" applyFill="1" applyBorder="1" applyAlignment="1">
      <alignment horizontal="center" vertical="center"/>
    </xf>
    <xf numFmtId="0" fontId="128" fillId="0" borderId="21" xfId="294" applyFont="1" applyBorder="1" applyAlignment="1">
      <alignment horizontal="center" vertical="center" wrapText="1"/>
    </xf>
    <xf numFmtId="0" fontId="128" fillId="0" borderId="68" xfId="294" applyFont="1" applyBorder="1" applyAlignment="1">
      <alignment horizontal="center" vertical="center" wrapText="1"/>
    </xf>
    <xf numFmtId="0" fontId="136" fillId="0" borderId="71" xfId="294" applyFont="1" applyBorder="1" applyAlignment="1">
      <alignment horizontal="center" vertical="center" wrapText="1"/>
    </xf>
    <xf numFmtId="0" fontId="128" fillId="0" borderId="75" xfId="0" applyFont="1" applyFill="1" applyBorder="1" applyAlignment="1" applyProtection="1">
      <alignment vertical="center" wrapText="1"/>
      <protection locked="0"/>
    </xf>
    <xf numFmtId="168" fontId="139" fillId="0" borderId="75" xfId="294" applyNumberFormat="1" applyFont="1" applyFill="1" applyBorder="1" applyAlignment="1">
      <alignment horizontal="right" vertical="center"/>
    </xf>
    <xf numFmtId="1" fontId="136" fillId="0" borderId="75" xfId="0" applyNumberFormat="1" applyFont="1" applyFill="1" applyBorder="1" applyAlignment="1">
      <alignment horizontal="center" vertical="center"/>
    </xf>
    <xf numFmtId="0" fontId="128" fillId="0" borderId="75" xfId="294" applyFont="1" applyBorder="1" applyAlignment="1">
      <alignment horizontal="center" vertical="center" wrapText="1"/>
    </xf>
    <xf numFmtId="0" fontId="128" fillId="0" borderId="82" xfId="294" applyFont="1" applyBorder="1" applyAlignment="1">
      <alignment horizontal="center" vertical="center"/>
    </xf>
    <xf numFmtId="0" fontId="128" fillId="0" borderId="63" xfId="0" applyFont="1" applyFill="1" applyBorder="1" applyAlignment="1" applyProtection="1">
      <alignment vertical="center" wrapText="1"/>
      <protection locked="0"/>
    </xf>
    <xf numFmtId="0" fontId="128" fillId="0" borderId="68" xfId="294" applyFont="1" applyBorder="1" applyAlignment="1">
      <alignment horizontal="center" vertical="center"/>
    </xf>
    <xf numFmtId="0" fontId="140" fillId="0" borderId="75" xfId="294" applyFont="1" applyBorder="1" applyAlignment="1">
      <alignment horizontal="center" wrapText="1"/>
    </xf>
    <xf numFmtId="168" fontId="139" fillId="0" borderId="75" xfId="294" applyNumberFormat="1" applyFont="1" applyFill="1" applyBorder="1" applyAlignment="1">
      <alignment horizontal="right"/>
    </xf>
    <xf numFmtId="1" fontId="128" fillId="0" borderId="75" xfId="294" applyNumberFormat="1" applyFont="1" applyBorder="1" applyAlignment="1">
      <alignment horizontal="center" wrapText="1"/>
    </xf>
    <xf numFmtId="0" fontId="128" fillId="0" borderId="75" xfId="294" applyFont="1" applyBorder="1" applyAlignment="1">
      <alignment horizontal="center" wrapText="1"/>
    </xf>
    <xf numFmtId="0" fontId="128" fillId="0" borderId="82" xfId="294" applyFont="1" applyBorder="1" applyAlignment="1">
      <alignment horizontal="center" wrapText="1"/>
    </xf>
    <xf numFmtId="168" fontId="126" fillId="0" borderId="0" xfId="0" applyNumberFormat="1" applyFont="1" applyAlignment="1"/>
    <xf numFmtId="0" fontId="126" fillId="0" borderId="0" xfId="0" applyFont="1" applyAlignment="1"/>
    <xf numFmtId="0" fontId="136" fillId="0" borderId="72" xfId="294" applyFont="1" applyBorder="1" applyAlignment="1">
      <alignment horizontal="center" wrapText="1"/>
    </xf>
    <xf numFmtId="0" fontId="140" fillId="0" borderId="11" xfId="294" applyFont="1" applyBorder="1" applyAlignment="1">
      <alignment wrapText="1"/>
    </xf>
    <xf numFmtId="168" fontId="139" fillId="0" borderId="11" xfId="294" applyNumberFormat="1" applyFont="1" applyFill="1" applyBorder="1" applyAlignment="1">
      <alignment horizontal="right"/>
    </xf>
    <xf numFmtId="1" fontId="128" fillId="0" borderId="11" xfId="294" applyNumberFormat="1" applyFont="1" applyBorder="1" applyAlignment="1">
      <alignment horizontal="center" wrapText="1"/>
    </xf>
    <xf numFmtId="0" fontId="128" fillId="0" borderId="11" xfId="294" applyFont="1" applyBorder="1" applyAlignment="1">
      <alignment horizontal="center" wrapText="1"/>
    </xf>
    <xf numFmtId="0" fontId="128" fillId="0" borderId="48" xfId="294" applyFont="1" applyBorder="1" applyAlignment="1">
      <alignment horizontal="center" wrapText="1"/>
    </xf>
    <xf numFmtId="1" fontId="128" fillId="0" borderId="11" xfId="294" applyNumberFormat="1" applyFont="1" applyBorder="1" applyAlignment="1">
      <alignment horizontal="center" vertical="center" wrapText="1"/>
    </xf>
    <xf numFmtId="0" fontId="128" fillId="0" borderId="48" xfId="294" applyFont="1" applyBorder="1" applyAlignment="1">
      <alignment horizontal="center"/>
    </xf>
    <xf numFmtId="0" fontId="141" fillId="0" borderId="11" xfId="294" applyFont="1" applyBorder="1" applyAlignment="1">
      <alignment vertical="center" wrapText="1"/>
    </xf>
    <xf numFmtId="0" fontId="117" fillId="0" borderId="0" xfId="278" applyFont="1" applyBorder="1" applyAlignment="1">
      <alignment vertical="center"/>
    </xf>
    <xf numFmtId="0" fontId="136" fillId="43" borderId="57" xfId="294" applyFont="1" applyFill="1" applyBorder="1" applyAlignment="1">
      <alignment vertical="center" wrapText="1"/>
    </xf>
    <xf numFmtId="168" fontId="136" fillId="43" borderId="57" xfId="294" applyNumberFormat="1" applyFont="1" applyFill="1" applyBorder="1" applyAlignment="1">
      <alignment horizontal="right" vertical="center" wrapText="1"/>
    </xf>
    <xf numFmtId="0" fontId="136" fillId="43" borderId="42" xfId="294" applyFont="1" applyFill="1" applyBorder="1" applyAlignment="1">
      <alignment horizontal="center" vertical="center" wrapText="1"/>
    </xf>
    <xf numFmtId="0" fontId="128" fillId="43" borderId="10" xfId="294" applyFont="1" applyFill="1" applyBorder="1" applyAlignment="1">
      <alignment vertical="center" wrapText="1"/>
    </xf>
    <xf numFmtId="0" fontId="22" fillId="0" borderId="0" xfId="0" applyFont="1" applyFill="1" applyAlignment="1">
      <alignment vertical="center" wrapText="1"/>
    </xf>
    <xf numFmtId="0" fontId="22" fillId="0" borderId="30" xfId="277" applyFont="1" applyFill="1" applyBorder="1" applyAlignment="1">
      <alignment vertical="center"/>
    </xf>
    <xf numFmtId="0" fontId="42" fillId="0" borderId="41" xfId="0" applyFont="1" applyBorder="1" applyAlignment="1">
      <alignment horizontal="center" vertical="center" wrapText="1"/>
    </xf>
    <xf numFmtId="0" fontId="42" fillId="41" borderId="36" xfId="0" applyFont="1" applyFill="1" applyBorder="1" applyAlignment="1">
      <alignment vertical="center" wrapText="1"/>
    </xf>
    <xf numFmtId="0" fontId="58" fillId="25" borderId="49" xfId="0" applyFont="1" applyFill="1" applyBorder="1" applyAlignment="1">
      <alignment horizontal="center" vertical="center" wrapText="1"/>
    </xf>
    <xf numFmtId="0" fontId="22" fillId="0" borderId="49" xfId="0" applyFont="1" applyBorder="1" applyAlignment="1">
      <alignment horizontal="center" wrapText="1"/>
    </xf>
    <xf numFmtId="1" fontId="42" fillId="0" borderId="49" xfId="0" applyNumberFormat="1" applyFont="1" applyBorder="1" applyAlignment="1">
      <alignment horizontal="center" vertical="center" wrapText="1"/>
    </xf>
    <xf numFmtId="1" fontId="22" fillId="0" borderId="49" xfId="0" applyNumberFormat="1" applyFont="1" applyBorder="1" applyAlignment="1">
      <alignment horizontal="center" vertical="center" wrapText="1"/>
    </xf>
    <xf numFmtId="1" fontId="42" fillId="0" borderId="55" xfId="0" applyNumberFormat="1" applyFont="1" applyBorder="1" applyAlignment="1">
      <alignment horizontal="center" vertical="center" wrapText="1"/>
    </xf>
    <xf numFmtId="1" fontId="42" fillId="0" borderId="88" xfId="0" applyNumberFormat="1" applyFont="1" applyBorder="1" applyAlignment="1">
      <alignment horizontal="center" vertical="center" wrapText="1"/>
    </xf>
    <xf numFmtId="0" fontId="42" fillId="41" borderId="35" xfId="0" applyFont="1" applyFill="1" applyBorder="1" applyAlignment="1">
      <alignment vertical="center" wrapText="1"/>
    </xf>
    <xf numFmtId="1" fontId="42" fillId="0" borderId="48" xfId="0" applyNumberFormat="1" applyFont="1" applyBorder="1" applyAlignment="1">
      <alignment horizontal="center" wrapText="1"/>
    </xf>
    <xf numFmtId="1" fontId="22" fillId="0" borderId="48" xfId="0" applyNumberFormat="1" applyFont="1" applyBorder="1" applyAlignment="1">
      <alignment horizontal="left" vertical="center" wrapText="1"/>
    </xf>
    <xf numFmtId="1" fontId="22" fillId="0" borderId="48" xfId="0" applyNumberFormat="1" applyFont="1" applyFill="1" applyBorder="1" applyAlignment="1">
      <alignment horizontal="left" vertical="center" wrapText="1"/>
    </xf>
    <xf numFmtId="0" fontId="42" fillId="42" borderId="36" xfId="0" applyFont="1" applyFill="1" applyBorder="1" applyAlignment="1">
      <alignment vertical="center" wrapText="1"/>
    </xf>
    <xf numFmtId="0" fontId="22" fillId="0" borderId="49" xfId="0" applyFont="1" applyBorder="1" applyAlignment="1">
      <alignment horizontal="center" vertical="center" wrapText="1"/>
    </xf>
    <xf numFmtId="0" fontId="22" fillId="0" borderId="49" xfId="0" applyFont="1" applyFill="1" applyBorder="1" applyAlignment="1">
      <alignment horizontal="center" vertical="center" wrapText="1"/>
    </xf>
    <xf numFmtId="0" fontId="58" fillId="25" borderId="88" xfId="0" applyFont="1" applyFill="1" applyBorder="1" applyAlignment="1">
      <alignment horizontal="center" vertical="center" wrapText="1"/>
    </xf>
    <xf numFmtId="0" fontId="42" fillId="42" borderId="48" xfId="0" applyFont="1" applyFill="1" applyBorder="1" applyAlignment="1">
      <alignment horizontal="center" vertical="center" wrapText="1"/>
    </xf>
    <xf numFmtId="0" fontId="22" fillId="0" borderId="48" xfId="0" applyFont="1" applyBorder="1" applyAlignment="1">
      <alignment horizontal="left" vertical="center" wrapText="1"/>
    </xf>
    <xf numFmtId="0" fontId="22" fillId="0" borderId="48" xfId="0" applyFont="1" applyFill="1" applyBorder="1" applyAlignment="1">
      <alignment horizontal="left" vertical="center" wrapText="1"/>
    </xf>
    <xf numFmtId="0" fontId="0" fillId="0" borderId="0" xfId="0"/>
    <xf numFmtId="0" fontId="42" fillId="43" borderId="41" xfId="0" applyFont="1" applyFill="1" applyBorder="1" applyAlignment="1">
      <alignment horizontal="center" vertical="center" wrapText="1"/>
    </xf>
    <xf numFmtId="168" fontId="22" fillId="43" borderId="71" xfId="0" applyNumberFormat="1" applyFont="1" applyFill="1" applyBorder="1" applyAlignment="1">
      <alignment horizontal="center" vertical="center"/>
    </xf>
    <xf numFmtId="168" fontId="22" fillId="43" borderId="74" xfId="0" applyNumberFormat="1" applyFont="1" applyFill="1" applyBorder="1" applyAlignment="1">
      <alignment horizontal="center" vertical="center"/>
    </xf>
    <xf numFmtId="168" fontId="22" fillId="43" borderId="75" xfId="0" applyNumberFormat="1" applyFont="1" applyFill="1" applyBorder="1"/>
    <xf numFmtId="168" fontId="22" fillId="43" borderId="82" xfId="0" applyNumberFormat="1" applyFont="1" applyFill="1" applyBorder="1"/>
    <xf numFmtId="168" fontId="0" fillId="0" borderId="0" xfId="0" applyNumberFormat="1" applyFont="1" applyAlignment="1"/>
    <xf numFmtId="0" fontId="0" fillId="0" borderId="0" xfId="0"/>
    <xf numFmtId="0" fontId="42" fillId="43" borderId="25" xfId="0" applyFont="1" applyFill="1" applyBorder="1" applyAlignment="1">
      <alignment horizontal="center" vertical="center" wrapText="1"/>
    </xf>
    <xf numFmtId="0" fontId="42" fillId="0" borderId="14" xfId="0" applyFont="1" applyBorder="1" applyAlignment="1">
      <alignment horizontal="center"/>
    </xf>
    <xf numFmtId="16" fontId="22" fillId="0" borderId="72" xfId="0" applyNumberFormat="1" applyFont="1" applyBorder="1" applyAlignment="1">
      <alignment horizontal="center"/>
    </xf>
    <xf numFmtId="0" fontId="57" fillId="47" borderId="0" xfId="0" applyFont="1" applyFill="1" applyBorder="1" applyAlignment="1">
      <alignment horizontal="left" vertical="center"/>
    </xf>
    <xf numFmtId="0" fontId="22" fillId="47" borderId="0" xfId="0" applyFont="1" applyFill="1" applyAlignment="1">
      <alignment vertical="center" wrapText="1"/>
    </xf>
    <xf numFmtId="0" fontId="57" fillId="47" borderId="0" xfId="0" applyFont="1" applyFill="1" applyAlignment="1">
      <alignment vertical="center"/>
    </xf>
    <xf numFmtId="0" fontId="42" fillId="47" borderId="0" xfId="0" applyFont="1" applyFill="1" applyAlignment="1">
      <alignment vertical="center"/>
    </xf>
    <xf numFmtId="0" fontId="42" fillId="47" borderId="0" xfId="0" applyFont="1" applyFill="1" applyAlignment="1">
      <alignment horizontal="center" vertical="center" wrapText="1"/>
    </xf>
    <xf numFmtId="168" fontId="42" fillId="47" borderId="10" xfId="0" applyNumberFormat="1" applyFont="1" applyFill="1" applyBorder="1" applyAlignment="1">
      <alignment vertical="center"/>
    </xf>
    <xf numFmtId="0" fontId="81" fillId="0" borderId="0" xfId="0" applyFont="1" applyAlignment="1">
      <alignment horizontal="left"/>
    </xf>
    <xf numFmtId="0" fontId="42" fillId="0" borderId="26" xfId="0" applyFont="1" applyBorder="1" applyAlignment="1">
      <alignment horizontal="right" vertical="center" wrapText="1"/>
    </xf>
    <xf numFmtId="2" fontId="81" fillId="0" borderId="52" xfId="0" applyNumberFormat="1" applyFont="1" applyBorder="1"/>
    <xf numFmtId="2" fontId="81" fillId="29" borderId="52" xfId="0" applyNumberFormat="1" applyFont="1" applyFill="1" applyBorder="1"/>
    <xf numFmtId="2" fontId="81" fillId="0" borderId="67" xfId="0" applyNumberFormat="1" applyFont="1" applyBorder="1"/>
    <xf numFmtId="0" fontId="22" fillId="0" borderId="30" xfId="0" applyFont="1" applyBorder="1" applyAlignment="1">
      <alignment horizontal="right" vertical="center" wrapText="1"/>
    </xf>
    <xf numFmtId="2" fontId="79" fillId="0" borderId="0" xfId="0" applyNumberFormat="1" applyFont="1" applyBorder="1"/>
    <xf numFmtId="2" fontId="79" fillId="29" borderId="0" xfId="0" applyNumberFormat="1" applyFont="1" applyFill="1" applyBorder="1"/>
    <xf numFmtId="2" fontId="79" fillId="0" borderId="39" xfId="0" applyNumberFormat="1" applyFont="1" applyBorder="1"/>
    <xf numFmtId="0" fontId="22" fillId="0" borderId="30" xfId="0" applyFont="1" applyBorder="1" applyAlignment="1">
      <alignment vertical="center" wrapText="1"/>
    </xf>
    <xf numFmtId="0" fontId="22" fillId="0" borderId="24" xfId="0" applyFont="1" applyBorder="1" applyAlignment="1">
      <alignment horizontal="right" vertical="center" wrapText="1"/>
    </xf>
    <xf numFmtId="2" fontId="79" fillId="0" borderId="20" xfId="0" applyNumberFormat="1" applyFont="1" applyBorder="1"/>
    <xf numFmtId="2" fontId="79" fillId="29" borderId="20" xfId="0" applyNumberFormat="1" applyFont="1" applyFill="1" applyBorder="1"/>
    <xf numFmtId="2" fontId="79" fillId="0" borderId="51" xfId="0" applyNumberFormat="1" applyFont="1" applyBorder="1"/>
    <xf numFmtId="3" fontId="22" fillId="26" borderId="0" xfId="0" applyNumberFormat="1" applyFont="1" applyFill="1" applyProtection="1"/>
    <xf numFmtId="0" fontId="42" fillId="0" borderId="0" xfId="0" applyFont="1" applyFill="1" applyBorder="1" applyAlignment="1">
      <alignment horizontal="center" vertical="center"/>
    </xf>
    <xf numFmtId="41" fontId="42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22" fillId="0" borderId="11" xfId="0" applyNumberFormat="1" applyFont="1" applyBorder="1"/>
    <xf numFmtId="3" fontId="22" fillId="0" borderId="11" xfId="0" applyNumberFormat="1" applyFont="1" applyBorder="1" applyAlignment="1">
      <alignment vertical="center"/>
    </xf>
    <xf numFmtId="168" fontId="22" fillId="34" borderId="73" xfId="0" applyNumberFormat="1" applyFont="1" applyFill="1" applyBorder="1" applyAlignment="1" applyProtection="1">
      <alignment horizontal="right" vertical="center"/>
    </xf>
    <xf numFmtId="168" fontId="22" fillId="34" borderId="11" xfId="0" applyNumberFormat="1" applyFont="1" applyFill="1" applyBorder="1" applyAlignment="1" applyProtection="1">
      <alignment horizontal="right" vertical="center"/>
    </xf>
    <xf numFmtId="168" fontId="22" fillId="34" borderId="46" xfId="0" applyNumberFormat="1" applyFont="1" applyFill="1" applyBorder="1" applyAlignment="1" applyProtection="1">
      <alignment horizontal="right" vertical="center"/>
    </xf>
    <xf numFmtId="3" fontId="42" fillId="48" borderId="11" xfId="0" applyNumberFormat="1" applyFont="1" applyFill="1" applyBorder="1" applyAlignment="1">
      <alignment vertical="center"/>
    </xf>
    <xf numFmtId="168" fontId="42" fillId="48" borderId="73" xfId="0" applyNumberFormat="1" applyFont="1" applyFill="1" applyBorder="1" applyAlignment="1" applyProtection="1">
      <alignment horizontal="right" vertical="center"/>
    </xf>
    <xf numFmtId="168" fontId="42" fillId="48" borderId="11" xfId="0" applyNumberFormat="1" applyFont="1" applyFill="1" applyBorder="1" applyAlignment="1" applyProtection="1">
      <alignment horizontal="right" vertical="center"/>
    </xf>
    <xf numFmtId="3" fontId="122" fillId="0" borderId="30" xfId="277" applyNumberFormat="1" applyFont="1" applyBorder="1" applyAlignment="1">
      <alignment vertical="center"/>
    </xf>
    <xf numFmtId="0" fontId="117" fillId="0" borderId="39" xfId="299" applyFont="1" applyBorder="1" applyAlignment="1">
      <alignment vertical="center" wrapText="1"/>
    </xf>
    <xf numFmtId="3" fontId="116" fillId="0" borderId="39" xfId="277" applyNumberFormat="1" applyFont="1" applyFill="1" applyBorder="1" applyAlignment="1">
      <alignment vertical="center"/>
    </xf>
    <xf numFmtId="0" fontId="117" fillId="0" borderId="0" xfId="277" applyFont="1" applyBorder="1" applyAlignment="1">
      <alignment vertical="center"/>
    </xf>
    <xf numFmtId="0" fontId="117" fillId="0" borderId="0" xfId="299" applyFont="1" applyBorder="1" applyAlignment="1">
      <alignment vertical="center"/>
    </xf>
    <xf numFmtId="0" fontId="22" fillId="0" borderId="39" xfId="280" applyFont="1" applyBorder="1" applyAlignment="1">
      <alignment vertical="center" wrapText="1"/>
    </xf>
    <xf numFmtId="0" fontId="117" fillId="0" borderId="39" xfId="277" applyFont="1" applyBorder="1" applyAlignment="1">
      <alignment vertical="center" wrapText="1"/>
    </xf>
    <xf numFmtId="0" fontId="118" fillId="0" borderId="30" xfId="277" applyFont="1" applyFill="1" applyBorder="1" applyAlignment="1">
      <alignment horizontal="left" vertical="center"/>
    </xf>
    <xf numFmtId="0" fontId="22" fillId="0" borderId="39" xfId="277" quotePrefix="1" applyFont="1" applyFill="1" applyBorder="1" applyAlignment="1">
      <alignment vertical="center" wrapText="1"/>
    </xf>
    <xf numFmtId="0" fontId="117" fillId="0" borderId="55" xfId="277" applyFont="1" applyFill="1" applyBorder="1" applyAlignment="1" applyProtection="1">
      <alignment vertical="center" wrapText="1"/>
      <protection locked="0"/>
    </xf>
    <xf numFmtId="3" fontId="117" fillId="0" borderId="13" xfId="277" applyNumberFormat="1" applyFont="1" applyFill="1" applyBorder="1" applyAlignment="1">
      <alignment vertical="center"/>
    </xf>
    <xf numFmtId="0" fontId="117" fillId="0" borderId="39" xfId="2787" applyFont="1" applyFill="1" applyBorder="1" applyAlignment="1" applyProtection="1">
      <alignment vertical="center" wrapText="1"/>
      <protection locked="0"/>
    </xf>
    <xf numFmtId="3" fontId="116" fillId="0" borderId="30" xfId="277" applyNumberFormat="1" applyFont="1" applyFill="1" applyBorder="1" applyAlignment="1">
      <alignment vertical="center"/>
    </xf>
    <xf numFmtId="0" fontId="117" fillId="0" borderId="0" xfId="277" quotePrefix="1" applyFont="1" applyFill="1" applyBorder="1" applyAlignment="1" applyProtection="1">
      <alignment vertical="center" wrapText="1"/>
      <protection locked="0"/>
    </xf>
    <xf numFmtId="0" fontId="144" fillId="0" borderId="30" xfId="277" applyFont="1" applyFill="1" applyBorder="1" applyAlignment="1">
      <alignment horizontal="left" vertical="center"/>
    </xf>
    <xf numFmtId="0" fontId="143" fillId="0" borderId="0" xfId="277" applyFont="1" applyFill="1" applyBorder="1" applyAlignment="1" applyProtection="1">
      <alignment vertical="center" wrapText="1"/>
      <protection locked="0"/>
    </xf>
    <xf numFmtId="3" fontId="143" fillId="0" borderId="28" xfId="277" applyNumberFormat="1" applyFont="1" applyBorder="1" applyAlignment="1">
      <alignment vertical="center"/>
    </xf>
    <xf numFmtId="3" fontId="143" fillId="0" borderId="0" xfId="277" applyNumberFormat="1" applyFont="1" applyBorder="1" applyAlignment="1">
      <alignment vertical="center"/>
    </xf>
    <xf numFmtId="3" fontId="143" fillId="0" borderId="39" xfId="277" applyNumberFormat="1" applyFont="1" applyBorder="1" applyAlignment="1">
      <alignment vertical="center"/>
    </xf>
    <xf numFmtId="3" fontId="143" fillId="0" borderId="30" xfId="277" applyNumberFormat="1" applyFont="1" applyFill="1" applyBorder="1" applyAlignment="1">
      <alignment vertical="center"/>
    </xf>
    <xf numFmtId="3" fontId="143" fillId="0" borderId="0" xfId="277" applyNumberFormat="1" applyFont="1" applyFill="1" applyBorder="1" applyAlignment="1">
      <alignment vertical="center"/>
    </xf>
    <xf numFmtId="3" fontId="143" fillId="0" borderId="39" xfId="277" applyNumberFormat="1" applyFont="1" applyFill="1" applyBorder="1" applyAlignment="1">
      <alignment vertical="center"/>
    </xf>
    <xf numFmtId="0" fontId="143" fillId="0" borderId="0" xfId="0" applyFont="1" applyAlignment="1">
      <alignment vertical="center"/>
    </xf>
    <xf numFmtId="0" fontId="122" fillId="0" borderId="24" xfId="277" applyFont="1" applyFill="1" applyBorder="1" applyAlignment="1">
      <alignment vertical="center"/>
    </xf>
    <xf numFmtId="0" fontId="117" fillId="0" borderId="20" xfId="278" applyFont="1" applyBorder="1" applyAlignment="1">
      <alignment vertical="center" wrapText="1"/>
    </xf>
    <xf numFmtId="3" fontId="117" fillId="0" borderId="14" xfId="277" applyNumberFormat="1" applyFont="1" applyBorder="1" applyAlignment="1">
      <alignment vertical="center"/>
    </xf>
    <xf numFmtId="3" fontId="117" fillId="0" borderId="20" xfId="277" applyNumberFormat="1" applyFont="1" applyBorder="1" applyAlignment="1">
      <alignment vertical="center"/>
    </xf>
    <xf numFmtId="3" fontId="117" fillId="0" borderId="51" xfId="277" applyNumberFormat="1" applyFont="1" applyBorder="1" applyAlignment="1">
      <alignment vertical="center"/>
    </xf>
    <xf numFmtId="3" fontId="117" fillId="0" borderId="20" xfId="278" applyNumberFormat="1" applyFont="1" applyBorder="1" applyAlignment="1">
      <alignment vertical="center"/>
    </xf>
    <xf numFmtId="0" fontId="42" fillId="0" borderId="24" xfId="277" applyFont="1" applyFill="1" applyBorder="1" applyAlignment="1">
      <alignment horizontal="left" vertical="center"/>
    </xf>
    <xf numFmtId="0" fontId="22" fillId="0" borderId="20" xfId="277" applyFont="1" applyFill="1" applyBorder="1" applyAlignment="1" applyProtection="1">
      <alignment vertical="center" wrapText="1"/>
      <protection locked="0"/>
    </xf>
    <xf numFmtId="3" fontId="22" fillId="0" borderId="24" xfId="277" applyNumberFormat="1" applyFont="1" applyFill="1" applyBorder="1" applyAlignment="1">
      <alignment vertical="center"/>
    </xf>
    <xf numFmtId="0" fontId="118" fillId="0" borderId="24" xfId="277" applyFont="1" applyFill="1" applyBorder="1" applyAlignment="1">
      <alignment horizontal="left" vertical="center"/>
    </xf>
    <xf numFmtId="0" fontId="117" fillId="0" borderId="20" xfId="277" applyFont="1" applyFill="1" applyBorder="1" applyAlignment="1" applyProtection="1">
      <alignment vertical="center" wrapText="1"/>
      <protection locked="0"/>
    </xf>
    <xf numFmtId="3" fontId="117" fillId="0" borderId="24" xfId="277" applyNumberFormat="1" applyFont="1" applyFill="1" applyBorder="1" applyAlignment="1">
      <alignment vertical="center"/>
    </xf>
    <xf numFmtId="3" fontId="117" fillId="0" borderId="20" xfId="277" applyNumberFormat="1" applyFont="1" applyFill="1" applyBorder="1" applyAlignment="1">
      <alignment vertical="center"/>
    </xf>
    <xf numFmtId="3" fontId="117" fillId="0" borderId="51" xfId="277" applyNumberFormat="1" applyFont="1" applyFill="1" applyBorder="1" applyAlignment="1">
      <alignment vertical="center"/>
    </xf>
    <xf numFmtId="0" fontId="17" fillId="0" borderId="0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46" fillId="0" borderId="20" xfId="0" applyFont="1" applyBorder="1" applyAlignment="1">
      <alignment horizontal="center" vertical="center" wrapText="1"/>
    </xf>
    <xf numFmtId="0" fontId="47" fillId="0" borderId="20" xfId="0" applyFont="1" applyBorder="1" applyAlignment="1">
      <alignment horizontal="right" vertical="center" wrapText="1"/>
    </xf>
    <xf numFmtId="0" fontId="145" fillId="0" borderId="0" xfId="0" applyFont="1" applyFill="1" applyBorder="1" applyAlignment="1">
      <alignment horizontal="right"/>
    </xf>
    <xf numFmtId="3" fontId="42" fillId="43" borderId="25" xfId="0" applyNumberFormat="1" applyFont="1" applyFill="1" applyBorder="1" applyAlignment="1">
      <alignment horizontal="center" vertical="center" wrapText="1"/>
    </xf>
    <xf numFmtId="3" fontId="42" fillId="43" borderId="32" xfId="0" applyNumberFormat="1" applyFont="1" applyFill="1" applyBorder="1" applyAlignment="1">
      <alignment horizontal="center" vertical="center"/>
    </xf>
    <xf numFmtId="3" fontId="42" fillId="43" borderId="32" xfId="0" applyNumberFormat="1" applyFont="1" applyFill="1" applyBorder="1" applyAlignment="1">
      <alignment horizontal="center" vertical="center" wrapText="1"/>
    </xf>
    <xf numFmtId="0" fontId="42" fillId="43" borderId="10" xfId="0" applyFont="1" applyFill="1" applyBorder="1" applyAlignment="1">
      <alignment horizontal="center" vertical="center" wrapText="1"/>
    </xf>
    <xf numFmtId="0" fontId="146" fillId="0" borderId="0" xfId="0" applyFont="1"/>
    <xf numFmtId="0" fontId="15" fillId="0" borderId="28" xfId="0" applyFont="1" applyFill="1" applyBorder="1" applyAlignment="1" applyProtection="1">
      <alignment wrapText="1"/>
      <protection locked="0"/>
    </xf>
    <xf numFmtId="3" fontId="146" fillId="0" borderId="0" xfId="0" applyNumberFormat="1" applyFont="1" applyFill="1" applyBorder="1"/>
    <xf numFmtId="3" fontId="147" fillId="0" borderId="67" xfId="0" applyNumberFormat="1" applyFont="1" applyFill="1" applyBorder="1"/>
    <xf numFmtId="3" fontId="146" fillId="0" borderId="30" xfId="0" applyNumberFormat="1" applyFont="1" applyBorder="1"/>
    <xf numFmtId="3" fontId="146" fillId="0" borderId="52" xfId="0" applyNumberFormat="1" applyFont="1" applyBorder="1"/>
    <xf numFmtId="3" fontId="146" fillId="0" borderId="0" xfId="0" applyNumberFormat="1" applyFont="1" applyBorder="1"/>
    <xf numFmtId="3" fontId="147" fillId="0" borderId="39" xfId="0" applyNumberFormat="1" applyFont="1" applyBorder="1"/>
    <xf numFmtId="0" fontId="15" fillId="0" borderId="45" xfId="0" applyFont="1" applyFill="1" applyBorder="1" applyAlignment="1" applyProtection="1">
      <alignment vertical="center" wrapText="1"/>
      <protection locked="0"/>
    </xf>
    <xf numFmtId="3" fontId="146" fillId="0" borderId="76" xfId="0" applyNumberFormat="1" applyFont="1" applyFill="1" applyBorder="1" applyAlignment="1">
      <alignment vertical="center"/>
    </xf>
    <xf numFmtId="3" fontId="147" fillId="0" borderId="83" xfId="0" applyNumberFormat="1" applyFont="1" applyFill="1" applyBorder="1" applyAlignment="1">
      <alignment vertical="center"/>
    </xf>
    <xf numFmtId="3" fontId="146" fillId="0" borderId="16" xfId="0" applyNumberFormat="1" applyFont="1" applyBorder="1" applyAlignment="1">
      <alignment vertical="center"/>
    </xf>
    <xf numFmtId="3" fontId="146" fillId="0" borderId="76" xfId="0" applyNumberFormat="1" applyFont="1" applyBorder="1" applyAlignment="1">
      <alignment vertical="center"/>
    </xf>
    <xf numFmtId="3" fontId="147" fillId="0" borderId="8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5" fillId="0" borderId="31" xfId="0" applyFont="1" applyFill="1" applyBorder="1" applyAlignment="1" applyProtection="1">
      <alignment vertical="center" wrapText="1"/>
      <protection locked="0"/>
    </xf>
    <xf numFmtId="3" fontId="146" fillId="0" borderId="47" xfId="0" applyNumberFormat="1" applyFont="1" applyFill="1" applyBorder="1" applyAlignment="1">
      <alignment vertical="center"/>
    </xf>
    <xf numFmtId="3" fontId="146" fillId="0" borderId="12" xfId="0" applyNumberFormat="1" applyFont="1" applyBorder="1" applyAlignment="1">
      <alignment vertical="center"/>
    </xf>
    <xf numFmtId="3" fontId="146" fillId="0" borderId="47" xfId="0" applyNumberFormat="1" applyFont="1" applyBorder="1" applyAlignment="1">
      <alignment vertical="center"/>
    </xf>
    <xf numFmtId="0" fontId="15" fillId="0" borderId="28" xfId="0" applyFont="1" applyFill="1" applyBorder="1" applyAlignment="1" applyProtection="1">
      <alignment vertical="center" wrapText="1"/>
      <protection locked="0"/>
    </xf>
    <xf numFmtId="3" fontId="146" fillId="0" borderId="0" xfId="0" applyNumberFormat="1" applyFont="1" applyFill="1" applyBorder="1" applyAlignment="1">
      <alignment vertical="center"/>
    </xf>
    <xf numFmtId="3" fontId="147" fillId="0" borderId="39" xfId="0" applyNumberFormat="1" applyFont="1" applyFill="1" applyBorder="1" applyAlignment="1">
      <alignment vertical="center"/>
    </xf>
    <xf numFmtId="3" fontId="146" fillId="0" borderId="30" xfId="0" applyNumberFormat="1" applyFont="1" applyBorder="1" applyAlignment="1">
      <alignment vertical="center"/>
    </xf>
    <xf numFmtId="3" fontId="146" fillId="0" borderId="0" xfId="0" applyNumberFormat="1" applyFont="1" applyBorder="1" applyAlignment="1">
      <alignment vertical="center"/>
    </xf>
    <xf numFmtId="3" fontId="147" fillId="0" borderId="39" xfId="0" applyNumberFormat="1" applyFont="1" applyBorder="1" applyAlignment="1">
      <alignment vertical="center"/>
    </xf>
    <xf numFmtId="0" fontId="15" fillId="0" borderId="28" xfId="0" applyFont="1" applyFill="1" applyBorder="1" applyAlignment="1" applyProtection="1">
      <alignment horizontal="right" vertical="center" wrapText="1"/>
      <protection locked="0"/>
    </xf>
    <xf numFmtId="0" fontId="148" fillId="0" borderId="28" xfId="0" applyFont="1" applyFill="1" applyBorder="1" applyAlignment="1" applyProtection="1">
      <alignment horizontal="center" wrapText="1"/>
      <protection locked="0"/>
    </xf>
    <xf numFmtId="0" fontId="15" fillId="0" borderId="45" xfId="0" applyFont="1" applyFill="1" applyBorder="1" applyAlignment="1" applyProtection="1">
      <alignment horizontal="right" vertical="center" wrapText="1"/>
      <protection locked="0"/>
    </xf>
    <xf numFmtId="3" fontId="146" fillId="0" borderId="16" xfId="0" applyNumberFormat="1" applyFont="1" applyFill="1" applyBorder="1" applyAlignment="1">
      <alignment vertical="center"/>
    </xf>
    <xf numFmtId="3" fontId="146" fillId="0" borderId="20" xfId="0" applyNumberFormat="1" applyFont="1" applyFill="1" applyBorder="1"/>
    <xf numFmtId="3" fontId="147" fillId="0" borderId="51" xfId="0" applyNumberFormat="1" applyFont="1" applyFill="1" applyBorder="1"/>
    <xf numFmtId="3" fontId="146" fillId="0" borderId="20" xfId="0" applyNumberFormat="1" applyFont="1" applyBorder="1"/>
    <xf numFmtId="0" fontId="147" fillId="43" borderId="10" xfId="0" applyFont="1" applyFill="1" applyBorder="1" applyAlignment="1">
      <alignment vertical="center"/>
    </xf>
    <xf numFmtId="3" fontId="147" fillId="43" borderId="41" xfId="0" applyNumberFormat="1" applyFont="1" applyFill="1" applyBorder="1" applyAlignment="1">
      <alignment vertical="center"/>
    </xf>
    <xf numFmtId="3" fontId="147" fillId="43" borderId="17" xfId="0" applyNumberFormat="1" applyFont="1" applyFill="1" applyBorder="1" applyAlignment="1">
      <alignment vertical="center"/>
    </xf>
    <xf numFmtId="3" fontId="147" fillId="43" borderId="32" xfId="0" applyNumberFormat="1" applyFont="1" applyFill="1" applyBorder="1" applyAlignment="1">
      <alignment vertical="center"/>
    </xf>
    <xf numFmtId="3" fontId="147" fillId="43" borderId="57" xfId="0" applyNumberFormat="1" applyFont="1" applyFill="1" applyBorder="1" applyAlignment="1">
      <alignment vertical="center"/>
    </xf>
    <xf numFmtId="0" fontId="147" fillId="43" borderId="0" xfId="0" applyFont="1" applyFill="1" applyAlignment="1">
      <alignment vertical="center"/>
    </xf>
    <xf numFmtId="3" fontId="17" fillId="0" borderId="11" xfId="295" applyNumberFormat="1" applyFont="1" applyFill="1" applyBorder="1" applyAlignment="1">
      <alignment vertical="center"/>
    </xf>
    <xf numFmtId="3" fontId="17" fillId="0" borderId="46" xfId="295" applyNumberFormat="1" applyFont="1" applyFill="1" applyBorder="1" applyAlignment="1">
      <alignment vertical="center"/>
    </xf>
    <xf numFmtId="3" fontId="17" fillId="0" borderId="48" xfId="295" applyNumberFormat="1" applyFont="1" applyFill="1" applyBorder="1" applyAlignment="1">
      <alignment vertical="center"/>
    </xf>
    <xf numFmtId="3" fontId="17" fillId="0" borderId="73" xfId="295" applyNumberFormat="1" applyFont="1" applyFill="1" applyBorder="1" applyAlignment="1">
      <alignment horizontal="right" vertical="center"/>
    </xf>
    <xf numFmtId="0" fontId="42" fillId="0" borderId="45" xfId="0" applyFont="1" applyBorder="1" applyAlignment="1">
      <alignment horizontal="center" vertical="center"/>
    </xf>
    <xf numFmtId="0" fontId="4" fillId="48" borderId="19" xfId="0" applyFont="1" applyFill="1" applyBorder="1" applyAlignment="1">
      <alignment horizontal="center" vertical="center"/>
    </xf>
    <xf numFmtId="0" fontId="4" fillId="48" borderId="37" xfId="0" applyFont="1" applyFill="1" applyBorder="1" applyAlignment="1">
      <alignment horizontal="center" vertical="center"/>
    </xf>
    <xf numFmtId="0" fontId="4" fillId="48" borderId="0" xfId="0" applyFont="1" applyFill="1" applyBorder="1" applyAlignment="1">
      <alignment horizontal="center" vertical="center"/>
    </xf>
    <xf numFmtId="0" fontId="4" fillId="48" borderId="62" xfId="0" applyFont="1" applyFill="1" applyBorder="1" applyAlignment="1">
      <alignment horizontal="center" vertical="center"/>
    </xf>
    <xf numFmtId="0" fontId="4" fillId="48" borderId="44" xfId="0" applyFont="1" applyFill="1" applyBorder="1" applyAlignment="1">
      <alignment horizontal="center" vertical="center"/>
    </xf>
    <xf numFmtId="0" fontId="4" fillId="48" borderId="74" xfId="0" applyFont="1" applyFill="1" applyBorder="1" applyAlignment="1">
      <alignment horizontal="center" vertical="center"/>
    </xf>
    <xf numFmtId="0" fontId="4" fillId="48" borderId="11" xfId="0" applyFont="1" applyFill="1" applyBorder="1" applyAlignment="1">
      <alignment horizontal="center" vertical="center" wrapText="1"/>
    </xf>
    <xf numFmtId="0" fontId="4" fillId="48" borderId="11" xfId="0" applyFont="1" applyFill="1" applyBorder="1" applyAlignment="1">
      <alignment horizontal="center" vertical="center"/>
    </xf>
    <xf numFmtId="1" fontId="42" fillId="43" borderId="0" xfId="0" applyNumberFormat="1" applyFont="1" applyFill="1" applyBorder="1" applyAlignment="1">
      <alignment horizontal="center" vertical="center" wrapText="1"/>
    </xf>
    <xf numFmtId="3" fontId="42" fillId="43" borderId="32" xfId="277" applyNumberFormat="1" applyFont="1" applyFill="1" applyBorder="1" applyAlignment="1">
      <alignment horizontal="center" vertical="center"/>
    </xf>
    <xf numFmtId="0" fontId="23" fillId="0" borderId="39" xfId="277" applyFont="1" applyBorder="1" applyAlignment="1">
      <alignment vertical="center" wrapText="1"/>
    </xf>
    <xf numFmtId="168" fontId="18" fillId="43" borderId="0" xfId="0" applyNumberFormat="1" applyFont="1" applyFill="1" applyBorder="1" applyAlignment="1">
      <alignment horizontal="center" vertical="center" wrapText="1"/>
    </xf>
    <xf numFmtId="168" fontId="18" fillId="0" borderId="0" xfId="0" applyNumberFormat="1" applyFont="1" applyFill="1" applyBorder="1" applyAlignment="1">
      <alignment horizontal="right"/>
    </xf>
    <xf numFmtId="168" fontId="18" fillId="0" borderId="0" xfId="0" applyNumberFormat="1" applyFont="1" applyFill="1" applyBorder="1" applyAlignment="1">
      <alignment vertical="center"/>
    </xf>
    <xf numFmtId="168" fontId="18" fillId="0" borderId="0" xfId="0" applyNumberFormat="1" applyFont="1" applyFill="1" applyBorder="1" applyAlignment="1"/>
    <xf numFmtId="0" fontId="22" fillId="0" borderId="20" xfId="277" quotePrefix="1" applyFont="1" applyFill="1" applyBorder="1" applyAlignment="1" applyProtection="1">
      <alignment vertical="center" wrapText="1"/>
      <protection locked="0"/>
    </xf>
    <xf numFmtId="0" fontId="42" fillId="0" borderId="25" xfId="277" applyFont="1" applyFill="1" applyBorder="1" applyAlignment="1">
      <alignment vertical="center"/>
    </xf>
    <xf numFmtId="0" fontId="42" fillId="47" borderId="0" xfId="0" applyFont="1" applyFill="1" applyAlignment="1">
      <alignment vertical="center" wrapText="1"/>
    </xf>
    <xf numFmtId="0" fontId="46" fillId="0" borderId="24" xfId="277" applyFont="1" applyFill="1" applyBorder="1" applyAlignment="1">
      <alignment vertical="center"/>
    </xf>
    <xf numFmtId="0" fontId="22" fillId="0" borderId="20" xfId="299" applyFont="1" applyBorder="1" applyAlignment="1">
      <alignment vertical="center" wrapText="1"/>
    </xf>
    <xf numFmtId="168" fontId="42" fillId="0" borderId="24" xfId="0" applyNumberFormat="1" applyFont="1" applyBorder="1" applyAlignment="1">
      <alignment horizontal="center"/>
    </xf>
    <xf numFmtId="168" fontId="42" fillId="0" borderId="21" xfId="0" applyNumberFormat="1" applyFont="1" applyBorder="1" applyAlignment="1">
      <alignment horizontal="center"/>
    </xf>
    <xf numFmtId="168" fontId="42" fillId="0" borderId="22" xfId="0" applyNumberFormat="1" applyFont="1" applyBorder="1" applyAlignment="1">
      <alignment horizontal="center"/>
    </xf>
    <xf numFmtId="168" fontId="42" fillId="0" borderId="20" xfId="0" applyNumberFormat="1" applyFont="1" applyBorder="1" applyAlignment="1">
      <alignment horizontal="center"/>
    </xf>
    <xf numFmtId="168" fontId="42" fillId="0" borderId="68" xfId="0" applyNumberFormat="1" applyFont="1" applyBorder="1" applyAlignment="1">
      <alignment horizontal="center"/>
    </xf>
    <xf numFmtId="168" fontId="42" fillId="0" borderId="51" xfId="0" applyNumberFormat="1" applyFont="1" applyBorder="1" applyAlignment="1">
      <alignment horizontal="center"/>
    </xf>
    <xf numFmtId="168" fontId="46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168" fontId="46" fillId="0" borderId="24" xfId="0" applyNumberFormat="1" applyFont="1" applyBorder="1" applyAlignment="1">
      <alignment horizontal="center" vertical="center"/>
    </xf>
    <xf numFmtId="168" fontId="46" fillId="0" borderId="57" xfId="0" applyNumberFormat="1" applyFont="1" applyBorder="1" applyAlignment="1">
      <alignment horizontal="center" vertical="center"/>
    </xf>
    <xf numFmtId="168" fontId="46" fillId="0" borderId="14" xfId="0" applyNumberFormat="1" applyFont="1" applyBorder="1" applyAlignment="1">
      <alignment horizontal="center" vertical="center"/>
    </xf>
    <xf numFmtId="168" fontId="42" fillId="0" borderId="69" xfId="0" applyNumberFormat="1" applyFont="1" applyBorder="1" applyAlignment="1">
      <alignment horizontal="center" vertical="center"/>
    </xf>
    <xf numFmtId="168" fontId="42" fillId="0" borderId="21" xfId="0" applyNumberFormat="1" applyFont="1" applyBorder="1" applyAlignment="1">
      <alignment horizontal="center" vertical="center"/>
    </xf>
    <xf numFmtId="168" fontId="42" fillId="0" borderId="70" xfId="0" applyNumberFormat="1" applyFont="1" applyBorder="1" applyAlignment="1">
      <alignment horizontal="center" vertical="center"/>
    </xf>
    <xf numFmtId="168" fontId="42" fillId="0" borderId="88" xfId="0" applyNumberFormat="1" applyFont="1" applyBorder="1" applyAlignment="1">
      <alignment horizontal="center" vertical="center"/>
    </xf>
    <xf numFmtId="168" fontId="42" fillId="0" borderId="15" xfId="0" applyNumberFormat="1" applyFont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/>
    </xf>
    <xf numFmtId="168" fontId="18" fillId="0" borderId="14" xfId="0" applyNumberFormat="1" applyFont="1" applyFill="1" applyBorder="1" applyAlignment="1">
      <alignment horizontal="center" vertical="center"/>
    </xf>
    <xf numFmtId="168" fontId="18" fillId="0" borderId="51" xfId="0" applyNumberFormat="1" applyFont="1" applyFill="1" applyBorder="1" applyAlignment="1">
      <alignment horizontal="center" vertical="center"/>
    </xf>
    <xf numFmtId="0" fontId="0" fillId="0" borderId="0" xfId="0"/>
    <xf numFmtId="0" fontId="42" fillId="0" borderId="25" xfId="0" applyFont="1" applyBorder="1" applyAlignment="1">
      <alignment horizontal="center" vertical="center" wrapText="1"/>
    </xf>
    <xf numFmtId="0" fontId="42" fillId="0" borderId="32" xfId="0" applyFont="1" applyBorder="1" applyAlignment="1">
      <alignment horizontal="center" vertical="center" wrapText="1"/>
    </xf>
    <xf numFmtId="0" fontId="42" fillId="42" borderId="34" xfId="0" applyFont="1" applyFill="1" applyBorder="1" applyAlignment="1">
      <alignment horizontal="center" vertical="center" wrapText="1"/>
    </xf>
    <xf numFmtId="0" fontId="42" fillId="42" borderId="36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/>
    </xf>
    <xf numFmtId="0" fontId="18" fillId="0" borderId="41" xfId="0" applyFont="1" applyFill="1" applyBorder="1" applyAlignment="1">
      <alignment horizontal="center"/>
    </xf>
    <xf numFmtId="0" fontId="18" fillId="0" borderId="32" xfId="0" applyFont="1" applyFill="1" applyBorder="1" applyAlignment="1">
      <alignment horizontal="center"/>
    </xf>
    <xf numFmtId="0" fontId="53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horizontal="center" vertical="center" wrapText="1"/>
    </xf>
    <xf numFmtId="168" fontId="95" fillId="0" borderId="0" xfId="0" applyNumberFormat="1" applyFont="1" applyBorder="1" applyAlignment="1">
      <alignment horizontal="right"/>
    </xf>
    <xf numFmtId="1" fontId="42" fillId="43" borderId="25" xfId="0" applyNumberFormat="1" applyFont="1" applyFill="1" applyBorder="1" applyAlignment="1">
      <alignment horizontal="center" vertical="center" wrapText="1"/>
    </xf>
    <xf numFmtId="1" fontId="42" fillId="43" borderId="41" xfId="0" applyNumberFormat="1" applyFont="1" applyFill="1" applyBorder="1" applyAlignment="1">
      <alignment horizontal="center" vertical="center" wrapText="1"/>
    </xf>
    <xf numFmtId="1" fontId="42" fillId="43" borderId="32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1" fontId="42" fillId="43" borderId="30" xfId="0" applyNumberFormat="1" applyFont="1" applyFill="1" applyBorder="1" applyAlignment="1">
      <alignment horizontal="center" vertical="center" wrapText="1"/>
    </xf>
    <xf numFmtId="1" fontId="42" fillId="43" borderId="0" xfId="0" applyNumberFormat="1" applyFont="1" applyFill="1" applyBorder="1" applyAlignment="1">
      <alignment horizontal="center" vertical="center" wrapText="1"/>
    </xf>
    <xf numFmtId="1" fontId="42" fillId="43" borderId="39" xfId="0" applyNumberFormat="1" applyFont="1" applyFill="1" applyBorder="1" applyAlignment="1">
      <alignment horizontal="center" vertical="center" wrapText="1"/>
    </xf>
    <xf numFmtId="168" fontId="17" fillId="43" borderId="12" xfId="0" applyNumberFormat="1" applyFont="1" applyFill="1" applyBorder="1" applyAlignment="1">
      <alignment horizontal="center" vertical="center" wrapText="1"/>
    </xf>
    <xf numFmtId="168" fontId="17" fillId="43" borderId="47" xfId="0" applyNumberFormat="1" applyFont="1" applyFill="1" applyBorder="1" applyAlignment="1">
      <alignment horizontal="center" vertical="center" wrapText="1"/>
    </xf>
    <xf numFmtId="168" fontId="17" fillId="43" borderId="49" xfId="0" applyNumberFormat="1" applyFont="1" applyFill="1" applyBorder="1" applyAlignment="1">
      <alignment horizontal="center" vertical="center" wrapText="1"/>
    </xf>
    <xf numFmtId="1" fontId="4" fillId="43" borderId="34" xfId="0" applyNumberFormat="1" applyFont="1" applyFill="1" applyBorder="1" applyAlignment="1">
      <alignment horizontal="center" vertical="center"/>
    </xf>
    <xf numFmtId="1" fontId="4" fillId="43" borderId="53" xfId="0" applyNumberFormat="1" applyFont="1" applyFill="1" applyBorder="1" applyAlignment="1">
      <alignment horizontal="center" vertical="center"/>
    </xf>
    <xf numFmtId="1" fontId="4" fillId="43" borderId="52" xfId="0" applyNumberFormat="1" applyFont="1" applyFill="1" applyBorder="1" applyAlignment="1">
      <alignment horizontal="center" vertical="center"/>
    </xf>
    <xf numFmtId="1" fontId="4" fillId="43" borderId="36" xfId="0" applyNumberFormat="1" applyFont="1" applyFill="1" applyBorder="1" applyAlignment="1">
      <alignment horizontal="center" vertical="center"/>
    </xf>
    <xf numFmtId="1" fontId="42" fillId="43" borderId="34" xfId="0" applyNumberFormat="1" applyFont="1" applyFill="1" applyBorder="1" applyAlignment="1">
      <alignment horizontal="center" vertical="center" wrapText="1"/>
    </xf>
    <xf numFmtId="1" fontId="42" fillId="43" borderId="53" xfId="0" applyNumberFormat="1" applyFont="1" applyFill="1" applyBorder="1" applyAlignment="1">
      <alignment horizontal="center" vertical="center" wrapText="1"/>
    </xf>
    <xf numFmtId="1" fontId="42" fillId="43" borderId="34" xfId="0" applyNumberFormat="1" applyFont="1" applyFill="1" applyBorder="1" applyAlignment="1">
      <alignment horizontal="center" vertical="center"/>
    </xf>
    <xf numFmtId="1" fontId="42" fillId="43" borderId="53" xfId="0" applyNumberFormat="1" applyFont="1" applyFill="1" applyBorder="1" applyAlignment="1">
      <alignment horizontal="center" vertical="center"/>
    </xf>
    <xf numFmtId="1" fontId="4" fillId="43" borderId="53" xfId="0" applyNumberFormat="1" applyFont="1" applyFill="1" applyBorder="1" applyAlignment="1">
      <alignment wrapText="1"/>
    </xf>
    <xf numFmtId="1" fontId="4" fillId="43" borderId="36" xfId="0" applyNumberFormat="1" applyFont="1" applyFill="1" applyBorder="1" applyAlignment="1">
      <alignment wrapText="1"/>
    </xf>
    <xf numFmtId="1" fontId="4" fillId="43" borderId="34" xfId="0" applyNumberFormat="1" applyFont="1" applyFill="1" applyBorder="1" applyAlignment="1">
      <alignment horizontal="center" vertical="center" wrapText="1"/>
    </xf>
    <xf numFmtId="1" fontId="4" fillId="43" borderId="53" xfId="0" applyNumberFormat="1" applyFont="1" applyFill="1" applyBorder="1" applyAlignment="1">
      <alignment horizontal="center" vertical="center" wrapText="1"/>
    </xf>
    <xf numFmtId="1" fontId="4" fillId="43" borderId="36" xfId="0" applyNumberFormat="1" applyFont="1" applyFill="1" applyBorder="1" applyAlignment="1">
      <alignment horizontal="center" vertical="center" wrapText="1"/>
    </xf>
    <xf numFmtId="168" fontId="17" fillId="43" borderId="76" xfId="0" applyNumberFormat="1" applyFont="1" applyFill="1" applyBorder="1" applyAlignment="1">
      <alignment horizontal="center" vertical="center" wrapText="1"/>
    </xf>
    <xf numFmtId="168" fontId="42" fillId="43" borderId="19" xfId="0" applyNumberFormat="1" applyFont="1" applyFill="1" applyBorder="1" applyAlignment="1">
      <alignment horizontal="center" vertical="center"/>
    </xf>
    <xf numFmtId="168" fontId="42" fillId="43" borderId="56" xfId="0" applyNumberFormat="1" applyFont="1" applyFill="1" applyBorder="1" applyAlignment="1">
      <alignment horizontal="center" vertical="center"/>
    </xf>
    <xf numFmtId="168" fontId="42" fillId="43" borderId="86" xfId="0" applyNumberFormat="1" applyFont="1" applyFill="1" applyBorder="1" applyAlignment="1">
      <alignment horizontal="center" vertical="center"/>
    </xf>
    <xf numFmtId="1" fontId="42" fillId="43" borderId="12" xfId="0" applyNumberFormat="1" applyFont="1" applyFill="1" applyBorder="1" applyAlignment="1">
      <alignment horizontal="center" vertical="center" wrapText="1"/>
    </xf>
    <xf numFmtId="1" fontId="42" fillId="43" borderId="47" xfId="0" applyNumberFormat="1" applyFont="1" applyFill="1" applyBorder="1" applyAlignment="1">
      <alignment horizontal="center" vertical="center" wrapText="1"/>
    </xf>
    <xf numFmtId="1" fontId="42" fillId="43" borderId="49" xfId="0" applyNumberFormat="1" applyFont="1" applyFill="1" applyBorder="1" applyAlignment="1">
      <alignment horizontal="center" vertical="center" wrapText="1"/>
    </xf>
    <xf numFmtId="168" fontId="46" fillId="43" borderId="12" xfId="0" applyNumberFormat="1" applyFont="1" applyFill="1" applyBorder="1" applyAlignment="1">
      <alignment horizontal="center" vertical="center" wrapText="1"/>
    </xf>
    <xf numFmtId="168" fontId="46" fillId="43" borderId="47" xfId="0" applyNumberFormat="1" applyFont="1" applyFill="1" applyBorder="1" applyAlignment="1">
      <alignment horizontal="center" vertical="center" wrapText="1"/>
    </xf>
    <xf numFmtId="168" fontId="46" fillId="43" borderId="49" xfId="0" applyNumberFormat="1" applyFont="1" applyFill="1" applyBorder="1" applyAlignment="1">
      <alignment horizontal="center" vertical="center" wrapText="1"/>
    </xf>
    <xf numFmtId="168" fontId="22" fillId="43" borderId="19" xfId="0" applyNumberFormat="1" applyFont="1" applyFill="1" applyBorder="1" applyAlignment="1">
      <alignment horizontal="center" vertical="center"/>
    </xf>
    <xf numFmtId="168" fontId="22" fillId="43" borderId="56" xfId="0" applyNumberFormat="1" applyFont="1" applyFill="1" applyBorder="1" applyAlignment="1">
      <alignment horizontal="center" vertical="center"/>
    </xf>
    <xf numFmtId="168" fontId="22" fillId="43" borderId="86" xfId="0" applyNumberFormat="1" applyFont="1" applyFill="1" applyBorder="1" applyAlignment="1">
      <alignment horizontal="center" vertical="center"/>
    </xf>
    <xf numFmtId="1" fontId="102" fillId="43" borderId="12" xfId="0" applyNumberFormat="1" applyFont="1" applyFill="1" applyBorder="1" applyAlignment="1">
      <alignment horizontal="center" vertical="center" wrapText="1"/>
    </xf>
    <xf numFmtId="1" fontId="102" fillId="43" borderId="47" xfId="0" applyNumberFormat="1" applyFont="1" applyFill="1" applyBorder="1" applyAlignment="1">
      <alignment horizontal="center" vertical="center" wrapText="1"/>
    </xf>
    <xf numFmtId="1" fontId="102" fillId="43" borderId="49" xfId="0" applyNumberFormat="1" applyFont="1" applyFill="1" applyBorder="1" applyAlignment="1">
      <alignment horizontal="center" vertical="center" wrapText="1"/>
    </xf>
    <xf numFmtId="1" fontId="18" fillId="43" borderId="12" xfId="0" applyNumberFormat="1" applyFont="1" applyFill="1" applyBorder="1" applyAlignment="1">
      <alignment horizontal="center" vertical="center" wrapText="1"/>
    </xf>
    <xf numFmtId="1" fontId="18" fillId="43" borderId="47" xfId="0" applyNumberFormat="1" applyFont="1" applyFill="1" applyBorder="1" applyAlignment="1">
      <alignment horizontal="center" vertical="center" wrapText="1"/>
    </xf>
    <xf numFmtId="1" fontId="18" fillId="43" borderId="49" xfId="0" applyNumberFormat="1" applyFont="1" applyFill="1" applyBorder="1" applyAlignment="1">
      <alignment horizontal="center" vertical="center" wrapText="1"/>
    </xf>
    <xf numFmtId="1" fontId="46" fillId="43" borderId="12" xfId="0" applyNumberFormat="1" applyFont="1" applyFill="1" applyBorder="1" applyAlignment="1">
      <alignment horizontal="center" vertical="center" wrapText="1"/>
    </xf>
    <xf numFmtId="1" fontId="46" fillId="43" borderId="47" xfId="0" applyNumberFormat="1" applyFont="1" applyFill="1" applyBorder="1" applyAlignment="1">
      <alignment horizontal="center" vertical="center" wrapText="1"/>
    </xf>
    <xf numFmtId="1" fontId="46" fillId="43" borderId="49" xfId="0" applyNumberFormat="1" applyFont="1" applyFill="1" applyBorder="1" applyAlignment="1">
      <alignment horizontal="center" vertical="center" wrapText="1"/>
    </xf>
    <xf numFmtId="1" fontId="107" fillId="43" borderId="12" xfId="0" applyNumberFormat="1" applyFont="1" applyFill="1" applyBorder="1" applyAlignment="1">
      <alignment horizontal="center" vertical="center" wrapText="1"/>
    </xf>
    <xf numFmtId="1" fontId="107" fillId="43" borderId="47" xfId="0" applyNumberFormat="1" applyFont="1" applyFill="1" applyBorder="1" applyAlignment="1">
      <alignment horizontal="center" vertical="center" wrapText="1"/>
    </xf>
    <xf numFmtId="1" fontId="107" fillId="43" borderId="49" xfId="0" applyNumberFormat="1" applyFont="1" applyFill="1" applyBorder="1" applyAlignment="1">
      <alignment horizontal="center" vertical="center" wrapText="1"/>
    </xf>
    <xf numFmtId="1" fontId="4" fillId="43" borderId="53" xfId="0" applyNumberFormat="1" applyFont="1" applyFill="1" applyBorder="1" applyAlignment="1"/>
    <xf numFmtId="1" fontId="4" fillId="43" borderId="36" xfId="0" applyNumberFormat="1" applyFont="1" applyFill="1" applyBorder="1" applyAlignment="1"/>
    <xf numFmtId="168" fontId="46" fillId="43" borderId="46" xfId="0" applyNumberFormat="1" applyFont="1" applyFill="1" applyBorder="1" applyAlignment="1">
      <alignment horizontal="center" vertical="center" wrapText="1"/>
    </xf>
    <xf numFmtId="168" fontId="46" fillId="43" borderId="73" xfId="0" applyNumberFormat="1" applyFont="1" applyFill="1" applyBorder="1" applyAlignment="1">
      <alignment horizontal="center" vertical="center" wrapText="1"/>
    </xf>
    <xf numFmtId="168" fontId="17" fillId="43" borderId="11" xfId="0" applyNumberFormat="1" applyFont="1" applyFill="1" applyBorder="1" applyAlignment="1">
      <alignment horizontal="center" vertical="center" wrapText="1"/>
    </xf>
    <xf numFmtId="168" fontId="42" fillId="43" borderId="19" xfId="0" applyNumberFormat="1" applyFont="1" applyFill="1" applyBorder="1" applyAlignment="1">
      <alignment horizontal="center" vertical="center" wrapText="1"/>
    </xf>
    <xf numFmtId="168" fontId="42" fillId="43" borderId="56" xfId="0" applyNumberFormat="1" applyFont="1" applyFill="1" applyBorder="1" applyAlignment="1">
      <alignment horizontal="center" vertical="center" wrapText="1"/>
    </xf>
    <xf numFmtId="168" fontId="42" fillId="43" borderId="86" xfId="0" applyNumberFormat="1" applyFont="1" applyFill="1" applyBorder="1" applyAlignment="1">
      <alignment horizontal="center" vertical="center" wrapText="1"/>
    </xf>
    <xf numFmtId="0" fontId="106" fillId="0" borderId="20" xfId="0" applyFont="1" applyBorder="1" applyAlignment="1">
      <alignment horizontal="right"/>
    </xf>
    <xf numFmtId="0" fontId="42" fillId="43" borderId="53" xfId="0" applyNumberFormat="1" applyFont="1" applyFill="1" applyBorder="1" applyAlignment="1">
      <alignment horizontal="center" vertical="center" wrapText="1"/>
    </xf>
    <xf numFmtId="0" fontId="42" fillId="43" borderId="36" xfId="0" applyNumberFormat="1" applyFont="1" applyFill="1" applyBorder="1" applyAlignment="1">
      <alignment horizontal="center" vertical="center" wrapText="1"/>
    </xf>
    <xf numFmtId="1" fontId="46" fillId="43" borderId="30" xfId="0" applyNumberFormat="1" applyFont="1" applyFill="1" applyBorder="1" applyAlignment="1">
      <alignment horizontal="center" vertical="center" wrapText="1"/>
    </xf>
    <xf numFmtId="1" fontId="46" fillId="43" borderId="0" xfId="0" applyNumberFormat="1" applyFont="1" applyFill="1" applyBorder="1" applyAlignment="1">
      <alignment horizontal="center" vertical="center" wrapText="1"/>
    </xf>
    <xf numFmtId="1" fontId="46" fillId="43" borderId="39" xfId="0" applyNumberFormat="1" applyFont="1" applyFill="1" applyBorder="1" applyAlignment="1">
      <alignment horizontal="center" vertical="center" wrapText="1"/>
    </xf>
    <xf numFmtId="1" fontId="42" fillId="43" borderId="24" xfId="0" applyNumberFormat="1" applyFont="1" applyFill="1" applyBorder="1" applyAlignment="1">
      <alignment horizontal="center" vertical="center" wrapText="1"/>
    </xf>
    <xf numFmtId="1" fontId="42" fillId="43" borderId="20" xfId="0" applyNumberFormat="1" applyFont="1" applyFill="1" applyBorder="1" applyAlignment="1">
      <alignment horizontal="center" vertical="center" wrapText="1"/>
    </xf>
    <xf numFmtId="1" fontId="42" fillId="43" borderId="51" xfId="0" applyNumberFormat="1" applyFont="1" applyFill="1" applyBorder="1" applyAlignment="1">
      <alignment horizontal="center" vertical="center" wrapText="1"/>
    </xf>
    <xf numFmtId="0" fontId="4" fillId="43" borderId="53" xfId="0" applyNumberFormat="1" applyFont="1" applyFill="1" applyBorder="1" applyAlignment="1"/>
    <xf numFmtId="0" fontId="4" fillId="43" borderId="36" xfId="0" applyNumberFormat="1" applyFont="1" applyFill="1" applyBorder="1" applyAlignment="1"/>
    <xf numFmtId="168" fontId="22" fillId="43" borderId="18" xfId="0" applyNumberFormat="1" applyFont="1" applyFill="1" applyBorder="1" applyAlignment="1">
      <alignment horizontal="center" vertical="center"/>
    </xf>
    <xf numFmtId="168" fontId="22" fillId="43" borderId="12" xfId="0" applyNumberFormat="1" applyFont="1" applyFill="1" applyBorder="1" applyAlignment="1">
      <alignment horizontal="center" vertical="center" wrapText="1"/>
    </xf>
    <xf numFmtId="168" fontId="22" fillId="43" borderId="47" xfId="0" applyNumberFormat="1" applyFont="1" applyFill="1" applyBorder="1" applyAlignment="1">
      <alignment horizontal="center" vertical="center" wrapText="1"/>
    </xf>
    <xf numFmtId="168" fontId="22" fillId="43" borderId="49" xfId="0" applyNumberFormat="1" applyFont="1" applyFill="1" applyBorder="1" applyAlignment="1">
      <alignment horizontal="center" vertical="center" wrapText="1"/>
    </xf>
    <xf numFmtId="168" fontId="22" fillId="43" borderId="16" xfId="0" applyNumberFormat="1" applyFont="1" applyFill="1" applyBorder="1" applyAlignment="1">
      <alignment horizontal="center" vertical="center" wrapText="1"/>
    </xf>
    <xf numFmtId="168" fontId="22" fillId="43" borderId="76" xfId="0" applyNumberFormat="1" applyFont="1" applyFill="1" applyBorder="1" applyAlignment="1">
      <alignment horizontal="center" vertical="center" wrapText="1"/>
    </xf>
    <xf numFmtId="168" fontId="22" fillId="43" borderId="83" xfId="0" applyNumberFormat="1" applyFont="1" applyFill="1" applyBorder="1" applyAlignment="1">
      <alignment horizontal="center" vertical="center" wrapText="1"/>
    </xf>
    <xf numFmtId="168" fontId="42" fillId="43" borderId="18" xfId="0" applyNumberFormat="1" applyFont="1" applyFill="1" applyBorder="1" applyAlignment="1">
      <alignment horizontal="center" vertical="center"/>
    </xf>
    <xf numFmtId="0" fontId="4" fillId="43" borderId="53" xfId="0" applyNumberFormat="1" applyFont="1" applyFill="1" applyBorder="1" applyAlignment="1">
      <alignment horizontal="center" vertical="center" wrapText="1"/>
    </xf>
    <xf numFmtId="0" fontId="4" fillId="43" borderId="36" xfId="0" applyNumberFormat="1" applyFont="1" applyFill="1" applyBorder="1" applyAlignment="1">
      <alignment horizontal="center" vertical="center" wrapText="1"/>
    </xf>
    <xf numFmtId="1" fontId="42" fillId="43" borderId="77" xfId="0" applyNumberFormat="1" applyFont="1" applyFill="1" applyBorder="1" applyAlignment="1">
      <alignment horizontal="center" vertical="center" wrapText="1"/>
    </xf>
    <xf numFmtId="0" fontId="42" fillId="43" borderId="79" xfId="0" applyNumberFormat="1" applyFont="1" applyFill="1" applyBorder="1" applyAlignment="1">
      <alignment horizontal="center" vertical="center" wrapText="1"/>
    </xf>
    <xf numFmtId="0" fontId="42" fillId="43" borderId="80" xfId="0" applyNumberFormat="1" applyFont="1" applyFill="1" applyBorder="1" applyAlignment="1"/>
    <xf numFmtId="0" fontId="42" fillId="43" borderId="35" xfId="0" applyNumberFormat="1" applyFont="1" applyFill="1" applyBorder="1" applyAlignment="1"/>
    <xf numFmtId="168" fontId="22" fillId="43" borderId="75" xfId="0" applyNumberFormat="1" applyFont="1" applyFill="1" applyBorder="1" applyAlignment="1">
      <alignment horizontal="center" vertical="center" wrapText="1"/>
    </xf>
    <xf numFmtId="168" fontId="22" fillId="43" borderId="75" xfId="0" applyNumberFormat="1" applyFont="1" applyFill="1" applyBorder="1"/>
    <xf numFmtId="1" fontId="46" fillId="43" borderId="24" xfId="0" applyNumberFormat="1" applyFont="1" applyFill="1" applyBorder="1" applyAlignment="1">
      <alignment horizontal="center" vertical="center" wrapText="1"/>
    </xf>
    <xf numFmtId="1" fontId="46" fillId="43" borderId="20" xfId="0" applyNumberFormat="1" applyFont="1" applyFill="1" applyBorder="1" applyAlignment="1">
      <alignment horizontal="center" vertical="center" wrapText="1"/>
    </xf>
    <xf numFmtId="1" fontId="46" fillId="43" borderId="51" xfId="0" applyNumberFormat="1" applyFont="1" applyFill="1" applyBorder="1" applyAlignment="1">
      <alignment horizontal="center" vertical="center" wrapText="1"/>
    </xf>
    <xf numFmtId="0" fontId="42" fillId="43" borderId="34" xfId="0" applyNumberFormat="1" applyFont="1" applyFill="1" applyBorder="1" applyAlignment="1">
      <alignment horizontal="center" vertical="center" wrapText="1"/>
    </xf>
    <xf numFmtId="168" fontId="42" fillId="43" borderId="12" xfId="0" applyNumberFormat="1" applyFont="1" applyFill="1" applyBorder="1" applyAlignment="1">
      <alignment horizontal="center" vertical="center" wrapText="1"/>
    </xf>
    <xf numFmtId="168" fontId="42" fillId="43" borderId="47" xfId="0" applyNumberFormat="1" applyFont="1" applyFill="1" applyBorder="1" applyAlignment="1">
      <alignment horizontal="center" vertical="center" wrapText="1"/>
    </xf>
    <xf numFmtId="168" fontId="42" fillId="43" borderId="49" xfId="0" applyNumberFormat="1" applyFont="1" applyFill="1" applyBorder="1" applyAlignment="1">
      <alignment horizontal="center" vertical="center" wrapText="1"/>
    </xf>
    <xf numFmtId="0" fontId="4" fillId="43" borderId="53" xfId="0" applyNumberFormat="1" applyFont="1" applyFill="1" applyBorder="1" applyAlignment="1">
      <alignment horizontal="center" vertical="center"/>
    </xf>
    <xf numFmtId="0" fontId="4" fillId="43" borderId="36" xfId="0" applyNumberFormat="1" applyFont="1" applyFill="1" applyBorder="1" applyAlignment="1">
      <alignment horizontal="center" vertical="center"/>
    </xf>
    <xf numFmtId="168" fontId="22" fillId="43" borderId="18" xfId="0" applyNumberFormat="1" applyFont="1" applyFill="1" applyBorder="1"/>
    <xf numFmtId="0" fontId="58" fillId="43" borderId="34" xfId="0" applyNumberFormat="1" applyFont="1" applyFill="1" applyBorder="1" applyAlignment="1">
      <alignment horizontal="center" vertical="center" wrapText="1"/>
    </xf>
    <xf numFmtId="0" fontId="58" fillId="43" borderId="53" xfId="0" applyNumberFormat="1" applyFont="1" applyFill="1" applyBorder="1" applyAlignment="1">
      <alignment horizontal="center" vertical="center" wrapText="1"/>
    </xf>
    <xf numFmtId="0" fontId="5" fillId="43" borderId="53" xfId="0" applyNumberFormat="1" applyFont="1" applyFill="1" applyBorder="1" applyAlignment="1">
      <alignment vertical="center" wrapText="1"/>
    </xf>
    <xf numFmtId="0" fontId="5" fillId="43" borderId="36" xfId="0" applyNumberFormat="1" applyFont="1" applyFill="1" applyBorder="1" applyAlignment="1">
      <alignment vertical="center" wrapText="1"/>
    </xf>
    <xf numFmtId="168" fontId="22" fillId="43" borderId="11" xfId="0" applyNumberFormat="1" applyFont="1" applyFill="1" applyBorder="1" applyAlignment="1">
      <alignment horizontal="center" vertical="center"/>
    </xf>
    <xf numFmtId="0" fontId="4" fillId="43" borderId="53" xfId="0" applyNumberFormat="1" applyFont="1" applyFill="1" applyBorder="1" applyAlignment="1">
      <alignment vertical="center" wrapText="1"/>
    </xf>
    <xf numFmtId="0" fontId="4" fillId="43" borderId="36" xfId="0" applyNumberFormat="1" applyFont="1" applyFill="1" applyBorder="1" applyAlignment="1">
      <alignment vertical="center" wrapText="1"/>
    </xf>
    <xf numFmtId="168" fontId="79" fillId="0" borderId="20" xfId="0" applyNumberFormat="1" applyFont="1" applyFill="1" applyBorder="1" applyAlignment="1">
      <alignment horizontal="center" vertical="center" wrapText="1"/>
    </xf>
    <xf numFmtId="168" fontId="42" fillId="43" borderId="75" xfId="0" applyNumberFormat="1" applyFont="1" applyFill="1" applyBorder="1" applyAlignment="1">
      <alignment horizontal="center" vertical="center"/>
    </xf>
    <xf numFmtId="0" fontId="4" fillId="43" borderId="53" xfId="0" applyNumberFormat="1" applyFont="1" applyFill="1" applyBorder="1" applyAlignment="1">
      <alignment wrapText="1"/>
    </xf>
    <xf numFmtId="0" fontId="4" fillId="43" borderId="36" xfId="0" applyNumberFormat="1" applyFont="1" applyFill="1" applyBorder="1" applyAlignment="1">
      <alignment wrapText="1"/>
    </xf>
    <xf numFmtId="0" fontId="5" fillId="43" borderId="53" xfId="0" applyNumberFormat="1" applyFont="1" applyFill="1" applyBorder="1" applyAlignment="1"/>
    <xf numFmtId="0" fontId="5" fillId="43" borderId="36" xfId="0" applyNumberFormat="1" applyFont="1" applyFill="1" applyBorder="1" applyAlignment="1"/>
    <xf numFmtId="0" fontId="5" fillId="43" borderId="34" xfId="0" applyNumberFormat="1" applyFont="1" applyFill="1" applyBorder="1" applyAlignment="1">
      <alignment horizontal="center" vertical="center" wrapText="1"/>
    </xf>
    <xf numFmtId="0" fontId="5" fillId="43" borderId="53" xfId="0" applyNumberFormat="1" applyFont="1" applyFill="1" applyBorder="1" applyAlignment="1">
      <alignment horizontal="center" vertical="center" wrapText="1"/>
    </xf>
    <xf numFmtId="168" fontId="79" fillId="0" borderId="0" xfId="0" applyNumberFormat="1" applyFont="1" applyFill="1" applyBorder="1" applyAlignment="1">
      <alignment horizontal="center" vertical="center" wrapText="1"/>
    </xf>
    <xf numFmtId="0" fontId="42" fillId="43" borderId="46" xfId="0" applyFont="1" applyFill="1" applyBorder="1" applyAlignment="1">
      <alignment horizontal="center" vertical="center"/>
    </xf>
    <xf numFmtId="0" fontId="42" fillId="43" borderId="47" xfId="0" applyFont="1" applyFill="1" applyBorder="1" applyAlignment="1">
      <alignment horizontal="center" vertical="center"/>
    </xf>
    <xf numFmtId="0" fontId="42" fillId="43" borderId="73" xfId="0" applyFont="1" applyFill="1" applyBorder="1" applyAlignment="1">
      <alignment horizontal="center" vertical="center"/>
    </xf>
    <xf numFmtId="49" fontId="42" fillId="43" borderId="12" xfId="0" applyNumberFormat="1" applyFont="1" applyFill="1" applyBorder="1" applyAlignment="1">
      <alignment horizontal="center" vertical="center" wrapText="1"/>
    </xf>
    <xf numFmtId="49" fontId="42" fillId="43" borderId="47" xfId="0" applyNumberFormat="1" applyFont="1" applyFill="1" applyBorder="1" applyAlignment="1">
      <alignment horizontal="center" vertical="center" wrapText="1"/>
    </xf>
    <xf numFmtId="49" fontId="42" fillId="43" borderId="49" xfId="0" applyNumberFormat="1" applyFont="1" applyFill="1" applyBorder="1" applyAlignment="1">
      <alignment horizontal="center" vertical="center" wrapText="1"/>
    </xf>
    <xf numFmtId="0" fontId="22" fillId="43" borderId="19" xfId="0" applyFont="1" applyFill="1" applyBorder="1" applyAlignment="1">
      <alignment horizontal="center" vertical="center"/>
    </xf>
    <xf numFmtId="0" fontId="22" fillId="43" borderId="56" xfId="0" applyFont="1" applyFill="1" applyBorder="1" applyAlignment="1">
      <alignment horizontal="center" vertical="center"/>
    </xf>
    <xf numFmtId="0" fontId="22" fillId="43" borderId="86" xfId="0" applyFont="1" applyFill="1" applyBorder="1" applyAlignment="1">
      <alignment horizontal="center" vertical="center"/>
    </xf>
    <xf numFmtId="0" fontId="42" fillId="43" borderId="19" xfId="0" applyFont="1" applyFill="1" applyBorder="1" applyAlignment="1">
      <alignment horizontal="center" vertical="center"/>
    </xf>
    <xf numFmtId="0" fontId="42" fillId="43" borderId="56" xfId="0" applyFont="1" applyFill="1" applyBorder="1" applyAlignment="1">
      <alignment horizontal="center" vertical="center"/>
    </xf>
    <xf numFmtId="0" fontId="42" fillId="43" borderId="86" xfId="0" applyFont="1" applyFill="1" applyBorder="1" applyAlignment="1">
      <alignment horizontal="center" vertical="center"/>
    </xf>
    <xf numFmtId="0" fontId="42" fillId="43" borderId="12" xfId="0" applyFont="1" applyFill="1" applyBorder="1" applyAlignment="1">
      <alignment horizontal="center" vertical="center" wrapText="1"/>
    </xf>
    <xf numFmtId="0" fontId="42" fillId="43" borderId="47" xfId="0" applyFont="1" applyFill="1" applyBorder="1" applyAlignment="1">
      <alignment horizontal="center" vertical="center" wrapText="1"/>
    </xf>
    <xf numFmtId="0" fontId="42" fillId="43" borderId="49" xfId="0" applyFont="1" applyFill="1" applyBorder="1" applyAlignment="1">
      <alignment horizontal="center" vertical="center" wrapText="1"/>
    </xf>
    <xf numFmtId="49" fontId="22" fillId="43" borderId="12" xfId="0" applyNumberFormat="1" applyFont="1" applyFill="1" applyBorder="1" applyAlignment="1">
      <alignment horizontal="center" vertical="center" wrapText="1"/>
    </xf>
    <xf numFmtId="49" fontId="22" fillId="43" borderId="47" xfId="0" applyNumberFormat="1" applyFont="1" applyFill="1" applyBorder="1" applyAlignment="1">
      <alignment horizontal="center" vertical="center" wrapText="1"/>
    </xf>
    <xf numFmtId="49" fontId="22" fillId="43" borderId="49" xfId="0" applyNumberFormat="1" applyFont="1" applyFill="1" applyBorder="1" applyAlignment="1">
      <alignment horizontal="center" vertical="center" wrapText="1"/>
    </xf>
    <xf numFmtId="1" fontId="42" fillId="43" borderId="26" xfId="0" applyNumberFormat="1" applyFont="1" applyFill="1" applyBorder="1" applyAlignment="1">
      <alignment horizontal="center" vertical="center" wrapText="1"/>
    </xf>
    <xf numFmtId="1" fontId="42" fillId="43" borderId="52" xfId="0" applyNumberFormat="1" applyFont="1" applyFill="1" applyBorder="1" applyAlignment="1">
      <alignment horizontal="center" vertical="center" wrapText="1"/>
    </xf>
    <xf numFmtId="1" fontId="42" fillId="43" borderId="67" xfId="0" applyNumberFormat="1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/>
    </xf>
    <xf numFmtId="0" fontId="42" fillId="43" borderId="34" xfId="0" applyFont="1" applyFill="1" applyBorder="1" applyAlignment="1">
      <alignment horizontal="center" vertical="center" wrapText="1"/>
    </xf>
    <xf numFmtId="0" fontId="42" fillId="43" borderId="53" xfId="0" applyFont="1" applyFill="1" applyBorder="1" applyAlignment="1">
      <alignment horizontal="center" vertical="center" wrapText="1"/>
    </xf>
    <xf numFmtId="0" fontId="42" fillId="43" borderId="36" xfId="0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right"/>
    </xf>
    <xf numFmtId="3" fontId="81" fillId="0" borderId="0" xfId="0" applyNumberFormat="1" applyFont="1" applyFill="1" applyBorder="1" applyAlignment="1" applyProtection="1">
      <alignment horizontal="center"/>
      <protection locked="0"/>
    </xf>
    <xf numFmtId="0" fontId="79" fillId="0" borderId="0" xfId="0" applyFont="1" applyBorder="1" applyAlignment="1"/>
    <xf numFmtId="0" fontId="106" fillId="0" borderId="76" xfId="0" applyFont="1" applyBorder="1" applyAlignment="1">
      <alignment horizontal="right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/>
    <xf numFmtId="0" fontId="42" fillId="43" borderId="25" xfId="0" applyFont="1" applyFill="1" applyBorder="1" applyAlignment="1">
      <alignment horizontal="center" vertical="center" wrapText="1"/>
    </xf>
    <xf numFmtId="0" fontId="42" fillId="43" borderId="41" xfId="0" applyFont="1" applyFill="1" applyBorder="1" applyAlignment="1">
      <alignment horizontal="center" vertical="center" wrapText="1"/>
    </xf>
    <xf numFmtId="0" fontId="0" fillId="43" borderId="41" xfId="0" applyFont="1" applyFill="1" applyBorder="1" applyAlignment="1">
      <alignment horizontal="center" vertical="center"/>
    </xf>
    <xf numFmtId="0" fontId="0" fillId="43" borderId="32" xfId="0" applyFont="1" applyFill="1" applyBorder="1" applyAlignment="1">
      <alignment horizontal="center" vertical="center"/>
    </xf>
    <xf numFmtId="49" fontId="107" fillId="43" borderId="59" xfId="0" applyNumberFormat="1" applyFont="1" applyFill="1" applyBorder="1" applyAlignment="1">
      <alignment horizontal="center" vertical="center" wrapText="1"/>
    </xf>
    <xf numFmtId="49" fontId="107" fillId="43" borderId="64" xfId="0" applyNumberFormat="1" applyFont="1" applyFill="1" applyBorder="1" applyAlignment="1">
      <alignment horizontal="center" vertical="center" wrapText="1"/>
    </xf>
    <xf numFmtId="49" fontId="107" fillId="43" borderId="60" xfId="0" applyNumberFormat="1" applyFont="1" applyFill="1" applyBorder="1" applyAlignment="1">
      <alignment horizontal="center" vertical="center" wrapText="1"/>
    </xf>
    <xf numFmtId="49" fontId="107" fillId="43" borderId="63" xfId="0" applyNumberFormat="1" applyFont="1" applyFill="1" applyBorder="1" applyAlignment="1">
      <alignment horizontal="center" vertical="center" wrapText="1"/>
    </xf>
    <xf numFmtId="49" fontId="46" fillId="43" borderId="52" xfId="0" applyNumberFormat="1" applyFont="1" applyFill="1" applyBorder="1" applyAlignment="1">
      <alignment horizontal="center" vertical="center" wrapText="1"/>
    </xf>
    <xf numFmtId="49" fontId="46" fillId="43" borderId="20" xfId="0" applyNumberFormat="1" applyFont="1" applyFill="1" applyBorder="1" applyAlignment="1">
      <alignment horizontal="center" vertical="center" wrapText="1"/>
    </xf>
    <xf numFmtId="0" fontId="42" fillId="43" borderId="32" xfId="0" applyFont="1" applyFill="1" applyBorder="1" applyAlignment="1">
      <alignment horizontal="center" vertical="center" wrapText="1"/>
    </xf>
    <xf numFmtId="49" fontId="107" fillId="43" borderId="87" xfId="0" applyNumberFormat="1" applyFont="1" applyFill="1" applyBorder="1" applyAlignment="1">
      <alignment horizontal="center" vertical="center" wrapText="1"/>
    </xf>
    <xf numFmtId="49" fontId="107" fillId="43" borderId="23" xfId="0" applyNumberFormat="1" applyFont="1" applyFill="1" applyBorder="1" applyAlignment="1">
      <alignment horizontal="center" vertical="center" wrapText="1"/>
    </xf>
    <xf numFmtId="49" fontId="46" fillId="43" borderId="67" xfId="0" applyNumberFormat="1" applyFont="1" applyFill="1" applyBorder="1" applyAlignment="1">
      <alignment horizontal="center" vertical="center" wrapText="1"/>
    </xf>
    <xf numFmtId="49" fontId="46" fillId="43" borderId="51" xfId="0" applyNumberFormat="1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left" wrapText="1"/>
    </xf>
    <xf numFmtId="0" fontId="42" fillId="0" borderId="67" xfId="0" applyFont="1" applyBorder="1" applyAlignment="1">
      <alignment horizontal="left" wrapText="1"/>
    </xf>
    <xf numFmtId="0" fontId="17" fillId="0" borderId="30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49" fontId="46" fillId="43" borderId="60" xfId="0" applyNumberFormat="1" applyFont="1" applyFill="1" applyBorder="1" applyAlignment="1">
      <alignment horizontal="center" vertical="center" wrapText="1"/>
    </xf>
    <xf numFmtId="49" fontId="46" fillId="43" borderId="63" xfId="0" applyNumberFormat="1" applyFont="1" applyFill="1" applyBorder="1" applyAlignment="1">
      <alignment horizontal="center" vertical="center" wrapText="1"/>
    </xf>
    <xf numFmtId="0" fontId="46" fillId="43" borderId="26" xfId="0" applyFont="1" applyFill="1" applyBorder="1" applyAlignment="1">
      <alignment horizontal="center" vertical="center" wrapText="1"/>
    </xf>
    <xf numFmtId="0" fontId="46" fillId="43" borderId="30" xfId="0" applyFont="1" applyFill="1" applyBorder="1" applyAlignment="1">
      <alignment horizontal="center" vertical="center" wrapText="1"/>
    </xf>
    <xf numFmtId="0" fontId="46" fillId="43" borderId="24" xfId="0" applyFont="1" applyFill="1" applyBorder="1" applyAlignment="1">
      <alignment horizontal="center" vertical="center" wrapText="1"/>
    </xf>
    <xf numFmtId="0" fontId="46" fillId="43" borderId="52" xfId="0" applyFont="1" applyFill="1" applyBorder="1" applyAlignment="1">
      <alignment horizontal="center" vertical="center" wrapText="1"/>
    </xf>
    <xf numFmtId="0" fontId="46" fillId="43" borderId="0" xfId="0" applyFont="1" applyFill="1" applyBorder="1" applyAlignment="1">
      <alignment horizontal="center" vertical="center" wrapText="1"/>
    </xf>
    <xf numFmtId="0" fontId="46" fillId="43" borderId="20" xfId="0" applyFont="1" applyFill="1" applyBorder="1" applyAlignment="1">
      <alignment horizontal="center" vertical="center" wrapText="1"/>
    </xf>
    <xf numFmtId="2" fontId="42" fillId="43" borderId="25" xfId="0" applyNumberFormat="1" applyFont="1" applyFill="1" applyBorder="1" applyAlignment="1">
      <alignment horizontal="center" vertical="center"/>
    </xf>
    <xf numFmtId="2" fontId="42" fillId="43" borderId="41" xfId="0" applyNumberFormat="1" applyFont="1" applyFill="1" applyBorder="1" applyAlignment="1">
      <alignment horizontal="center" vertical="center"/>
    </xf>
    <xf numFmtId="49" fontId="46" fillId="43" borderId="33" xfId="0" applyNumberFormat="1" applyFont="1" applyFill="1" applyBorder="1" applyAlignment="1">
      <alignment horizontal="center" vertical="center" wrapText="1"/>
    </xf>
    <xf numFmtId="49" fontId="46" fillId="43" borderId="28" xfId="0" applyNumberFormat="1" applyFont="1" applyFill="1" applyBorder="1" applyAlignment="1">
      <alignment horizontal="center" vertical="center" wrapText="1"/>
    </xf>
    <xf numFmtId="49" fontId="46" fillId="43" borderId="14" xfId="0" applyNumberFormat="1" applyFont="1" applyFill="1" applyBorder="1" applyAlignment="1">
      <alignment horizontal="center" vertical="center" wrapText="1"/>
    </xf>
    <xf numFmtId="49" fontId="46" fillId="43" borderId="41" xfId="0" applyNumberFormat="1" applyFont="1" applyFill="1" applyBorder="1" applyAlignment="1">
      <alignment horizontal="center" vertical="center" wrapText="1"/>
    </xf>
    <xf numFmtId="49" fontId="46" fillId="43" borderId="32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42" fillId="43" borderId="25" xfId="0" applyFont="1" applyFill="1" applyBorder="1" applyAlignment="1">
      <alignment horizontal="center" vertical="center"/>
    </xf>
    <xf numFmtId="0" fontId="22" fillId="43" borderId="41" xfId="0" applyFont="1" applyFill="1" applyBorder="1" applyAlignment="1"/>
    <xf numFmtId="0" fontId="22" fillId="43" borderId="32" xfId="0" applyFont="1" applyFill="1" applyBorder="1" applyAlignment="1"/>
    <xf numFmtId="0" fontId="58" fillId="0" borderId="0" xfId="0" applyFont="1" applyBorder="1" applyAlignment="1">
      <alignment horizontal="left" vertical="center" wrapText="1"/>
    </xf>
    <xf numFmtId="0" fontId="54" fillId="0" borderId="0" xfId="0" applyFont="1" applyAlignment="1">
      <alignment horizontal="center" vertical="center" wrapText="1"/>
    </xf>
    <xf numFmtId="0" fontId="47" fillId="0" borderId="20" xfId="277" applyFont="1" applyBorder="1" applyAlignment="1">
      <alignment horizontal="right" vertical="center" wrapText="1"/>
    </xf>
    <xf numFmtId="3" fontId="42" fillId="43" borderId="25" xfId="277" applyNumberFormat="1" applyFont="1" applyFill="1" applyBorder="1" applyAlignment="1">
      <alignment horizontal="center" vertical="center"/>
    </xf>
    <xf numFmtId="0" fontId="17" fillId="43" borderId="41" xfId="277" applyFont="1" applyFill="1" applyBorder="1" applyAlignment="1">
      <alignment horizontal="center" vertical="center"/>
    </xf>
    <xf numFmtId="0" fontId="17" fillId="43" borderId="32" xfId="277" applyFont="1" applyFill="1" applyBorder="1" applyAlignment="1">
      <alignment horizontal="center" vertical="center"/>
    </xf>
    <xf numFmtId="3" fontId="42" fillId="43" borderId="52" xfId="277" applyNumberFormat="1" applyFont="1" applyFill="1" applyBorder="1" applyAlignment="1">
      <alignment horizontal="center" vertical="center"/>
    </xf>
    <xf numFmtId="0" fontId="22" fillId="43" borderId="41" xfId="277" applyFont="1" applyFill="1" applyBorder="1" applyAlignment="1">
      <alignment horizontal="center" vertical="center"/>
    </xf>
    <xf numFmtId="0" fontId="22" fillId="43" borderId="32" xfId="277" applyFont="1" applyFill="1" applyBorder="1" applyAlignment="1">
      <alignment horizontal="center" vertical="center"/>
    </xf>
    <xf numFmtId="0" fontId="42" fillId="0" borderId="16" xfId="277" applyFont="1" applyFill="1" applyBorder="1" applyAlignment="1">
      <alignment horizontal="left" vertical="center" wrapText="1"/>
    </xf>
    <xf numFmtId="0" fontId="25" fillId="0" borderId="83" xfId="277" applyFont="1" applyBorder="1" applyAlignment="1">
      <alignment wrapText="1"/>
    </xf>
    <xf numFmtId="0" fontId="53" fillId="0" borderId="0" xfId="277" applyFont="1" applyBorder="1" applyAlignment="1">
      <alignment horizontal="center" vertical="center" wrapText="1"/>
    </xf>
    <xf numFmtId="0" fontId="42" fillId="43" borderId="26" xfId="277" applyFont="1" applyFill="1" applyBorder="1" applyAlignment="1">
      <alignment horizontal="center" vertical="center"/>
    </xf>
    <xf numFmtId="0" fontId="42" fillId="43" borderId="67" xfId="277" applyFont="1" applyFill="1" applyBorder="1" applyAlignment="1"/>
    <xf numFmtId="0" fontId="42" fillId="43" borderId="30" xfId="277" applyFont="1" applyFill="1" applyBorder="1" applyAlignment="1"/>
    <xf numFmtId="0" fontId="42" fillId="43" borderId="39" xfId="277" applyFont="1" applyFill="1" applyBorder="1" applyAlignment="1"/>
    <xf numFmtId="0" fontId="42" fillId="43" borderId="24" xfId="277" applyFont="1" applyFill="1" applyBorder="1" applyAlignment="1"/>
    <xf numFmtId="0" fontId="42" fillId="43" borderId="51" xfId="277" applyFont="1" applyFill="1" applyBorder="1" applyAlignment="1"/>
    <xf numFmtId="0" fontId="46" fillId="0" borderId="41" xfId="277" applyFont="1" applyBorder="1" applyAlignment="1">
      <alignment wrapText="1"/>
    </xf>
    <xf numFmtId="3" fontId="42" fillId="43" borderId="26" xfId="277" applyNumberFormat="1" applyFont="1" applyFill="1" applyBorder="1" applyAlignment="1">
      <alignment horizontal="center" vertical="center"/>
    </xf>
    <xf numFmtId="3" fontId="42" fillId="43" borderId="67" xfId="277" applyNumberFormat="1" applyFont="1" applyFill="1" applyBorder="1" applyAlignment="1">
      <alignment horizontal="center" vertical="center"/>
    </xf>
    <xf numFmtId="166" fontId="53" fillId="0" borderId="0" xfId="2788" applyNumberFormat="1" applyFont="1" applyFill="1" applyBorder="1" applyAlignment="1" applyProtection="1">
      <alignment horizontal="center" wrapText="1"/>
    </xf>
    <xf numFmtId="166" fontId="81" fillId="0" borderId="0" xfId="2788" applyNumberFormat="1" applyFont="1" applyFill="1" applyBorder="1" applyAlignment="1" applyProtection="1">
      <alignment horizontal="center" vertical="center" wrapText="1"/>
    </xf>
    <xf numFmtId="0" fontId="18" fillId="0" borderId="45" xfId="0" applyFont="1" applyFill="1" applyBorder="1" applyAlignment="1">
      <alignment horizontal="center" vertical="center" wrapText="1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23" fillId="0" borderId="76" xfId="0" applyFont="1" applyFill="1" applyBorder="1" applyAlignment="1">
      <alignment horizontal="left" vertical="center" wrapText="1"/>
    </xf>
    <xf numFmtId="0" fontId="23" fillId="0" borderId="47" xfId="0" applyFont="1" applyFill="1" applyBorder="1" applyAlignment="1">
      <alignment horizontal="left" vertical="center" wrapText="1"/>
    </xf>
    <xf numFmtId="0" fontId="23" fillId="0" borderId="89" xfId="0" applyFont="1" applyFill="1" applyBorder="1" applyAlignment="1">
      <alignment horizontal="left" vertical="center" wrapText="1"/>
    </xf>
    <xf numFmtId="166" fontId="18" fillId="0" borderId="0" xfId="2788" applyNumberFormat="1" applyFont="1" applyFill="1" applyBorder="1" applyAlignment="1" applyProtection="1">
      <alignment horizontal="center" vertical="center" wrapText="1"/>
    </xf>
    <xf numFmtId="0" fontId="82" fillId="0" borderId="0" xfId="295" applyFont="1" applyAlignment="1">
      <alignment horizontal="left" vertical="center" wrapText="1"/>
    </xf>
    <xf numFmtId="0" fontId="42" fillId="0" borderId="52" xfId="0" applyFont="1" applyBorder="1" applyAlignment="1">
      <alignment horizontal="left" wrapText="1"/>
    </xf>
    <xf numFmtId="0" fontId="22" fillId="43" borderId="41" xfId="0" applyFont="1" applyFill="1" applyBorder="1" applyAlignment="1">
      <alignment horizontal="center" vertical="center"/>
    </xf>
    <xf numFmtId="168" fontId="42" fillId="45" borderId="13" xfId="0" applyNumberFormat="1" applyFont="1" applyFill="1" applyBorder="1" applyAlignment="1">
      <alignment horizontal="center" vertical="center"/>
    </xf>
    <xf numFmtId="168" fontId="42" fillId="45" borderId="56" xfId="0" applyNumberFormat="1" applyFont="1" applyFill="1" applyBorder="1" applyAlignment="1">
      <alignment horizontal="center" vertical="center"/>
    </xf>
    <xf numFmtId="168" fontId="42" fillId="45" borderId="55" xfId="0" applyNumberFormat="1" applyFont="1" applyFill="1" applyBorder="1" applyAlignment="1">
      <alignment horizontal="center" vertical="center"/>
    </xf>
    <xf numFmtId="168" fontId="42" fillId="45" borderId="16" xfId="0" applyNumberFormat="1" applyFont="1" applyFill="1" applyBorder="1" applyAlignment="1">
      <alignment horizontal="center" vertical="center"/>
    </xf>
    <xf numFmtId="168" fontId="42" fillId="45" borderId="76" xfId="0" applyNumberFormat="1" applyFont="1" applyFill="1" applyBorder="1" applyAlignment="1">
      <alignment horizontal="center" vertical="center"/>
    </xf>
    <xf numFmtId="168" fontId="42" fillId="45" borderId="83" xfId="0" applyNumberFormat="1" applyFont="1" applyFill="1" applyBorder="1" applyAlignment="1">
      <alignment horizontal="center" vertical="center"/>
    </xf>
    <xf numFmtId="0" fontId="22" fillId="43" borderId="13" xfId="0" applyFont="1" applyFill="1" applyBorder="1" applyAlignment="1">
      <alignment horizontal="center" vertical="center"/>
    </xf>
    <xf numFmtId="0" fontId="58" fillId="43" borderId="34" xfId="0" applyFont="1" applyFill="1" applyBorder="1" applyAlignment="1">
      <alignment horizontal="center" vertical="center" wrapText="1"/>
    </xf>
    <xf numFmtId="0" fontId="58" fillId="43" borderId="53" xfId="0" applyFont="1" applyFill="1" applyBorder="1" applyAlignment="1">
      <alignment horizontal="center" vertical="center" wrapText="1"/>
    </xf>
    <xf numFmtId="0" fontId="58" fillId="43" borderId="36" xfId="0" applyFont="1" applyFill="1" applyBorder="1" applyAlignment="1">
      <alignment horizontal="center" vertical="center" wrapText="1"/>
    </xf>
    <xf numFmtId="0" fontId="22" fillId="43" borderId="47" xfId="0" applyFont="1" applyFill="1" applyBorder="1"/>
    <xf numFmtId="0" fontId="22" fillId="43" borderId="55" xfId="0" applyFont="1" applyFill="1" applyBorder="1" applyAlignment="1">
      <alignment horizontal="center" vertical="center"/>
    </xf>
    <xf numFmtId="0" fontId="42" fillId="43" borderId="13" xfId="0" applyFont="1" applyFill="1" applyBorder="1" applyAlignment="1">
      <alignment horizontal="center" vertical="center"/>
    </xf>
    <xf numFmtId="0" fontId="42" fillId="43" borderId="55" xfId="0" applyFont="1" applyFill="1" applyBorder="1" applyAlignment="1">
      <alignment horizontal="center" vertical="center"/>
    </xf>
    <xf numFmtId="0" fontId="42" fillId="43" borderId="47" xfId="0" applyFont="1" applyFill="1" applyBorder="1"/>
    <xf numFmtId="0" fontId="42" fillId="43" borderId="49" xfId="0" applyFont="1" applyFill="1" applyBorder="1"/>
    <xf numFmtId="0" fontId="42" fillId="43" borderId="26" xfId="0" applyFont="1" applyFill="1" applyBorder="1" applyAlignment="1">
      <alignment horizontal="center" vertical="center" wrapText="1"/>
    </xf>
    <xf numFmtId="0" fontId="42" fillId="43" borderId="52" xfId="0" applyFont="1" applyFill="1" applyBorder="1" applyAlignment="1">
      <alignment horizontal="center" vertical="center"/>
    </xf>
    <xf numFmtId="0" fontId="42" fillId="43" borderId="67" xfId="0" applyFont="1" applyFill="1" applyBorder="1" applyAlignment="1">
      <alignment horizontal="center" vertical="center"/>
    </xf>
    <xf numFmtId="0" fontId="42" fillId="43" borderId="53" xfId="0" applyFont="1" applyFill="1" applyBorder="1"/>
    <xf numFmtId="0" fontId="42" fillId="43" borderId="36" xfId="0" applyFont="1" applyFill="1" applyBorder="1"/>
    <xf numFmtId="0" fontId="137" fillId="0" borderId="60" xfId="294" applyFont="1" applyBorder="1" applyAlignment="1">
      <alignment horizontal="center" vertical="center" textRotation="90" wrapText="1"/>
    </xf>
    <xf numFmtId="0" fontId="137" fillId="0" borderId="61" xfId="294" applyFont="1" applyBorder="1" applyAlignment="1">
      <alignment horizontal="center" vertical="center" textRotation="90" wrapText="1"/>
    </xf>
    <xf numFmtId="0" fontId="137" fillId="0" borderId="63" xfId="294" applyFont="1" applyBorder="1" applyAlignment="1">
      <alignment horizontal="center" vertical="center" textRotation="90" wrapText="1"/>
    </xf>
    <xf numFmtId="0" fontId="87" fillId="43" borderId="33" xfId="0" applyFont="1" applyFill="1" applyBorder="1" applyAlignment="1">
      <alignment horizontal="center" vertical="center"/>
    </xf>
    <xf numFmtId="0" fontId="87" fillId="43" borderId="28" xfId="0" applyFont="1" applyFill="1" applyBorder="1" applyAlignment="1">
      <alignment horizontal="center" vertical="center"/>
    </xf>
    <xf numFmtId="0" fontId="87" fillId="43" borderId="14" xfId="0" applyFont="1" applyFill="1" applyBorder="1" applyAlignment="1">
      <alignment horizontal="center" vertical="center"/>
    </xf>
    <xf numFmtId="3" fontId="53" fillId="43" borderId="25" xfId="0" applyNumberFormat="1" applyFont="1" applyFill="1" applyBorder="1" applyAlignment="1">
      <alignment horizontal="center" vertical="center"/>
    </xf>
    <xf numFmtId="3" fontId="53" fillId="43" borderId="41" xfId="0" applyNumberFormat="1" applyFont="1" applyFill="1" applyBorder="1" applyAlignment="1">
      <alignment horizontal="center" vertical="center"/>
    </xf>
    <xf numFmtId="3" fontId="53" fillId="43" borderId="32" xfId="0" applyNumberFormat="1" applyFont="1" applyFill="1" applyBorder="1" applyAlignment="1">
      <alignment horizontal="center" vertical="center"/>
    </xf>
    <xf numFmtId="3" fontId="42" fillId="43" borderId="25" xfId="0" applyNumberFormat="1" applyFont="1" applyFill="1" applyBorder="1" applyAlignment="1">
      <alignment horizontal="center" vertical="center"/>
    </xf>
    <xf numFmtId="3" fontId="42" fillId="43" borderId="41" xfId="0" applyNumberFormat="1" applyFont="1" applyFill="1" applyBorder="1" applyAlignment="1">
      <alignment horizontal="center" vertical="center"/>
    </xf>
    <xf numFmtId="3" fontId="42" fillId="43" borderId="32" xfId="0" applyNumberFormat="1" applyFont="1" applyFill="1" applyBorder="1" applyAlignment="1">
      <alignment horizontal="center" vertical="center"/>
    </xf>
    <xf numFmtId="0" fontId="4" fillId="48" borderId="0" xfId="0" applyFont="1" applyFill="1" applyBorder="1" applyAlignment="1">
      <alignment horizontal="center" vertical="center"/>
    </xf>
    <xf numFmtId="0" fontId="4" fillId="48" borderId="62" xfId="0" applyFont="1" applyFill="1" applyBorder="1" applyAlignment="1">
      <alignment horizontal="center" vertical="center"/>
    </xf>
    <xf numFmtId="0" fontId="4" fillId="48" borderId="46" xfId="0" applyFont="1" applyFill="1" applyBorder="1" applyAlignment="1">
      <alignment horizontal="center" vertical="center"/>
    </xf>
    <xf numFmtId="0" fontId="4" fillId="48" borderId="47" xfId="0" applyFont="1" applyFill="1" applyBorder="1" applyAlignment="1">
      <alignment horizontal="center" vertical="center"/>
    </xf>
    <xf numFmtId="0" fontId="4" fillId="48" borderId="73" xfId="0" applyFont="1" applyFill="1" applyBorder="1" applyAlignment="1">
      <alignment horizontal="center" vertical="center"/>
    </xf>
  </cellXfs>
  <cellStyles count="30193">
    <cellStyle name="20% - 1. jelölőszín" xfId="1" builtinId="30" customBuiltin="1"/>
    <cellStyle name="20% - 1. jelölőszín 2" xfId="2"/>
    <cellStyle name="20% - 1. jelölőszín 3" xfId="3"/>
    <cellStyle name="20% - 1. jelölőszín 4" xfId="4"/>
    <cellStyle name="20% - 1. jelölőszín 4 2" xfId="5"/>
    <cellStyle name="20% - 1. jelölőszín 5" xfId="6"/>
    <cellStyle name="20% - 1. jelölőszín 6" xfId="7"/>
    <cellStyle name="20% - 2. jelölőszín" xfId="8" builtinId="34" customBuiltin="1"/>
    <cellStyle name="20% - 2. jelölőszín 2" xfId="9"/>
    <cellStyle name="20% - 2. jelölőszín 3" xfId="10"/>
    <cellStyle name="20% - 2. jelölőszín 4" xfId="11"/>
    <cellStyle name="20% - 2. jelölőszín 4 2" xfId="12"/>
    <cellStyle name="20% - 2. jelölőszín 5" xfId="13"/>
    <cellStyle name="20% - 2. jelölőszín 6" xfId="14"/>
    <cellStyle name="20% - 3. jelölőszín" xfId="15" builtinId="38" customBuiltin="1"/>
    <cellStyle name="20% - 3. jelölőszín 2" xfId="16"/>
    <cellStyle name="20% - 3. jelölőszín 3" xfId="17"/>
    <cellStyle name="20% - 3. jelölőszín 4" xfId="18"/>
    <cellStyle name="20% - 3. jelölőszín 4 2" xfId="19"/>
    <cellStyle name="20% - 3. jelölőszín 5" xfId="20"/>
    <cellStyle name="20% - 3. jelölőszín 6" xfId="21"/>
    <cellStyle name="20% - 4. jelölőszín" xfId="22" builtinId="42" customBuiltin="1"/>
    <cellStyle name="20% - 4. jelölőszín 2" xfId="23"/>
    <cellStyle name="20% - 4. jelölőszín 3" xfId="24"/>
    <cellStyle name="20% - 4. jelölőszín 4" xfId="25"/>
    <cellStyle name="20% - 4. jelölőszín 4 2" xfId="26"/>
    <cellStyle name="20% - 4. jelölőszín 5" xfId="27"/>
    <cellStyle name="20% - 4. jelölőszín 6" xfId="28"/>
    <cellStyle name="20% - 5. jelölőszín" xfId="29" builtinId="46" customBuiltin="1"/>
    <cellStyle name="20% - 5. jelölőszín 2" xfId="30"/>
    <cellStyle name="20% - 5. jelölőszín 3" xfId="31"/>
    <cellStyle name="20% - 5. jelölőszín 4" xfId="32"/>
    <cellStyle name="20% - 5. jelölőszín 4 2" xfId="33"/>
    <cellStyle name="20% - 5. jelölőszín 5" xfId="34"/>
    <cellStyle name="20% - 5. jelölőszín 6" xfId="35"/>
    <cellStyle name="20% - 6. jelölőszín" xfId="36" builtinId="50" customBuiltin="1"/>
    <cellStyle name="20% - 6. jelölőszín 2" xfId="37"/>
    <cellStyle name="20% - 6. jelölőszín 3" xfId="38"/>
    <cellStyle name="20% - 6. jelölőszín 4" xfId="39"/>
    <cellStyle name="20% - 6. jelölőszín 4 2" xfId="40"/>
    <cellStyle name="20% - 6. jelölőszín 5" xfId="41"/>
    <cellStyle name="20% - 6. jelölőszín 6" xfId="42"/>
    <cellStyle name="40% - 1. jelölőszín" xfId="43" builtinId="31" customBuiltin="1"/>
    <cellStyle name="40% - 1. jelölőszín 2" xfId="44"/>
    <cellStyle name="40% - 1. jelölőszín 3" xfId="45"/>
    <cellStyle name="40% - 1. jelölőszín 4" xfId="46"/>
    <cellStyle name="40% - 1. jelölőszín 4 2" xfId="47"/>
    <cellStyle name="40% - 1. jelölőszín 5" xfId="48"/>
    <cellStyle name="40% - 1. jelölőszín 6" xfId="49"/>
    <cellStyle name="40% - 2. jelölőszín" xfId="50" builtinId="35" customBuiltin="1"/>
    <cellStyle name="40% - 2. jelölőszín 2" xfId="51"/>
    <cellStyle name="40% - 2. jelölőszín 3" xfId="52"/>
    <cellStyle name="40% - 2. jelölőszín 4" xfId="53"/>
    <cellStyle name="40% - 2. jelölőszín 4 2" xfId="54"/>
    <cellStyle name="40% - 2. jelölőszín 5" xfId="55"/>
    <cellStyle name="40% - 2. jelölőszín 6" xfId="56"/>
    <cellStyle name="40% - 3. jelölőszín" xfId="57" builtinId="39" customBuiltin="1"/>
    <cellStyle name="40% - 3. jelölőszín 2" xfId="58"/>
    <cellStyle name="40% - 3. jelölőszín 3" xfId="59"/>
    <cellStyle name="40% - 3. jelölőszín 4" xfId="60"/>
    <cellStyle name="40% - 3. jelölőszín 4 2" xfId="61"/>
    <cellStyle name="40% - 3. jelölőszín 5" xfId="62"/>
    <cellStyle name="40% - 3. jelölőszín 6" xfId="63"/>
    <cellStyle name="40% - 4. jelölőszín" xfId="64" builtinId="43" customBuiltin="1"/>
    <cellStyle name="40% - 4. jelölőszín 2" xfId="65"/>
    <cellStyle name="40% - 4. jelölőszín 3" xfId="66"/>
    <cellStyle name="40% - 4. jelölőszín 4" xfId="67"/>
    <cellStyle name="40% - 4. jelölőszín 4 2" xfId="68"/>
    <cellStyle name="40% - 4. jelölőszín 5" xfId="69"/>
    <cellStyle name="40% - 4. jelölőszín 6" xfId="70"/>
    <cellStyle name="40% - 5. jelölőszín" xfId="71" builtinId="47" customBuiltin="1"/>
    <cellStyle name="40% - 5. jelölőszín 2" xfId="72"/>
    <cellStyle name="40% - 5. jelölőszín 3" xfId="73"/>
    <cellStyle name="40% - 5. jelölőszín 4" xfId="74"/>
    <cellStyle name="40% - 5. jelölőszín 4 2" xfId="75"/>
    <cellStyle name="40% - 5. jelölőszín 5" xfId="76"/>
    <cellStyle name="40% - 5. jelölőszín 6" xfId="77"/>
    <cellStyle name="40% - 6. jelölőszín" xfId="78" builtinId="51" customBuiltin="1"/>
    <cellStyle name="40% - 6. jelölőszín 2" xfId="79"/>
    <cellStyle name="40% - 6. jelölőszín 3" xfId="80"/>
    <cellStyle name="40% - 6. jelölőszín 4" xfId="81"/>
    <cellStyle name="40% - 6. jelölőszín 4 2" xfId="82"/>
    <cellStyle name="40% - 6. jelölőszín 5" xfId="83"/>
    <cellStyle name="40% - 6. jelölőszín 6" xfId="84"/>
    <cellStyle name="60% - 1. jelölőszín" xfId="85" builtinId="32" customBuiltin="1"/>
    <cellStyle name="60% - 1. jelölőszín 2" xfId="86"/>
    <cellStyle name="60% - 1. jelölőszín 3" xfId="87"/>
    <cellStyle name="60% - 1. jelölőszín 4" xfId="88"/>
    <cellStyle name="60% - 1. jelölőszín 5" xfId="89"/>
    <cellStyle name="60% - 1. jelölőszín 6" xfId="90"/>
    <cellStyle name="60% - 2. jelölőszín" xfId="91" builtinId="36" customBuiltin="1"/>
    <cellStyle name="60% - 2. jelölőszín 2" xfId="92"/>
    <cellStyle name="60% - 2. jelölőszín 3" xfId="93"/>
    <cellStyle name="60% - 2. jelölőszín 4" xfId="94"/>
    <cellStyle name="60% - 2. jelölőszín 5" xfId="95"/>
    <cellStyle name="60% - 2. jelölőszín 6" xfId="96"/>
    <cellStyle name="60% - 3. jelölőszín" xfId="97" builtinId="40" customBuiltin="1"/>
    <cellStyle name="60% - 3. jelölőszín 2" xfId="98"/>
    <cellStyle name="60% - 3. jelölőszín 3" xfId="99"/>
    <cellStyle name="60% - 3. jelölőszín 4" xfId="100"/>
    <cellStyle name="60% - 3. jelölőszín 5" xfId="101"/>
    <cellStyle name="60% - 3. jelölőszín 6" xfId="102"/>
    <cellStyle name="60% - 4. jelölőszín" xfId="103" builtinId="44" customBuiltin="1"/>
    <cellStyle name="60% - 4. jelölőszín 2" xfId="104"/>
    <cellStyle name="60% - 4. jelölőszín 3" xfId="105"/>
    <cellStyle name="60% - 4. jelölőszín 4" xfId="106"/>
    <cellStyle name="60% - 4. jelölőszín 5" xfId="107"/>
    <cellStyle name="60% - 4. jelölőszín 6" xfId="108"/>
    <cellStyle name="60% - 5. jelölőszín" xfId="109" builtinId="48" customBuiltin="1"/>
    <cellStyle name="60% - 5. jelölőszín 2" xfId="110"/>
    <cellStyle name="60% - 5. jelölőszín 3" xfId="111"/>
    <cellStyle name="60% - 5. jelölőszín 4" xfId="112"/>
    <cellStyle name="60% - 5. jelölőszín 5" xfId="113"/>
    <cellStyle name="60% - 5. jelölőszín 6" xfId="114"/>
    <cellStyle name="60% - 6. jelölőszín" xfId="115" builtinId="52" customBuiltin="1"/>
    <cellStyle name="60% - 6. jelölőszín 2" xfId="116"/>
    <cellStyle name="60% - 6. jelölőszín 3" xfId="117"/>
    <cellStyle name="60% - 6. jelölőszín 4" xfId="118"/>
    <cellStyle name="60% - 6. jelölőszín 5" xfId="119"/>
    <cellStyle name="60% - 6. jelölőszín 6" xfId="120"/>
    <cellStyle name="Bevitel" xfId="121" builtinId="20" customBuiltin="1"/>
    <cellStyle name="Bevitel 2" xfId="122"/>
    <cellStyle name="Bevitel 3" xfId="123"/>
    <cellStyle name="Bevitel 4" xfId="124"/>
    <cellStyle name="Bevitel 5" xfId="125"/>
    <cellStyle name="Bevitel 6" xfId="126"/>
    <cellStyle name="Cím" xfId="127" builtinId="15" customBuiltin="1"/>
    <cellStyle name="Cím 2" xfId="128"/>
    <cellStyle name="Cím 3" xfId="129"/>
    <cellStyle name="Cím 4" xfId="130"/>
    <cellStyle name="Címsor 1" xfId="131" builtinId="16" customBuiltin="1"/>
    <cellStyle name="Címsor 1 2" xfId="132"/>
    <cellStyle name="Címsor 1 3" xfId="133"/>
    <cellStyle name="Címsor 1 4" xfId="134"/>
    <cellStyle name="Címsor 1 5" xfId="135"/>
    <cellStyle name="Címsor 1 6" xfId="136"/>
    <cellStyle name="Címsor 2" xfId="137" builtinId="17" customBuiltin="1"/>
    <cellStyle name="Címsor 2 2" xfId="138"/>
    <cellStyle name="Címsor 2 3" xfId="139"/>
    <cellStyle name="Címsor 2 4" xfId="140"/>
    <cellStyle name="Címsor 2 5" xfId="141"/>
    <cellStyle name="Címsor 2 6" xfId="142"/>
    <cellStyle name="Címsor 3" xfId="143" builtinId="18" customBuiltin="1"/>
    <cellStyle name="Címsor 3 2" xfId="144"/>
    <cellStyle name="Címsor 3 3" xfId="145"/>
    <cellStyle name="Címsor 3 4" xfId="146"/>
    <cellStyle name="Címsor 3 5" xfId="147"/>
    <cellStyle name="Címsor 3 6" xfId="148"/>
    <cellStyle name="Címsor 4" xfId="149" builtinId="19" customBuiltin="1"/>
    <cellStyle name="Címsor 4 2" xfId="150"/>
    <cellStyle name="Címsor 4 3" xfId="151"/>
    <cellStyle name="Címsor 4 4" xfId="152"/>
    <cellStyle name="Címsor 4 5" xfId="153"/>
    <cellStyle name="Címsor 4 6" xfId="154"/>
    <cellStyle name="Ellenőrzőcella" xfId="155" builtinId="23" customBuiltin="1"/>
    <cellStyle name="Ellenőrzőcella 2" xfId="156"/>
    <cellStyle name="Ellenőrzőcella 3" xfId="157"/>
    <cellStyle name="Ellenőrzőcella 4" xfId="158"/>
    <cellStyle name="Ellenőrzőcella 5" xfId="159"/>
    <cellStyle name="Ellenőrzőcella 6" xfId="160"/>
    <cellStyle name="Excel Built-in Normal 1" xfId="161"/>
    <cellStyle name="Ezres" xfId="162" builtinId="3"/>
    <cellStyle name="Ezres 10" xfId="163"/>
    <cellStyle name="Ezres 10 2" xfId="2841"/>
    <cellStyle name="Ezres 11" xfId="164"/>
    <cellStyle name="Ezres 11 2" xfId="2842"/>
    <cellStyle name="Ezres 12" xfId="2843"/>
    <cellStyle name="Ezres 12 2" xfId="2844"/>
    <cellStyle name="Ezres 12 3" xfId="15387"/>
    <cellStyle name="Ezres 12 4" xfId="12922"/>
    <cellStyle name="Ezres 12 4 2" xfId="22816"/>
    <cellStyle name="Ezres 13" xfId="2845"/>
    <cellStyle name="Ezres 13 2" xfId="2846"/>
    <cellStyle name="Ezres 2" xfId="165"/>
    <cellStyle name="Ezres 2 2" xfId="166"/>
    <cellStyle name="Ezres 2 2 2" xfId="167"/>
    <cellStyle name="Ezres 2 2 2 2" xfId="168"/>
    <cellStyle name="Ezres 2 2 2 2 2" xfId="2847"/>
    <cellStyle name="Ezres 2 2 2 3" xfId="169"/>
    <cellStyle name="Ezres 2 2 2 4" xfId="170"/>
    <cellStyle name="Ezres 2 2 3" xfId="171"/>
    <cellStyle name="Ezres 2 2 4" xfId="172"/>
    <cellStyle name="Ezres 2 2 4 2" xfId="2848"/>
    <cellStyle name="Ezres 2 2 5" xfId="173"/>
    <cellStyle name="Ezres 2 2 5 2" xfId="2849"/>
    <cellStyle name="Ezres 2 2 6" xfId="2850"/>
    <cellStyle name="Ezres 2 3" xfId="174"/>
    <cellStyle name="Ezres 2 3 2" xfId="2851"/>
    <cellStyle name="Ezres 2 4" xfId="175"/>
    <cellStyle name="Ezres 3" xfId="176"/>
    <cellStyle name="Ezres 3 2" xfId="177"/>
    <cellStyle name="Ezres 3 2 2" xfId="2852"/>
    <cellStyle name="Ezres 3 3" xfId="178"/>
    <cellStyle name="Ezres 3 4" xfId="179"/>
    <cellStyle name="Ezres 3 4 2" xfId="2853"/>
    <cellStyle name="Ezres 4" xfId="180"/>
    <cellStyle name="Ezres 4 2" xfId="181"/>
    <cellStyle name="Ezres 4 2 2" xfId="2854"/>
    <cellStyle name="Ezres 4 3" xfId="182"/>
    <cellStyle name="Ezres 4 4" xfId="183"/>
    <cellStyle name="Ezres 4 4 2" xfId="2855"/>
    <cellStyle name="Ezres 5" xfId="184"/>
    <cellStyle name="Ezres 5 2" xfId="185"/>
    <cellStyle name="Ezres 5 2 2" xfId="186"/>
    <cellStyle name="Ezres 5 2 2 2" xfId="187"/>
    <cellStyle name="Ezres 5 2 3" xfId="188"/>
    <cellStyle name="Ezres 5 2 4" xfId="189"/>
    <cellStyle name="Ezres 5 2 4 2" xfId="190"/>
    <cellStyle name="Ezres 5 2 5" xfId="2856"/>
    <cellStyle name="Ezres 5 2 6" xfId="2857"/>
    <cellStyle name="Ezres 5 2 6 2" xfId="15388"/>
    <cellStyle name="Ezres 5 2 7" xfId="2858"/>
    <cellStyle name="Ezres 5 2 7 2" xfId="15407"/>
    <cellStyle name="Ezres 5 2 7 2 2" xfId="25287"/>
    <cellStyle name="Ezres 5 2 7 3" xfId="10443"/>
    <cellStyle name="Ezres 5 2 7 4" xfId="20345"/>
    <cellStyle name="Ezres 5 3" xfId="191"/>
    <cellStyle name="Ezres 5 3 2" xfId="192"/>
    <cellStyle name="Ezres 5 4" xfId="193"/>
    <cellStyle name="Ezres 5 5" xfId="194"/>
    <cellStyle name="Ezres 5 5 2" xfId="195"/>
    <cellStyle name="Ezres 5 6" xfId="2859"/>
    <cellStyle name="Ezres 5 7" xfId="2860"/>
    <cellStyle name="Ezres 5 7 2" xfId="15389"/>
    <cellStyle name="Ezres 5 8" xfId="2861"/>
    <cellStyle name="Ezres 5 8 2" xfId="15406"/>
    <cellStyle name="Ezres 5 8 2 2" xfId="25286"/>
    <cellStyle name="Ezres 5 8 3" xfId="10442"/>
    <cellStyle name="Ezres 5 8 4" xfId="20344"/>
    <cellStyle name="Ezres 6" xfId="196"/>
    <cellStyle name="Ezres 6 2" xfId="197"/>
    <cellStyle name="Ezres 6 2 2" xfId="198"/>
    <cellStyle name="Ezres 6 2 2 2" xfId="199"/>
    <cellStyle name="Ezres 6 2 3" xfId="200"/>
    <cellStyle name="Ezres 6 2 4" xfId="201"/>
    <cellStyle name="Ezres 6 2 4 2" xfId="202"/>
    <cellStyle name="Ezres 6 2 5" xfId="2862"/>
    <cellStyle name="Ezres 6 2 6" xfId="2863"/>
    <cellStyle name="Ezres 6 2 6 2" xfId="15390"/>
    <cellStyle name="Ezres 6 2 7" xfId="2864"/>
    <cellStyle name="Ezres 6 2 7 2" xfId="15409"/>
    <cellStyle name="Ezres 6 2 7 2 2" xfId="25289"/>
    <cellStyle name="Ezres 6 2 7 3" xfId="10445"/>
    <cellStyle name="Ezres 6 2 7 4" xfId="20347"/>
    <cellStyle name="Ezres 6 3" xfId="203"/>
    <cellStyle name="Ezres 6 3 2" xfId="204"/>
    <cellStyle name="Ezres 6 4" xfId="205"/>
    <cellStyle name="Ezres 6 5" xfId="206"/>
    <cellStyle name="Ezres 6 5 2" xfId="207"/>
    <cellStyle name="Ezres 6 6" xfId="2865"/>
    <cellStyle name="Ezres 6 7" xfId="2866"/>
    <cellStyle name="Ezres 6 7 2" xfId="15391"/>
    <cellStyle name="Ezres 6 8" xfId="2867"/>
    <cellStyle name="Ezres 6 8 2" xfId="15408"/>
    <cellStyle name="Ezres 6 8 2 2" xfId="25288"/>
    <cellStyle name="Ezres 6 8 3" xfId="10444"/>
    <cellStyle name="Ezres 6 8 4" xfId="20346"/>
    <cellStyle name="Ezres 7" xfId="208"/>
    <cellStyle name="Ezres 8" xfId="209"/>
    <cellStyle name="Ezres 8 2" xfId="210"/>
    <cellStyle name="Ezres 8 3" xfId="211"/>
    <cellStyle name="Ezres 8 3 2" xfId="212"/>
    <cellStyle name="Ezres 8 4" xfId="2868"/>
    <cellStyle name="Ezres 8 5" xfId="2869"/>
    <cellStyle name="Ezres 8 5 2" xfId="15392"/>
    <cellStyle name="Ezres 8 6" xfId="2870"/>
    <cellStyle name="Ezres 8 6 2" xfId="10446"/>
    <cellStyle name="Ezres 9" xfId="213"/>
    <cellStyle name="Figyelmeztetés" xfId="214" builtinId="11" customBuiltin="1"/>
    <cellStyle name="Figyelmeztetés 2" xfId="215"/>
    <cellStyle name="Figyelmeztetés 3" xfId="216"/>
    <cellStyle name="Figyelmeztetés 4" xfId="217"/>
    <cellStyle name="Figyelmeztetés 5" xfId="218"/>
    <cellStyle name="Figyelmeztetés 6" xfId="219"/>
    <cellStyle name="Hiperhivatkozás" xfId="220"/>
    <cellStyle name="Hivatkozott cella" xfId="221" builtinId="24" customBuiltin="1"/>
    <cellStyle name="Hivatkozott cella 2" xfId="222"/>
    <cellStyle name="Hivatkozott cella 3" xfId="223"/>
    <cellStyle name="Hivatkozott cella 4" xfId="224"/>
    <cellStyle name="Hivatkozott cella 5" xfId="225"/>
    <cellStyle name="Hivatkozott cella 6" xfId="226"/>
    <cellStyle name="Jegyzet" xfId="227" builtinId="10" customBuiltin="1"/>
    <cellStyle name="Jegyzet 2" xfId="228"/>
    <cellStyle name="Jegyzet 2 2" xfId="229"/>
    <cellStyle name="Jegyzet 2 2 2" xfId="2871"/>
    <cellStyle name="Jegyzet 2 3" xfId="2872"/>
    <cellStyle name="Jegyzet 3" xfId="230"/>
    <cellStyle name="Jegyzet 3 2" xfId="2873"/>
    <cellStyle name="Jegyzet 4" xfId="231"/>
    <cellStyle name="Jegyzet 5" xfId="232"/>
    <cellStyle name="Jegyzet 6" xfId="233"/>
    <cellStyle name="Jegyzet 6 2" xfId="2874"/>
    <cellStyle name="Jegyzet 7" xfId="234"/>
    <cellStyle name="Jegyzet 8" xfId="235"/>
    <cellStyle name="Jelölőszín (1) 2" xfId="236"/>
    <cellStyle name="Jelölőszín (1) 3" xfId="237"/>
    <cellStyle name="Jelölőszín (1) 4" xfId="238"/>
    <cellStyle name="Jelölőszín (2) 2" xfId="239"/>
    <cellStyle name="Jelölőszín (2) 3" xfId="240"/>
    <cellStyle name="Jelölőszín (2) 4" xfId="241"/>
    <cellStyle name="Jelölőszín (3) 2" xfId="242"/>
    <cellStyle name="Jelölőszín (3) 3" xfId="243"/>
    <cellStyle name="Jelölőszín (3) 4" xfId="244"/>
    <cellStyle name="Jelölőszín (4) 2" xfId="245"/>
    <cellStyle name="Jelölőszín (4) 3" xfId="246"/>
    <cellStyle name="Jelölőszín (4) 4" xfId="247"/>
    <cellStyle name="Jelölőszín (5) 2" xfId="248"/>
    <cellStyle name="Jelölőszín (5) 3" xfId="249"/>
    <cellStyle name="Jelölőszín (5) 4" xfId="250"/>
    <cellStyle name="Jelölőszín (6) 2" xfId="251"/>
    <cellStyle name="Jelölőszín (6) 3" xfId="252"/>
    <cellStyle name="Jelölőszín (6) 4" xfId="253"/>
    <cellStyle name="Jó" xfId="254" builtinId="26" customBuiltin="1"/>
    <cellStyle name="Jó 2" xfId="255"/>
    <cellStyle name="Jó 3" xfId="256"/>
    <cellStyle name="Jó 4" xfId="257"/>
    <cellStyle name="Jó 5" xfId="258"/>
    <cellStyle name="Jó 5 2" xfId="259"/>
    <cellStyle name="Jó 5 3" xfId="260"/>
    <cellStyle name="Jó 5 4" xfId="261"/>
    <cellStyle name="Jó 5 5" xfId="2875"/>
    <cellStyle name="Jó 6" xfId="262"/>
    <cellStyle name="Kimenet" xfId="263" builtinId="21" customBuiltin="1"/>
    <cellStyle name="Kimenet 2" xfId="264"/>
    <cellStyle name="Kimenet 3" xfId="265"/>
    <cellStyle name="Kimenet 4" xfId="266"/>
    <cellStyle name="Kimenet 5" xfId="267"/>
    <cellStyle name="Kimenet 6" xfId="268"/>
    <cellStyle name="Magyarázó szöveg" xfId="269" builtinId="53" customBuiltin="1"/>
    <cellStyle name="Magyarázó szöveg 2" xfId="270"/>
    <cellStyle name="Magyarázó szöveg 3" xfId="271"/>
    <cellStyle name="Magyarázó szöveg 4" xfId="272"/>
    <cellStyle name="Magyarázó szöveg 5" xfId="273"/>
    <cellStyle name="Magyarázó szöveg 6" xfId="274"/>
    <cellStyle name="Magyarázó szöveg 7" xfId="275"/>
    <cellStyle name="Már látott hiperhivatkozás" xfId="276"/>
    <cellStyle name="Normál" xfId="0" builtinId="0"/>
    <cellStyle name="Normál 10" xfId="277"/>
    <cellStyle name="Normál 10 2" xfId="278"/>
    <cellStyle name="Normál 10 2 2" xfId="279"/>
    <cellStyle name="Normál 10 2 2 2" xfId="2879"/>
    <cellStyle name="Normál 10 2 2 2 2" xfId="15412"/>
    <cellStyle name="Normál 10 2 2 2 2 2" xfId="25292"/>
    <cellStyle name="Normál 10 2 2 2 3" xfId="10449"/>
    <cellStyle name="Normál 10 2 2 2 4" xfId="20350"/>
    <cellStyle name="Normál 10 2 2 3" xfId="12925"/>
    <cellStyle name="Normál 10 2 2 3 2" xfId="22819"/>
    <cellStyle name="Normál 10 2 2 4" xfId="7908"/>
    <cellStyle name="Normál 10 2 2 5" xfId="2878"/>
    <cellStyle name="Normál 10 2 2 6" xfId="17880"/>
    <cellStyle name="Normál 10 2 3" xfId="2880"/>
    <cellStyle name="Normál 10 2 3 2" xfId="15411"/>
    <cellStyle name="Normál 10 2 3 2 2" xfId="25291"/>
    <cellStyle name="Normál 10 2 3 3" xfId="10448"/>
    <cellStyle name="Normál 10 2 3 4" xfId="20349"/>
    <cellStyle name="Normál 10 2 4" xfId="12924"/>
    <cellStyle name="Normál 10 2 4 2" xfId="22818"/>
    <cellStyle name="Normál 10 2 5" xfId="7907"/>
    <cellStyle name="Normál 10 2 6" xfId="2877"/>
    <cellStyle name="Normál 10 2 7" xfId="17879"/>
    <cellStyle name="Normál 10 3" xfId="280"/>
    <cellStyle name="Normál 10 3 2" xfId="2882"/>
    <cellStyle name="Normál 10 3 2 2" xfId="15413"/>
    <cellStyle name="Normál 10 3 2 2 2" xfId="25293"/>
    <cellStyle name="Normál 10 3 2 3" xfId="10450"/>
    <cellStyle name="Normál 10 3 2 4" xfId="20351"/>
    <cellStyle name="Normál 10 3 3" xfId="12926"/>
    <cellStyle name="Normál 10 3 3 2" xfId="22820"/>
    <cellStyle name="Normál 10 3 4" xfId="7909"/>
    <cellStyle name="Normál 10 3 5" xfId="2881"/>
    <cellStyle name="Normál 10 3 6" xfId="17881"/>
    <cellStyle name="Normál 10 4" xfId="2883"/>
    <cellStyle name="Normál 10 4 2" xfId="15410"/>
    <cellStyle name="Normál 10 4 2 2" xfId="25290"/>
    <cellStyle name="Normál 10 4 3" xfId="10447"/>
    <cellStyle name="Normál 10 4 4" xfId="20348"/>
    <cellStyle name="Normál 10 5" xfId="12923"/>
    <cellStyle name="Normál 10 5 2" xfId="22817"/>
    <cellStyle name="Normál 10 6" xfId="7906"/>
    <cellStyle name="Normál 10 7" xfId="2876"/>
    <cellStyle name="Normál 10 8" xfId="17878"/>
    <cellStyle name="Normál 11" xfId="281"/>
    <cellStyle name="Normál 11 2" xfId="282"/>
    <cellStyle name="Normál 11 2 2" xfId="283"/>
    <cellStyle name="Normál 11 2 2 2" xfId="2887"/>
    <cellStyle name="Normál 11 2 2 2 2" xfId="15416"/>
    <cellStyle name="Normál 11 2 2 2 2 2" xfId="25296"/>
    <cellStyle name="Normál 11 2 2 2 3" xfId="10453"/>
    <cellStyle name="Normál 11 2 2 2 4" xfId="20354"/>
    <cellStyle name="Normál 11 2 2 3" xfId="12929"/>
    <cellStyle name="Normál 11 2 2 3 2" xfId="22823"/>
    <cellStyle name="Normál 11 2 2 4" xfId="7912"/>
    <cellStyle name="Normál 11 2 2 5" xfId="2886"/>
    <cellStyle name="Normál 11 2 2 6" xfId="17884"/>
    <cellStyle name="Normál 11 2 3" xfId="2888"/>
    <cellStyle name="Normál 11 2 3 2" xfId="15415"/>
    <cellStyle name="Normál 11 2 3 2 2" xfId="25295"/>
    <cellStyle name="Normál 11 2 3 3" xfId="10452"/>
    <cellStyle name="Normál 11 2 3 4" xfId="20353"/>
    <cellStyle name="Normál 11 2 4" xfId="12928"/>
    <cellStyle name="Normál 11 2 4 2" xfId="22822"/>
    <cellStyle name="Normál 11 2 5" xfId="7911"/>
    <cellStyle name="Normál 11 2 6" xfId="2885"/>
    <cellStyle name="Normál 11 2 7" xfId="17883"/>
    <cellStyle name="Normál 11 3" xfId="284"/>
    <cellStyle name="Normál 11 3 2" xfId="2890"/>
    <cellStyle name="Normál 11 3 2 2" xfId="15417"/>
    <cellStyle name="Normál 11 3 2 2 2" xfId="25297"/>
    <cellStyle name="Normál 11 3 2 3" xfId="10454"/>
    <cellStyle name="Normál 11 3 2 4" xfId="20355"/>
    <cellStyle name="Normál 11 3 3" xfId="12930"/>
    <cellStyle name="Normál 11 3 3 2" xfId="22824"/>
    <cellStyle name="Normál 11 3 4" xfId="7913"/>
    <cellStyle name="Normál 11 3 5" xfId="2889"/>
    <cellStyle name="Normál 11 3 6" xfId="17885"/>
    <cellStyle name="Normál 11 4" xfId="2891"/>
    <cellStyle name="Normál 11 4 2" xfId="15414"/>
    <cellStyle name="Normál 11 4 2 2" xfId="25294"/>
    <cellStyle name="Normál 11 4 3" xfId="10451"/>
    <cellStyle name="Normál 11 4 4" xfId="20352"/>
    <cellStyle name="Normál 11 5" xfId="12927"/>
    <cellStyle name="Normál 11 5 2" xfId="22821"/>
    <cellStyle name="Normál 11 6" xfId="7910"/>
    <cellStyle name="Normál 11 7" xfId="2884"/>
    <cellStyle name="Normál 11 8" xfId="17882"/>
    <cellStyle name="Normál 12" xfId="285"/>
    <cellStyle name="Normál 12 2" xfId="286"/>
    <cellStyle name="Normál 12 2 2" xfId="287"/>
    <cellStyle name="Normál 12 2 2 2" xfId="2895"/>
    <cellStyle name="Normál 12 2 2 2 2" xfId="15420"/>
    <cellStyle name="Normál 12 2 2 2 2 2" xfId="25300"/>
    <cellStyle name="Normál 12 2 2 2 3" xfId="10457"/>
    <cellStyle name="Normál 12 2 2 2 4" xfId="20358"/>
    <cellStyle name="Normál 12 2 2 3" xfId="12933"/>
    <cellStyle name="Normál 12 2 2 3 2" xfId="22827"/>
    <cellStyle name="Normál 12 2 2 4" xfId="7916"/>
    <cellStyle name="Normál 12 2 2 5" xfId="2894"/>
    <cellStyle name="Normál 12 2 2 6" xfId="17888"/>
    <cellStyle name="Normál 12 2 3" xfId="2896"/>
    <cellStyle name="Normál 12 2 3 2" xfId="15419"/>
    <cellStyle name="Normál 12 2 3 2 2" xfId="25299"/>
    <cellStyle name="Normál 12 2 3 3" xfId="10456"/>
    <cellStyle name="Normál 12 2 3 4" xfId="20357"/>
    <cellStyle name="Normál 12 2 4" xfId="12932"/>
    <cellStyle name="Normál 12 2 4 2" xfId="22826"/>
    <cellStyle name="Normál 12 2 5" xfId="7915"/>
    <cellStyle name="Normál 12 2 6" xfId="2893"/>
    <cellStyle name="Normál 12 2 7" xfId="17887"/>
    <cellStyle name="Normál 12 3" xfId="288"/>
    <cellStyle name="Normál 12 3 2" xfId="2898"/>
    <cellStyle name="Normál 12 3 2 2" xfId="15421"/>
    <cellStyle name="Normál 12 3 2 2 2" xfId="25301"/>
    <cellStyle name="Normál 12 3 2 3" xfId="10458"/>
    <cellStyle name="Normál 12 3 2 4" xfId="20359"/>
    <cellStyle name="Normál 12 3 3" xfId="12934"/>
    <cellStyle name="Normál 12 3 3 2" xfId="22828"/>
    <cellStyle name="Normál 12 3 4" xfId="7917"/>
    <cellStyle name="Normál 12 3 5" xfId="2897"/>
    <cellStyle name="Normál 12 3 6" xfId="17889"/>
    <cellStyle name="Normál 12 4" xfId="2899"/>
    <cellStyle name="Normál 12 4 2" xfId="15418"/>
    <cellStyle name="Normál 12 4 2 2" xfId="25298"/>
    <cellStyle name="Normál 12 4 3" xfId="10455"/>
    <cellStyle name="Normál 12 4 4" xfId="20356"/>
    <cellStyle name="Normál 12 5" xfId="12931"/>
    <cellStyle name="Normál 12 5 2" xfId="22825"/>
    <cellStyle name="Normál 12 6" xfId="7914"/>
    <cellStyle name="Normál 12 7" xfId="2892"/>
    <cellStyle name="Normál 12 8" xfId="17886"/>
    <cellStyle name="Normál 13" xfId="289"/>
    <cellStyle name="Normál 13 2" xfId="290"/>
    <cellStyle name="Normál 13 2 2" xfId="291"/>
    <cellStyle name="Normál 13 2 2 2" xfId="2903"/>
    <cellStyle name="Normál 13 2 2 2 2" xfId="15424"/>
    <cellStyle name="Normál 13 2 2 2 2 2" xfId="25304"/>
    <cellStyle name="Normál 13 2 2 2 3" xfId="10461"/>
    <cellStyle name="Normál 13 2 2 2 4" xfId="20362"/>
    <cellStyle name="Normál 13 2 2 3" xfId="12937"/>
    <cellStyle name="Normál 13 2 2 3 2" xfId="22831"/>
    <cellStyle name="Normál 13 2 2 4" xfId="7920"/>
    <cellStyle name="Normál 13 2 2 5" xfId="2902"/>
    <cellStyle name="Normál 13 2 2 6" xfId="17892"/>
    <cellStyle name="Normál 13 2 3" xfId="2904"/>
    <cellStyle name="Normál 13 2 3 2" xfId="15423"/>
    <cellStyle name="Normál 13 2 3 2 2" xfId="25303"/>
    <cellStyle name="Normál 13 2 3 3" xfId="10460"/>
    <cellStyle name="Normál 13 2 3 4" xfId="20361"/>
    <cellStyle name="Normál 13 2 4" xfId="12936"/>
    <cellStyle name="Normál 13 2 4 2" xfId="22830"/>
    <cellStyle name="Normál 13 2 5" xfId="7919"/>
    <cellStyle name="Normál 13 2 6" xfId="2901"/>
    <cellStyle name="Normál 13 2 7" xfId="17891"/>
    <cellStyle name="Normál 13 3" xfId="292"/>
    <cellStyle name="Normál 13 3 2" xfId="2906"/>
    <cellStyle name="Normál 13 3 2 2" xfId="15425"/>
    <cellStyle name="Normál 13 3 2 2 2" xfId="25305"/>
    <cellStyle name="Normál 13 3 2 3" xfId="10462"/>
    <cellStyle name="Normál 13 3 2 4" xfId="20363"/>
    <cellStyle name="Normál 13 3 3" xfId="12938"/>
    <cellStyle name="Normál 13 3 3 2" xfId="22832"/>
    <cellStyle name="Normál 13 3 4" xfId="7921"/>
    <cellStyle name="Normál 13 3 5" xfId="2905"/>
    <cellStyle name="Normál 13 3 6" xfId="17893"/>
    <cellStyle name="Normál 13 4" xfId="2907"/>
    <cellStyle name="Normál 13 4 2" xfId="15422"/>
    <cellStyle name="Normál 13 4 2 2" xfId="25302"/>
    <cellStyle name="Normál 13 4 3" xfId="10459"/>
    <cellStyle name="Normál 13 4 4" xfId="20360"/>
    <cellStyle name="Normál 13 5" xfId="12935"/>
    <cellStyle name="Normál 13 5 2" xfId="22829"/>
    <cellStyle name="Normál 13 6" xfId="7918"/>
    <cellStyle name="Normál 13 7" xfId="2900"/>
    <cellStyle name="Normál 13 8" xfId="17890"/>
    <cellStyle name="Normál 14" xfId="293"/>
    <cellStyle name="Normál 14 2" xfId="294"/>
    <cellStyle name="Normál 15" xfId="295"/>
    <cellStyle name="Normál 16" xfId="296"/>
    <cellStyle name="Normál 16 2" xfId="2908"/>
    <cellStyle name="Normál 17" xfId="297"/>
    <cellStyle name="Normál 17 2" xfId="2909"/>
    <cellStyle name="Normál 18" xfId="2910"/>
    <cellStyle name="Normál 18 2" xfId="2911"/>
    <cellStyle name="Normál 19" xfId="2912"/>
    <cellStyle name="Normál 19 2" xfId="2913"/>
    <cellStyle name="Normál 2" xfId="298"/>
    <cellStyle name="Normál 2 2" xfId="299"/>
    <cellStyle name="Normál 2 2 2" xfId="300"/>
    <cellStyle name="Normál 2 2 2 2" xfId="2915"/>
    <cellStyle name="Normál 2 2 3" xfId="301"/>
    <cellStyle name="Normál 2 2 3 10" xfId="302"/>
    <cellStyle name="Normál 2 2 3 10 2" xfId="2918"/>
    <cellStyle name="Normál 2 2 3 10 2 2" xfId="15427"/>
    <cellStyle name="Normál 2 2 3 10 2 2 2" xfId="25307"/>
    <cellStyle name="Normál 2 2 3 10 2 3" xfId="10464"/>
    <cellStyle name="Normál 2 2 3 10 2 4" xfId="20365"/>
    <cellStyle name="Normál 2 2 3 10 3" xfId="12940"/>
    <cellStyle name="Normál 2 2 3 10 3 2" xfId="22834"/>
    <cellStyle name="Normál 2 2 3 10 4" xfId="7923"/>
    <cellStyle name="Normál 2 2 3 10 5" xfId="2917"/>
    <cellStyle name="Normál 2 2 3 10 6" xfId="17895"/>
    <cellStyle name="Normál 2 2 3 10 7" xfId="27759"/>
    <cellStyle name="Normál 2 2 3 11" xfId="303"/>
    <cellStyle name="Normál 2 2 3 11 2" xfId="2920"/>
    <cellStyle name="Normál 2 2 3 11 2 2" xfId="15428"/>
    <cellStyle name="Normál 2 2 3 11 2 2 2" xfId="25308"/>
    <cellStyle name="Normál 2 2 3 11 2 3" xfId="10465"/>
    <cellStyle name="Normál 2 2 3 11 2 4" xfId="20366"/>
    <cellStyle name="Normál 2 2 3 11 3" xfId="12941"/>
    <cellStyle name="Normál 2 2 3 11 3 2" xfId="22835"/>
    <cellStyle name="Normál 2 2 3 11 4" xfId="7924"/>
    <cellStyle name="Normál 2 2 3 11 5" xfId="2919"/>
    <cellStyle name="Normál 2 2 3 11 6" xfId="17896"/>
    <cellStyle name="Normál 2 2 3 11 7" xfId="27760"/>
    <cellStyle name="Normál 2 2 3 12" xfId="304"/>
    <cellStyle name="Normál 2 2 3 12 2" xfId="2922"/>
    <cellStyle name="Normál 2 2 3 12 2 2" xfId="15429"/>
    <cellStyle name="Normál 2 2 3 12 2 2 2" xfId="25309"/>
    <cellStyle name="Normál 2 2 3 12 2 3" xfId="10466"/>
    <cellStyle name="Normál 2 2 3 12 2 4" xfId="20367"/>
    <cellStyle name="Normál 2 2 3 12 3" xfId="12942"/>
    <cellStyle name="Normál 2 2 3 12 3 2" xfId="22836"/>
    <cellStyle name="Normál 2 2 3 12 4" xfId="7925"/>
    <cellStyle name="Normál 2 2 3 12 5" xfId="2921"/>
    <cellStyle name="Normál 2 2 3 12 6" xfId="17897"/>
    <cellStyle name="Normál 2 2 3 12 7" xfId="27761"/>
    <cellStyle name="Normál 2 2 3 13" xfId="305"/>
    <cellStyle name="Normál 2 2 3 13 2" xfId="2924"/>
    <cellStyle name="Normál 2 2 3 13 2 2" xfId="15430"/>
    <cellStyle name="Normál 2 2 3 13 2 2 2" xfId="25310"/>
    <cellStyle name="Normál 2 2 3 13 2 3" xfId="10467"/>
    <cellStyle name="Normál 2 2 3 13 2 4" xfId="20368"/>
    <cellStyle name="Normál 2 2 3 13 3" xfId="12943"/>
    <cellStyle name="Normál 2 2 3 13 3 2" xfId="22837"/>
    <cellStyle name="Normál 2 2 3 13 4" xfId="7926"/>
    <cellStyle name="Normál 2 2 3 13 5" xfId="2923"/>
    <cellStyle name="Normál 2 2 3 13 6" xfId="17898"/>
    <cellStyle name="Normál 2 2 3 13 7" xfId="27762"/>
    <cellStyle name="Normál 2 2 3 14" xfId="2925"/>
    <cellStyle name="Normál 2 2 3 14 2" xfId="15426"/>
    <cellStyle name="Normál 2 2 3 14 2 2" xfId="25306"/>
    <cellStyle name="Normál 2 2 3 14 3" xfId="10463"/>
    <cellStyle name="Normál 2 2 3 14 4" xfId="20364"/>
    <cellStyle name="Normál 2 2 3 15" xfId="12939"/>
    <cellStyle name="Normál 2 2 3 15 2" xfId="22833"/>
    <cellStyle name="Normál 2 2 3 16" xfId="7922"/>
    <cellStyle name="Normál 2 2 3 17" xfId="2916"/>
    <cellStyle name="Normál 2 2 3 18" xfId="17894"/>
    <cellStyle name="Normál 2 2 3 19" xfId="27758"/>
    <cellStyle name="Normál 2 2 3 2" xfId="306"/>
    <cellStyle name="Normál 2 2 3 2 10" xfId="307"/>
    <cellStyle name="Normál 2 2 3 2 10 2" xfId="2928"/>
    <cellStyle name="Normál 2 2 3 2 10 2 2" xfId="15432"/>
    <cellStyle name="Normál 2 2 3 2 10 2 2 2" xfId="25312"/>
    <cellStyle name="Normál 2 2 3 2 10 2 3" xfId="10469"/>
    <cellStyle name="Normál 2 2 3 2 10 2 4" xfId="20370"/>
    <cellStyle name="Normál 2 2 3 2 10 3" xfId="12945"/>
    <cellStyle name="Normál 2 2 3 2 10 3 2" xfId="22839"/>
    <cellStyle name="Normál 2 2 3 2 10 4" xfId="7928"/>
    <cellStyle name="Normál 2 2 3 2 10 5" xfId="2927"/>
    <cellStyle name="Normál 2 2 3 2 10 6" xfId="17900"/>
    <cellStyle name="Normál 2 2 3 2 10 7" xfId="27764"/>
    <cellStyle name="Normál 2 2 3 2 11" xfId="308"/>
    <cellStyle name="Normál 2 2 3 2 11 2" xfId="2930"/>
    <cellStyle name="Normál 2 2 3 2 11 2 2" xfId="15433"/>
    <cellStyle name="Normál 2 2 3 2 11 2 2 2" xfId="25313"/>
    <cellStyle name="Normál 2 2 3 2 11 2 3" xfId="10470"/>
    <cellStyle name="Normál 2 2 3 2 11 2 4" xfId="20371"/>
    <cellStyle name="Normál 2 2 3 2 11 3" xfId="12946"/>
    <cellStyle name="Normál 2 2 3 2 11 3 2" xfId="22840"/>
    <cellStyle name="Normál 2 2 3 2 11 4" xfId="7929"/>
    <cellStyle name="Normál 2 2 3 2 11 5" xfId="2929"/>
    <cellStyle name="Normál 2 2 3 2 11 6" xfId="17901"/>
    <cellStyle name="Normál 2 2 3 2 11 7" xfId="27765"/>
    <cellStyle name="Normál 2 2 3 2 12" xfId="2931"/>
    <cellStyle name="Normál 2 2 3 2 12 2" xfId="15431"/>
    <cellStyle name="Normál 2 2 3 2 12 2 2" xfId="25311"/>
    <cellStyle name="Normál 2 2 3 2 12 3" xfId="10468"/>
    <cellStyle name="Normál 2 2 3 2 12 4" xfId="20369"/>
    <cellStyle name="Normál 2 2 3 2 13" xfId="12944"/>
    <cellStyle name="Normál 2 2 3 2 13 2" xfId="22838"/>
    <cellStyle name="Normál 2 2 3 2 14" xfId="7927"/>
    <cellStyle name="Normál 2 2 3 2 15" xfId="2926"/>
    <cellStyle name="Normál 2 2 3 2 16" xfId="17899"/>
    <cellStyle name="Normál 2 2 3 2 17" xfId="27763"/>
    <cellStyle name="Normál 2 2 3 2 2" xfId="309"/>
    <cellStyle name="Normál 2 2 3 2 2 10" xfId="2932"/>
    <cellStyle name="Normál 2 2 3 2 2 11" xfId="17902"/>
    <cellStyle name="Normál 2 2 3 2 2 12" xfId="27766"/>
    <cellStyle name="Normál 2 2 3 2 2 2" xfId="310"/>
    <cellStyle name="Normál 2 2 3 2 2 2 10" xfId="27767"/>
    <cellStyle name="Normál 2 2 3 2 2 2 2" xfId="311"/>
    <cellStyle name="Normál 2 2 3 2 2 2 2 2" xfId="2935"/>
    <cellStyle name="Normál 2 2 3 2 2 2 2 2 2" xfId="15436"/>
    <cellStyle name="Normál 2 2 3 2 2 2 2 2 2 2" xfId="25316"/>
    <cellStyle name="Normál 2 2 3 2 2 2 2 2 3" xfId="10473"/>
    <cellStyle name="Normál 2 2 3 2 2 2 2 2 4" xfId="20374"/>
    <cellStyle name="Normál 2 2 3 2 2 2 2 3" xfId="12949"/>
    <cellStyle name="Normál 2 2 3 2 2 2 2 3 2" xfId="22843"/>
    <cellStyle name="Normál 2 2 3 2 2 2 2 4" xfId="7932"/>
    <cellStyle name="Normál 2 2 3 2 2 2 2 5" xfId="2934"/>
    <cellStyle name="Normál 2 2 3 2 2 2 2 6" xfId="17904"/>
    <cellStyle name="Normál 2 2 3 2 2 2 2 7" xfId="27768"/>
    <cellStyle name="Normál 2 2 3 2 2 2 3" xfId="312"/>
    <cellStyle name="Normál 2 2 3 2 2 2 3 2" xfId="2937"/>
    <cellStyle name="Normál 2 2 3 2 2 2 3 2 2" xfId="15437"/>
    <cellStyle name="Normál 2 2 3 2 2 2 3 2 2 2" xfId="25317"/>
    <cellStyle name="Normál 2 2 3 2 2 2 3 2 3" xfId="10474"/>
    <cellStyle name="Normál 2 2 3 2 2 2 3 2 4" xfId="20375"/>
    <cellStyle name="Normál 2 2 3 2 2 2 3 3" xfId="12950"/>
    <cellStyle name="Normál 2 2 3 2 2 2 3 3 2" xfId="22844"/>
    <cellStyle name="Normál 2 2 3 2 2 2 3 4" xfId="7933"/>
    <cellStyle name="Normál 2 2 3 2 2 2 3 5" xfId="2936"/>
    <cellStyle name="Normál 2 2 3 2 2 2 3 6" xfId="17905"/>
    <cellStyle name="Normál 2 2 3 2 2 2 3 7" xfId="27769"/>
    <cellStyle name="Normál 2 2 3 2 2 2 4" xfId="313"/>
    <cellStyle name="Normál 2 2 3 2 2 2 4 2" xfId="2939"/>
    <cellStyle name="Normál 2 2 3 2 2 2 4 2 2" xfId="15438"/>
    <cellStyle name="Normál 2 2 3 2 2 2 4 2 2 2" xfId="25318"/>
    <cellStyle name="Normál 2 2 3 2 2 2 4 2 3" xfId="10475"/>
    <cellStyle name="Normál 2 2 3 2 2 2 4 2 4" xfId="20376"/>
    <cellStyle name="Normál 2 2 3 2 2 2 4 3" xfId="12951"/>
    <cellStyle name="Normál 2 2 3 2 2 2 4 3 2" xfId="22845"/>
    <cellStyle name="Normál 2 2 3 2 2 2 4 4" xfId="7934"/>
    <cellStyle name="Normál 2 2 3 2 2 2 4 5" xfId="2938"/>
    <cellStyle name="Normál 2 2 3 2 2 2 4 6" xfId="17906"/>
    <cellStyle name="Normál 2 2 3 2 2 2 4 7" xfId="27770"/>
    <cellStyle name="Normál 2 2 3 2 2 2 5" xfId="2940"/>
    <cellStyle name="Normál 2 2 3 2 2 2 5 2" xfId="15435"/>
    <cellStyle name="Normál 2 2 3 2 2 2 5 2 2" xfId="25315"/>
    <cellStyle name="Normál 2 2 3 2 2 2 5 3" xfId="10472"/>
    <cellStyle name="Normál 2 2 3 2 2 2 5 4" xfId="20373"/>
    <cellStyle name="Normál 2 2 3 2 2 2 6" xfId="12948"/>
    <cellStyle name="Normál 2 2 3 2 2 2 6 2" xfId="22842"/>
    <cellStyle name="Normál 2 2 3 2 2 2 7" xfId="7931"/>
    <cellStyle name="Normál 2 2 3 2 2 2 8" xfId="2933"/>
    <cellStyle name="Normál 2 2 3 2 2 2 9" xfId="17903"/>
    <cellStyle name="Normál 2 2 3 2 2 3" xfId="314"/>
    <cellStyle name="Normál 2 2 3 2 2 3 2" xfId="2942"/>
    <cellStyle name="Normál 2 2 3 2 2 3 2 2" xfId="15439"/>
    <cellStyle name="Normál 2 2 3 2 2 3 2 2 2" xfId="25319"/>
    <cellStyle name="Normál 2 2 3 2 2 3 2 3" xfId="10476"/>
    <cellStyle name="Normál 2 2 3 2 2 3 2 4" xfId="20377"/>
    <cellStyle name="Normál 2 2 3 2 2 3 3" xfId="12952"/>
    <cellStyle name="Normál 2 2 3 2 2 3 3 2" xfId="22846"/>
    <cellStyle name="Normál 2 2 3 2 2 3 4" xfId="7935"/>
    <cellStyle name="Normál 2 2 3 2 2 3 5" xfId="2941"/>
    <cellStyle name="Normál 2 2 3 2 2 3 6" xfId="17907"/>
    <cellStyle name="Normál 2 2 3 2 2 3 7" xfId="27771"/>
    <cellStyle name="Normál 2 2 3 2 2 4" xfId="315"/>
    <cellStyle name="Normál 2 2 3 2 2 4 2" xfId="2944"/>
    <cellStyle name="Normál 2 2 3 2 2 4 2 2" xfId="15440"/>
    <cellStyle name="Normál 2 2 3 2 2 4 2 2 2" xfId="25320"/>
    <cellStyle name="Normál 2 2 3 2 2 4 2 3" xfId="10477"/>
    <cellStyle name="Normál 2 2 3 2 2 4 2 4" xfId="20378"/>
    <cellStyle name="Normál 2 2 3 2 2 4 3" xfId="12953"/>
    <cellStyle name="Normál 2 2 3 2 2 4 3 2" xfId="22847"/>
    <cellStyle name="Normál 2 2 3 2 2 4 4" xfId="7936"/>
    <cellStyle name="Normál 2 2 3 2 2 4 5" xfId="2943"/>
    <cellStyle name="Normál 2 2 3 2 2 4 6" xfId="17908"/>
    <cellStyle name="Normál 2 2 3 2 2 4 7" xfId="27772"/>
    <cellStyle name="Normál 2 2 3 2 2 5" xfId="316"/>
    <cellStyle name="Normál 2 2 3 2 2 5 2" xfId="2946"/>
    <cellStyle name="Normál 2 2 3 2 2 5 2 2" xfId="15441"/>
    <cellStyle name="Normál 2 2 3 2 2 5 2 2 2" xfId="25321"/>
    <cellStyle name="Normál 2 2 3 2 2 5 2 3" xfId="10478"/>
    <cellStyle name="Normál 2 2 3 2 2 5 2 4" xfId="20379"/>
    <cellStyle name="Normál 2 2 3 2 2 5 3" xfId="12954"/>
    <cellStyle name="Normál 2 2 3 2 2 5 3 2" xfId="22848"/>
    <cellStyle name="Normál 2 2 3 2 2 5 4" xfId="7937"/>
    <cellStyle name="Normál 2 2 3 2 2 5 5" xfId="2945"/>
    <cellStyle name="Normál 2 2 3 2 2 5 6" xfId="17909"/>
    <cellStyle name="Normál 2 2 3 2 2 5 7" xfId="27773"/>
    <cellStyle name="Normál 2 2 3 2 2 6" xfId="317"/>
    <cellStyle name="Normál 2 2 3 2 2 6 2" xfId="2948"/>
    <cellStyle name="Normál 2 2 3 2 2 6 2 2" xfId="15442"/>
    <cellStyle name="Normál 2 2 3 2 2 6 2 2 2" xfId="25322"/>
    <cellStyle name="Normál 2 2 3 2 2 6 2 3" xfId="10479"/>
    <cellStyle name="Normál 2 2 3 2 2 6 2 4" xfId="20380"/>
    <cellStyle name="Normál 2 2 3 2 2 6 3" xfId="12955"/>
    <cellStyle name="Normál 2 2 3 2 2 6 3 2" xfId="22849"/>
    <cellStyle name="Normál 2 2 3 2 2 6 4" xfId="7938"/>
    <cellStyle name="Normál 2 2 3 2 2 6 5" xfId="2947"/>
    <cellStyle name="Normál 2 2 3 2 2 6 6" xfId="17910"/>
    <cellStyle name="Normál 2 2 3 2 2 6 7" xfId="27774"/>
    <cellStyle name="Normál 2 2 3 2 2 7" xfId="2949"/>
    <cellStyle name="Normál 2 2 3 2 2 7 2" xfId="15434"/>
    <cellStyle name="Normál 2 2 3 2 2 7 2 2" xfId="25314"/>
    <cellStyle name="Normál 2 2 3 2 2 7 3" xfId="10471"/>
    <cellStyle name="Normál 2 2 3 2 2 7 4" xfId="20372"/>
    <cellStyle name="Normál 2 2 3 2 2 8" xfId="12947"/>
    <cellStyle name="Normál 2 2 3 2 2 8 2" xfId="22841"/>
    <cellStyle name="Normál 2 2 3 2 2 9" xfId="7930"/>
    <cellStyle name="Normál 2 2 3 2 3" xfId="318"/>
    <cellStyle name="Normál 2 2 3 2 3 10" xfId="2950"/>
    <cellStyle name="Normál 2 2 3 2 3 11" xfId="17911"/>
    <cellStyle name="Normál 2 2 3 2 3 12" xfId="27775"/>
    <cellStyle name="Normál 2 2 3 2 3 2" xfId="319"/>
    <cellStyle name="Normál 2 2 3 2 3 2 10" xfId="27776"/>
    <cellStyle name="Normál 2 2 3 2 3 2 2" xfId="320"/>
    <cellStyle name="Normál 2 2 3 2 3 2 2 2" xfId="2953"/>
    <cellStyle name="Normál 2 2 3 2 3 2 2 2 2" xfId="15445"/>
    <cellStyle name="Normál 2 2 3 2 3 2 2 2 2 2" xfId="25325"/>
    <cellStyle name="Normál 2 2 3 2 3 2 2 2 3" xfId="10482"/>
    <cellStyle name="Normál 2 2 3 2 3 2 2 2 4" xfId="20383"/>
    <cellStyle name="Normál 2 2 3 2 3 2 2 3" xfId="12958"/>
    <cellStyle name="Normál 2 2 3 2 3 2 2 3 2" xfId="22852"/>
    <cellStyle name="Normál 2 2 3 2 3 2 2 4" xfId="7941"/>
    <cellStyle name="Normál 2 2 3 2 3 2 2 5" xfId="2952"/>
    <cellStyle name="Normál 2 2 3 2 3 2 2 6" xfId="17913"/>
    <cellStyle name="Normál 2 2 3 2 3 2 2 7" xfId="27777"/>
    <cellStyle name="Normál 2 2 3 2 3 2 3" xfId="321"/>
    <cellStyle name="Normál 2 2 3 2 3 2 3 2" xfId="2955"/>
    <cellStyle name="Normál 2 2 3 2 3 2 3 2 2" xfId="15446"/>
    <cellStyle name="Normál 2 2 3 2 3 2 3 2 2 2" xfId="25326"/>
    <cellStyle name="Normál 2 2 3 2 3 2 3 2 3" xfId="10483"/>
    <cellStyle name="Normál 2 2 3 2 3 2 3 2 4" xfId="20384"/>
    <cellStyle name="Normál 2 2 3 2 3 2 3 3" xfId="12959"/>
    <cellStyle name="Normál 2 2 3 2 3 2 3 3 2" xfId="22853"/>
    <cellStyle name="Normál 2 2 3 2 3 2 3 4" xfId="7942"/>
    <cellStyle name="Normál 2 2 3 2 3 2 3 5" xfId="2954"/>
    <cellStyle name="Normál 2 2 3 2 3 2 3 6" xfId="17914"/>
    <cellStyle name="Normál 2 2 3 2 3 2 3 7" xfId="27778"/>
    <cellStyle name="Normál 2 2 3 2 3 2 4" xfId="322"/>
    <cellStyle name="Normál 2 2 3 2 3 2 4 2" xfId="2957"/>
    <cellStyle name="Normál 2 2 3 2 3 2 4 2 2" xfId="15447"/>
    <cellStyle name="Normál 2 2 3 2 3 2 4 2 2 2" xfId="25327"/>
    <cellStyle name="Normál 2 2 3 2 3 2 4 2 3" xfId="10484"/>
    <cellStyle name="Normál 2 2 3 2 3 2 4 2 4" xfId="20385"/>
    <cellStyle name="Normál 2 2 3 2 3 2 4 3" xfId="12960"/>
    <cellStyle name="Normál 2 2 3 2 3 2 4 3 2" xfId="22854"/>
    <cellStyle name="Normál 2 2 3 2 3 2 4 4" xfId="7943"/>
    <cellStyle name="Normál 2 2 3 2 3 2 4 5" xfId="2956"/>
    <cellStyle name="Normál 2 2 3 2 3 2 4 6" xfId="17915"/>
    <cellStyle name="Normál 2 2 3 2 3 2 4 7" xfId="27779"/>
    <cellStyle name="Normál 2 2 3 2 3 2 5" xfId="2958"/>
    <cellStyle name="Normál 2 2 3 2 3 2 5 2" xfId="15444"/>
    <cellStyle name="Normál 2 2 3 2 3 2 5 2 2" xfId="25324"/>
    <cellStyle name="Normál 2 2 3 2 3 2 5 3" xfId="10481"/>
    <cellStyle name="Normál 2 2 3 2 3 2 5 4" xfId="20382"/>
    <cellStyle name="Normál 2 2 3 2 3 2 6" xfId="12957"/>
    <cellStyle name="Normál 2 2 3 2 3 2 6 2" xfId="22851"/>
    <cellStyle name="Normál 2 2 3 2 3 2 7" xfId="7940"/>
    <cellStyle name="Normál 2 2 3 2 3 2 8" xfId="2951"/>
    <cellStyle name="Normál 2 2 3 2 3 2 9" xfId="17912"/>
    <cellStyle name="Normál 2 2 3 2 3 3" xfId="323"/>
    <cellStyle name="Normál 2 2 3 2 3 3 2" xfId="2960"/>
    <cellStyle name="Normál 2 2 3 2 3 3 2 2" xfId="15448"/>
    <cellStyle name="Normál 2 2 3 2 3 3 2 2 2" xfId="25328"/>
    <cellStyle name="Normál 2 2 3 2 3 3 2 3" xfId="10485"/>
    <cellStyle name="Normál 2 2 3 2 3 3 2 4" xfId="20386"/>
    <cellStyle name="Normál 2 2 3 2 3 3 3" xfId="12961"/>
    <cellStyle name="Normál 2 2 3 2 3 3 3 2" xfId="22855"/>
    <cellStyle name="Normál 2 2 3 2 3 3 4" xfId="7944"/>
    <cellStyle name="Normál 2 2 3 2 3 3 5" xfId="2959"/>
    <cellStyle name="Normál 2 2 3 2 3 3 6" xfId="17916"/>
    <cellStyle name="Normál 2 2 3 2 3 3 7" xfId="27780"/>
    <cellStyle name="Normál 2 2 3 2 3 4" xfId="324"/>
    <cellStyle name="Normál 2 2 3 2 3 4 2" xfId="2962"/>
    <cellStyle name="Normál 2 2 3 2 3 4 2 2" xfId="15449"/>
    <cellStyle name="Normál 2 2 3 2 3 4 2 2 2" xfId="25329"/>
    <cellStyle name="Normál 2 2 3 2 3 4 2 3" xfId="10486"/>
    <cellStyle name="Normál 2 2 3 2 3 4 2 4" xfId="20387"/>
    <cellStyle name="Normál 2 2 3 2 3 4 3" xfId="12962"/>
    <cellStyle name="Normál 2 2 3 2 3 4 3 2" xfId="22856"/>
    <cellStyle name="Normál 2 2 3 2 3 4 4" xfId="7945"/>
    <cellStyle name="Normál 2 2 3 2 3 4 5" xfId="2961"/>
    <cellStyle name="Normál 2 2 3 2 3 4 6" xfId="17917"/>
    <cellStyle name="Normál 2 2 3 2 3 4 7" xfId="27781"/>
    <cellStyle name="Normál 2 2 3 2 3 5" xfId="325"/>
    <cellStyle name="Normál 2 2 3 2 3 5 2" xfId="2964"/>
    <cellStyle name="Normál 2 2 3 2 3 5 2 2" xfId="15450"/>
    <cellStyle name="Normál 2 2 3 2 3 5 2 2 2" xfId="25330"/>
    <cellStyle name="Normál 2 2 3 2 3 5 2 3" xfId="10487"/>
    <cellStyle name="Normál 2 2 3 2 3 5 2 4" xfId="20388"/>
    <cellStyle name="Normál 2 2 3 2 3 5 3" xfId="12963"/>
    <cellStyle name="Normál 2 2 3 2 3 5 3 2" xfId="22857"/>
    <cellStyle name="Normál 2 2 3 2 3 5 4" xfId="7946"/>
    <cellStyle name="Normál 2 2 3 2 3 5 5" xfId="2963"/>
    <cellStyle name="Normál 2 2 3 2 3 5 6" xfId="17918"/>
    <cellStyle name="Normál 2 2 3 2 3 5 7" xfId="27782"/>
    <cellStyle name="Normál 2 2 3 2 3 6" xfId="326"/>
    <cellStyle name="Normál 2 2 3 2 3 6 2" xfId="2966"/>
    <cellStyle name="Normál 2 2 3 2 3 6 2 2" xfId="15451"/>
    <cellStyle name="Normál 2 2 3 2 3 6 2 2 2" xfId="25331"/>
    <cellStyle name="Normál 2 2 3 2 3 6 2 3" xfId="10488"/>
    <cellStyle name="Normál 2 2 3 2 3 6 2 4" xfId="20389"/>
    <cellStyle name="Normál 2 2 3 2 3 6 3" xfId="12964"/>
    <cellStyle name="Normál 2 2 3 2 3 6 3 2" xfId="22858"/>
    <cellStyle name="Normál 2 2 3 2 3 6 4" xfId="7947"/>
    <cellStyle name="Normál 2 2 3 2 3 6 5" xfId="2965"/>
    <cellStyle name="Normál 2 2 3 2 3 6 6" xfId="17919"/>
    <cellStyle name="Normál 2 2 3 2 3 6 7" xfId="27783"/>
    <cellStyle name="Normál 2 2 3 2 3 7" xfId="2967"/>
    <cellStyle name="Normál 2 2 3 2 3 7 2" xfId="15443"/>
    <cellStyle name="Normál 2 2 3 2 3 7 2 2" xfId="25323"/>
    <cellStyle name="Normál 2 2 3 2 3 7 3" xfId="10480"/>
    <cellStyle name="Normál 2 2 3 2 3 7 4" xfId="20381"/>
    <cellStyle name="Normál 2 2 3 2 3 8" xfId="12956"/>
    <cellStyle name="Normál 2 2 3 2 3 8 2" xfId="22850"/>
    <cellStyle name="Normál 2 2 3 2 3 9" xfId="7939"/>
    <cellStyle name="Normál 2 2 3 2 4" xfId="327"/>
    <cellStyle name="Normál 2 2 3 2 4 10" xfId="2968"/>
    <cellStyle name="Normál 2 2 3 2 4 11" xfId="17920"/>
    <cellStyle name="Normál 2 2 3 2 4 12" xfId="27784"/>
    <cellStyle name="Normál 2 2 3 2 4 2" xfId="328"/>
    <cellStyle name="Normál 2 2 3 2 4 2 10" xfId="27785"/>
    <cellStyle name="Normál 2 2 3 2 4 2 2" xfId="329"/>
    <cellStyle name="Normál 2 2 3 2 4 2 2 2" xfId="2971"/>
    <cellStyle name="Normál 2 2 3 2 4 2 2 2 2" xfId="15454"/>
    <cellStyle name="Normál 2 2 3 2 4 2 2 2 2 2" xfId="25334"/>
    <cellStyle name="Normál 2 2 3 2 4 2 2 2 3" xfId="10491"/>
    <cellStyle name="Normál 2 2 3 2 4 2 2 2 4" xfId="20392"/>
    <cellStyle name="Normál 2 2 3 2 4 2 2 3" xfId="12967"/>
    <cellStyle name="Normál 2 2 3 2 4 2 2 3 2" xfId="22861"/>
    <cellStyle name="Normál 2 2 3 2 4 2 2 4" xfId="7950"/>
    <cellStyle name="Normál 2 2 3 2 4 2 2 5" xfId="2970"/>
    <cellStyle name="Normál 2 2 3 2 4 2 2 6" xfId="17922"/>
    <cellStyle name="Normál 2 2 3 2 4 2 2 7" xfId="27786"/>
    <cellStyle name="Normál 2 2 3 2 4 2 3" xfId="330"/>
    <cellStyle name="Normál 2 2 3 2 4 2 3 2" xfId="2973"/>
    <cellStyle name="Normál 2 2 3 2 4 2 3 2 2" xfId="15455"/>
    <cellStyle name="Normál 2 2 3 2 4 2 3 2 2 2" xfId="25335"/>
    <cellStyle name="Normál 2 2 3 2 4 2 3 2 3" xfId="10492"/>
    <cellStyle name="Normál 2 2 3 2 4 2 3 2 4" xfId="20393"/>
    <cellStyle name="Normál 2 2 3 2 4 2 3 3" xfId="12968"/>
    <cellStyle name="Normál 2 2 3 2 4 2 3 3 2" xfId="22862"/>
    <cellStyle name="Normál 2 2 3 2 4 2 3 4" xfId="7951"/>
    <cellStyle name="Normál 2 2 3 2 4 2 3 5" xfId="2972"/>
    <cellStyle name="Normál 2 2 3 2 4 2 3 6" xfId="17923"/>
    <cellStyle name="Normál 2 2 3 2 4 2 3 7" xfId="27787"/>
    <cellStyle name="Normál 2 2 3 2 4 2 4" xfId="331"/>
    <cellStyle name="Normál 2 2 3 2 4 2 4 2" xfId="2975"/>
    <cellStyle name="Normál 2 2 3 2 4 2 4 2 2" xfId="15456"/>
    <cellStyle name="Normál 2 2 3 2 4 2 4 2 2 2" xfId="25336"/>
    <cellStyle name="Normál 2 2 3 2 4 2 4 2 3" xfId="10493"/>
    <cellStyle name="Normál 2 2 3 2 4 2 4 2 4" xfId="20394"/>
    <cellStyle name="Normál 2 2 3 2 4 2 4 3" xfId="12969"/>
    <cellStyle name="Normál 2 2 3 2 4 2 4 3 2" xfId="22863"/>
    <cellStyle name="Normál 2 2 3 2 4 2 4 4" xfId="7952"/>
    <cellStyle name="Normál 2 2 3 2 4 2 4 5" xfId="2974"/>
    <cellStyle name="Normál 2 2 3 2 4 2 4 6" xfId="17924"/>
    <cellStyle name="Normál 2 2 3 2 4 2 4 7" xfId="27788"/>
    <cellStyle name="Normál 2 2 3 2 4 2 5" xfId="2976"/>
    <cellStyle name="Normál 2 2 3 2 4 2 5 2" xfId="15453"/>
    <cellStyle name="Normál 2 2 3 2 4 2 5 2 2" xfId="25333"/>
    <cellStyle name="Normál 2 2 3 2 4 2 5 3" xfId="10490"/>
    <cellStyle name="Normál 2 2 3 2 4 2 5 4" xfId="20391"/>
    <cellStyle name="Normál 2 2 3 2 4 2 6" xfId="12966"/>
    <cellStyle name="Normál 2 2 3 2 4 2 6 2" xfId="22860"/>
    <cellStyle name="Normál 2 2 3 2 4 2 7" xfId="7949"/>
    <cellStyle name="Normál 2 2 3 2 4 2 8" xfId="2969"/>
    <cellStyle name="Normál 2 2 3 2 4 2 9" xfId="17921"/>
    <cellStyle name="Normál 2 2 3 2 4 3" xfId="332"/>
    <cellStyle name="Normál 2 2 3 2 4 3 2" xfId="2978"/>
    <cellStyle name="Normál 2 2 3 2 4 3 2 2" xfId="15457"/>
    <cellStyle name="Normál 2 2 3 2 4 3 2 2 2" xfId="25337"/>
    <cellStyle name="Normál 2 2 3 2 4 3 2 3" xfId="10494"/>
    <cellStyle name="Normál 2 2 3 2 4 3 2 4" xfId="20395"/>
    <cellStyle name="Normál 2 2 3 2 4 3 3" xfId="12970"/>
    <cellStyle name="Normál 2 2 3 2 4 3 3 2" xfId="22864"/>
    <cellStyle name="Normál 2 2 3 2 4 3 4" xfId="7953"/>
    <cellStyle name="Normál 2 2 3 2 4 3 5" xfId="2977"/>
    <cellStyle name="Normál 2 2 3 2 4 3 6" xfId="17925"/>
    <cellStyle name="Normál 2 2 3 2 4 3 7" xfId="27789"/>
    <cellStyle name="Normál 2 2 3 2 4 4" xfId="333"/>
    <cellStyle name="Normál 2 2 3 2 4 4 2" xfId="2980"/>
    <cellStyle name="Normál 2 2 3 2 4 4 2 2" xfId="15458"/>
    <cellStyle name="Normál 2 2 3 2 4 4 2 2 2" xfId="25338"/>
    <cellStyle name="Normál 2 2 3 2 4 4 2 3" xfId="10495"/>
    <cellStyle name="Normál 2 2 3 2 4 4 2 4" xfId="20396"/>
    <cellStyle name="Normál 2 2 3 2 4 4 3" xfId="12971"/>
    <cellStyle name="Normál 2 2 3 2 4 4 3 2" xfId="22865"/>
    <cellStyle name="Normál 2 2 3 2 4 4 4" xfId="7954"/>
    <cellStyle name="Normál 2 2 3 2 4 4 5" xfId="2979"/>
    <cellStyle name="Normál 2 2 3 2 4 4 6" xfId="17926"/>
    <cellStyle name="Normál 2 2 3 2 4 4 7" xfId="27790"/>
    <cellStyle name="Normál 2 2 3 2 4 5" xfId="334"/>
    <cellStyle name="Normál 2 2 3 2 4 5 2" xfId="2982"/>
    <cellStyle name="Normál 2 2 3 2 4 5 2 2" xfId="15459"/>
    <cellStyle name="Normál 2 2 3 2 4 5 2 2 2" xfId="25339"/>
    <cellStyle name="Normál 2 2 3 2 4 5 2 3" xfId="10496"/>
    <cellStyle name="Normál 2 2 3 2 4 5 2 4" xfId="20397"/>
    <cellStyle name="Normál 2 2 3 2 4 5 3" xfId="12972"/>
    <cellStyle name="Normál 2 2 3 2 4 5 3 2" xfId="22866"/>
    <cellStyle name="Normál 2 2 3 2 4 5 4" xfId="7955"/>
    <cellStyle name="Normál 2 2 3 2 4 5 5" xfId="2981"/>
    <cellStyle name="Normál 2 2 3 2 4 5 6" xfId="17927"/>
    <cellStyle name="Normál 2 2 3 2 4 5 7" xfId="27791"/>
    <cellStyle name="Normál 2 2 3 2 4 6" xfId="335"/>
    <cellStyle name="Normál 2 2 3 2 4 6 2" xfId="2984"/>
    <cellStyle name="Normál 2 2 3 2 4 6 2 2" xfId="15460"/>
    <cellStyle name="Normál 2 2 3 2 4 6 2 2 2" xfId="25340"/>
    <cellStyle name="Normál 2 2 3 2 4 6 2 3" xfId="10497"/>
    <cellStyle name="Normál 2 2 3 2 4 6 2 4" xfId="20398"/>
    <cellStyle name="Normál 2 2 3 2 4 6 3" xfId="12973"/>
    <cellStyle name="Normál 2 2 3 2 4 6 3 2" xfId="22867"/>
    <cellStyle name="Normál 2 2 3 2 4 6 4" xfId="7956"/>
    <cellStyle name="Normál 2 2 3 2 4 6 5" xfId="2983"/>
    <cellStyle name="Normál 2 2 3 2 4 6 6" xfId="17928"/>
    <cellStyle name="Normál 2 2 3 2 4 6 7" xfId="27792"/>
    <cellStyle name="Normál 2 2 3 2 4 7" xfId="2985"/>
    <cellStyle name="Normál 2 2 3 2 4 7 2" xfId="15452"/>
    <cellStyle name="Normál 2 2 3 2 4 7 2 2" xfId="25332"/>
    <cellStyle name="Normál 2 2 3 2 4 7 3" xfId="10489"/>
    <cellStyle name="Normál 2 2 3 2 4 7 4" xfId="20390"/>
    <cellStyle name="Normál 2 2 3 2 4 8" xfId="12965"/>
    <cellStyle name="Normál 2 2 3 2 4 8 2" xfId="22859"/>
    <cellStyle name="Normál 2 2 3 2 4 9" xfId="7948"/>
    <cellStyle name="Normál 2 2 3 2 5" xfId="336"/>
    <cellStyle name="Normál 2 2 3 2 5 10" xfId="2986"/>
    <cellStyle name="Normál 2 2 3 2 5 11" xfId="17929"/>
    <cellStyle name="Normál 2 2 3 2 5 12" xfId="27793"/>
    <cellStyle name="Normál 2 2 3 2 5 2" xfId="337"/>
    <cellStyle name="Normál 2 2 3 2 5 2 10" xfId="27794"/>
    <cellStyle name="Normál 2 2 3 2 5 2 2" xfId="338"/>
    <cellStyle name="Normál 2 2 3 2 5 2 2 2" xfId="2989"/>
    <cellStyle name="Normál 2 2 3 2 5 2 2 2 2" xfId="15463"/>
    <cellStyle name="Normál 2 2 3 2 5 2 2 2 2 2" xfId="25343"/>
    <cellStyle name="Normál 2 2 3 2 5 2 2 2 3" xfId="10500"/>
    <cellStyle name="Normál 2 2 3 2 5 2 2 2 4" xfId="20401"/>
    <cellStyle name="Normál 2 2 3 2 5 2 2 3" xfId="12976"/>
    <cellStyle name="Normál 2 2 3 2 5 2 2 3 2" xfId="22870"/>
    <cellStyle name="Normál 2 2 3 2 5 2 2 4" xfId="7959"/>
    <cellStyle name="Normál 2 2 3 2 5 2 2 5" xfId="2988"/>
    <cellStyle name="Normál 2 2 3 2 5 2 2 6" xfId="17931"/>
    <cellStyle name="Normál 2 2 3 2 5 2 2 7" xfId="27795"/>
    <cellStyle name="Normál 2 2 3 2 5 2 3" xfId="339"/>
    <cellStyle name="Normál 2 2 3 2 5 2 3 2" xfId="2991"/>
    <cellStyle name="Normál 2 2 3 2 5 2 3 2 2" xfId="15464"/>
    <cellStyle name="Normál 2 2 3 2 5 2 3 2 2 2" xfId="25344"/>
    <cellStyle name="Normál 2 2 3 2 5 2 3 2 3" xfId="10501"/>
    <cellStyle name="Normál 2 2 3 2 5 2 3 2 4" xfId="20402"/>
    <cellStyle name="Normál 2 2 3 2 5 2 3 3" xfId="12977"/>
    <cellStyle name="Normál 2 2 3 2 5 2 3 3 2" xfId="22871"/>
    <cellStyle name="Normál 2 2 3 2 5 2 3 4" xfId="7960"/>
    <cellStyle name="Normál 2 2 3 2 5 2 3 5" xfId="2990"/>
    <cellStyle name="Normál 2 2 3 2 5 2 3 6" xfId="17932"/>
    <cellStyle name="Normál 2 2 3 2 5 2 3 7" xfId="27796"/>
    <cellStyle name="Normál 2 2 3 2 5 2 4" xfId="340"/>
    <cellStyle name="Normál 2 2 3 2 5 2 4 2" xfId="2993"/>
    <cellStyle name="Normál 2 2 3 2 5 2 4 2 2" xfId="15465"/>
    <cellStyle name="Normál 2 2 3 2 5 2 4 2 2 2" xfId="25345"/>
    <cellStyle name="Normál 2 2 3 2 5 2 4 2 3" xfId="10502"/>
    <cellStyle name="Normál 2 2 3 2 5 2 4 2 4" xfId="20403"/>
    <cellStyle name="Normál 2 2 3 2 5 2 4 3" xfId="12978"/>
    <cellStyle name="Normál 2 2 3 2 5 2 4 3 2" xfId="22872"/>
    <cellStyle name="Normál 2 2 3 2 5 2 4 4" xfId="7961"/>
    <cellStyle name="Normál 2 2 3 2 5 2 4 5" xfId="2992"/>
    <cellStyle name="Normál 2 2 3 2 5 2 4 6" xfId="17933"/>
    <cellStyle name="Normál 2 2 3 2 5 2 4 7" xfId="27797"/>
    <cellStyle name="Normál 2 2 3 2 5 2 5" xfId="2994"/>
    <cellStyle name="Normál 2 2 3 2 5 2 5 2" xfId="15462"/>
    <cellStyle name="Normál 2 2 3 2 5 2 5 2 2" xfId="25342"/>
    <cellStyle name="Normál 2 2 3 2 5 2 5 3" xfId="10499"/>
    <cellStyle name="Normál 2 2 3 2 5 2 5 4" xfId="20400"/>
    <cellStyle name="Normál 2 2 3 2 5 2 6" xfId="12975"/>
    <cellStyle name="Normál 2 2 3 2 5 2 6 2" xfId="22869"/>
    <cellStyle name="Normál 2 2 3 2 5 2 7" xfId="7958"/>
    <cellStyle name="Normál 2 2 3 2 5 2 8" xfId="2987"/>
    <cellStyle name="Normál 2 2 3 2 5 2 9" xfId="17930"/>
    <cellStyle name="Normál 2 2 3 2 5 3" xfId="341"/>
    <cellStyle name="Normál 2 2 3 2 5 3 2" xfId="2996"/>
    <cellStyle name="Normál 2 2 3 2 5 3 2 2" xfId="15466"/>
    <cellStyle name="Normál 2 2 3 2 5 3 2 2 2" xfId="25346"/>
    <cellStyle name="Normál 2 2 3 2 5 3 2 3" xfId="10503"/>
    <cellStyle name="Normál 2 2 3 2 5 3 2 4" xfId="20404"/>
    <cellStyle name="Normál 2 2 3 2 5 3 3" xfId="12979"/>
    <cellStyle name="Normál 2 2 3 2 5 3 3 2" xfId="22873"/>
    <cellStyle name="Normál 2 2 3 2 5 3 4" xfId="7962"/>
    <cellStyle name="Normál 2 2 3 2 5 3 5" xfId="2995"/>
    <cellStyle name="Normál 2 2 3 2 5 3 6" xfId="17934"/>
    <cellStyle name="Normál 2 2 3 2 5 3 7" xfId="27798"/>
    <cellStyle name="Normál 2 2 3 2 5 4" xfId="342"/>
    <cellStyle name="Normál 2 2 3 2 5 4 2" xfId="2998"/>
    <cellStyle name="Normál 2 2 3 2 5 4 2 2" xfId="15467"/>
    <cellStyle name="Normál 2 2 3 2 5 4 2 2 2" xfId="25347"/>
    <cellStyle name="Normál 2 2 3 2 5 4 2 3" xfId="10504"/>
    <cellStyle name="Normál 2 2 3 2 5 4 2 4" xfId="20405"/>
    <cellStyle name="Normál 2 2 3 2 5 4 3" xfId="12980"/>
    <cellStyle name="Normál 2 2 3 2 5 4 3 2" xfId="22874"/>
    <cellStyle name="Normál 2 2 3 2 5 4 4" xfId="7963"/>
    <cellStyle name="Normál 2 2 3 2 5 4 5" xfId="2997"/>
    <cellStyle name="Normál 2 2 3 2 5 4 6" xfId="17935"/>
    <cellStyle name="Normál 2 2 3 2 5 4 7" xfId="27799"/>
    <cellStyle name="Normál 2 2 3 2 5 5" xfId="343"/>
    <cellStyle name="Normál 2 2 3 2 5 5 2" xfId="3000"/>
    <cellStyle name="Normál 2 2 3 2 5 5 2 2" xfId="15468"/>
    <cellStyle name="Normál 2 2 3 2 5 5 2 2 2" xfId="25348"/>
    <cellStyle name="Normál 2 2 3 2 5 5 2 3" xfId="10505"/>
    <cellStyle name="Normál 2 2 3 2 5 5 2 4" xfId="20406"/>
    <cellStyle name="Normál 2 2 3 2 5 5 3" xfId="12981"/>
    <cellStyle name="Normál 2 2 3 2 5 5 3 2" xfId="22875"/>
    <cellStyle name="Normál 2 2 3 2 5 5 4" xfId="7964"/>
    <cellStyle name="Normál 2 2 3 2 5 5 5" xfId="2999"/>
    <cellStyle name="Normál 2 2 3 2 5 5 6" xfId="17936"/>
    <cellStyle name="Normál 2 2 3 2 5 5 7" xfId="27800"/>
    <cellStyle name="Normál 2 2 3 2 5 6" xfId="344"/>
    <cellStyle name="Normál 2 2 3 2 5 6 2" xfId="3002"/>
    <cellStyle name="Normál 2 2 3 2 5 6 2 2" xfId="15469"/>
    <cellStyle name="Normál 2 2 3 2 5 6 2 2 2" xfId="25349"/>
    <cellStyle name="Normál 2 2 3 2 5 6 2 3" xfId="10506"/>
    <cellStyle name="Normál 2 2 3 2 5 6 2 4" xfId="20407"/>
    <cellStyle name="Normál 2 2 3 2 5 6 3" xfId="12982"/>
    <cellStyle name="Normál 2 2 3 2 5 6 3 2" xfId="22876"/>
    <cellStyle name="Normál 2 2 3 2 5 6 4" xfId="7965"/>
    <cellStyle name="Normál 2 2 3 2 5 6 5" xfId="3001"/>
    <cellStyle name="Normál 2 2 3 2 5 6 6" xfId="17937"/>
    <cellStyle name="Normál 2 2 3 2 5 6 7" xfId="27801"/>
    <cellStyle name="Normál 2 2 3 2 5 7" xfId="3003"/>
    <cellStyle name="Normál 2 2 3 2 5 7 2" xfId="15461"/>
    <cellStyle name="Normál 2 2 3 2 5 7 2 2" xfId="25341"/>
    <cellStyle name="Normál 2 2 3 2 5 7 3" xfId="10498"/>
    <cellStyle name="Normál 2 2 3 2 5 7 4" xfId="20399"/>
    <cellStyle name="Normál 2 2 3 2 5 8" xfId="12974"/>
    <cellStyle name="Normál 2 2 3 2 5 8 2" xfId="22868"/>
    <cellStyle name="Normál 2 2 3 2 5 9" xfId="7957"/>
    <cellStyle name="Normál 2 2 3 2 6" xfId="345"/>
    <cellStyle name="Normál 2 2 3 2 6 10" xfId="27802"/>
    <cellStyle name="Normál 2 2 3 2 6 2" xfId="346"/>
    <cellStyle name="Normál 2 2 3 2 6 2 2" xfId="3006"/>
    <cellStyle name="Normál 2 2 3 2 6 2 2 2" xfId="15471"/>
    <cellStyle name="Normál 2 2 3 2 6 2 2 2 2" xfId="25351"/>
    <cellStyle name="Normál 2 2 3 2 6 2 2 3" xfId="10508"/>
    <cellStyle name="Normál 2 2 3 2 6 2 2 4" xfId="20409"/>
    <cellStyle name="Normál 2 2 3 2 6 2 3" xfId="12984"/>
    <cellStyle name="Normál 2 2 3 2 6 2 3 2" xfId="22878"/>
    <cellStyle name="Normál 2 2 3 2 6 2 4" xfId="7967"/>
    <cellStyle name="Normál 2 2 3 2 6 2 5" xfId="3005"/>
    <cellStyle name="Normál 2 2 3 2 6 2 6" xfId="17939"/>
    <cellStyle name="Normál 2 2 3 2 6 2 7" xfId="27803"/>
    <cellStyle name="Normál 2 2 3 2 6 3" xfId="347"/>
    <cellStyle name="Normál 2 2 3 2 6 3 2" xfId="3008"/>
    <cellStyle name="Normál 2 2 3 2 6 3 2 2" xfId="15472"/>
    <cellStyle name="Normál 2 2 3 2 6 3 2 2 2" xfId="25352"/>
    <cellStyle name="Normál 2 2 3 2 6 3 2 3" xfId="10509"/>
    <cellStyle name="Normál 2 2 3 2 6 3 2 4" xfId="20410"/>
    <cellStyle name="Normál 2 2 3 2 6 3 3" xfId="12985"/>
    <cellStyle name="Normál 2 2 3 2 6 3 3 2" xfId="22879"/>
    <cellStyle name="Normál 2 2 3 2 6 3 4" xfId="7968"/>
    <cellStyle name="Normál 2 2 3 2 6 3 5" xfId="3007"/>
    <cellStyle name="Normál 2 2 3 2 6 3 6" xfId="17940"/>
    <cellStyle name="Normál 2 2 3 2 6 3 7" xfId="27804"/>
    <cellStyle name="Normál 2 2 3 2 6 4" xfId="348"/>
    <cellStyle name="Normál 2 2 3 2 6 4 2" xfId="3010"/>
    <cellStyle name="Normál 2 2 3 2 6 4 2 2" xfId="15473"/>
    <cellStyle name="Normál 2 2 3 2 6 4 2 2 2" xfId="25353"/>
    <cellStyle name="Normál 2 2 3 2 6 4 2 3" xfId="10510"/>
    <cellStyle name="Normál 2 2 3 2 6 4 2 4" xfId="20411"/>
    <cellStyle name="Normál 2 2 3 2 6 4 3" xfId="12986"/>
    <cellStyle name="Normál 2 2 3 2 6 4 3 2" xfId="22880"/>
    <cellStyle name="Normál 2 2 3 2 6 4 4" xfId="7969"/>
    <cellStyle name="Normál 2 2 3 2 6 4 5" xfId="3009"/>
    <cellStyle name="Normál 2 2 3 2 6 4 6" xfId="17941"/>
    <cellStyle name="Normál 2 2 3 2 6 4 7" xfId="27805"/>
    <cellStyle name="Normál 2 2 3 2 6 5" xfId="3011"/>
    <cellStyle name="Normál 2 2 3 2 6 5 2" xfId="15470"/>
    <cellStyle name="Normál 2 2 3 2 6 5 2 2" xfId="25350"/>
    <cellStyle name="Normál 2 2 3 2 6 5 3" xfId="10507"/>
    <cellStyle name="Normál 2 2 3 2 6 5 4" xfId="20408"/>
    <cellStyle name="Normál 2 2 3 2 6 6" xfId="12983"/>
    <cellStyle name="Normál 2 2 3 2 6 6 2" xfId="22877"/>
    <cellStyle name="Normál 2 2 3 2 6 7" xfId="7966"/>
    <cellStyle name="Normál 2 2 3 2 6 8" xfId="3004"/>
    <cellStyle name="Normál 2 2 3 2 6 9" xfId="17938"/>
    <cellStyle name="Normál 2 2 3 2 7" xfId="349"/>
    <cellStyle name="Normál 2 2 3 2 7 10" xfId="27806"/>
    <cellStyle name="Normál 2 2 3 2 7 2" xfId="350"/>
    <cellStyle name="Normál 2 2 3 2 7 2 2" xfId="3014"/>
    <cellStyle name="Normál 2 2 3 2 7 2 2 2" xfId="15475"/>
    <cellStyle name="Normál 2 2 3 2 7 2 2 2 2" xfId="25355"/>
    <cellStyle name="Normál 2 2 3 2 7 2 2 3" xfId="10512"/>
    <cellStyle name="Normál 2 2 3 2 7 2 2 4" xfId="20413"/>
    <cellStyle name="Normál 2 2 3 2 7 2 3" xfId="12988"/>
    <cellStyle name="Normál 2 2 3 2 7 2 3 2" xfId="22882"/>
    <cellStyle name="Normál 2 2 3 2 7 2 4" xfId="7971"/>
    <cellStyle name="Normál 2 2 3 2 7 2 5" xfId="3013"/>
    <cellStyle name="Normál 2 2 3 2 7 2 6" xfId="17943"/>
    <cellStyle name="Normál 2 2 3 2 7 2 7" xfId="27807"/>
    <cellStyle name="Normál 2 2 3 2 7 3" xfId="351"/>
    <cellStyle name="Normál 2 2 3 2 7 3 2" xfId="3016"/>
    <cellStyle name="Normál 2 2 3 2 7 3 2 2" xfId="15476"/>
    <cellStyle name="Normál 2 2 3 2 7 3 2 2 2" xfId="25356"/>
    <cellStyle name="Normál 2 2 3 2 7 3 2 3" xfId="10513"/>
    <cellStyle name="Normál 2 2 3 2 7 3 2 4" xfId="20414"/>
    <cellStyle name="Normál 2 2 3 2 7 3 3" xfId="12989"/>
    <cellStyle name="Normál 2 2 3 2 7 3 3 2" xfId="22883"/>
    <cellStyle name="Normál 2 2 3 2 7 3 4" xfId="7972"/>
    <cellStyle name="Normál 2 2 3 2 7 3 5" xfId="3015"/>
    <cellStyle name="Normál 2 2 3 2 7 3 6" xfId="17944"/>
    <cellStyle name="Normál 2 2 3 2 7 3 7" xfId="27808"/>
    <cellStyle name="Normál 2 2 3 2 7 4" xfId="352"/>
    <cellStyle name="Normál 2 2 3 2 7 4 2" xfId="3018"/>
    <cellStyle name="Normál 2 2 3 2 7 4 2 2" xfId="15477"/>
    <cellStyle name="Normál 2 2 3 2 7 4 2 2 2" xfId="25357"/>
    <cellStyle name="Normál 2 2 3 2 7 4 2 3" xfId="10514"/>
    <cellStyle name="Normál 2 2 3 2 7 4 2 4" xfId="20415"/>
    <cellStyle name="Normál 2 2 3 2 7 4 3" xfId="12990"/>
    <cellStyle name="Normál 2 2 3 2 7 4 3 2" xfId="22884"/>
    <cellStyle name="Normál 2 2 3 2 7 4 4" xfId="7973"/>
    <cellStyle name="Normál 2 2 3 2 7 4 5" xfId="3017"/>
    <cellStyle name="Normál 2 2 3 2 7 4 6" xfId="17945"/>
    <cellStyle name="Normál 2 2 3 2 7 4 7" xfId="27809"/>
    <cellStyle name="Normál 2 2 3 2 7 5" xfId="3019"/>
    <cellStyle name="Normál 2 2 3 2 7 5 2" xfId="15474"/>
    <cellStyle name="Normál 2 2 3 2 7 5 2 2" xfId="25354"/>
    <cellStyle name="Normál 2 2 3 2 7 5 3" xfId="10511"/>
    <cellStyle name="Normál 2 2 3 2 7 5 4" xfId="20412"/>
    <cellStyle name="Normál 2 2 3 2 7 6" xfId="12987"/>
    <cellStyle name="Normál 2 2 3 2 7 6 2" xfId="22881"/>
    <cellStyle name="Normál 2 2 3 2 7 7" xfId="7970"/>
    <cellStyle name="Normál 2 2 3 2 7 8" xfId="3012"/>
    <cellStyle name="Normál 2 2 3 2 7 9" xfId="17942"/>
    <cellStyle name="Normál 2 2 3 2 8" xfId="353"/>
    <cellStyle name="Normál 2 2 3 2 8 2" xfId="3021"/>
    <cellStyle name="Normál 2 2 3 2 8 2 2" xfId="15478"/>
    <cellStyle name="Normál 2 2 3 2 8 2 2 2" xfId="25358"/>
    <cellStyle name="Normál 2 2 3 2 8 2 3" xfId="10515"/>
    <cellStyle name="Normál 2 2 3 2 8 2 4" xfId="20416"/>
    <cellStyle name="Normál 2 2 3 2 8 3" xfId="12991"/>
    <cellStyle name="Normál 2 2 3 2 8 3 2" xfId="22885"/>
    <cellStyle name="Normál 2 2 3 2 8 4" xfId="7974"/>
    <cellStyle name="Normál 2 2 3 2 8 5" xfId="3020"/>
    <cellStyle name="Normál 2 2 3 2 8 6" xfId="17946"/>
    <cellStyle name="Normál 2 2 3 2 8 7" xfId="27810"/>
    <cellStyle name="Normál 2 2 3 2 9" xfId="354"/>
    <cellStyle name="Normál 2 2 3 2 9 2" xfId="3023"/>
    <cellStyle name="Normál 2 2 3 2 9 2 2" xfId="15479"/>
    <cellStyle name="Normál 2 2 3 2 9 2 2 2" xfId="25359"/>
    <cellStyle name="Normál 2 2 3 2 9 2 3" xfId="10516"/>
    <cellStyle name="Normál 2 2 3 2 9 2 4" xfId="20417"/>
    <cellStyle name="Normál 2 2 3 2 9 3" xfId="12992"/>
    <cellStyle name="Normál 2 2 3 2 9 3 2" xfId="22886"/>
    <cellStyle name="Normál 2 2 3 2 9 4" xfId="7975"/>
    <cellStyle name="Normál 2 2 3 2 9 5" xfId="3022"/>
    <cellStyle name="Normál 2 2 3 2 9 6" xfId="17947"/>
    <cellStyle name="Normál 2 2 3 2 9 7" xfId="27811"/>
    <cellStyle name="Normál 2 2 3 3" xfId="355"/>
    <cellStyle name="Normál 2 2 3 3 10" xfId="3024"/>
    <cellStyle name="Normál 2 2 3 3 11" xfId="17948"/>
    <cellStyle name="Normál 2 2 3 3 12" xfId="27812"/>
    <cellStyle name="Normál 2 2 3 3 2" xfId="356"/>
    <cellStyle name="Normál 2 2 3 3 2 10" xfId="27813"/>
    <cellStyle name="Normál 2 2 3 3 2 2" xfId="357"/>
    <cellStyle name="Normál 2 2 3 3 2 2 2" xfId="3027"/>
    <cellStyle name="Normál 2 2 3 3 2 2 2 2" xfId="15482"/>
    <cellStyle name="Normál 2 2 3 3 2 2 2 2 2" xfId="25362"/>
    <cellStyle name="Normál 2 2 3 3 2 2 2 3" xfId="10519"/>
    <cellStyle name="Normál 2 2 3 3 2 2 2 4" xfId="20420"/>
    <cellStyle name="Normál 2 2 3 3 2 2 3" xfId="12995"/>
    <cellStyle name="Normál 2 2 3 3 2 2 3 2" xfId="22889"/>
    <cellStyle name="Normál 2 2 3 3 2 2 4" xfId="7978"/>
    <cellStyle name="Normál 2 2 3 3 2 2 5" xfId="3026"/>
    <cellStyle name="Normál 2 2 3 3 2 2 6" xfId="17950"/>
    <cellStyle name="Normál 2 2 3 3 2 2 7" xfId="27814"/>
    <cellStyle name="Normál 2 2 3 3 2 3" xfId="358"/>
    <cellStyle name="Normál 2 2 3 3 2 3 2" xfId="3029"/>
    <cellStyle name="Normál 2 2 3 3 2 3 2 2" xfId="15483"/>
    <cellStyle name="Normál 2 2 3 3 2 3 2 2 2" xfId="25363"/>
    <cellStyle name="Normál 2 2 3 3 2 3 2 3" xfId="10520"/>
    <cellStyle name="Normál 2 2 3 3 2 3 2 4" xfId="20421"/>
    <cellStyle name="Normál 2 2 3 3 2 3 3" xfId="12996"/>
    <cellStyle name="Normál 2 2 3 3 2 3 3 2" xfId="22890"/>
    <cellStyle name="Normál 2 2 3 3 2 3 4" xfId="7979"/>
    <cellStyle name="Normál 2 2 3 3 2 3 5" xfId="3028"/>
    <cellStyle name="Normál 2 2 3 3 2 3 6" xfId="17951"/>
    <cellStyle name="Normál 2 2 3 3 2 3 7" xfId="27815"/>
    <cellStyle name="Normál 2 2 3 3 2 4" xfId="359"/>
    <cellStyle name="Normál 2 2 3 3 2 4 2" xfId="3031"/>
    <cellStyle name="Normál 2 2 3 3 2 4 2 2" xfId="15484"/>
    <cellStyle name="Normál 2 2 3 3 2 4 2 2 2" xfId="25364"/>
    <cellStyle name="Normál 2 2 3 3 2 4 2 3" xfId="10521"/>
    <cellStyle name="Normál 2 2 3 3 2 4 2 4" xfId="20422"/>
    <cellStyle name="Normál 2 2 3 3 2 4 3" xfId="12997"/>
    <cellStyle name="Normál 2 2 3 3 2 4 3 2" xfId="22891"/>
    <cellStyle name="Normál 2 2 3 3 2 4 4" xfId="7980"/>
    <cellStyle name="Normál 2 2 3 3 2 4 5" xfId="3030"/>
    <cellStyle name="Normál 2 2 3 3 2 4 6" xfId="17952"/>
    <cellStyle name="Normál 2 2 3 3 2 4 7" xfId="27816"/>
    <cellStyle name="Normál 2 2 3 3 2 5" xfId="3032"/>
    <cellStyle name="Normál 2 2 3 3 2 5 2" xfId="15481"/>
    <cellStyle name="Normál 2 2 3 3 2 5 2 2" xfId="25361"/>
    <cellStyle name="Normál 2 2 3 3 2 5 3" xfId="10518"/>
    <cellStyle name="Normál 2 2 3 3 2 5 4" xfId="20419"/>
    <cellStyle name="Normál 2 2 3 3 2 6" xfId="12994"/>
    <cellStyle name="Normál 2 2 3 3 2 6 2" xfId="22888"/>
    <cellStyle name="Normál 2 2 3 3 2 7" xfId="7977"/>
    <cellStyle name="Normál 2 2 3 3 2 8" xfId="3025"/>
    <cellStyle name="Normál 2 2 3 3 2 9" xfId="17949"/>
    <cellStyle name="Normál 2 2 3 3 3" xfId="360"/>
    <cellStyle name="Normál 2 2 3 3 3 2" xfId="3034"/>
    <cellStyle name="Normál 2 2 3 3 3 2 2" xfId="15485"/>
    <cellStyle name="Normál 2 2 3 3 3 2 2 2" xfId="25365"/>
    <cellStyle name="Normál 2 2 3 3 3 2 3" xfId="10522"/>
    <cellStyle name="Normál 2 2 3 3 3 2 4" xfId="20423"/>
    <cellStyle name="Normál 2 2 3 3 3 3" xfId="12998"/>
    <cellStyle name="Normál 2 2 3 3 3 3 2" xfId="22892"/>
    <cellStyle name="Normál 2 2 3 3 3 4" xfId="7981"/>
    <cellStyle name="Normál 2 2 3 3 3 5" xfId="3033"/>
    <cellStyle name="Normál 2 2 3 3 3 6" xfId="17953"/>
    <cellStyle name="Normál 2 2 3 3 3 7" xfId="27817"/>
    <cellStyle name="Normál 2 2 3 3 4" xfId="361"/>
    <cellStyle name="Normál 2 2 3 3 4 2" xfId="3036"/>
    <cellStyle name="Normál 2 2 3 3 4 2 2" xfId="15486"/>
    <cellStyle name="Normál 2 2 3 3 4 2 2 2" xfId="25366"/>
    <cellStyle name="Normál 2 2 3 3 4 2 3" xfId="10523"/>
    <cellStyle name="Normál 2 2 3 3 4 2 4" xfId="20424"/>
    <cellStyle name="Normál 2 2 3 3 4 3" xfId="12999"/>
    <cellStyle name="Normál 2 2 3 3 4 3 2" xfId="22893"/>
    <cellStyle name="Normál 2 2 3 3 4 4" xfId="7982"/>
    <cellStyle name="Normál 2 2 3 3 4 5" xfId="3035"/>
    <cellStyle name="Normál 2 2 3 3 4 6" xfId="17954"/>
    <cellStyle name="Normál 2 2 3 3 4 7" xfId="27818"/>
    <cellStyle name="Normál 2 2 3 3 5" xfId="362"/>
    <cellStyle name="Normál 2 2 3 3 5 2" xfId="3038"/>
    <cellStyle name="Normál 2 2 3 3 5 2 2" xfId="15487"/>
    <cellStyle name="Normál 2 2 3 3 5 2 2 2" xfId="25367"/>
    <cellStyle name="Normál 2 2 3 3 5 2 3" xfId="10524"/>
    <cellStyle name="Normál 2 2 3 3 5 2 4" xfId="20425"/>
    <cellStyle name="Normál 2 2 3 3 5 3" xfId="13000"/>
    <cellStyle name="Normál 2 2 3 3 5 3 2" xfId="22894"/>
    <cellStyle name="Normál 2 2 3 3 5 4" xfId="7983"/>
    <cellStyle name="Normál 2 2 3 3 5 5" xfId="3037"/>
    <cellStyle name="Normál 2 2 3 3 5 6" xfId="17955"/>
    <cellStyle name="Normál 2 2 3 3 5 7" xfId="27819"/>
    <cellStyle name="Normál 2 2 3 3 6" xfId="363"/>
    <cellStyle name="Normál 2 2 3 3 6 2" xfId="3040"/>
    <cellStyle name="Normál 2 2 3 3 6 2 2" xfId="15488"/>
    <cellStyle name="Normál 2 2 3 3 6 2 2 2" xfId="25368"/>
    <cellStyle name="Normál 2 2 3 3 6 2 3" xfId="10525"/>
    <cellStyle name="Normál 2 2 3 3 6 2 4" xfId="20426"/>
    <cellStyle name="Normál 2 2 3 3 6 3" xfId="13001"/>
    <cellStyle name="Normál 2 2 3 3 6 3 2" xfId="22895"/>
    <cellStyle name="Normál 2 2 3 3 6 4" xfId="7984"/>
    <cellStyle name="Normál 2 2 3 3 6 5" xfId="3039"/>
    <cellStyle name="Normál 2 2 3 3 6 6" xfId="17956"/>
    <cellStyle name="Normál 2 2 3 3 6 7" xfId="27820"/>
    <cellStyle name="Normál 2 2 3 3 7" xfId="3041"/>
    <cellStyle name="Normál 2 2 3 3 7 2" xfId="15480"/>
    <cellStyle name="Normál 2 2 3 3 7 2 2" xfId="25360"/>
    <cellStyle name="Normál 2 2 3 3 7 3" xfId="10517"/>
    <cellStyle name="Normál 2 2 3 3 7 4" xfId="20418"/>
    <cellStyle name="Normál 2 2 3 3 8" xfId="12993"/>
    <cellStyle name="Normál 2 2 3 3 8 2" xfId="22887"/>
    <cellStyle name="Normál 2 2 3 3 9" xfId="7976"/>
    <cellStyle name="Normál 2 2 3 4" xfId="364"/>
    <cellStyle name="Normál 2 2 3 4 10" xfId="3042"/>
    <cellStyle name="Normál 2 2 3 4 11" xfId="17957"/>
    <cellStyle name="Normál 2 2 3 4 12" xfId="27821"/>
    <cellStyle name="Normál 2 2 3 4 2" xfId="365"/>
    <cellStyle name="Normál 2 2 3 4 2 10" xfId="27822"/>
    <cellStyle name="Normál 2 2 3 4 2 2" xfId="366"/>
    <cellStyle name="Normál 2 2 3 4 2 2 2" xfId="3045"/>
    <cellStyle name="Normál 2 2 3 4 2 2 2 2" xfId="15491"/>
    <cellStyle name="Normál 2 2 3 4 2 2 2 2 2" xfId="25371"/>
    <cellStyle name="Normál 2 2 3 4 2 2 2 3" xfId="10528"/>
    <cellStyle name="Normál 2 2 3 4 2 2 2 4" xfId="20429"/>
    <cellStyle name="Normál 2 2 3 4 2 2 3" xfId="13004"/>
    <cellStyle name="Normál 2 2 3 4 2 2 3 2" xfId="22898"/>
    <cellStyle name="Normál 2 2 3 4 2 2 4" xfId="7987"/>
    <cellStyle name="Normál 2 2 3 4 2 2 5" xfId="3044"/>
    <cellStyle name="Normál 2 2 3 4 2 2 6" xfId="17959"/>
    <cellStyle name="Normál 2 2 3 4 2 2 7" xfId="27823"/>
    <cellStyle name="Normál 2 2 3 4 2 3" xfId="367"/>
    <cellStyle name="Normál 2 2 3 4 2 3 2" xfId="3047"/>
    <cellStyle name="Normál 2 2 3 4 2 3 2 2" xfId="15492"/>
    <cellStyle name="Normál 2 2 3 4 2 3 2 2 2" xfId="25372"/>
    <cellStyle name="Normál 2 2 3 4 2 3 2 3" xfId="10529"/>
    <cellStyle name="Normál 2 2 3 4 2 3 2 4" xfId="20430"/>
    <cellStyle name="Normál 2 2 3 4 2 3 3" xfId="13005"/>
    <cellStyle name="Normál 2 2 3 4 2 3 3 2" xfId="22899"/>
    <cellStyle name="Normál 2 2 3 4 2 3 4" xfId="7988"/>
    <cellStyle name="Normál 2 2 3 4 2 3 5" xfId="3046"/>
    <cellStyle name="Normál 2 2 3 4 2 3 6" xfId="17960"/>
    <cellStyle name="Normál 2 2 3 4 2 3 7" xfId="27824"/>
    <cellStyle name="Normál 2 2 3 4 2 4" xfId="368"/>
    <cellStyle name="Normál 2 2 3 4 2 4 2" xfId="3049"/>
    <cellStyle name="Normál 2 2 3 4 2 4 2 2" xfId="15493"/>
    <cellStyle name="Normál 2 2 3 4 2 4 2 2 2" xfId="25373"/>
    <cellStyle name="Normál 2 2 3 4 2 4 2 3" xfId="10530"/>
    <cellStyle name="Normál 2 2 3 4 2 4 2 4" xfId="20431"/>
    <cellStyle name="Normál 2 2 3 4 2 4 3" xfId="13006"/>
    <cellStyle name="Normál 2 2 3 4 2 4 3 2" xfId="22900"/>
    <cellStyle name="Normál 2 2 3 4 2 4 4" xfId="7989"/>
    <cellStyle name="Normál 2 2 3 4 2 4 5" xfId="3048"/>
    <cellStyle name="Normál 2 2 3 4 2 4 6" xfId="17961"/>
    <cellStyle name="Normál 2 2 3 4 2 4 7" xfId="27825"/>
    <cellStyle name="Normál 2 2 3 4 2 5" xfId="3050"/>
    <cellStyle name="Normál 2 2 3 4 2 5 2" xfId="15490"/>
    <cellStyle name="Normál 2 2 3 4 2 5 2 2" xfId="25370"/>
    <cellStyle name="Normál 2 2 3 4 2 5 3" xfId="10527"/>
    <cellStyle name="Normál 2 2 3 4 2 5 4" xfId="20428"/>
    <cellStyle name="Normál 2 2 3 4 2 6" xfId="13003"/>
    <cellStyle name="Normál 2 2 3 4 2 6 2" xfId="22897"/>
    <cellStyle name="Normál 2 2 3 4 2 7" xfId="7986"/>
    <cellStyle name="Normál 2 2 3 4 2 8" xfId="3043"/>
    <cellStyle name="Normál 2 2 3 4 2 9" xfId="17958"/>
    <cellStyle name="Normál 2 2 3 4 3" xfId="369"/>
    <cellStyle name="Normál 2 2 3 4 3 2" xfId="3052"/>
    <cellStyle name="Normál 2 2 3 4 3 2 2" xfId="15494"/>
    <cellStyle name="Normál 2 2 3 4 3 2 2 2" xfId="25374"/>
    <cellStyle name="Normál 2 2 3 4 3 2 3" xfId="10531"/>
    <cellStyle name="Normál 2 2 3 4 3 2 4" xfId="20432"/>
    <cellStyle name="Normál 2 2 3 4 3 3" xfId="13007"/>
    <cellStyle name="Normál 2 2 3 4 3 3 2" xfId="22901"/>
    <cellStyle name="Normál 2 2 3 4 3 4" xfId="7990"/>
    <cellStyle name="Normál 2 2 3 4 3 5" xfId="3051"/>
    <cellStyle name="Normál 2 2 3 4 3 6" xfId="17962"/>
    <cellStyle name="Normál 2 2 3 4 3 7" xfId="27826"/>
    <cellStyle name="Normál 2 2 3 4 4" xfId="370"/>
    <cellStyle name="Normál 2 2 3 4 4 2" xfId="3054"/>
    <cellStyle name="Normál 2 2 3 4 4 2 2" xfId="15495"/>
    <cellStyle name="Normál 2 2 3 4 4 2 2 2" xfId="25375"/>
    <cellStyle name="Normál 2 2 3 4 4 2 3" xfId="10532"/>
    <cellStyle name="Normál 2 2 3 4 4 2 4" xfId="20433"/>
    <cellStyle name="Normál 2 2 3 4 4 3" xfId="13008"/>
    <cellStyle name="Normál 2 2 3 4 4 3 2" xfId="22902"/>
    <cellStyle name="Normál 2 2 3 4 4 4" xfId="7991"/>
    <cellStyle name="Normál 2 2 3 4 4 5" xfId="3053"/>
    <cellStyle name="Normál 2 2 3 4 4 6" xfId="17963"/>
    <cellStyle name="Normál 2 2 3 4 4 7" xfId="27827"/>
    <cellStyle name="Normál 2 2 3 4 5" xfId="371"/>
    <cellStyle name="Normál 2 2 3 4 5 2" xfId="3056"/>
    <cellStyle name="Normál 2 2 3 4 5 2 2" xfId="15496"/>
    <cellStyle name="Normál 2 2 3 4 5 2 2 2" xfId="25376"/>
    <cellStyle name="Normál 2 2 3 4 5 2 3" xfId="10533"/>
    <cellStyle name="Normál 2 2 3 4 5 2 4" xfId="20434"/>
    <cellStyle name="Normál 2 2 3 4 5 3" xfId="13009"/>
    <cellStyle name="Normál 2 2 3 4 5 3 2" xfId="22903"/>
    <cellStyle name="Normál 2 2 3 4 5 4" xfId="7992"/>
    <cellStyle name="Normál 2 2 3 4 5 5" xfId="3055"/>
    <cellStyle name="Normál 2 2 3 4 5 6" xfId="17964"/>
    <cellStyle name="Normál 2 2 3 4 5 7" xfId="27828"/>
    <cellStyle name="Normál 2 2 3 4 6" xfId="372"/>
    <cellStyle name="Normál 2 2 3 4 6 2" xfId="3058"/>
    <cellStyle name="Normál 2 2 3 4 6 2 2" xfId="15497"/>
    <cellStyle name="Normál 2 2 3 4 6 2 2 2" xfId="25377"/>
    <cellStyle name="Normál 2 2 3 4 6 2 3" xfId="10534"/>
    <cellStyle name="Normál 2 2 3 4 6 2 4" xfId="20435"/>
    <cellStyle name="Normál 2 2 3 4 6 3" xfId="13010"/>
    <cellStyle name="Normál 2 2 3 4 6 3 2" xfId="22904"/>
    <cellStyle name="Normál 2 2 3 4 6 4" xfId="7993"/>
    <cellStyle name="Normál 2 2 3 4 6 5" xfId="3057"/>
    <cellStyle name="Normál 2 2 3 4 6 6" xfId="17965"/>
    <cellStyle name="Normál 2 2 3 4 6 7" xfId="27829"/>
    <cellStyle name="Normál 2 2 3 4 7" xfId="3059"/>
    <cellStyle name="Normál 2 2 3 4 7 2" xfId="15489"/>
    <cellStyle name="Normál 2 2 3 4 7 2 2" xfId="25369"/>
    <cellStyle name="Normál 2 2 3 4 7 3" xfId="10526"/>
    <cellStyle name="Normál 2 2 3 4 7 4" xfId="20427"/>
    <cellStyle name="Normál 2 2 3 4 8" xfId="13002"/>
    <cellStyle name="Normál 2 2 3 4 8 2" xfId="22896"/>
    <cellStyle name="Normál 2 2 3 4 9" xfId="7985"/>
    <cellStyle name="Normál 2 2 3 5" xfId="373"/>
    <cellStyle name="Normál 2 2 3 5 10" xfId="3060"/>
    <cellStyle name="Normál 2 2 3 5 11" xfId="17966"/>
    <cellStyle name="Normál 2 2 3 5 12" xfId="27830"/>
    <cellStyle name="Normál 2 2 3 5 2" xfId="374"/>
    <cellStyle name="Normál 2 2 3 5 2 10" xfId="27831"/>
    <cellStyle name="Normál 2 2 3 5 2 2" xfId="375"/>
    <cellStyle name="Normál 2 2 3 5 2 2 2" xfId="3063"/>
    <cellStyle name="Normál 2 2 3 5 2 2 2 2" xfId="15500"/>
    <cellStyle name="Normál 2 2 3 5 2 2 2 2 2" xfId="25380"/>
    <cellStyle name="Normál 2 2 3 5 2 2 2 3" xfId="10537"/>
    <cellStyle name="Normál 2 2 3 5 2 2 2 4" xfId="20438"/>
    <cellStyle name="Normál 2 2 3 5 2 2 3" xfId="13013"/>
    <cellStyle name="Normál 2 2 3 5 2 2 3 2" xfId="22907"/>
    <cellStyle name="Normál 2 2 3 5 2 2 4" xfId="7996"/>
    <cellStyle name="Normál 2 2 3 5 2 2 5" xfId="3062"/>
    <cellStyle name="Normál 2 2 3 5 2 2 6" xfId="17968"/>
    <cellStyle name="Normál 2 2 3 5 2 2 7" xfId="27832"/>
    <cellStyle name="Normál 2 2 3 5 2 3" xfId="376"/>
    <cellStyle name="Normál 2 2 3 5 2 3 2" xfId="3065"/>
    <cellStyle name="Normál 2 2 3 5 2 3 2 2" xfId="15501"/>
    <cellStyle name="Normál 2 2 3 5 2 3 2 2 2" xfId="25381"/>
    <cellStyle name="Normál 2 2 3 5 2 3 2 3" xfId="10538"/>
    <cellStyle name="Normál 2 2 3 5 2 3 2 4" xfId="20439"/>
    <cellStyle name="Normál 2 2 3 5 2 3 3" xfId="13014"/>
    <cellStyle name="Normál 2 2 3 5 2 3 3 2" xfId="22908"/>
    <cellStyle name="Normál 2 2 3 5 2 3 4" xfId="7997"/>
    <cellStyle name="Normál 2 2 3 5 2 3 5" xfId="3064"/>
    <cellStyle name="Normál 2 2 3 5 2 3 6" xfId="17969"/>
    <cellStyle name="Normál 2 2 3 5 2 3 7" xfId="27833"/>
    <cellStyle name="Normál 2 2 3 5 2 4" xfId="377"/>
    <cellStyle name="Normál 2 2 3 5 2 4 2" xfId="3067"/>
    <cellStyle name="Normál 2 2 3 5 2 4 2 2" xfId="15502"/>
    <cellStyle name="Normál 2 2 3 5 2 4 2 2 2" xfId="25382"/>
    <cellStyle name="Normál 2 2 3 5 2 4 2 3" xfId="10539"/>
    <cellStyle name="Normál 2 2 3 5 2 4 2 4" xfId="20440"/>
    <cellStyle name="Normál 2 2 3 5 2 4 3" xfId="13015"/>
    <cellStyle name="Normál 2 2 3 5 2 4 3 2" xfId="22909"/>
    <cellStyle name="Normál 2 2 3 5 2 4 4" xfId="7998"/>
    <cellStyle name="Normál 2 2 3 5 2 4 5" xfId="3066"/>
    <cellStyle name="Normál 2 2 3 5 2 4 6" xfId="17970"/>
    <cellStyle name="Normál 2 2 3 5 2 4 7" xfId="27834"/>
    <cellStyle name="Normál 2 2 3 5 2 5" xfId="3068"/>
    <cellStyle name="Normál 2 2 3 5 2 5 2" xfId="15499"/>
    <cellStyle name="Normál 2 2 3 5 2 5 2 2" xfId="25379"/>
    <cellStyle name="Normál 2 2 3 5 2 5 3" xfId="10536"/>
    <cellStyle name="Normál 2 2 3 5 2 5 4" xfId="20437"/>
    <cellStyle name="Normál 2 2 3 5 2 6" xfId="13012"/>
    <cellStyle name="Normál 2 2 3 5 2 6 2" xfId="22906"/>
    <cellStyle name="Normál 2 2 3 5 2 7" xfId="7995"/>
    <cellStyle name="Normál 2 2 3 5 2 8" xfId="3061"/>
    <cellStyle name="Normál 2 2 3 5 2 9" xfId="17967"/>
    <cellStyle name="Normál 2 2 3 5 3" xfId="378"/>
    <cellStyle name="Normál 2 2 3 5 3 2" xfId="3070"/>
    <cellStyle name="Normál 2 2 3 5 3 2 2" xfId="15503"/>
    <cellStyle name="Normál 2 2 3 5 3 2 2 2" xfId="25383"/>
    <cellStyle name="Normál 2 2 3 5 3 2 3" xfId="10540"/>
    <cellStyle name="Normál 2 2 3 5 3 2 4" xfId="20441"/>
    <cellStyle name="Normál 2 2 3 5 3 3" xfId="13016"/>
    <cellStyle name="Normál 2 2 3 5 3 3 2" xfId="22910"/>
    <cellStyle name="Normál 2 2 3 5 3 4" xfId="7999"/>
    <cellStyle name="Normál 2 2 3 5 3 5" xfId="3069"/>
    <cellStyle name="Normál 2 2 3 5 3 6" xfId="17971"/>
    <cellStyle name="Normál 2 2 3 5 3 7" xfId="27835"/>
    <cellStyle name="Normál 2 2 3 5 4" xfId="379"/>
    <cellStyle name="Normál 2 2 3 5 4 2" xfId="3072"/>
    <cellStyle name="Normál 2 2 3 5 4 2 2" xfId="15504"/>
    <cellStyle name="Normál 2 2 3 5 4 2 2 2" xfId="25384"/>
    <cellStyle name="Normál 2 2 3 5 4 2 3" xfId="10541"/>
    <cellStyle name="Normál 2 2 3 5 4 2 4" xfId="20442"/>
    <cellStyle name="Normál 2 2 3 5 4 3" xfId="13017"/>
    <cellStyle name="Normál 2 2 3 5 4 3 2" xfId="22911"/>
    <cellStyle name="Normál 2 2 3 5 4 4" xfId="8000"/>
    <cellStyle name="Normál 2 2 3 5 4 5" xfId="3071"/>
    <cellStyle name="Normál 2 2 3 5 4 6" xfId="17972"/>
    <cellStyle name="Normál 2 2 3 5 4 7" xfId="27836"/>
    <cellStyle name="Normál 2 2 3 5 5" xfId="380"/>
    <cellStyle name="Normál 2 2 3 5 5 2" xfId="3074"/>
    <cellStyle name="Normál 2 2 3 5 5 2 2" xfId="15505"/>
    <cellStyle name="Normál 2 2 3 5 5 2 2 2" xfId="25385"/>
    <cellStyle name="Normál 2 2 3 5 5 2 3" xfId="10542"/>
    <cellStyle name="Normál 2 2 3 5 5 2 4" xfId="20443"/>
    <cellStyle name="Normál 2 2 3 5 5 3" xfId="13018"/>
    <cellStyle name="Normál 2 2 3 5 5 3 2" xfId="22912"/>
    <cellStyle name="Normál 2 2 3 5 5 4" xfId="8001"/>
    <cellStyle name="Normál 2 2 3 5 5 5" xfId="3073"/>
    <cellStyle name="Normál 2 2 3 5 5 6" xfId="17973"/>
    <cellStyle name="Normál 2 2 3 5 5 7" xfId="27837"/>
    <cellStyle name="Normál 2 2 3 5 6" xfId="381"/>
    <cellStyle name="Normál 2 2 3 5 6 2" xfId="3076"/>
    <cellStyle name="Normál 2 2 3 5 6 2 2" xfId="15506"/>
    <cellStyle name="Normál 2 2 3 5 6 2 2 2" xfId="25386"/>
    <cellStyle name="Normál 2 2 3 5 6 2 3" xfId="10543"/>
    <cellStyle name="Normál 2 2 3 5 6 2 4" xfId="20444"/>
    <cellStyle name="Normál 2 2 3 5 6 3" xfId="13019"/>
    <cellStyle name="Normál 2 2 3 5 6 3 2" xfId="22913"/>
    <cellStyle name="Normál 2 2 3 5 6 4" xfId="8002"/>
    <cellStyle name="Normál 2 2 3 5 6 5" xfId="3075"/>
    <cellStyle name="Normál 2 2 3 5 6 6" xfId="17974"/>
    <cellStyle name="Normál 2 2 3 5 6 7" xfId="27838"/>
    <cellStyle name="Normál 2 2 3 5 7" xfId="3077"/>
    <cellStyle name="Normál 2 2 3 5 7 2" xfId="15498"/>
    <cellStyle name="Normál 2 2 3 5 7 2 2" xfId="25378"/>
    <cellStyle name="Normál 2 2 3 5 7 3" xfId="10535"/>
    <cellStyle name="Normál 2 2 3 5 7 4" xfId="20436"/>
    <cellStyle name="Normál 2 2 3 5 8" xfId="13011"/>
    <cellStyle name="Normál 2 2 3 5 8 2" xfId="22905"/>
    <cellStyle name="Normál 2 2 3 5 9" xfId="7994"/>
    <cellStyle name="Normál 2 2 3 6" xfId="382"/>
    <cellStyle name="Normál 2 2 3 6 10" xfId="3078"/>
    <cellStyle name="Normál 2 2 3 6 11" xfId="17975"/>
    <cellStyle name="Normál 2 2 3 6 12" xfId="27839"/>
    <cellStyle name="Normál 2 2 3 6 2" xfId="383"/>
    <cellStyle name="Normál 2 2 3 6 2 10" xfId="27840"/>
    <cellStyle name="Normál 2 2 3 6 2 2" xfId="384"/>
    <cellStyle name="Normál 2 2 3 6 2 2 2" xfId="3081"/>
    <cellStyle name="Normál 2 2 3 6 2 2 2 2" xfId="15509"/>
    <cellStyle name="Normál 2 2 3 6 2 2 2 2 2" xfId="25389"/>
    <cellStyle name="Normál 2 2 3 6 2 2 2 3" xfId="10546"/>
    <cellStyle name="Normál 2 2 3 6 2 2 2 4" xfId="20447"/>
    <cellStyle name="Normál 2 2 3 6 2 2 3" xfId="13022"/>
    <cellStyle name="Normál 2 2 3 6 2 2 3 2" xfId="22916"/>
    <cellStyle name="Normál 2 2 3 6 2 2 4" xfId="8005"/>
    <cellStyle name="Normál 2 2 3 6 2 2 5" xfId="3080"/>
    <cellStyle name="Normál 2 2 3 6 2 2 6" xfId="17977"/>
    <cellStyle name="Normál 2 2 3 6 2 2 7" xfId="27841"/>
    <cellStyle name="Normál 2 2 3 6 2 3" xfId="385"/>
    <cellStyle name="Normál 2 2 3 6 2 3 2" xfId="3083"/>
    <cellStyle name="Normál 2 2 3 6 2 3 2 2" xfId="15510"/>
    <cellStyle name="Normál 2 2 3 6 2 3 2 2 2" xfId="25390"/>
    <cellStyle name="Normál 2 2 3 6 2 3 2 3" xfId="10547"/>
    <cellStyle name="Normál 2 2 3 6 2 3 2 4" xfId="20448"/>
    <cellStyle name="Normál 2 2 3 6 2 3 3" xfId="13023"/>
    <cellStyle name="Normál 2 2 3 6 2 3 3 2" xfId="22917"/>
    <cellStyle name="Normál 2 2 3 6 2 3 4" xfId="8006"/>
    <cellStyle name="Normál 2 2 3 6 2 3 5" xfId="3082"/>
    <cellStyle name="Normál 2 2 3 6 2 3 6" xfId="17978"/>
    <cellStyle name="Normál 2 2 3 6 2 3 7" xfId="27842"/>
    <cellStyle name="Normál 2 2 3 6 2 4" xfId="386"/>
    <cellStyle name="Normál 2 2 3 6 2 4 2" xfId="3085"/>
    <cellStyle name="Normál 2 2 3 6 2 4 2 2" xfId="15511"/>
    <cellStyle name="Normál 2 2 3 6 2 4 2 2 2" xfId="25391"/>
    <cellStyle name="Normál 2 2 3 6 2 4 2 3" xfId="10548"/>
    <cellStyle name="Normál 2 2 3 6 2 4 2 4" xfId="20449"/>
    <cellStyle name="Normál 2 2 3 6 2 4 3" xfId="13024"/>
    <cellStyle name="Normál 2 2 3 6 2 4 3 2" xfId="22918"/>
    <cellStyle name="Normál 2 2 3 6 2 4 4" xfId="8007"/>
    <cellStyle name="Normál 2 2 3 6 2 4 5" xfId="3084"/>
    <cellStyle name="Normál 2 2 3 6 2 4 6" xfId="17979"/>
    <cellStyle name="Normál 2 2 3 6 2 4 7" xfId="27843"/>
    <cellStyle name="Normál 2 2 3 6 2 5" xfId="3086"/>
    <cellStyle name="Normál 2 2 3 6 2 5 2" xfId="15508"/>
    <cellStyle name="Normál 2 2 3 6 2 5 2 2" xfId="25388"/>
    <cellStyle name="Normál 2 2 3 6 2 5 3" xfId="10545"/>
    <cellStyle name="Normál 2 2 3 6 2 5 4" xfId="20446"/>
    <cellStyle name="Normál 2 2 3 6 2 6" xfId="13021"/>
    <cellStyle name="Normál 2 2 3 6 2 6 2" xfId="22915"/>
    <cellStyle name="Normál 2 2 3 6 2 7" xfId="8004"/>
    <cellStyle name="Normál 2 2 3 6 2 8" xfId="3079"/>
    <cellStyle name="Normál 2 2 3 6 2 9" xfId="17976"/>
    <cellStyle name="Normál 2 2 3 6 3" xfId="387"/>
    <cellStyle name="Normál 2 2 3 6 3 2" xfId="3088"/>
    <cellStyle name="Normál 2 2 3 6 3 2 2" xfId="15512"/>
    <cellStyle name="Normál 2 2 3 6 3 2 2 2" xfId="25392"/>
    <cellStyle name="Normál 2 2 3 6 3 2 3" xfId="10549"/>
    <cellStyle name="Normál 2 2 3 6 3 2 4" xfId="20450"/>
    <cellStyle name="Normál 2 2 3 6 3 3" xfId="13025"/>
    <cellStyle name="Normál 2 2 3 6 3 3 2" xfId="22919"/>
    <cellStyle name="Normál 2 2 3 6 3 4" xfId="8008"/>
    <cellStyle name="Normál 2 2 3 6 3 5" xfId="3087"/>
    <cellStyle name="Normál 2 2 3 6 3 6" xfId="17980"/>
    <cellStyle name="Normál 2 2 3 6 3 7" xfId="27844"/>
    <cellStyle name="Normál 2 2 3 6 4" xfId="388"/>
    <cellStyle name="Normál 2 2 3 6 4 2" xfId="3090"/>
    <cellStyle name="Normál 2 2 3 6 4 2 2" xfId="15513"/>
    <cellStyle name="Normál 2 2 3 6 4 2 2 2" xfId="25393"/>
    <cellStyle name="Normál 2 2 3 6 4 2 3" xfId="10550"/>
    <cellStyle name="Normál 2 2 3 6 4 2 4" xfId="20451"/>
    <cellStyle name="Normál 2 2 3 6 4 3" xfId="13026"/>
    <cellStyle name="Normál 2 2 3 6 4 3 2" xfId="22920"/>
    <cellStyle name="Normál 2 2 3 6 4 4" xfId="8009"/>
    <cellStyle name="Normál 2 2 3 6 4 5" xfId="3089"/>
    <cellStyle name="Normál 2 2 3 6 4 6" xfId="17981"/>
    <cellStyle name="Normál 2 2 3 6 4 7" xfId="27845"/>
    <cellStyle name="Normál 2 2 3 6 5" xfId="389"/>
    <cellStyle name="Normál 2 2 3 6 5 2" xfId="3092"/>
    <cellStyle name="Normál 2 2 3 6 5 2 2" xfId="15514"/>
    <cellStyle name="Normál 2 2 3 6 5 2 2 2" xfId="25394"/>
    <cellStyle name="Normál 2 2 3 6 5 2 3" xfId="10551"/>
    <cellStyle name="Normál 2 2 3 6 5 2 4" xfId="20452"/>
    <cellStyle name="Normál 2 2 3 6 5 3" xfId="13027"/>
    <cellStyle name="Normál 2 2 3 6 5 3 2" xfId="22921"/>
    <cellStyle name="Normál 2 2 3 6 5 4" xfId="8010"/>
    <cellStyle name="Normál 2 2 3 6 5 5" xfId="3091"/>
    <cellStyle name="Normál 2 2 3 6 5 6" xfId="17982"/>
    <cellStyle name="Normál 2 2 3 6 5 7" xfId="27846"/>
    <cellStyle name="Normál 2 2 3 6 6" xfId="390"/>
    <cellStyle name="Normál 2 2 3 6 6 2" xfId="3094"/>
    <cellStyle name="Normál 2 2 3 6 6 2 2" xfId="15515"/>
    <cellStyle name="Normál 2 2 3 6 6 2 2 2" xfId="25395"/>
    <cellStyle name="Normál 2 2 3 6 6 2 3" xfId="10552"/>
    <cellStyle name="Normál 2 2 3 6 6 2 4" xfId="20453"/>
    <cellStyle name="Normál 2 2 3 6 6 3" xfId="13028"/>
    <cellStyle name="Normál 2 2 3 6 6 3 2" xfId="22922"/>
    <cellStyle name="Normál 2 2 3 6 6 4" xfId="8011"/>
    <cellStyle name="Normál 2 2 3 6 6 5" xfId="3093"/>
    <cellStyle name="Normál 2 2 3 6 6 6" xfId="17983"/>
    <cellStyle name="Normál 2 2 3 6 6 7" xfId="27847"/>
    <cellStyle name="Normál 2 2 3 6 7" xfId="3095"/>
    <cellStyle name="Normál 2 2 3 6 7 2" xfId="15507"/>
    <cellStyle name="Normál 2 2 3 6 7 2 2" xfId="25387"/>
    <cellStyle name="Normál 2 2 3 6 7 3" xfId="10544"/>
    <cellStyle name="Normál 2 2 3 6 7 4" xfId="20445"/>
    <cellStyle name="Normál 2 2 3 6 8" xfId="13020"/>
    <cellStyle name="Normál 2 2 3 6 8 2" xfId="22914"/>
    <cellStyle name="Normál 2 2 3 6 9" xfId="8003"/>
    <cellStyle name="Normál 2 2 3 7" xfId="391"/>
    <cellStyle name="Normál 2 2 3 7 10" xfId="3096"/>
    <cellStyle name="Normál 2 2 3 7 11" xfId="17984"/>
    <cellStyle name="Normál 2 2 3 7 12" xfId="27848"/>
    <cellStyle name="Normál 2 2 3 7 2" xfId="392"/>
    <cellStyle name="Normál 2 2 3 7 2 10" xfId="27849"/>
    <cellStyle name="Normál 2 2 3 7 2 2" xfId="393"/>
    <cellStyle name="Normál 2 2 3 7 2 2 2" xfId="3099"/>
    <cellStyle name="Normál 2 2 3 7 2 2 2 2" xfId="15518"/>
    <cellStyle name="Normál 2 2 3 7 2 2 2 2 2" xfId="25398"/>
    <cellStyle name="Normál 2 2 3 7 2 2 2 3" xfId="10555"/>
    <cellStyle name="Normál 2 2 3 7 2 2 2 4" xfId="20456"/>
    <cellStyle name="Normál 2 2 3 7 2 2 3" xfId="13031"/>
    <cellStyle name="Normál 2 2 3 7 2 2 3 2" xfId="22925"/>
    <cellStyle name="Normál 2 2 3 7 2 2 4" xfId="8014"/>
    <cellStyle name="Normál 2 2 3 7 2 2 5" xfId="3098"/>
    <cellStyle name="Normál 2 2 3 7 2 2 6" xfId="17986"/>
    <cellStyle name="Normál 2 2 3 7 2 2 7" xfId="27850"/>
    <cellStyle name="Normál 2 2 3 7 2 3" xfId="394"/>
    <cellStyle name="Normál 2 2 3 7 2 3 2" xfId="3101"/>
    <cellStyle name="Normál 2 2 3 7 2 3 2 2" xfId="15519"/>
    <cellStyle name="Normál 2 2 3 7 2 3 2 2 2" xfId="25399"/>
    <cellStyle name="Normál 2 2 3 7 2 3 2 3" xfId="10556"/>
    <cellStyle name="Normál 2 2 3 7 2 3 2 4" xfId="20457"/>
    <cellStyle name="Normál 2 2 3 7 2 3 3" xfId="13032"/>
    <cellStyle name="Normál 2 2 3 7 2 3 3 2" xfId="22926"/>
    <cellStyle name="Normál 2 2 3 7 2 3 4" xfId="8015"/>
    <cellStyle name="Normál 2 2 3 7 2 3 5" xfId="3100"/>
    <cellStyle name="Normál 2 2 3 7 2 3 6" xfId="17987"/>
    <cellStyle name="Normál 2 2 3 7 2 3 7" xfId="27851"/>
    <cellStyle name="Normál 2 2 3 7 2 4" xfId="395"/>
    <cellStyle name="Normál 2 2 3 7 2 4 2" xfId="3103"/>
    <cellStyle name="Normál 2 2 3 7 2 4 2 2" xfId="15520"/>
    <cellStyle name="Normál 2 2 3 7 2 4 2 2 2" xfId="25400"/>
    <cellStyle name="Normál 2 2 3 7 2 4 2 3" xfId="10557"/>
    <cellStyle name="Normál 2 2 3 7 2 4 2 4" xfId="20458"/>
    <cellStyle name="Normál 2 2 3 7 2 4 3" xfId="13033"/>
    <cellStyle name="Normál 2 2 3 7 2 4 3 2" xfId="22927"/>
    <cellStyle name="Normál 2 2 3 7 2 4 4" xfId="8016"/>
    <cellStyle name="Normál 2 2 3 7 2 4 5" xfId="3102"/>
    <cellStyle name="Normál 2 2 3 7 2 4 6" xfId="17988"/>
    <cellStyle name="Normál 2 2 3 7 2 4 7" xfId="27852"/>
    <cellStyle name="Normál 2 2 3 7 2 5" xfId="3104"/>
    <cellStyle name="Normál 2 2 3 7 2 5 2" xfId="15517"/>
    <cellStyle name="Normál 2 2 3 7 2 5 2 2" xfId="25397"/>
    <cellStyle name="Normál 2 2 3 7 2 5 3" xfId="10554"/>
    <cellStyle name="Normál 2 2 3 7 2 5 4" xfId="20455"/>
    <cellStyle name="Normál 2 2 3 7 2 6" xfId="13030"/>
    <cellStyle name="Normál 2 2 3 7 2 6 2" xfId="22924"/>
    <cellStyle name="Normál 2 2 3 7 2 7" xfId="8013"/>
    <cellStyle name="Normál 2 2 3 7 2 8" xfId="3097"/>
    <cellStyle name="Normál 2 2 3 7 2 9" xfId="17985"/>
    <cellStyle name="Normál 2 2 3 7 3" xfId="396"/>
    <cellStyle name="Normál 2 2 3 7 3 2" xfId="3106"/>
    <cellStyle name="Normál 2 2 3 7 3 2 2" xfId="15521"/>
    <cellStyle name="Normál 2 2 3 7 3 2 2 2" xfId="25401"/>
    <cellStyle name="Normál 2 2 3 7 3 2 3" xfId="10558"/>
    <cellStyle name="Normál 2 2 3 7 3 2 4" xfId="20459"/>
    <cellStyle name="Normál 2 2 3 7 3 3" xfId="13034"/>
    <cellStyle name="Normál 2 2 3 7 3 3 2" xfId="22928"/>
    <cellStyle name="Normál 2 2 3 7 3 4" xfId="8017"/>
    <cellStyle name="Normál 2 2 3 7 3 5" xfId="3105"/>
    <cellStyle name="Normál 2 2 3 7 3 6" xfId="17989"/>
    <cellStyle name="Normál 2 2 3 7 3 7" xfId="27853"/>
    <cellStyle name="Normál 2 2 3 7 4" xfId="397"/>
    <cellStyle name="Normál 2 2 3 7 4 2" xfId="3108"/>
    <cellStyle name="Normál 2 2 3 7 4 2 2" xfId="15522"/>
    <cellStyle name="Normál 2 2 3 7 4 2 2 2" xfId="25402"/>
    <cellStyle name="Normál 2 2 3 7 4 2 3" xfId="10559"/>
    <cellStyle name="Normál 2 2 3 7 4 2 4" xfId="20460"/>
    <cellStyle name="Normál 2 2 3 7 4 3" xfId="13035"/>
    <cellStyle name="Normál 2 2 3 7 4 3 2" xfId="22929"/>
    <cellStyle name="Normál 2 2 3 7 4 4" xfId="8018"/>
    <cellStyle name="Normál 2 2 3 7 4 5" xfId="3107"/>
    <cellStyle name="Normál 2 2 3 7 4 6" xfId="17990"/>
    <cellStyle name="Normál 2 2 3 7 4 7" xfId="27854"/>
    <cellStyle name="Normál 2 2 3 7 5" xfId="398"/>
    <cellStyle name="Normál 2 2 3 7 5 2" xfId="3110"/>
    <cellStyle name="Normál 2 2 3 7 5 2 2" xfId="15523"/>
    <cellStyle name="Normál 2 2 3 7 5 2 2 2" xfId="25403"/>
    <cellStyle name="Normál 2 2 3 7 5 2 3" xfId="10560"/>
    <cellStyle name="Normál 2 2 3 7 5 2 4" xfId="20461"/>
    <cellStyle name="Normál 2 2 3 7 5 3" xfId="13036"/>
    <cellStyle name="Normál 2 2 3 7 5 3 2" xfId="22930"/>
    <cellStyle name="Normál 2 2 3 7 5 4" xfId="8019"/>
    <cellStyle name="Normál 2 2 3 7 5 5" xfId="3109"/>
    <cellStyle name="Normál 2 2 3 7 5 6" xfId="17991"/>
    <cellStyle name="Normál 2 2 3 7 5 7" xfId="27855"/>
    <cellStyle name="Normál 2 2 3 7 6" xfId="399"/>
    <cellStyle name="Normál 2 2 3 7 6 2" xfId="3112"/>
    <cellStyle name="Normál 2 2 3 7 6 2 2" xfId="15524"/>
    <cellStyle name="Normál 2 2 3 7 6 2 2 2" xfId="25404"/>
    <cellStyle name="Normál 2 2 3 7 6 2 3" xfId="10561"/>
    <cellStyle name="Normál 2 2 3 7 6 2 4" xfId="20462"/>
    <cellStyle name="Normál 2 2 3 7 6 3" xfId="13037"/>
    <cellStyle name="Normál 2 2 3 7 6 3 2" xfId="22931"/>
    <cellStyle name="Normál 2 2 3 7 6 4" xfId="8020"/>
    <cellStyle name="Normál 2 2 3 7 6 5" xfId="3111"/>
    <cellStyle name="Normál 2 2 3 7 6 6" xfId="17992"/>
    <cellStyle name="Normál 2 2 3 7 6 7" xfId="27856"/>
    <cellStyle name="Normál 2 2 3 7 7" xfId="3113"/>
    <cellStyle name="Normál 2 2 3 7 7 2" xfId="15516"/>
    <cellStyle name="Normál 2 2 3 7 7 2 2" xfId="25396"/>
    <cellStyle name="Normál 2 2 3 7 7 3" xfId="10553"/>
    <cellStyle name="Normál 2 2 3 7 7 4" xfId="20454"/>
    <cellStyle name="Normál 2 2 3 7 8" xfId="13029"/>
    <cellStyle name="Normál 2 2 3 7 8 2" xfId="22923"/>
    <cellStyle name="Normál 2 2 3 7 9" xfId="8012"/>
    <cellStyle name="Normál 2 2 3 8" xfId="400"/>
    <cellStyle name="Normál 2 2 3 8 10" xfId="27857"/>
    <cellStyle name="Normál 2 2 3 8 2" xfId="401"/>
    <cellStyle name="Normál 2 2 3 8 2 2" xfId="3116"/>
    <cellStyle name="Normál 2 2 3 8 2 2 2" xfId="15526"/>
    <cellStyle name="Normál 2 2 3 8 2 2 2 2" xfId="25406"/>
    <cellStyle name="Normál 2 2 3 8 2 2 3" xfId="10563"/>
    <cellStyle name="Normál 2 2 3 8 2 2 4" xfId="20464"/>
    <cellStyle name="Normál 2 2 3 8 2 3" xfId="13039"/>
    <cellStyle name="Normál 2 2 3 8 2 3 2" xfId="22933"/>
    <cellStyle name="Normál 2 2 3 8 2 4" xfId="8022"/>
    <cellStyle name="Normál 2 2 3 8 2 5" xfId="3115"/>
    <cellStyle name="Normál 2 2 3 8 2 6" xfId="17994"/>
    <cellStyle name="Normál 2 2 3 8 2 7" xfId="27858"/>
    <cellStyle name="Normál 2 2 3 8 3" xfId="402"/>
    <cellStyle name="Normál 2 2 3 8 3 2" xfId="3118"/>
    <cellStyle name="Normál 2 2 3 8 3 2 2" xfId="15527"/>
    <cellStyle name="Normál 2 2 3 8 3 2 2 2" xfId="25407"/>
    <cellStyle name="Normál 2 2 3 8 3 2 3" xfId="10564"/>
    <cellStyle name="Normál 2 2 3 8 3 2 4" xfId="20465"/>
    <cellStyle name="Normál 2 2 3 8 3 3" xfId="13040"/>
    <cellStyle name="Normál 2 2 3 8 3 3 2" xfId="22934"/>
    <cellStyle name="Normál 2 2 3 8 3 4" xfId="8023"/>
    <cellStyle name="Normál 2 2 3 8 3 5" xfId="3117"/>
    <cellStyle name="Normál 2 2 3 8 3 6" xfId="17995"/>
    <cellStyle name="Normál 2 2 3 8 3 7" xfId="27859"/>
    <cellStyle name="Normál 2 2 3 8 4" xfId="403"/>
    <cellStyle name="Normál 2 2 3 8 4 2" xfId="3120"/>
    <cellStyle name="Normál 2 2 3 8 4 2 2" xfId="15528"/>
    <cellStyle name="Normál 2 2 3 8 4 2 2 2" xfId="25408"/>
    <cellStyle name="Normál 2 2 3 8 4 2 3" xfId="10565"/>
    <cellStyle name="Normál 2 2 3 8 4 2 4" xfId="20466"/>
    <cellStyle name="Normál 2 2 3 8 4 3" xfId="13041"/>
    <cellStyle name="Normál 2 2 3 8 4 3 2" xfId="22935"/>
    <cellStyle name="Normál 2 2 3 8 4 4" xfId="8024"/>
    <cellStyle name="Normál 2 2 3 8 4 5" xfId="3119"/>
    <cellStyle name="Normál 2 2 3 8 4 6" xfId="17996"/>
    <cellStyle name="Normál 2 2 3 8 4 7" xfId="27860"/>
    <cellStyle name="Normál 2 2 3 8 5" xfId="3121"/>
    <cellStyle name="Normál 2 2 3 8 5 2" xfId="15525"/>
    <cellStyle name="Normál 2 2 3 8 5 2 2" xfId="25405"/>
    <cellStyle name="Normál 2 2 3 8 5 3" xfId="10562"/>
    <cellStyle name="Normál 2 2 3 8 5 4" xfId="20463"/>
    <cellStyle name="Normál 2 2 3 8 6" xfId="13038"/>
    <cellStyle name="Normál 2 2 3 8 6 2" xfId="22932"/>
    <cellStyle name="Normál 2 2 3 8 7" xfId="8021"/>
    <cellStyle name="Normál 2 2 3 8 8" xfId="3114"/>
    <cellStyle name="Normál 2 2 3 8 9" xfId="17993"/>
    <cellStyle name="Normál 2 2 3 9" xfId="404"/>
    <cellStyle name="Normál 2 2 3 9 10" xfId="27861"/>
    <cellStyle name="Normál 2 2 3 9 2" xfId="405"/>
    <cellStyle name="Normál 2 2 3 9 2 2" xfId="3124"/>
    <cellStyle name="Normál 2 2 3 9 2 2 2" xfId="15530"/>
    <cellStyle name="Normál 2 2 3 9 2 2 2 2" xfId="25410"/>
    <cellStyle name="Normál 2 2 3 9 2 2 3" xfId="10567"/>
    <cellStyle name="Normál 2 2 3 9 2 2 4" xfId="20468"/>
    <cellStyle name="Normál 2 2 3 9 2 3" xfId="13043"/>
    <cellStyle name="Normál 2 2 3 9 2 3 2" xfId="22937"/>
    <cellStyle name="Normál 2 2 3 9 2 4" xfId="8026"/>
    <cellStyle name="Normál 2 2 3 9 2 5" xfId="3123"/>
    <cellStyle name="Normál 2 2 3 9 2 6" xfId="17998"/>
    <cellStyle name="Normál 2 2 3 9 2 7" xfId="27862"/>
    <cellStyle name="Normál 2 2 3 9 3" xfId="406"/>
    <cellStyle name="Normál 2 2 3 9 3 2" xfId="3126"/>
    <cellStyle name="Normál 2 2 3 9 3 2 2" xfId="15531"/>
    <cellStyle name="Normál 2 2 3 9 3 2 2 2" xfId="25411"/>
    <cellStyle name="Normál 2 2 3 9 3 2 3" xfId="10568"/>
    <cellStyle name="Normál 2 2 3 9 3 2 4" xfId="20469"/>
    <cellStyle name="Normál 2 2 3 9 3 3" xfId="13044"/>
    <cellStyle name="Normál 2 2 3 9 3 3 2" xfId="22938"/>
    <cellStyle name="Normál 2 2 3 9 3 4" xfId="8027"/>
    <cellStyle name="Normál 2 2 3 9 3 5" xfId="3125"/>
    <cellStyle name="Normál 2 2 3 9 3 6" xfId="17999"/>
    <cellStyle name="Normál 2 2 3 9 3 7" xfId="27863"/>
    <cellStyle name="Normál 2 2 3 9 4" xfId="407"/>
    <cellStyle name="Normál 2 2 3 9 4 2" xfId="3128"/>
    <cellStyle name="Normál 2 2 3 9 4 2 2" xfId="15532"/>
    <cellStyle name="Normál 2 2 3 9 4 2 2 2" xfId="25412"/>
    <cellStyle name="Normál 2 2 3 9 4 2 3" xfId="10569"/>
    <cellStyle name="Normál 2 2 3 9 4 2 4" xfId="20470"/>
    <cellStyle name="Normál 2 2 3 9 4 3" xfId="13045"/>
    <cellStyle name="Normál 2 2 3 9 4 3 2" xfId="22939"/>
    <cellStyle name="Normál 2 2 3 9 4 4" xfId="8028"/>
    <cellStyle name="Normál 2 2 3 9 4 5" xfId="3127"/>
    <cellStyle name="Normál 2 2 3 9 4 6" xfId="18000"/>
    <cellStyle name="Normál 2 2 3 9 4 7" xfId="27864"/>
    <cellStyle name="Normál 2 2 3 9 5" xfId="3129"/>
    <cellStyle name="Normál 2 2 3 9 5 2" xfId="15529"/>
    <cellStyle name="Normál 2 2 3 9 5 2 2" xfId="25409"/>
    <cellStyle name="Normál 2 2 3 9 5 3" xfId="10566"/>
    <cellStyle name="Normál 2 2 3 9 5 4" xfId="20467"/>
    <cellStyle name="Normál 2 2 3 9 6" xfId="13042"/>
    <cellStyle name="Normál 2 2 3 9 6 2" xfId="22936"/>
    <cellStyle name="Normál 2 2 3 9 7" xfId="8025"/>
    <cellStyle name="Normál 2 2 3 9 8" xfId="3122"/>
    <cellStyle name="Normál 2 2 3 9 9" xfId="17997"/>
    <cellStyle name="Normál 2 2 4" xfId="408"/>
    <cellStyle name="Normál 2 2 4 10" xfId="13046"/>
    <cellStyle name="Normál 2 2 4 10 2" xfId="22940"/>
    <cellStyle name="Normál 2 2 4 11" xfId="3130"/>
    <cellStyle name="Normál 2 2 4 12" xfId="27865"/>
    <cellStyle name="Normál 2 2 4 2" xfId="409"/>
    <cellStyle name="Normál 2 2 4 2 10" xfId="27866"/>
    <cellStyle name="Normál 2 2 4 2 2" xfId="410"/>
    <cellStyle name="Normál 2 2 4 2 2 2" xfId="3133"/>
    <cellStyle name="Normál 2 2 4 2 2 2 2" xfId="15534"/>
    <cellStyle name="Normál 2 2 4 2 2 2 2 2" xfId="25414"/>
    <cellStyle name="Normál 2 2 4 2 2 2 3" xfId="10571"/>
    <cellStyle name="Normál 2 2 4 2 2 2 4" xfId="20472"/>
    <cellStyle name="Normál 2 2 4 2 2 3" xfId="13048"/>
    <cellStyle name="Normál 2 2 4 2 2 3 2" xfId="22942"/>
    <cellStyle name="Normál 2 2 4 2 2 4" xfId="8030"/>
    <cellStyle name="Normál 2 2 4 2 2 5" xfId="3132"/>
    <cellStyle name="Normál 2 2 4 2 2 6" xfId="18002"/>
    <cellStyle name="Normál 2 2 4 2 2 7" xfId="27867"/>
    <cellStyle name="Normál 2 2 4 2 3" xfId="411"/>
    <cellStyle name="Normál 2 2 4 2 3 2" xfId="3135"/>
    <cellStyle name="Normál 2 2 4 2 3 2 2" xfId="15535"/>
    <cellStyle name="Normál 2 2 4 2 3 2 2 2" xfId="25415"/>
    <cellStyle name="Normál 2 2 4 2 3 2 3" xfId="10572"/>
    <cellStyle name="Normál 2 2 4 2 3 2 4" xfId="20473"/>
    <cellStyle name="Normál 2 2 4 2 3 3" xfId="13049"/>
    <cellStyle name="Normál 2 2 4 2 3 3 2" xfId="22943"/>
    <cellStyle name="Normál 2 2 4 2 3 4" xfId="8031"/>
    <cellStyle name="Normál 2 2 4 2 3 5" xfId="3134"/>
    <cellStyle name="Normál 2 2 4 2 3 6" xfId="18003"/>
    <cellStyle name="Normál 2 2 4 2 3 7" xfId="27868"/>
    <cellStyle name="Normál 2 2 4 2 4" xfId="412"/>
    <cellStyle name="Normál 2 2 4 2 4 2" xfId="3137"/>
    <cellStyle name="Normál 2 2 4 2 4 2 2" xfId="15536"/>
    <cellStyle name="Normál 2 2 4 2 4 2 2 2" xfId="25416"/>
    <cellStyle name="Normál 2 2 4 2 4 2 3" xfId="10573"/>
    <cellStyle name="Normál 2 2 4 2 4 2 4" xfId="20474"/>
    <cellStyle name="Normál 2 2 4 2 4 3" xfId="13050"/>
    <cellStyle name="Normál 2 2 4 2 4 3 2" xfId="22944"/>
    <cellStyle name="Normál 2 2 4 2 4 4" xfId="8032"/>
    <cellStyle name="Normál 2 2 4 2 4 5" xfId="3136"/>
    <cellStyle name="Normál 2 2 4 2 4 6" xfId="18004"/>
    <cellStyle name="Normál 2 2 4 2 4 7" xfId="27869"/>
    <cellStyle name="Normál 2 2 4 2 5" xfId="3138"/>
    <cellStyle name="Normál 2 2 4 2 5 2" xfId="15533"/>
    <cellStyle name="Normál 2 2 4 2 5 2 2" xfId="25413"/>
    <cellStyle name="Normál 2 2 4 2 5 3" xfId="10570"/>
    <cellStyle name="Normál 2 2 4 2 5 4" xfId="20471"/>
    <cellStyle name="Normál 2 2 4 2 6" xfId="13047"/>
    <cellStyle name="Normál 2 2 4 2 6 2" xfId="22941"/>
    <cellStyle name="Normál 2 2 4 2 7" xfId="8029"/>
    <cellStyle name="Normál 2 2 4 2 8" xfId="3131"/>
    <cellStyle name="Normál 2 2 4 2 9" xfId="18001"/>
    <cellStyle name="Normál 2 2 4 3" xfId="413"/>
    <cellStyle name="Normál 2 2 4 3 2" xfId="3140"/>
    <cellStyle name="Normál 2 2 4 3 2 2" xfId="15537"/>
    <cellStyle name="Normál 2 2 4 3 2 2 2" xfId="25417"/>
    <cellStyle name="Normál 2 2 4 3 2 3" xfId="10574"/>
    <cellStyle name="Normál 2 2 4 3 2 4" xfId="20475"/>
    <cellStyle name="Normál 2 2 4 3 3" xfId="13051"/>
    <cellStyle name="Normál 2 2 4 3 3 2" xfId="22945"/>
    <cellStyle name="Normál 2 2 4 3 4" xfId="8033"/>
    <cellStyle name="Normál 2 2 4 3 5" xfId="3139"/>
    <cellStyle name="Normál 2 2 4 3 6" xfId="18005"/>
    <cellStyle name="Normál 2 2 4 3 7" xfId="27870"/>
    <cellStyle name="Normál 2 2 4 4" xfId="414"/>
    <cellStyle name="Normál 2 2 4 4 2" xfId="3142"/>
    <cellStyle name="Normál 2 2 4 4 2 2" xfId="15538"/>
    <cellStyle name="Normál 2 2 4 4 2 2 2" xfId="25418"/>
    <cellStyle name="Normál 2 2 4 4 2 3" xfId="10575"/>
    <cellStyle name="Normál 2 2 4 4 2 4" xfId="20476"/>
    <cellStyle name="Normál 2 2 4 4 3" xfId="13052"/>
    <cellStyle name="Normál 2 2 4 4 3 2" xfId="22946"/>
    <cellStyle name="Normál 2 2 4 4 4" xfId="8034"/>
    <cellStyle name="Normál 2 2 4 4 5" xfId="3141"/>
    <cellStyle name="Normál 2 2 4 4 6" xfId="18006"/>
    <cellStyle name="Normál 2 2 4 4 7" xfId="27871"/>
    <cellStyle name="Normál 2 2 4 5" xfId="415"/>
    <cellStyle name="Normál 2 2 4 5 2" xfId="3144"/>
    <cellStyle name="Normál 2 2 4 5 2 2" xfId="15539"/>
    <cellStyle name="Normál 2 2 4 5 2 2 2" xfId="25419"/>
    <cellStyle name="Normál 2 2 4 5 2 3" xfId="10576"/>
    <cellStyle name="Normál 2 2 4 5 2 4" xfId="20477"/>
    <cellStyle name="Normál 2 2 4 5 3" xfId="13053"/>
    <cellStyle name="Normál 2 2 4 5 3 2" xfId="22947"/>
    <cellStyle name="Normál 2 2 4 5 4" xfId="8035"/>
    <cellStyle name="Normál 2 2 4 5 5" xfId="3143"/>
    <cellStyle name="Normál 2 2 4 5 6" xfId="18007"/>
    <cellStyle name="Normál 2 2 4 5 7" xfId="27872"/>
    <cellStyle name="Normál 2 2 4 6" xfId="416"/>
    <cellStyle name="Normál 2 2 4 6 2" xfId="3146"/>
    <cellStyle name="Normál 2 2 4 6 2 2" xfId="15540"/>
    <cellStyle name="Normál 2 2 4 6 2 2 2" xfId="25420"/>
    <cellStyle name="Normál 2 2 4 6 2 3" xfId="10577"/>
    <cellStyle name="Normál 2 2 4 6 2 4" xfId="20478"/>
    <cellStyle name="Normál 2 2 4 6 3" xfId="13054"/>
    <cellStyle name="Normál 2 2 4 6 3 2" xfId="22948"/>
    <cellStyle name="Normál 2 2 4 6 4" xfId="8036"/>
    <cellStyle name="Normál 2 2 4 6 5" xfId="3145"/>
    <cellStyle name="Normál 2 2 4 6 6" xfId="18008"/>
    <cellStyle name="Normál 2 2 4 6 7" xfId="27873"/>
    <cellStyle name="Normál 2 2 4 7" xfId="417"/>
    <cellStyle name="Normál 2 2 4 7 2" xfId="3148"/>
    <cellStyle name="Normál 2 2 4 7 2 2" xfId="15541"/>
    <cellStyle name="Normál 2 2 4 7 2 2 2" xfId="25421"/>
    <cellStyle name="Normál 2 2 4 7 2 3" xfId="10578"/>
    <cellStyle name="Normál 2 2 4 7 2 4" xfId="20479"/>
    <cellStyle name="Normál 2 2 4 7 3" xfId="13055"/>
    <cellStyle name="Normál 2 2 4 7 3 2" xfId="22949"/>
    <cellStyle name="Normál 2 2 4 7 4" xfId="8037"/>
    <cellStyle name="Normál 2 2 4 7 5" xfId="3147"/>
    <cellStyle name="Normál 2 2 4 7 6" xfId="18009"/>
    <cellStyle name="Normál 2 2 4 8" xfId="418"/>
    <cellStyle name="Normál 2 2 4 9" xfId="419"/>
    <cellStyle name="Normál 2 2 4 9 2" xfId="3150"/>
    <cellStyle name="Normál 2 2 4 9 2 2" xfId="15542"/>
    <cellStyle name="Normál 2 2 4 9 2 2 2" xfId="25422"/>
    <cellStyle name="Normál 2 2 4 9 2 3" xfId="10579"/>
    <cellStyle name="Normál 2 2 4 9 2 4" xfId="20480"/>
    <cellStyle name="Normál 2 2 4 9 3" xfId="15393"/>
    <cellStyle name="Normál 2 2 4 9 3 2" xfId="25281"/>
    <cellStyle name="Normál 2 2 4 9 4" xfId="8038"/>
    <cellStyle name="Normál 2 2 4 9 5" xfId="3149"/>
    <cellStyle name="Normál 2 2 4 9 6" xfId="18010"/>
    <cellStyle name="Normál 2 2 5" xfId="420"/>
    <cellStyle name="Normál 2 2 5 10" xfId="3151"/>
    <cellStyle name="Normál 2 2 5 11" xfId="18011"/>
    <cellStyle name="Normál 2 2 5 12" xfId="27874"/>
    <cellStyle name="Normál 2 2 5 2" xfId="421"/>
    <cellStyle name="Normál 2 2 5 2 10" xfId="27875"/>
    <cellStyle name="Normál 2 2 5 2 2" xfId="422"/>
    <cellStyle name="Normál 2 2 5 2 2 2" xfId="3154"/>
    <cellStyle name="Normál 2 2 5 2 2 2 2" xfId="15545"/>
    <cellStyle name="Normál 2 2 5 2 2 2 2 2" xfId="25425"/>
    <cellStyle name="Normál 2 2 5 2 2 2 3" xfId="10582"/>
    <cellStyle name="Normál 2 2 5 2 2 2 4" xfId="20483"/>
    <cellStyle name="Normál 2 2 5 2 2 3" xfId="13058"/>
    <cellStyle name="Normál 2 2 5 2 2 3 2" xfId="22952"/>
    <cellStyle name="Normál 2 2 5 2 2 4" xfId="8041"/>
    <cellStyle name="Normál 2 2 5 2 2 5" xfId="3153"/>
    <cellStyle name="Normál 2 2 5 2 2 6" xfId="18013"/>
    <cellStyle name="Normál 2 2 5 2 2 7" xfId="27876"/>
    <cellStyle name="Normál 2 2 5 2 3" xfId="423"/>
    <cellStyle name="Normál 2 2 5 2 3 2" xfId="3156"/>
    <cellStyle name="Normál 2 2 5 2 3 2 2" xfId="15546"/>
    <cellStyle name="Normál 2 2 5 2 3 2 2 2" xfId="25426"/>
    <cellStyle name="Normál 2 2 5 2 3 2 3" xfId="10583"/>
    <cellStyle name="Normál 2 2 5 2 3 2 4" xfId="20484"/>
    <cellStyle name="Normál 2 2 5 2 3 3" xfId="13059"/>
    <cellStyle name="Normál 2 2 5 2 3 3 2" xfId="22953"/>
    <cellStyle name="Normál 2 2 5 2 3 4" xfId="8042"/>
    <cellStyle name="Normál 2 2 5 2 3 5" xfId="3155"/>
    <cellStyle name="Normál 2 2 5 2 3 6" xfId="18014"/>
    <cellStyle name="Normál 2 2 5 2 3 7" xfId="27877"/>
    <cellStyle name="Normál 2 2 5 2 4" xfId="424"/>
    <cellStyle name="Normál 2 2 5 2 4 2" xfId="3158"/>
    <cellStyle name="Normál 2 2 5 2 4 2 2" xfId="15547"/>
    <cellStyle name="Normál 2 2 5 2 4 2 2 2" xfId="25427"/>
    <cellStyle name="Normál 2 2 5 2 4 2 3" xfId="10584"/>
    <cellStyle name="Normál 2 2 5 2 4 2 4" xfId="20485"/>
    <cellStyle name="Normál 2 2 5 2 4 3" xfId="13060"/>
    <cellStyle name="Normál 2 2 5 2 4 3 2" xfId="22954"/>
    <cellStyle name="Normál 2 2 5 2 4 4" xfId="8043"/>
    <cellStyle name="Normál 2 2 5 2 4 5" xfId="3157"/>
    <cellStyle name="Normál 2 2 5 2 4 6" xfId="18015"/>
    <cellStyle name="Normál 2 2 5 2 4 7" xfId="27878"/>
    <cellStyle name="Normál 2 2 5 2 5" xfId="3159"/>
    <cellStyle name="Normál 2 2 5 2 5 2" xfId="15544"/>
    <cellStyle name="Normál 2 2 5 2 5 2 2" xfId="25424"/>
    <cellStyle name="Normál 2 2 5 2 5 3" xfId="10581"/>
    <cellStyle name="Normál 2 2 5 2 5 4" xfId="20482"/>
    <cellStyle name="Normál 2 2 5 2 6" xfId="13057"/>
    <cellStyle name="Normál 2 2 5 2 6 2" xfId="22951"/>
    <cellStyle name="Normál 2 2 5 2 7" xfId="8040"/>
    <cellStyle name="Normál 2 2 5 2 8" xfId="3152"/>
    <cellStyle name="Normál 2 2 5 2 9" xfId="18012"/>
    <cellStyle name="Normál 2 2 5 3" xfId="425"/>
    <cellStyle name="Normál 2 2 5 3 2" xfId="3161"/>
    <cellStyle name="Normál 2 2 5 3 2 2" xfId="15548"/>
    <cellStyle name="Normál 2 2 5 3 2 2 2" xfId="25428"/>
    <cellStyle name="Normál 2 2 5 3 2 3" xfId="10585"/>
    <cellStyle name="Normál 2 2 5 3 2 4" xfId="20486"/>
    <cellStyle name="Normál 2 2 5 3 3" xfId="13061"/>
    <cellStyle name="Normál 2 2 5 3 3 2" xfId="22955"/>
    <cellStyle name="Normál 2 2 5 3 4" xfId="8044"/>
    <cellStyle name="Normál 2 2 5 3 5" xfId="3160"/>
    <cellStyle name="Normál 2 2 5 3 6" xfId="18016"/>
    <cellStyle name="Normál 2 2 5 3 7" xfId="27879"/>
    <cellStyle name="Normál 2 2 5 4" xfId="426"/>
    <cellStyle name="Normál 2 2 5 4 2" xfId="3163"/>
    <cellStyle name="Normál 2 2 5 4 2 2" xfId="15549"/>
    <cellStyle name="Normál 2 2 5 4 2 2 2" xfId="25429"/>
    <cellStyle name="Normál 2 2 5 4 2 3" xfId="10586"/>
    <cellStyle name="Normál 2 2 5 4 2 4" xfId="20487"/>
    <cellStyle name="Normál 2 2 5 4 3" xfId="13062"/>
    <cellStyle name="Normál 2 2 5 4 3 2" xfId="22956"/>
    <cellStyle name="Normál 2 2 5 4 4" xfId="8045"/>
    <cellStyle name="Normál 2 2 5 4 5" xfId="3162"/>
    <cellStyle name="Normál 2 2 5 4 6" xfId="18017"/>
    <cellStyle name="Normál 2 2 5 4 7" xfId="27880"/>
    <cellStyle name="Normál 2 2 5 5" xfId="427"/>
    <cellStyle name="Normál 2 2 5 5 2" xfId="3165"/>
    <cellStyle name="Normál 2 2 5 5 2 2" xfId="15550"/>
    <cellStyle name="Normál 2 2 5 5 2 2 2" xfId="25430"/>
    <cellStyle name="Normál 2 2 5 5 2 3" xfId="10587"/>
    <cellStyle name="Normál 2 2 5 5 2 4" xfId="20488"/>
    <cellStyle name="Normál 2 2 5 5 3" xfId="13063"/>
    <cellStyle name="Normál 2 2 5 5 3 2" xfId="22957"/>
    <cellStyle name="Normál 2 2 5 5 4" xfId="8046"/>
    <cellStyle name="Normál 2 2 5 5 5" xfId="3164"/>
    <cellStyle name="Normál 2 2 5 5 6" xfId="18018"/>
    <cellStyle name="Normál 2 2 5 5 7" xfId="27881"/>
    <cellStyle name="Normál 2 2 5 6" xfId="428"/>
    <cellStyle name="Normál 2 2 5 6 2" xfId="3167"/>
    <cellStyle name="Normál 2 2 5 6 2 2" xfId="15551"/>
    <cellStyle name="Normál 2 2 5 6 2 2 2" xfId="25431"/>
    <cellStyle name="Normál 2 2 5 6 2 3" xfId="10588"/>
    <cellStyle name="Normál 2 2 5 6 2 4" xfId="20489"/>
    <cellStyle name="Normál 2 2 5 6 3" xfId="13064"/>
    <cellStyle name="Normál 2 2 5 6 3 2" xfId="22958"/>
    <cellStyle name="Normál 2 2 5 6 4" xfId="8047"/>
    <cellStyle name="Normál 2 2 5 6 5" xfId="3166"/>
    <cellStyle name="Normál 2 2 5 6 6" xfId="18019"/>
    <cellStyle name="Normál 2 2 5 6 7" xfId="27882"/>
    <cellStyle name="Normál 2 2 5 7" xfId="3168"/>
    <cellStyle name="Normál 2 2 5 7 2" xfId="15543"/>
    <cellStyle name="Normál 2 2 5 7 2 2" xfId="25423"/>
    <cellStyle name="Normál 2 2 5 7 3" xfId="10580"/>
    <cellStyle name="Normál 2 2 5 7 4" xfId="20481"/>
    <cellStyle name="Normál 2 2 5 8" xfId="13056"/>
    <cellStyle name="Normál 2 2 5 8 2" xfId="22950"/>
    <cellStyle name="Normál 2 2 5 9" xfId="8039"/>
    <cellStyle name="Normál 2 2 6" xfId="429"/>
    <cellStyle name="Normál 2 2 6 2" xfId="3170"/>
    <cellStyle name="Normál 2 2 6 2 2" xfId="15552"/>
    <cellStyle name="Normál 2 2 6 2 2 2" xfId="25432"/>
    <cellStyle name="Normál 2 2 6 2 3" xfId="10589"/>
    <cellStyle name="Normál 2 2 6 2 4" xfId="20490"/>
    <cellStyle name="Normál 2 2 6 3" xfId="13065"/>
    <cellStyle name="Normál 2 2 6 3 2" xfId="22959"/>
    <cellStyle name="Normál 2 2 6 4" xfId="8048"/>
    <cellStyle name="Normál 2 2 6 5" xfId="3169"/>
    <cellStyle name="Normál 2 2 6 6" xfId="18020"/>
    <cellStyle name="Normál 2 2 6 7" xfId="27883"/>
    <cellStyle name="Normál 2 2 7" xfId="430"/>
    <cellStyle name="Normál 2 2 8" xfId="3171"/>
    <cellStyle name="Normál 2 3" xfId="431"/>
    <cellStyle name="Normál 2 3 2" xfId="432"/>
    <cellStyle name="Normál 2 3 3" xfId="433"/>
    <cellStyle name="Normál 2 3 3 10" xfId="18021"/>
    <cellStyle name="Normál 2 3 3 11" xfId="27884"/>
    <cellStyle name="Normál 2 3 3 2" xfId="434"/>
    <cellStyle name="Normál 2 3 3 2 2" xfId="3174"/>
    <cellStyle name="Normál 2 3 3 2 2 2" xfId="15554"/>
    <cellStyle name="Normál 2 3 3 2 2 2 2" xfId="25434"/>
    <cellStyle name="Normál 2 3 3 2 2 3" xfId="10591"/>
    <cellStyle name="Normál 2 3 3 2 2 4" xfId="20492"/>
    <cellStyle name="Normál 2 3 3 2 3" xfId="13067"/>
    <cellStyle name="Normál 2 3 3 2 3 2" xfId="22961"/>
    <cellStyle name="Normál 2 3 3 2 4" xfId="8050"/>
    <cellStyle name="Normál 2 3 3 2 5" xfId="3173"/>
    <cellStyle name="Normál 2 3 3 2 6" xfId="18022"/>
    <cellStyle name="Normál 2 3 3 2 7" xfId="27885"/>
    <cellStyle name="Normál 2 3 3 3" xfId="435"/>
    <cellStyle name="Normál 2 3 3 3 2" xfId="3176"/>
    <cellStyle name="Normál 2 3 3 3 2 2" xfId="15555"/>
    <cellStyle name="Normál 2 3 3 3 2 2 2" xfId="25435"/>
    <cellStyle name="Normál 2 3 3 3 2 3" xfId="10592"/>
    <cellStyle name="Normál 2 3 3 3 2 4" xfId="20493"/>
    <cellStyle name="Normál 2 3 3 3 3" xfId="13068"/>
    <cellStyle name="Normál 2 3 3 3 3 2" xfId="22962"/>
    <cellStyle name="Normál 2 3 3 3 4" xfId="8051"/>
    <cellStyle name="Normál 2 3 3 3 5" xfId="3175"/>
    <cellStyle name="Normál 2 3 3 3 6" xfId="18023"/>
    <cellStyle name="Normál 2 3 3 3 7" xfId="27886"/>
    <cellStyle name="Normál 2 3 3 4" xfId="436"/>
    <cellStyle name="Normál 2 3 3 4 2" xfId="3178"/>
    <cellStyle name="Normál 2 3 3 4 2 2" xfId="15556"/>
    <cellStyle name="Normál 2 3 3 4 2 2 2" xfId="25436"/>
    <cellStyle name="Normál 2 3 3 4 2 3" xfId="10593"/>
    <cellStyle name="Normál 2 3 3 4 2 4" xfId="20494"/>
    <cellStyle name="Normál 2 3 3 4 3" xfId="13069"/>
    <cellStyle name="Normál 2 3 3 4 3 2" xfId="22963"/>
    <cellStyle name="Normál 2 3 3 4 4" xfId="8052"/>
    <cellStyle name="Normál 2 3 3 4 5" xfId="3177"/>
    <cellStyle name="Normál 2 3 3 4 6" xfId="18024"/>
    <cellStyle name="Normál 2 3 3 4 7" xfId="27887"/>
    <cellStyle name="Normál 2 3 3 5" xfId="437"/>
    <cellStyle name="Normál 2 3 3 5 2" xfId="3180"/>
    <cellStyle name="Normál 2 3 3 5 2 2" xfId="15557"/>
    <cellStyle name="Normál 2 3 3 5 2 2 2" xfId="25437"/>
    <cellStyle name="Normál 2 3 3 5 2 3" xfId="10594"/>
    <cellStyle name="Normál 2 3 3 5 2 4" xfId="20495"/>
    <cellStyle name="Normál 2 3 3 5 3" xfId="13070"/>
    <cellStyle name="Normál 2 3 3 5 3 2" xfId="22964"/>
    <cellStyle name="Normál 2 3 3 5 4" xfId="8053"/>
    <cellStyle name="Normál 2 3 3 5 5" xfId="3179"/>
    <cellStyle name="Normál 2 3 3 5 6" xfId="18025"/>
    <cellStyle name="Normál 2 3 3 5 7" xfId="27888"/>
    <cellStyle name="Normál 2 3 3 6" xfId="3181"/>
    <cellStyle name="Normál 2 3 3 6 2" xfId="15553"/>
    <cellStyle name="Normál 2 3 3 6 2 2" xfId="25433"/>
    <cellStyle name="Normál 2 3 3 6 3" xfId="10590"/>
    <cellStyle name="Normál 2 3 3 6 4" xfId="20491"/>
    <cellStyle name="Normál 2 3 3 7" xfId="13066"/>
    <cellStyle name="Normál 2 3 3 7 2" xfId="22960"/>
    <cellStyle name="Normál 2 3 3 8" xfId="8049"/>
    <cellStyle name="Normál 2 3 3 9" xfId="3172"/>
    <cellStyle name="Normál 2 3 4" xfId="438"/>
    <cellStyle name="Normál 2 3 4 2" xfId="439"/>
    <cellStyle name="Normál 2 3 4 2 2" xfId="3184"/>
    <cellStyle name="Normál 2 3 4 2 2 2" xfId="15559"/>
    <cellStyle name="Normál 2 3 4 2 2 2 2" xfId="25439"/>
    <cellStyle name="Normál 2 3 4 2 2 3" xfId="10596"/>
    <cellStyle name="Normál 2 3 4 2 2 4" xfId="20497"/>
    <cellStyle name="Normál 2 3 4 2 3" xfId="13072"/>
    <cellStyle name="Normál 2 3 4 2 3 2" xfId="22966"/>
    <cellStyle name="Normál 2 3 4 2 4" xfId="8055"/>
    <cellStyle name="Normál 2 3 4 2 5" xfId="3183"/>
    <cellStyle name="Normál 2 3 4 2 6" xfId="18027"/>
    <cellStyle name="Normál 2 3 4 2 7" xfId="27890"/>
    <cellStyle name="Normál 2 3 4 3" xfId="440"/>
    <cellStyle name="Normál 2 3 4 3 2" xfId="3186"/>
    <cellStyle name="Normál 2 3 4 3 2 2" xfId="15560"/>
    <cellStyle name="Normál 2 3 4 3 2 2 2" xfId="25440"/>
    <cellStyle name="Normál 2 3 4 3 2 3" xfId="10597"/>
    <cellStyle name="Normál 2 3 4 3 2 4" xfId="20498"/>
    <cellStyle name="Normál 2 3 4 3 3" xfId="13073"/>
    <cellStyle name="Normál 2 3 4 3 3 2" xfId="22967"/>
    <cellStyle name="Normál 2 3 4 3 4" xfId="8056"/>
    <cellStyle name="Normál 2 3 4 3 5" xfId="3185"/>
    <cellStyle name="Normál 2 3 4 3 6" xfId="18028"/>
    <cellStyle name="Normál 2 3 4 3 7" xfId="27891"/>
    <cellStyle name="Normál 2 3 4 4" xfId="3187"/>
    <cellStyle name="Normál 2 3 4 4 2" xfId="15558"/>
    <cellStyle name="Normál 2 3 4 4 2 2" xfId="25438"/>
    <cellStyle name="Normál 2 3 4 4 3" xfId="10595"/>
    <cellStyle name="Normál 2 3 4 4 4" xfId="20496"/>
    <cellStyle name="Normál 2 3 4 5" xfId="13071"/>
    <cellStyle name="Normál 2 3 4 5 2" xfId="22965"/>
    <cellStyle name="Normál 2 3 4 6" xfId="8054"/>
    <cellStyle name="Normál 2 3 4 7" xfId="3182"/>
    <cellStyle name="Normál 2 3 4 8" xfId="18026"/>
    <cellStyle name="Normál 2 3 4 9" xfId="27889"/>
    <cellStyle name="Normál 2 4" xfId="441"/>
    <cellStyle name="Normál 2 5" xfId="442"/>
    <cellStyle name="Normál 2 5 2" xfId="3188"/>
    <cellStyle name="Normál 2 6" xfId="443"/>
    <cellStyle name="Normál 2 6 10" xfId="27892"/>
    <cellStyle name="Normál 2 6 2" xfId="444"/>
    <cellStyle name="Normál 2 6 2 2" xfId="3191"/>
    <cellStyle name="Normál 2 6 2 2 2" xfId="15562"/>
    <cellStyle name="Normál 2 6 2 2 2 2" xfId="25442"/>
    <cellStyle name="Normál 2 6 2 2 3" xfId="10599"/>
    <cellStyle name="Normál 2 6 2 2 4" xfId="20500"/>
    <cellStyle name="Normál 2 6 2 3" xfId="13075"/>
    <cellStyle name="Normál 2 6 2 3 2" xfId="22969"/>
    <cellStyle name="Normál 2 6 2 4" xfId="8058"/>
    <cellStyle name="Normál 2 6 2 5" xfId="3190"/>
    <cellStyle name="Normál 2 6 2 6" xfId="18030"/>
    <cellStyle name="Normál 2 6 2 7" xfId="27893"/>
    <cellStyle name="Normál 2 6 3" xfId="445"/>
    <cellStyle name="Normál 2 6 3 2" xfId="3193"/>
    <cellStyle name="Normál 2 6 3 2 2" xfId="15563"/>
    <cellStyle name="Normál 2 6 3 2 2 2" xfId="25443"/>
    <cellStyle name="Normál 2 6 3 2 3" xfId="10600"/>
    <cellStyle name="Normál 2 6 3 2 4" xfId="20501"/>
    <cellStyle name="Normál 2 6 3 3" xfId="13076"/>
    <cellStyle name="Normál 2 6 3 3 2" xfId="22970"/>
    <cellStyle name="Normál 2 6 3 4" xfId="8059"/>
    <cellStyle name="Normál 2 6 3 5" xfId="3192"/>
    <cellStyle name="Normál 2 6 3 6" xfId="18031"/>
    <cellStyle name="Normál 2 6 3 7" xfId="27894"/>
    <cellStyle name="Normál 2 6 4" xfId="446"/>
    <cellStyle name="Normál 2 6 4 2" xfId="3195"/>
    <cellStyle name="Normál 2 6 4 2 2" xfId="15564"/>
    <cellStyle name="Normál 2 6 4 2 2 2" xfId="25444"/>
    <cellStyle name="Normál 2 6 4 2 3" xfId="10601"/>
    <cellStyle name="Normál 2 6 4 2 4" xfId="20502"/>
    <cellStyle name="Normál 2 6 4 3" xfId="13077"/>
    <cellStyle name="Normál 2 6 4 3 2" xfId="22971"/>
    <cellStyle name="Normál 2 6 4 4" xfId="8060"/>
    <cellStyle name="Normál 2 6 4 5" xfId="3194"/>
    <cellStyle name="Normál 2 6 4 6" xfId="18032"/>
    <cellStyle name="Normál 2 6 4 7" xfId="27895"/>
    <cellStyle name="Normál 2 6 5" xfId="3196"/>
    <cellStyle name="Normál 2 6 5 2" xfId="15561"/>
    <cellStyle name="Normál 2 6 5 2 2" xfId="25441"/>
    <cellStyle name="Normál 2 6 5 3" xfId="10598"/>
    <cellStyle name="Normál 2 6 5 4" xfId="20499"/>
    <cellStyle name="Normál 2 6 6" xfId="13074"/>
    <cellStyle name="Normál 2 6 6 2" xfId="22968"/>
    <cellStyle name="Normál 2 6 7" xfId="8057"/>
    <cellStyle name="Normál 2 6 8" xfId="3189"/>
    <cellStyle name="Normál 2 6 9" xfId="18029"/>
    <cellStyle name="Normál 2 7" xfId="447"/>
    <cellStyle name="Normál 2 7 2" xfId="3198"/>
    <cellStyle name="Normál 2 7 2 2" xfId="15565"/>
    <cellStyle name="Normál 2 7 2 2 2" xfId="25445"/>
    <cellStyle name="Normál 2 7 2 3" xfId="10602"/>
    <cellStyle name="Normál 2 7 2 4" xfId="20503"/>
    <cellStyle name="Normál 2 7 3" xfId="13078"/>
    <cellStyle name="Normál 2 7 3 2" xfId="22972"/>
    <cellStyle name="Normál 2 7 4" xfId="8061"/>
    <cellStyle name="Normál 2 7 5" xfId="3197"/>
    <cellStyle name="Normál 2 7 6" xfId="18033"/>
    <cellStyle name="Normál 2 7 7" xfId="27896"/>
    <cellStyle name="Normál 2 8" xfId="3199"/>
    <cellStyle name="Normál 2 9" xfId="2914"/>
    <cellStyle name="Normál 20" xfId="12921"/>
    <cellStyle name="Normál 21" xfId="2840"/>
    <cellStyle name="Normál 3" xfId="448"/>
    <cellStyle name="Normál 3 2" xfId="449"/>
    <cellStyle name="Normál 3 3" xfId="450"/>
    <cellStyle name="Normál 3 3 10" xfId="451"/>
    <cellStyle name="Normál 3 3 10 2" xfId="3202"/>
    <cellStyle name="Normál 3 3 10 2 2" xfId="15567"/>
    <cellStyle name="Normál 3 3 10 2 2 2" xfId="25447"/>
    <cellStyle name="Normál 3 3 10 2 3" xfId="10604"/>
    <cellStyle name="Normál 3 3 10 2 4" xfId="20505"/>
    <cellStyle name="Normál 3 3 10 3" xfId="13080"/>
    <cellStyle name="Normál 3 3 10 3 2" xfId="22974"/>
    <cellStyle name="Normál 3 3 10 4" xfId="8063"/>
    <cellStyle name="Normál 3 3 10 5" xfId="3201"/>
    <cellStyle name="Normál 3 3 10 6" xfId="18035"/>
    <cellStyle name="Normál 3 3 10 7" xfId="27898"/>
    <cellStyle name="Normál 3 3 11" xfId="452"/>
    <cellStyle name="Normál 3 3 11 2" xfId="3204"/>
    <cellStyle name="Normál 3 3 11 2 2" xfId="15568"/>
    <cellStyle name="Normál 3 3 11 2 2 2" xfId="25448"/>
    <cellStyle name="Normál 3 3 11 2 3" xfId="10605"/>
    <cellStyle name="Normál 3 3 11 2 4" xfId="20506"/>
    <cellStyle name="Normál 3 3 11 3" xfId="13081"/>
    <cellStyle name="Normál 3 3 11 3 2" xfId="22975"/>
    <cellStyle name="Normál 3 3 11 4" xfId="8064"/>
    <cellStyle name="Normál 3 3 11 5" xfId="3203"/>
    <cellStyle name="Normál 3 3 11 6" xfId="18036"/>
    <cellStyle name="Normál 3 3 11 7" xfId="27899"/>
    <cellStyle name="Normál 3 3 12" xfId="453"/>
    <cellStyle name="Normál 3 3 12 2" xfId="3206"/>
    <cellStyle name="Normál 3 3 12 2 2" xfId="15569"/>
    <cellStyle name="Normál 3 3 12 2 2 2" xfId="25449"/>
    <cellStyle name="Normál 3 3 12 2 3" xfId="10606"/>
    <cellStyle name="Normál 3 3 12 2 4" xfId="20507"/>
    <cellStyle name="Normál 3 3 12 3" xfId="13082"/>
    <cellStyle name="Normál 3 3 12 3 2" xfId="22976"/>
    <cellStyle name="Normál 3 3 12 4" xfId="8065"/>
    <cellStyle name="Normál 3 3 12 5" xfId="3205"/>
    <cellStyle name="Normál 3 3 12 6" xfId="18037"/>
    <cellStyle name="Normál 3 3 12 7" xfId="27900"/>
    <cellStyle name="Normál 3 3 13" xfId="454"/>
    <cellStyle name="Normál 3 3 13 2" xfId="3208"/>
    <cellStyle name="Normál 3 3 13 2 2" xfId="15570"/>
    <cellStyle name="Normál 3 3 13 2 2 2" xfId="25450"/>
    <cellStyle name="Normál 3 3 13 2 3" xfId="10607"/>
    <cellStyle name="Normál 3 3 13 2 4" xfId="20508"/>
    <cellStyle name="Normál 3 3 13 3" xfId="13083"/>
    <cellStyle name="Normál 3 3 13 3 2" xfId="22977"/>
    <cellStyle name="Normál 3 3 13 4" xfId="8066"/>
    <cellStyle name="Normál 3 3 13 5" xfId="3207"/>
    <cellStyle name="Normál 3 3 13 6" xfId="18038"/>
    <cellStyle name="Normál 3 3 13 7" xfId="27901"/>
    <cellStyle name="Normál 3 3 14" xfId="3209"/>
    <cellStyle name="Normál 3 3 14 2" xfId="15566"/>
    <cellStyle name="Normál 3 3 14 2 2" xfId="25446"/>
    <cellStyle name="Normál 3 3 14 3" xfId="10603"/>
    <cellStyle name="Normál 3 3 14 4" xfId="20504"/>
    <cellStyle name="Normál 3 3 15" xfId="13079"/>
    <cellStyle name="Normál 3 3 15 2" xfId="22973"/>
    <cellStyle name="Normál 3 3 16" xfId="8062"/>
    <cellStyle name="Normál 3 3 17" xfId="3200"/>
    <cellStyle name="Normál 3 3 18" xfId="18034"/>
    <cellStyle name="Normál 3 3 19" xfId="27897"/>
    <cellStyle name="Normál 3 3 2" xfId="455"/>
    <cellStyle name="Normál 3 3 2 10" xfId="456"/>
    <cellStyle name="Normál 3 3 2 10 2" xfId="3212"/>
    <cellStyle name="Normál 3 3 2 10 2 2" xfId="15572"/>
    <cellStyle name="Normál 3 3 2 10 2 2 2" xfId="25452"/>
    <cellStyle name="Normál 3 3 2 10 2 3" xfId="10609"/>
    <cellStyle name="Normál 3 3 2 10 2 4" xfId="20510"/>
    <cellStyle name="Normál 3 3 2 10 3" xfId="13085"/>
    <cellStyle name="Normál 3 3 2 10 3 2" xfId="22979"/>
    <cellStyle name="Normál 3 3 2 10 4" xfId="8068"/>
    <cellStyle name="Normál 3 3 2 10 5" xfId="3211"/>
    <cellStyle name="Normál 3 3 2 10 6" xfId="18040"/>
    <cellStyle name="Normál 3 3 2 10 7" xfId="27903"/>
    <cellStyle name="Normál 3 3 2 11" xfId="457"/>
    <cellStyle name="Normál 3 3 2 11 2" xfId="3214"/>
    <cellStyle name="Normál 3 3 2 11 2 2" xfId="15573"/>
    <cellStyle name="Normál 3 3 2 11 2 2 2" xfId="25453"/>
    <cellStyle name="Normál 3 3 2 11 2 3" xfId="10610"/>
    <cellStyle name="Normál 3 3 2 11 2 4" xfId="20511"/>
    <cellStyle name="Normál 3 3 2 11 3" xfId="13086"/>
    <cellStyle name="Normál 3 3 2 11 3 2" xfId="22980"/>
    <cellStyle name="Normál 3 3 2 11 4" xfId="8069"/>
    <cellStyle name="Normál 3 3 2 11 5" xfId="3213"/>
    <cellStyle name="Normál 3 3 2 11 6" xfId="18041"/>
    <cellStyle name="Normál 3 3 2 11 7" xfId="27904"/>
    <cellStyle name="Normál 3 3 2 12" xfId="3215"/>
    <cellStyle name="Normál 3 3 2 12 2" xfId="15571"/>
    <cellStyle name="Normál 3 3 2 12 2 2" xfId="25451"/>
    <cellStyle name="Normál 3 3 2 12 3" xfId="10608"/>
    <cellStyle name="Normál 3 3 2 12 4" xfId="20509"/>
    <cellStyle name="Normál 3 3 2 13" xfId="13084"/>
    <cellStyle name="Normál 3 3 2 13 2" xfId="22978"/>
    <cellStyle name="Normál 3 3 2 14" xfId="8067"/>
    <cellStyle name="Normál 3 3 2 15" xfId="3210"/>
    <cellStyle name="Normál 3 3 2 16" xfId="18039"/>
    <cellStyle name="Normál 3 3 2 17" xfId="27902"/>
    <cellStyle name="Normál 3 3 2 2" xfId="458"/>
    <cellStyle name="Normál 3 3 2 2 10" xfId="3216"/>
    <cellStyle name="Normál 3 3 2 2 11" xfId="18042"/>
    <cellStyle name="Normál 3 3 2 2 12" xfId="27905"/>
    <cellStyle name="Normál 3 3 2 2 2" xfId="459"/>
    <cellStyle name="Normál 3 3 2 2 2 10" xfId="27906"/>
    <cellStyle name="Normál 3 3 2 2 2 2" xfId="460"/>
    <cellStyle name="Normál 3 3 2 2 2 2 2" xfId="3219"/>
    <cellStyle name="Normál 3 3 2 2 2 2 2 2" xfId="15576"/>
    <cellStyle name="Normál 3 3 2 2 2 2 2 2 2" xfId="25456"/>
    <cellStyle name="Normál 3 3 2 2 2 2 2 3" xfId="10613"/>
    <cellStyle name="Normál 3 3 2 2 2 2 2 4" xfId="20514"/>
    <cellStyle name="Normál 3 3 2 2 2 2 3" xfId="13089"/>
    <cellStyle name="Normál 3 3 2 2 2 2 3 2" xfId="22983"/>
    <cellStyle name="Normál 3 3 2 2 2 2 4" xfId="8072"/>
    <cellStyle name="Normál 3 3 2 2 2 2 5" xfId="3218"/>
    <cellStyle name="Normál 3 3 2 2 2 2 6" xfId="18044"/>
    <cellStyle name="Normál 3 3 2 2 2 2 7" xfId="27907"/>
    <cellStyle name="Normál 3 3 2 2 2 3" xfId="461"/>
    <cellStyle name="Normál 3 3 2 2 2 3 2" xfId="3221"/>
    <cellStyle name="Normál 3 3 2 2 2 3 2 2" xfId="15577"/>
    <cellStyle name="Normál 3 3 2 2 2 3 2 2 2" xfId="25457"/>
    <cellStyle name="Normál 3 3 2 2 2 3 2 3" xfId="10614"/>
    <cellStyle name="Normál 3 3 2 2 2 3 2 4" xfId="20515"/>
    <cellStyle name="Normál 3 3 2 2 2 3 3" xfId="13090"/>
    <cellStyle name="Normál 3 3 2 2 2 3 3 2" xfId="22984"/>
    <cellStyle name="Normál 3 3 2 2 2 3 4" xfId="8073"/>
    <cellStyle name="Normál 3 3 2 2 2 3 5" xfId="3220"/>
    <cellStyle name="Normál 3 3 2 2 2 3 6" xfId="18045"/>
    <cellStyle name="Normál 3 3 2 2 2 3 7" xfId="27908"/>
    <cellStyle name="Normál 3 3 2 2 2 4" xfId="462"/>
    <cellStyle name="Normál 3 3 2 2 2 4 2" xfId="3223"/>
    <cellStyle name="Normál 3 3 2 2 2 4 2 2" xfId="15578"/>
    <cellStyle name="Normál 3 3 2 2 2 4 2 2 2" xfId="25458"/>
    <cellStyle name="Normál 3 3 2 2 2 4 2 3" xfId="10615"/>
    <cellStyle name="Normál 3 3 2 2 2 4 2 4" xfId="20516"/>
    <cellStyle name="Normál 3 3 2 2 2 4 3" xfId="13091"/>
    <cellStyle name="Normál 3 3 2 2 2 4 3 2" xfId="22985"/>
    <cellStyle name="Normál 3 3 2 2 2 4 4" xfId="8074"/>
    <cellStyle name="Normál 3 3 2 2 2 4 5" xfId="3222"/>
    <cellStyle name="Normál 3 3 2 2 2 4 6" xfId="18046"/>
    <cellStyle name="Normál 3 3 2 2 2 4 7" xfId="27909"/>
    <cellStyle name="Normál 3 3 2 2 2 5" xfId="3224"/>
    <cellStyle name="Normál 3 3 2 2 2 5 2" xfId="15575"/>
    <cellStyle name="Normál 3 3 2 2 2 5 2 2" xfId="25455"/>
    <cellStyle name="Normál 3 3 2 2 2 5 3" xfId="10612"/>
    <cellStyle name="Normál 3 3 2 2 2 5 4" xfId="20513"/>
    <cellStyle name="Normál 3 3 2 2 2 6" xfId="13088"/>
    <cellStyle name="Normál 3 3 2 2 2 6 2" xfId="22982"/>
    <cellStyle name="Normál 3 3 2 2 2 7" xfId="8071"/>
    <cellStyle name="Normál 3 3 2 2 2 8" xfId="3217"/>
    <cellStyle name="Normál 3 3 2 2 2 9" xfId="18043"/>
    <cellStyle name="Normál 3 3 2 2 3" xfId="463"/>
    <cellStyle name="Normál 3 3 2 2 3 2" xfId="3226"/>
    <cellStyle name="Normál 3 3 2 2 3 2 2" xfId="15579"/>
    <cellStyle name="Normál 3 3 2 2 3 2 2 2" xfId="25459"/>
    <cellStyle name="Normál 3 3 2 2 3 2 3" xfId="10616"/>
    <cellStyle name="Normál 3 3 2 2 3 2 4" xfId="20517"/>
    <cellStyle name="Normál 3 3 2 2 3 3" xfId="13092"/>
    <cellStyle name="Normál 3 3 2 2 3 3 2" xfId="22986"/>
    <cellStyle name="Normál 3 3 2 2 3 4" xfId="8075"/>
    <cellStyle name="Normál 3 3 2 2 3 5" xfId="3225"/>
    <cellStyle name="Normál 3 3 2 2 3 6" xfId="18047"/>
    <cellStyle name="Normál 3 3 2 2 3 7" xfId="27910"/>
    <cellStyle name="Normál 3 3 2 2 4" xfId="464"/>
    <cellStyle name="Normál 3 3 2 2 4 2" xfId="3228"/>
    <cellStyle name="Normál 3 3 2 2 4 2 2" xfId="15580"/>
    <cellStyle name="Normál 3 3 2 2 4 2 2 2" xfId="25460"/>
    <cellStyle name="Normál 3 3 2 2 4 2 3" xfId="10617"/>
    <cellStyle name="Normál 3 3 2 2 4 2 4" xfId="20518"/>
    <cellStyle name="Normál 3 3 2 2 4 3" xfId="13093"/>
    <cellStyle name="Normál 3 3 2 2 4 3 2" xfId="22987"/>
    <cellStyle name="Normál 3 3 2 2 4 4" xfId="8076"/>
    <cellStyle name="Normál 3 3 2 2 4 5" xfId="3227"/>
    <cellStyle name="Normál 3 3 2 2 4 6" xfId="18048"/>
    <cellStyle name="Normál 3 3 2 2 4 7" xfId="27911"/>
    <cellStyle name="Normál 3 3 2 2 5" xfId="465"/>
    <cellStyle name="Normál 3 3 2 2 5 2" xfId="3230"/>
    <cellStyle name="Normál 3 3 2 2 5 2 2" xfId="15581"/>
    <cellStyle name="Normál 3 3 2 2 5 2 2 2" xfId="25461"/>
    <cellStyle name="Normál 3 3 2 2 5 2 3" xfId="10618"/>
    <cellStyle name="Normál 3 3 2 2 5 2 4" xfId="20519"/>
    <cellStyle name="Normál 3 3 2 2 5 3" xfId="13094"/>
    <cellStyle name="Normál 3 3 2 2 5 3 2" xfId="22988"/>
    <cellStyle name="Normál 3 3 2 2 5 4" xfId="8077"/>
    <cellStyle name="Normál 3 3 2 2 5 5" xfId="3229"/>
    <cellStyle name="Normál 3 3 2 2 5 6" xfId="18049"/>
    <cellStyle name="Normál 3 3 2 2 5 7" xfId="27912"/>
    <cellStyle name="Normál 3 3 2 2 6" xfId="466"/>
    <cellStyle name="Normál 3 3 2 2 6 2" xfId="3232"/>
    <cellStyle name="Normál 3 3 2 2 6 2 2" xfId="15582"/>
    <cellStyle name="Normál 3 3 2 2 6 2 2 2" xfId="25462"/>
    <cellStyle name="Normál 3 3 2 2 6 2 3" xfId="10619"/>
    <cellStyle name="Normál 3 3 2 2 6 2 4" xfId="20520"/>
    <cellStyle name="Normál 3 3 2 2 6 3" xfId="13095"/>
    <cellStyle name="Normál 3 3 2 2 6 3 2" xfId="22989"/>
    <cellStyle name="Normál 3 3 2 2 6 4" xfId="8078"/>
    <cellStyle name="Normál 3 3 2 2 6 5" xfId="3231"/>
    <cellStyle name="Normál 3 3 2 2 6 6" xfId="18050"/>
    <cellStyle name="Normál 3 3 2 2 6 7" xfId="27913"/>
    <cellStyle name="Normál 3 3 2 2 7" xfId="3233"/>
    <cellStyle name="Normál 3 3 2 2 7 2" xfId="15574"/>
    <cellStyle name="Normál 3 3 2 2 7 2 2" xfId="25454"/>
    <cellStyle name="Normál 3 3 2 2 7 3" xfId="10611"/>
    <cellStyle name="Normál 3 3 2 2 7 4" xfId="20512"/>
    <cellStyle name="Normál 3 3 2 2 8" xfId="13087"/>
    <cellStyle name="Normál 3 3 2 2 8 2" xfId="22981"/>
    <cellStyle name="Normál 3 3 2 2 9" xfId="8070"/>
    <cellStyle name="Normál 3 3 2 3" xfId="467"/>
    <cellStyle name="Normál 3 3 2 3 10" xfId="3234"/>
    <cellStyle name="Normál 3 3 2 3 11" xfId="18051"/>
    <cellStyle name="Normál 3 3 2 3 12" xfId="27914"/>
    <cellStyle name="Normál 3 3 2 3 2" xfId="468"/>
    <cellStyle name="Normál 3 3 2 3 2 10" xfId="27915"/>
    <cellStyle name="Normál 3 3 2 3 2 2" xfId="469"/>
    <cellStyle name="Normál 3 3 2 3 2 2 2" xfId="3237"/>
    <cellStyle name="Normál 3 3 2 3 2 2 2 2" xfId="15585"/>
    <cellStyle name="Normál 3 3 2 3 2 2 2 2 2" xfId="25465"/>
    <cellStyle name="Normál 3 3 2 3 2 2 2 3" xfId="10622"/>
    <cellStyle name="Normál 3 3 2 3 2 2 2 4" xfId="20523"/>
    <cellStyle name="Normál 3 3 2 3 2 2 3" xfId="13098"/>
    <cellStyle name="Normál 3 3 2 3 2 2 3 2" xfId="22992"/>
    <cellStyle name="Normál 3 3 2 3 2 2 4" xfId="8081"/>
    <cellStyle name="Normál 3 3 2 3 2 2 5" xfId="3236"/>
    <cellStyle name="Normál 3 3 2 3 2 2 6" xfId="18053"/>
    <cellStyle name="Normál 3 3 2 3 2 2 7" xfId="27916"/>
    <cellStyle name="Normál 3 3 2 3 2 3" xfId="470"/>
    <cellStyle name="Normál 3 3 2 3 2 3 2" xfId="3239"/>
    <cellStyle name="Normál 3 3 2 3 2 3 2 2" xfId="15586"/>
    <cellStyle name="Normál 3 3 2 3 2 3 2 2 2" xfId="25466"/>
    <cellStyle name="Normál 3 3 2 3 2 3 2 3" xfId="10623"/>
    <cellStyle name="Normál 3 3 2 3 2 3 2 4" xfId="20524"/>
    <cellStyle name="Normál 3 3 2 3 2 3 3" xfId="13099"/>
    <cellStyle name="Normál 3 3 2 3 2 3 3 2" xfId="22993"/>
    <cellStyle name="Normál 3 3 2 3 2 3 4" xfId="8082"/>
    <cellStyle name="Normál 3 3 2 3 2 3 5" xfId="3238"/>
    <cellStyle name="Normál 3 3 2 3 2 3 6" xfId="18054"/>
    <cellStyle name="Normál 3 3 2 3 2 3 7" xfId="27917"/>
    <cellStyle name="Normál 3 3 2 3 2 4" xfId="471"/>
    <cellStyle name="Normál 3 3 2 3 2 4 2" xfId="3241"/>
    <cellStyle name="Normál 3 3 2 3 2 4 2 2" xfId="15587"/>
    <cellStyle name="Normál 3 3 2 3 2 4 2 2 2" xfId="25467"/>
    <cellStyle name="Normál 3 3 2 3 2 4 2 3" xfId="10624"/>
    <cellStyle name="Normál 3 3 2 3 2 4 2 4" xfId="20525"/>
    <cellStyle name="Normál 3 3 2 3 2 4 3" xfId="13100"/>
    <cellStyle name="Normál 3 3 2 3 2 4 3 2" xfId="22994"/>
    <cellStyle name="Normál 3 3 2 3 2 4 4" xfId="8083"/>
    <cellStyle name="Normál 3 3 2 3 2 4 5" xfId="3240"/>
    <cellStyle name="Normál 3 3 2 3 2 4 6" xfId="18055"/>
    <cellStyle name="Normál 3 3 2 3 2 4 7" xfId="27918"/>
    <cellStyle name="Normál 3 3 2 3 2 5" xfId="3242"/>
    <cellStyle name="Normál 3 3 2 3 2 5 2" xfId="15584"/>
    <cellStyle name="Normál 3 3 2 3 2 5 2 2" xfId="25464"/>
    <cellStyle name="Normál 3 3 2 3 2 5 3" xfId="10621"/>
    <cellStyle name="Normál 3 3 2 3 2 5 4" xfId="20522"/>
    <cellStyle name="Normál 3 3 2 3 2 6" xfId="13097"/>
    <cellStyle name="Normál 3 3 2 3 2 6 2" xfId="22991"/>
    <cellStyle name="Normál 3 3 2 3 2 7" xfId="8080"/>
    <cellStyle name="Normál 3 3 2 3 2 8" xfId="3235"/>
    <cellStyle name="Normál 3 3 2 3 2 9" xfId="18052"/>
    <cellStyle name="Normál 3 3 2 3 3" xfId="472"/>
    <cellStyle name="Normál 3 3 2 3 3 2" xfId="3244"/>
    <cellStyle name="Normál 3 3 2 3 3 2 2" xfId="15588"/>
    <cellStyle name="Normál 3 3 2 3 3 2 2 2" xfId="25468"/>
    <cellStyle name="Normál 3 3 2 3 3 2 3" xfId="10625"/>
    <cellStyle name="Normál 3 3 2 3 3 2 4" xfId="20526"/>
    <cellStyle name="Normál 3 3 2 3 3 3" xfId="13101"/>
    <cellStyle name="Normál 3 3 2 3 3 3 2" xfId="22995"/>
    <cellStyle name="Normál 3 3 2 3 3 4" xfId="8084"/>
    <cellStyle name="Normál 3 3 2 3 3 5" xfId="3243"/>
    <cellStyle name="Normál 3 3 2 3 3 6" xfId="18056"/>
    <cellStyle name="Normál 3 3 2 3 3 7" xfId="27919"/>
    <cellStyle name="Normál 3 3 2 3 4" xfId="473"/>
    <cellStyle name="Normál 3 3 2 3 4 2" xfId="3246"/>
    <cellStyle name="Normál 3 3 2 3 4 2 2" xfId="15589"/>
    <cellStyle name="Normál 3 3 2 3 4 2 2 2" xfId="25469"/>
    <cellStyle name="Normál 3 3 2 3 4 2 3" xfId="10626"/>
    <cellStyle name="Normál 3 3 2 3 4 2 4" xfId="20527"/>
    <cellStyle name="Normál 3 3 2 3 4 3" xfId="13102"/>
    <cellStyle name="Normál 3 3 2 3 4 3 2" xfId="22996"/>
    <cellStyle name="Normál 3 3 2 3 4 4" xfId="8085"/>
    <cellStyle name="Normál 3 3 2 3 4 5" xfId="3245"/>
    <cellStyle name="Normál 3 3 2 3 4 6" xfId="18057"/>
    <cellStyle name="Normál 3 3 2 3 4 7" xfId="27920"/>
    <cellStyle name="Normál 3 3 2 3 5" xfId="474"/>
    <cellStyle name="Normál 3 3 2 3 5 2" xfId="3248"/>
    <cellStyle name="Normál 3 3 2 3 5 2 2" xfId="15590"/>
    <cellStyle name="Normál 3 3 2 3 5 2 2 2" xfId="25470"/>
    <cellStyle name="Normál 3 3 2 3 5 2 3" xfId="10627"/>
    <cellStyle name="Normál 3 3 2 3 5 2 4" xfId="20528"/>
    <cellStyle name="Normál 3 3 2 3 5 3" xfId="13103"/>
    <cellStyle name="Normál 3 3 2 3 5 3 2" xfId="22997"/>
    <cellStyle name="Normál 3 3 2 3 5 4" xfId="8086"/>
    <cellStyle name="Normál 3 3 2 3 5 5" xfId="3247"/>
    <cellStyle name="Normál 3 3 2 3 5 6" xfId="18058"/>
    <cellStyle name="Normál 3 3 2 3 5 7" xfId="27921"/>
    <cellStyle name="Normál 3 3 2 3 6" xfId="475"/>
    <cellStyle name="Normál 3 3 2 3 6 2" xfId="3250"/>
    <cellStyle name="Normál 3 3 2 3 6 2 2" xfId="15591"/>
    <cellStyle name="Normál 3 3 2 3 6 2 2 2" xfId="25471"/>
    <cellStyle name="Normál 3 3 2 3 6 2 3" xfId="10628"/>
    <cellStyle name="Normál 3 3 2 3 6 2 4" xfId="20529"/>
    <cellStyle name="Normál 3 3 2 3 6 3" xfId="13104"/>
    <cellStyle name="Normál 3 3 2 3 6 3 2" xfId="22998"/>
    <cellStyle name="Normál 3 3 2 3 6 4" xfId="8087"/>
    <cellStyle name="Normál 3 3 2 3 6 5" xfId="3249"/>
    <cellStyle name="Normál 3 3 2 3 6 6" xfId="18059"/>
    <cellStyle name="Normál 3 3 2 3 6 7" xfId="27922"/>
    <cellStyle name="Normál 3 3 2 3 7" xfId="3251"/>
    <cellStyle name="Normál 3 3 2 3 7 2" xfId="15583"/>
    <cellStyle name="Normál 3 3 2 3 7 2 2" xfId="25463"/>
    <cellStyle name="Normál 3 3 2 3 7 3" xfId="10620"/>
    <cellStyle name="Normál 3 3 2 3 7 4" xfId="20521"/>
    <cellStyle name="Normál 3 3 2 3 8" xfId="13096"/>
    <cellStyle name="Normál 3 3 2 3 8 2" xfId="22990"/>
    <cellStyle name="Normál 3 3 2 3 9" xfId="8079"/>
    <cellStyle name="Normál 3 3 2 4" xfId="476"/>
    <cellStyle name="Normál 3 3 2 4 10" xfId="3252"/>
    <cellStyle name="Normál 3 3 2 4 11" xfId="18060"/>
    <cellStyle name="Normál 3 3 2 4 12" xfId="27923"/>
    <cellStyle name="Normál 3 3 2 4 2" xfId="477"/>
    <cellStyle name="Normál 3 3 2 4 2 10" xfId="27924"/>
    <cellStyle name="Normál 3 3 2 4 2 2" xfId="478"/>
    <cellStyle name="Normál 3 3 2 4 2 2 2" xfId="3255"/>
    <cellStyle name="Normál 3 3 2 4 2 2 2 2" xfId="15594"/>
    <cellStyle name="Normál 3 3 2 4 2 2 2 2 2" xfId="25474"/>
    <cellStyle name="Normál 3 3 2 4 2 2 2 3" xfId="10631"/>
    <cellStyle name="Normál 3 3 2 4 2 2 2 4" xfId="20532"/>
    <cellStyle name="Normál 3 3 2 4 2 2 3" xfId="13107"/>
    <cellStyle name="Normál 3 3 2 4 2 2 3 2" xfId="23001"/>
    <cellStyle name="Normál 3 3 2 4 2 2 4" xfId="8090"/>
    <cellStyle name="Normál 3 3 2 4 2 2 5" xfId="3254"/>
    <cellStyle name="Normál 3 3 2 4 2 2 6" xfId="18062"/>
    <cellStyle name="Normál 3 3 2 4 2 2 7" xfId="27925"/>
    <cellStyle name="Normál 3 3 2 4 2 3" xfId="479"/>
    <cellStyle name="Normál 3 3 2 4 2 3 2" xfId="3257"/>
    <cellStyle name="Normál 3 3 2 4 2 3 2 2" xfId="15595"/>
    <cellStyle name="Normál 3 3 2 4 2 3 2 2 2" xfId="25475"/>
    <cellStyle name="Normál 3 3 2 4 2 3 2 3" xfId="10632"/>
    <cellStyle name="Normál 3 3 2 4 2 3 2 4" xfId="20533"/>
    <cellStyle name="Normál 3 3 2 4 2 3 3" xfId="13108"/>
    <cellStyle name="Normál 3 3 2 4 2 3 3 2" xfId="23002"/>
    <cellStyle name="Normál 3 3 2 4 2 3 4" xfId="8091"/>
    <cellStyle name="Normál 3 3 2 4 2 3 5" xfId="3256"/>
    <cellStyle name="Normál 3 3 2 4 2 3 6" xfId="18063"/>
    <cellStyle name="Normál 3 3 2 4 2 3 7" xfId="27926"/>
    <cellStyle name="Normál 3 3 2 4 2 4" xfId="480"/>
    <cellStyle name="Normál 3 3 2 4 2 4 2" xfId="3259"/>
    <cellStyle name="Normál 3 3 2 4 2 4 2 2" xfId="15596"/>
    <cellStyle name="Normál 3 3 2 4 2 4 2 2 2" xfId="25476"/>
    <cellStyle name="Normál 3 3 2 4 2 4 2 3" xfId="10633"/>
    <cellStyle name="Normál 3 3 2 4 2 4 2 4" xfId="20534"/>
    <cellStyle name="Normál 3 3 2 4 2 4 3" xfId="13109"/>
    <cellStyle name="Normál 3 3 2 4 2 4 3 2" xfId="23003"/>
    <cellStyle name="Normál 3 3 2 4 2 4 4" xfId="8092"/>
    <cellStyle name="Normál 3 3 2 4 2 4 5" xfId="3258"/>
    <cellStyle name="Normál 3 3 2 4 2 4 6" xfId="18064"/>
    <cellStyle name="Normál 3 3 2 4 2 4 7" xfId="27927"/>
    <cellStyle name="Normál 3 3 2 4 2 5" xfId="3260"/>
    <cellStyle name="Normál 3 3 2 4 2 5 2" xfId="15593"/>
    <cellStyle name="Normál 3 3 2 4 2 5 2 2" xfId="25473"/>
    <cellStyle name="Normál 3 3 2 4 2 5 3" xfId="10630"/>
    <cellStyle name="Normál 3 3 2 4 2 5 4" xfId="20531"/>
    <cellStyle name="Normál 3 3 2 4 2 6" xfId="13106"/>
    <cellStyle name="Normál 3 3 2 4 2 6 2" xfId="23000"/>
    <cellStyle name="Normál 3 3 2 4 2 7" xfId="8089"/>
    <cellStyle name="Normál 3 3 2 4 2 8" xfId="3253"/>
    <cellStyle name="Normál 3 3 2 4 2 9" xfId="18061"/>
    <cellStyle name="Normál 3 3 2 4 3" xfId="481"/>
    <cellStyle name="Normál 3 3 2 4 3 2" xfId="3262"/>
    <cellStyle name="Normál 3 3 2 4 3 2 2" xfId="15597"/>
    <cellStyle name="Normál 3 3 2 4 3 2 2 2" xfId="25477"/>
    <cellStyle name="Normál 3 3 2 4 3 2 3" xfId="10634"/>
    <cellStyle name="Normál 3 3 2 4 3 2 4" xfId="20535"/>
    <cellStyle name="Normál 3 3 2 4 3 3" xfId="13110"/>
    <cellStyle name="Normál 3 3 2 4 3 3 2" xfId="23004"/>
    <cellStyle name="Normál 3 3 2 4 3 4" xfId="8093"/>
    <cellStyle name="Normál 3 3 2 4 3 5" xfId="3261"/>
    <cellStyle name="Normál 3 3 2 4 3 6" xfId="18065"/>
    <cellStyle name="Normál 3 3 2 4 3 7" xfId="27928"/>
    <cellStyle name="Normál 3 3 2 4 4" xfId="482"/>
    <cellStyle name="Normál 3 3 2 4 4 2" xfId="3264"/>
    <cellStyle name="Normál 3 3 2 4 4 2 2" xfId="15598"/>
    <cellStyle name="Normál 3 3 2 4 4 2 2 2" xfId="25478"/>
    <cellStyle name="Normál 3 3 2 4 4 2 3" xfId="10635"/>
    <cellStyle name="Normál 3 3 2 4 4 2 4" xfId="20536"/>
    <cellStyle name="Normál 3 3 2 4 4 3" xfId="13111"/>
    <cellStyle name="Normál 3 3 2 4 4 3 2" xfId="23005"/>
    <cellStyle name="Normál 3 3 2 4 4 4" xfId="8094"/>
    <cellStyle name="Normál 3 3 2 4 4 5" xfId="3263"/>
    <cellStyle name="Normál 3 3 2 4 4 6" xfId="18066"/>
    <cellStyle name="Normál 3 3 2 4 4 7" xfId="27929"/>
    <cellStyle name="Normál 3 3 2 4 5" xfId="483"/>
    <cellStyle name="Normál 3 3 2 4 5 2" xfId="3266"/>
    <cellStyle name="Normál 3 3 2 4 5 2 2" xfId="15599"/>
    <cellStyle name="Normál 3 3 2 4 5 2 2 2" xfId="25479"/>
    <cellStyle name="Normál 3 3 2 4 5 2 3" xfId="10636"/>
    <cellStyle name="Normál 3 3 2 4 5 2 4" xfId="20537"/>
    <cellStyle name="Normál 3 3 2 4 5 3" xfId="13112"/>
    <cellStyle name="Normál 3 3 2 4 5 3 2" xfId="23006"/>
    <cellStyle name="Normál 3 3 2 4 5 4" xfId="8095"/>
    <cellStyle name="Normál 3 3 2 4 5 5" xfId="3265"/>
    <cellStyle name="Normál 3 3 2 4 5 6" xfId="18067"/>
    <cellStyle name="Normál 3 3 2 4 5 7" xfId="27930"/>
    <cellStyle name="Normál 3 3 2 4 6" xfId="484"/>
    <cellStyle name="Normál 3 3 2 4 6 2" xfId="3268"/>
    <cellStyle name="Normál 3 3 2 4 6 2 2" xfId="15600"/>
    <cellStyle name="Normál 3 3 2 4 6 2 2 2" xfId="25480"/>
    <cellStyle name="Normál 3 3 2 4 6 2 3" xfId="10637"/>
    <cellStyle name="Normál 3 3 2 4 6 2 4" xfId="20538"/>
    <cellStyle name="Normál 3 3 2 4 6 3" xfId="13113"/>
    <cellStyle name="Normál 3 3 2 4 6 3 2" xfId="23007"/>
    <cellStyle name="Normál 3 3 2 4 6 4" xfId="8096"/>
    <cellStyle name="Normál 3 3 2 4 6 5" xfId="3267"/>
    <cellStyle name="Normál 3 3 2 4 6 6" xfId="18068"/>
    <cellStyle name="Normál 3 3 2 4 6 7" xfId="27931"/>
    <cellStyle name="Normál 3 3 2 4 7" xfId="3269"/>
    <cellStyle name="Normál 3 3 2 4 7 2" xfId="15592"/>
    <cellStyle name="Normál 3 3 2 4 7 2 2" xfId="25472"/>
    <cellStyle name="Normál 3 3 2 4 7 3" xfId="10629"/>
    <cellStyle name="Normál 3 3 2 4 7 4" xfId="20530"/>
    <cellStyle name="Normál 3 3 2 4 8" xfId="13105"/>
    <cellStyle name="Normál 3 3 2 4 8 2" xfId="22999"/>
    <cellStyle name="Normál 3 3 2 4 9" xfId="8088"/>
    <cellStyle name="Normál 3 3 2 5" xfId="485"/>
    <cellStyle name="Normál 3 3 2 5 10" xfId="3270"/>
    <cellStyle name="Normál 3 3 2 5 11" xfId="18069"/>
    <cellStyle name="Normál 3 3 2 5 12" xfId="27932"/>
    <cellStyle name="Normál 3 3 2 5 2" xfId="486"/>
    <cellStyle name="Normál 3 3 2 5 2 10" xfId="27933"/>
    <cellStyle name="Normál 3 3 2 5 2 2" xfId="487"/>
    <cellStyle name="Normál 3 3 2 5 2 2 2" xfId="3273"/>
    <cellStyle name="Normál 3 3 2 5 2 2 2 2" xfId="15603"/>
    <cellStyle name="Normál 3 3 2 5 2 2 2 2 2" xfId="25483"/>
    <cellStyle name="Normál 3 3 2 5 2 2 2 3" xfId="10640"/>
    <cellStyle name="Normál 3 3 2 5 2 2 2 4" xfId="20541"/>
    <cellStyle name="Normál 3 3 2 5 2 2 3" xfId="13116"/>
    <cellStyle name="Normál 3 3 2 5 2 2 3 2" xfId="23010"/>
    <cellStyle name="Normál 3 3 2 5 2 2 4" xfId="8099"/>
    <cellStyle name="Normál 3 3 2 5 2 2 5" xfId="3272"/>
    <cellStyle name="Normál 3 3 2 5 2 2 6" xfId="18071"/>
    <cellStyle name="Normál 3 3 2 5 2 2 7" xfId="27934"/>
    <cellStyle name="Normál 3 3 2 5 2 3" xfId="488"/>
    <cellStyle name="Normál 3 3 2 5 2 3 2" xfId="3275"/>
    <cellStyle name="Normál 3 3 2 5 2 3 2 2" xfId="15604"/>
    <cellStyle name="Normál 3 3 2 5 2 3 2 2 2" xfId="25484"/>
    <cellStyle name="Normál 3 3 2 5 2 3 2 3" xfId="10641"/>
    <cellStyle name="Normál 3 3 2 5 2 3 2 4" xfId="20542"/>
    <cellStyle name="Normál 3 3 2 5 2 3 3" xfId="13117"/>
    <cellStyle name="Normál 3 3 2 5 2 3 3 2" xfId="23011"/>
    <cellStyle name="Normál 3 3 2 5 2 3 4" xfId="8100"/>
    <cellStyle name="Normál 3 3 2 5 2 3 5" xfId="3274"/>
    <cellStyle name="Normál 3 3 2 5 2 3 6" xfId="18072"/>
    <cellStyle name="Normál 3 3 2 5 2 3 7" xfId="27935"/>
    <cellStyle name="Normál 3 3 2 5 2 4" xfId="489"/>
    <cellStyle name="Normál 3 3 2 5 2 4 2" xfId="3277"/>
    <cellStyle name="Normál 3 3 2 5 2 4 2 2" xfId="15605"/>
    <cellStyle name="Normál 3 3 2 5 2 4 2 2 2" xfId="25485"/>
    <cellStyle name="Normál 3 3 2 5 2 4 2 3" xfId="10642"/>
    <cellStyle name="Normál 3 3 2 5 2 4 2 4" xfId="20543"/>
    <cellStyle name="Normál 3 3 2 5 2 4 3" xfId="13118"/>
    <cellStyle name="Normál 3 3 2 5 2 4 3 2" xfId="23012"/>
    <cellStyle name="Normál 3 3 2 5 2 4 4" xfId="8101"/>
    <cellStyle name="Normál 3 3 2 5 2 4 5" xfId="3276"/>
    <cellStyle name="Normál 3 3 2 5 2 4 6" xfId="18073"/>
    <cellStyle name="Normál 3 3 2 5 2 4 7" xfId="27936"/>
    <cellStyle name="Normál 3 3 2 5 2 5" xfId="3278"/>
    <cellStyle name="Normál 3 3 2 5 2 5 2" xfId="15602"/>
    <cellStyle name="Normál 3 3 2 5 2 5 2 2" xfId="25482"/>
    <cellStyle name="Normál 3 3 2 5 2 5 3" xfId="10639"/>
    <cellStyle name="Normál 3 3 2 5 2 5 4" xfId="20540"/>
    <cellStyle name="Normál 3 3 2 5 2 6" xfId="13115"/>
    <cellStyle name="Normál 3 3 2 5 2 6 2" xfId="23009"/>
    <cellStyle name="Normál 3 3 2 5 2 7" xfId="8098"/>
    <cellStyle name="Normál 3 3 2 5 2 8" xfId="3271"/>
    <cellStyle name="Normál 3 3 2 5 2 9" xfId="18070"/>
    <cellStyle name="Normál 3 3 2 5 3" xfId="490"/>
    <cellStyle name="Normál 3 3 2 5 3 2" xfId="3280"/>
    <cellStyle name="Normál 3 3 2 5 3 2 2" xfId="15606"/>
    <cellStyle name="Normál 3 3 2 5 3 2 2 2" xfId="25486"/>
    <cellStyle name="Normál 3 3 2 5 3 2 3" xfId="10643"/>
    <cellStyle name="Normál 3 3 2 5 3 2 4" xfId="20544"/>
    <cellStyle name="Normál 3 3 2 5 3 3" xfId="13119"/>
    <cellStyle name="Normál 3 3 2 5 3 3 2" xfId="23013"/>
    <cellStyle name="Normál 3 3 2 5 3 4" xfId="8102"/>
    <cellStyle name="Normál 3 3 2 5 3 5" xfId="3279"/>
    <cellStyle name="Normál 3 3 2 5 3 6" xfId="18074"/>
    <cellStyle name="Normál 3 3 2 5 3 7" xfId="27937"/>
    <cellStyle name="Normál 3 3 2 5 4" xfId="491"/>
    <cellStyle name="Normál 3 3 2 5 4 2" xfId="3282"/>
    <cellStyle name="Normál 3 3 2 5 4 2 2" xfId="15607"/>
    <cellStyle name="Normál 3 3 2 5 4 2 2 2" xfId="25487"/>
    <cellStyle name="Normál 3 3 2 5 4 2 3" xfId="10644"/>
    <cellStyle name="Normál 3 3 2 5 4 2 4" xfId="20545"/>
    <cellStyle name="Normál 3 3 2 5 4 3" xfId="13120"/>
    <cellStyle name="Normál 3 3 2 5 4 3 2" xfId="23014"/>
    <cellStyle name="Normál 3 3 2 5 4 4" xfId="8103"/>
    <cellStyle name="Normál 3 3 2 5 4 5" xfId="3281"/>
    <cellStyle name="Normál 3 3 2 5 4 6" xfId="18075"/>
    <cellStyle name="Normál 3 3 2 5 4 7" xfId="27938"/>
    <cellStyle name="Normál 3 3 2 5 5" xfId="492"/>
    <cellStyle name="Normál 3 3 2 5 5 2" xfId="3284"/>
    <cellStyle name="Normál 3 3 2 5 5 2 2" xfId="15608"/>
    <cellStyle name="Normál 3 3 2 5 5 2 2 2" xfId="25488"/>
    <cellStyle name="Normál 3 3 2 5 5 2 3" xfId="10645"/>
    <cellStyle name="Normál 3 3 2 5 5 2 4" xfId="20546"/>
    <cellStyle name="Normál 3 3 2 5 5 3" xfId="13121"/>
    <cellStyle name="Normál 3 3 2 5 5 3 2" xfId="23015"/>
    <cellStyle name="Normál 3 3 2 5 5 4" xfId="8104"/>
    <cellStyle name="Normál 3 3 2 5 5 5" xfId="3283"/>
    <cellStyle name="Normál 3 3 2 5 5 6" xfId="18076"/>
    <cellStyle name="Normál 3 3 2 5 5 7" xfId="27939"/>
    <cellStyle name="Normál 3 3 2 5 6" xfId="493"/>
    <cellStyle name="Normál 3 3 2 5 6 2" xfId="3286"/>
    <cellStyle name="Normál 3 3 2 5 6 2 2" xfId="15609"/>
    <cellStyle name="Normál 3 3 2 5 6 2 2 2" xfId="25489"/>
    <cellStyle name="Normál 3 3 2 5 6 2 3" xfId="10646"/>
    <cellStyle name="Normál 3 3 2 5 6 2 4" xfId="20547"/>
    <cellStyle name="Normál 3 3 2 5 6 3" xfId="13122"/>
    <cellStyle name="Normál 3 3 2 5 6 3 2" xfId="23016"/>
    <cellStyle name="Normál 3 3 2 5 6 4" xfId="8105"/>
    <cellStyle name="Normál 3 3 2 5 6 5" xfId="3285"/>
    <cellStyle name="Normál 3 3 2 5 6 6" xfId="18077"/>
    <cellStyle name="Normál 3 3 2 5 6 7" xfId="27940"/>
    <cellStyle name="Normál 3 3 2 5 7" xfId="3287"/>
    <cellStyle name="Normál 3 3 2 5 7 2" xfId="15601"/>
    <cellStyle name="Normál 3 3 2 5 7 2 2" xfId="25481"/>
    <cellStyle name="Normál 3 3 2 5 7 3" xfId="10638"/>
    <cellStyle name="Normál 3 3 2 5 7 4" xfId="20539"/>
    <cellStyle name="Normál 3 3 2 5 8" xfId="13114"/>
    <cellStyle name="Normál 3 3 2 5 8 2" xfId="23008"/>
    <cellStyle name="Normál 3 3 2 5 9" xfId="8097"/>
    <cellStyle name="Normál 3 3 2 6" xfId="494"/>
    <cellStyle name="Normál 3 3 2 6 10" xfId="27941"/>
    <cellStyle name="Normál 3 3 2 6 2" xfId="495"/>
    <cellStyle name="Normál 3 3 2 6 2 2" xfId="3290"/>
    <cellStyle name="Normál 3 3 2 6 2 2 2" xfId="15611"/>
    <cellStyle name="Normál 3 3 2 6 2 2 2 2" xfId="25491"/>
    <cellStyle name="Normál 3 3 2 6 2 2 3" xfId="10648"/>
    <cellStyle name="Normál 3 3 2 6 2 2 4" xfId="20549"/>
    <cellStyle name="Normál 3 3 2 6 2 3" xfId="13124"/>
    <cellStyle name="Normál 3 3 2 6 2 3 2" xfId="23018"/>
    <cellStyle name="Normál 3 3 2 6 2 4" xfId="8107"/>
    <cellStyle name="Normál 3 3 2 6 2 5" xfId="3289"/>
    <cellStyle name="Normál 3 3 2 6 2 6" xfId="18079"/>
    <cellStyle name="Normál 3 3 2 6 2 7" xfId="27942"/>
    <cellStyle name="Normál 3 3 2 6 3" xfId="496"/>
    <cellStyle name="Normál 3 3 2 6 3 2" xfId="3292"/>
    <cellStyle name="Normál 3 3 2 6 3 2 2" xfId="15612"/>
    <cellStyle name="Normál 3 3 2 6 3 2 2 2" xfId="25492"/>
    <cellStyle name="Normál 3 3 2 6 3 2 3" xfId="10649"/>
    <cellStyle name="Normál 3 3 2 6 3 2 4" xfId="20550"/>
    <cellStyle name="Normál 3 3 2 6 3 3" xfId="13125"/>
    <cellStyle name="Normál 3 3 2 6 3 3 2" xfId="23019"/>
    <cellStyle name="Normál 3 3 2 6 3 4" xfId="8108"/>
    <cellStyle name="Normál 3 3 2 6 3 5" xfId="3291"/>
    <cellStyle name="Normál 3 3 2 6 3 6" xfId="18080"/>
    <cellStyle name="Normál 3 3 2 6 3 7" xfId="27943"/>
    <cellStyle name="Normál 3 3 2 6 4" xfId="497"/>
    <cellStyle name="Normál 3 3 2 6 4 2" xfId="3294"/>
    <cellStyle name="Normál 3 3 2 6 4 2 2" xfId="15613"/>
    <cellStyle name="Normál 3 3 2 6 4 2 2 2" xfId="25493"/>
    <cellStyle name="Normál 3 3 2 6 4 2 3" xfId="10650"/>
    <cellStyle name="Normál 3 3 2 6 4 2 4" xfId="20551"/>
    <cellStyle name="Normál 3 3 2 6 4 3" xfId="13126"/>
    <cellStyle name="Normál 3 3 2 6 4 3 2" xfId="23020"/>
    <cellStyle name="Normál 3 3 2 6 4 4" xfId="8109"/>
    <cellStyle name="Normál 3 3 2 6 4 5" xfId="3293"/>
    <cellStyle name="Normál 3 3 2 6 4 6" xfId="18081"/>
    <cellStyle name="Normál 3 3 2 6 4 7" xfId="27944"/>
    <cellStyle name="Normál 3 3 2 6 5" xfId="3295"/>
    <cellStyle name="Normál 3 3 2 6 5 2" xfId="15610"/>
    <cellStyle name="Normál 3 3 2 6 5 2 2" xfId="25490"/>
    <cellStyle name="Normál 3 3 2 6 5 3" xfId="10647"/>
    <cellStyle name="Normál 3 3 2 6 5 4" xfId="20548"/>
    <cellStyle name="Normál 3 3 2 6 6" xfId="13123"/>
    <cellStyle name="Normál 3 3 2 6 6 2" xfId="23017"/>
    <cellStyle name="Normál 3 3 2 6 7" xfId="8106"/>
    <cellStyle name="Normál 3 3 2 6 8" xfId="3288"/>
    <cellStyle name="Normál 3 3 2 6 9" xfId="18078"/>
    <cellStyle name="Normál 3 3 2 7" xfId="498"/>
    <cellStyle name="Normál 3 3 2 7 10" xfId="27945"/>
    <cellStyle name="Normál 3 3 2 7 2" xfId="499"/>
    <cellStyle name="Normál 3 3 2 7 2 2" xfId="3298"/>
    <cellStyle name="Normál 3 3 2 7 2 2 2" xfId="15615"/>
    <cellStyle name="Normál 3 3 2 7 2 2 2 2" xfId="25495"/>
    <cellStyle name="Normál 3 3 2 7 2 2 3" xfId="10652"/>
    <cellStyle name="Normál 3 3 2 7 2 2 4" xfId="20553"/>
    <cellStyle name="Normál 3 3 2 7 2 3" xfId="13128"/>
    <cellStyle name="Normál 3 3 2 7 2 3 2" xfId="23022"/>
    <cellStyle name="Normál 3 3 2 7 2 4" xfId="8111"/>
    <cellStyle name="Normál 3 3 2 7 2 5" xfId="3297"/>
    <cellStyle name="Normál 3 3 2 7 2 6" xfId="18083"/>
    <cellStyle name="Normál 3 3 2 7 2 7" xfId="27946"/>
    <cellStyle name="Normál 3 3 2 7 3" xfId="500"/>
    <cellStyle name="Normál 3 3 2 7 3 2" xfId="3300"/>
    <cellStyle name="Normál 3 3 2 7 3 2 2" xfId="15616"/>
    <cellStyle name="Normál 3 3 2 7 3 2 2 2" xfId="25496"/>
    <cellStyle name="Normál 3 3 2 7 3 2 3" xfId="10653"/>
    <cellStyle name="Normál 3 3 2 7 3 2 4" xfId="20554"/>
    <cellStyle name="Normál 3 3 2 7 3 3" xfId="13129"/>
    <cellStyle name="Normál 3 3 2 7 3 3 2" xfId="23023"/>
    <cellStyle name="Normál 3 3 2 7 3 4" xfId="8112"/>
    <cellStyle name="Normál 3 3 2 7 3 5" xfId="3299"/>
    <cellStyle name="Normál 3 3 2 7 3 6" xfId="18084"/>
    <cellStyle name="Normál 3 3 2 7 3 7" xfId="27947"/>
    <cellStyle name="Normál 3 3 2 7 4" xfId="501"/>
    <cellStyle name="Normál 3 3 2 7 4 2" xfId="3302"/>
    <cellStyle name="Normál 3 3 2 7 4 2 2" xfId="15617"/>
    <cellStyle name="Normál 3 3 2 7 4 2 2 2" xfId="25497"/>
    <cellStyle name="Normál 3 3 2 7 4 2 3" xfId="10654"/>
    <cellStyle name="Normál 3 3 2 7 4 2 4" xfId="20555"/>
    <cellStyle name="Normál 3 3 2 7 4 3" xfId="13130"/>
    <cellStyle name="Normál 3 3 2 7 4 3 2" xfId="23024"/>
    <cellStyle name="Normál 3 3 2 7 4 4" xfId="8113"/>
    <cellStyle name="Normál 3 3 2 7 4 5" xfId="3301"/>
    <cellStyle name="Normál 3 3 2 7 4 6" xfId="18085"/>
    <cellStyle name="Normál 3 3 2 7 4 7" xfId="27948"/>
    <cellStyle name="Normál 3 3 2 7 5" xfId="3303"/>
    <cellStyle name="Normál 3 3 2 7 5 2" xfId="15614"/>
    <cellStyle name="Normál 3 3 2 7 5 2 2" xfId="25494"/>
    <cellStyle name="Normál 3 3 2 7 5 3" xfId="10651"/>
    <cellStyle name="Normál 3 3 2 7 5 4" xfId="20552"/>
    <cellStyle name="Normál 3 3 2 7 6" xfId="13127"/>
    <cellStyle name="Normál 3 3 2 7 6 2" xfId="23021"/>
    <cellStyle name="Normál 3 3 2 7 7" xfId="8110"/>
    <cellStyle name="Normál 3 3 2 7 8" xfId="3296"/>
    <cellStyle name="Normál 3 3 2 7 9" xfId="18082"/>
    <cellStyle name="Normál 3 3 2 8" xfId="502"/>
    <cellStyle name="Normál 3 3 2 8 2" xfId="3305"/>
    <cellStyle name="Normál 3 3 2 8 2 2" xfId="15618"/>
    <cellStyle name="Normál 3 3 2 8 2 2 2" xfId="25498"/>
    <cellStyle name="Normál 3 3 2 8 2 3" xfId="10655"/>
    <cellStyle name="Normál 3 3 2 8 2 4" xfId="20556"/>
    <cellStyle name="Normál 3 3 2 8 3" xfId="13131"/>
    <cellStyle name="Normál 3 3 2 8 3 2" xfId="23025"/>
    <cellStyle name="Normál 3 3 2 8 4" xfId="8114"/>
    <cellStyle name="Normál 3 3 2 8 5" xfId="3304"/>
    <cellStyle name="Normál 3 3 2 8 6" xfId="18086"/>
    <cellStyle name="Normál 3 3 2 8 7" xfId="27949"/>
    <cellStyle name="Normál 3 3 2 9" xfId="503"/>
    <cellStyle name="Normál 3 3 2 9 2" xfId="3307"/>
    <cellStyle name="Normál 3 3 2 9 2 2" xfId="15619"/>
    <cellStyle name="Normál 3 3 2 9 2 2 2" xfId="25499"/>
    <cellStyle name="Normál 3 3 2 9 2 3" xfId="10656"/>
    <cellStyle name="Normál 3 3 2 9 2 4" xfId="20557"/>
    <cellStyle name="Normál 3 3 2 9 3" xfId="13132"/>
    <cellStyle name="Normál 3 3 2 9 3 2" xfId="23026"/>
    <cellStyle name="Normál 3 3 2 9 4" xfId="8115"/>
    <cellStyle name="Normál 3 3 2 9 5" xfId="3306"/>
    <cellStyle name="Normál 3 3 2 9 6" xfId="18087"/>
    <cellStyle name="Normál 3 3 2 9 7" xfId="27950"/>
    <cellStyle name="Normál 3 3 3" xfId="504"/>
    <cellStyle name="Normál 3 3 3 10" xfId="3308"/>
    <cellStyle name="Normál 3 3 3 11" xfId="18088"/>
    <cellStyle name="Normál 3 3 3 12" xfId="27951"/>
    <cellStyle name="Normál 3 3 3 2" xfId="505"/>
    <cellStyle name="Normál 3 3 3 2 10" xfId="27952"/>
    <cellStyle name="Normál 3 3 3 2 2" xfId="506"/>
    <cellStyle name="Normál 3 3 3 2 2 2" xfId="3311"/>
    <cellStyle name="Normál 3 3 3 2 2 2 2" xfId="15622"/>
    <cellStyle name="Normál 3 3 3 2 2 2 2 2" xfId="25502"/>
    <cellStyle name="Normál 3 3 3 2 2 2 3" xfId="10659"/>
    <cellStyle name="Normál 3 3 3 2 2 2 4" xfId="20560"/>
    <cellStyle name="Normál 3 3 3 2 2 3" xfId="13135"/>
    <cellStyle name="Normál 3 3 3 2 2 3 2" xfId="23029"/>
    <cellStyle name="Normál 3 3 3 2 2 4" xfId="8118"/>
    <cellStyle name="Normál 3 3 3 2 2 5" xfId="3310"/>
    <cellStyle name="Normál 3 3 3 2 2 6" xfId="18090"/>
    <cellStyle name="Normál 3 3 3 2 2 7" xfId="27953"/>
    <cellStyle name="Normál 3 3 3 2 3" xfId="507"/>
    <cellStyle name="Normál 3 3 3 2 3 2" xfId="3313"/>
    <cellStyle name="Normál 3 3 3 2 3 2 2" xfId="15623"/>
    <cellStyle name="Normál 3 3 3 2 3 2 2 2" xfId="25503"/>
    <cellStyle name="Normál 3 3 3 2 3 2 3" xfId="10660"/>
    <cellStyle name="Normál 3 3 3 2 3 2 4" xfId="20561"/>
    <cellStyle name="Normál 3 3 3 2 3 3" xfId="13136"/>
    <cellStyle name="Normál 3 3 3 2 3 3 2" xfId="23030"/>
    <cellStyle name="Normál 3 3 3 2 3 4" xfId="8119"/>
    <cellStyle name="Normál 3 3 3 2 3 5" xfId="3312"/>
    <cellStyle name="Normál 3 3 3 2 3 6" xfId="18091"/>
    <cellStyle name="Normál 3 3 3 2 3 7" xfId="27954"/>
    <cellStyle name="Normál 3 3 3 2 4" xfId="508"/>
    <cellStyle name="Normál 3 3 3 2 4 2" xfId="3315"/>
    <cellStyle name="Normál 3 3 3 2 4 2 2" xfId="15624"/>
    <cellStyle name="Normál 3 3 3 2 4 2 2 2" xfId="25504"/>
    <cellStyle name="Normál 3 3 3 2 4 2 3" xfId="10661"/>
    <cellStyle name="Normál 3 3 3 2 4 2 4" xfId="20562"/>
    <cellStyle name="Normál 3 3 3 2 4 3" xfId="13137"/>
    <cellStyle name="Normál 3 3 3 2 4 3 2" xfId="23031"/>
    <cellStyle name="Normál 3 3 3 2 4 4" xfId="8120"/>
    <cellStyle name="Normál 3 3 3 2 4 5" xfId="3314"/>
    <cellStyle name="Normál 3 3 3 2 4 6" xfId="18092"/>
    <cellStyle name="Normál 3 3 3 2 4 7" xfId="27955"/>
    <cellStyle name="Normál 3 3 3 2 5" xfId="3316"/>
    <cellStyle name="Normál 3 3 3 2 5 2" xfId="15621"/>
    <cellStyle name="Normál 3 3 3 2 5 2 2" xfId="25501"/>
    <cellStyle name="Normál 3 3 3 2 5 3" xfId="10658"/>
    <cellStyle name="Normál 3 3 3 2 5 4" xfId="20559"/>
    <cellStyle name="Normál 3 3 3 2 6" xfId="13134"/>
    <cellStyle name="Normál 3 3 3 2 6 2" xfId="23028"/>
    <cellStyle name="Normál 3 3 3 2 7" xfId="8117"/>
    <cellStyle name="Normál 3 3 3 2 8" xfId="3309"/>
    <cellStyle name="Normál 3 3 3 2 9" xfId="18089"/>
    <cellStyle name="Normál 3 3 3 3" xfId="509"/>
    <cellStyle name="Normál 3 3 3 3 2" xfId="3318"/>
    <cellStyle name="Normál 3 3 3 3 2 2" xfId="15625"/>
    <cellStyle name="Normál 3 3 3 3 2 2 2" xfId="25505"/>
    <cellStyle name="Normál 3 3 3 3 2 3" xfId="10662"/>
    <cellStyle name="Normál 3 3 3 3 2 4" xfId="20563"/>
    <cellStyle name="Normál 3 3 3 3 3" xfId="13138"/>
    <cellStyle name="Normál 3 3 3 3 3 2" xfId="23032"/>
    <cellStyle name="Normál 3 3 3 3 4" xfId="8121"/>
    <cellStyle name="Normál 3 3 3 3 5" xfId="3317"/>
    <cellStyle name="Normál 3 3 3 3 6" xfId="18093"/>
    <cellStyle name="Normál 3 3 3 3 7" xfId="27956"/>
    <cellStyle name="Normál 3 3 3 4" xfId="510"/>
    <cellStyle name="Normál 3 3 3 4 2" xfId="3320"/>
    <cellStyle name="Normál 3 3 3 4 2 2" xfId="15626"/>
    <cellStyle name="Normál 3 3 3 4 2 2 2" xfId="25506"/>
    <cellStyle name="Normál 3 3 3 4 2 3" xfId="10663"/>
    <cellStyle name="Normál 3 3 3 4 2 4" xfId="20564"/>
    <cellStyle name="Normál 3 3 3 4 3" xfId="13139"/>
    <cellStyle name="Normál 3 3 3 4 3 2" xfId="23033"/>
    <cellStyle name="Normál 3 3 3 4 4" xfId="8122"/>
    <cellStyle name="Normál 3 3 3 4 5" xfId="3319"/>
    <cellStyle name="Normál 3 3 3 4 6" xfId="18094"/>
    <cellStyle name="Normál 3 3 3 4 7" xfId="27957"/>
    <cellStyle name="Normál 3 3 3 5" xfId="511"/>
    <cellStyle name="Normál 3 3 3 5 2" xfId="3322"/>
    <cellStyle name="Normál 3 3 3 5 2 2" xfId="15627"/>
    <cellStyle name="Normál 3 3 3 5 2 2 2" xfId="25507"/>
    <cellStyle name="Normál 3 3 3 5 2 3" xfId="10664"/>
    <cellStyle name="Normál 3 3 3 5 2 4" xfId="20565"/>
    <cellStyle name="Normál 3 3 3 5 3" xfId="13140"/>
    <cellStyle name="Normál 3 3 3 5 3 2" xfId="23034"/>
    <cellStyle name="Normál 3 3 3 5 4" xfId="8123"/>
    <cellStyle name="Normál 3 3 3 5 5" xfId="3321"/>
    <cellStyle name="Normál 3 3 3 5 6" xfId="18095"/>
    <cellStyle name="Normál 3 3 3 5 7" xfId="27958"/>
    <cellStyle name="Normál 3 3 3 6" xfId="512"/>
    <cellStyle name="Normál 3 3 3 6 2" xfId="3324"/>
    <cellStyle name="Normál 3 3 3 6 2 2" xfId="15628"/>
    <cellStyle name="Normál 3 3 3 6 2 2 2" xfId="25508"/>
    <cellStyle name="Normál 3 3 3 6 2 3" xfId="10665"/>
    <cellStyle name="Normál 3 3 3 6 2 4" xfId="20566"/>
    <cellStyle name="Normál 3 3 3 6 3" xfId="13141"/>
    <cellStyle name="Normál 3 3 3 6 3 2" xfId="23035"/>
    <cellStyle name="Normál 3 3 3 6 4" xfId="8124"/>
    <cellStyle name="Normál 3 3 3 6 5" xfId="3323"/>
    <cellStyle name="Normál 3 3 3 6 6" xfId="18096"/>
    <cellStyle name="Normál 3 3 3 6 7" xfId="27959"/>
    <cellStyle name="Normál 3 3 3 7" xfId="3325"/>
    <cellStyle name="Normál 3 3 3 7 2" xfId="15620"/>
    <cellStyle name="Normál 3 3 3 7 2 2" xfId="25500"/>
    <cellStyle name="Normál 3 3 3 7 3" xfId="10657"/>
    <cellStyle name="Normál 3 3 3 7 4" xfId="20558"/>
    <cellStyle name="Normál 3 3 3 8" xfId="13133"/>
    <cellStyle name="Normál 3 3 3 8 2" xfId="23027"/>
    <cellStyle name="Normál 3 3 3 9" xfId="8116"/>
    <cellStyle name="Normál 3 3 4" xfId="513"/>
    <cellStyle name="Normál 3 3 4 10" xfId="3326"/>
    <cellStyle name="Normál 3 3 4 11" xfId="18097"/>
    <cellStyle name="Normál 3 3 4 12" xfId="27960"/>
    <cellStyle name="Normál 3 3 4 2" xfId="514"/>
    <cellStyle name="Normál 3 3 4 2 10" xfId="27961"/>
    <cellStyle name="Normál 3 3 4 2 2" xfId="515"/>
    <cellStyle name="Normál 3 3 4 2 2 2" xfId="3329"/>
    <cellStyle name="Normál 3 3 4 2 2 2 2" xfId="15631"/>
    <cellStyle name="Normál 3 3 4 2 2 2 2 2" xfId="25511"/>
    <cellStyle name="Normál 3 3 4 2 2 2 3" xfId="10668"/>
    <cellStyle name="Normál 3 3 4 2 2 2 4" xfId="20569"/>
    <cellStyle name="Normál 3 3 4 2 2 3" xfId="13144"/>
    <cellStyle name="Normál 3 3 4 2 2 3 2" xfId="23038"/>
    <cellStyle name="Normál 3 3 4 2 2 4" xfId="8127"/>
    <cellStyle name="Normál 3 3 4 2 2 5" xfId="3328"/>
    <cellStyle name="Normál 3 3 4 2 2 6" xfId="18099"/>
    <cellStyle name="Normál 3 3 4 2 2 7" xfId="27962"/>
    <cellStyle name="Normál 3 3 4 2 3" xfId="516"/>
    <cellStyle name="Normál 3 3 4 2 3 2" xfId="3331"/>
    <cellStyle name="Normál 3 3 4 2 3 2 2" xfId="15632"/>
    <cellStyle name="Normál 3 3 4 2 3 2 2 2" xfId="25512"/>
    <cellStyle name="Normál 3 3 4 2 3 2 3" xfId="10669"/>
    <cellStyle name="Normál 3 3 4 2 3 2 4" xfId="20570"/>
    <cellStyle name="Normál 3 3 4 2 3 3" xfId="13145"/>
    <cellStyle name="Normál 3 3 4 2 3 3 2" xfId="23039"/>
    <cellStyle name="Normál 3 3 4 2 3 4" xfId="8128"/>
    <cellStyle name="Normál 3 3 4 2 3 5" xfId="3330"/>
    <cellStyle name="Normál 3 3 4 2 3 6" xfId="18100"/>
    <cellStyle name="Normál 3 3 4 2 3 7" xfId="27963"/>
    <cellStyle name="Normál 3 3 4 2 4" xfId="517"/>
    <cellStyle name="Normál 3 3 4 2 4 2" xfId="3333"/>
    <cellStyle name="Normál 3 3 4 2 4 2 2" xfId="15633"/>
    <cellStyle name="Normál 3 3 4 2 4 2 2 2" xfId="25513"/>
    <cellStyle name="Normál 3 3 4 2 4 2 3" xfId="10670"/>
    <cellStyle name="Normál 3 3 4 2 4 2 4" xfId="20571"/>
    <cellStyle name="Normál 3 3 4 2 4 3" xfId="13146"/>
    <cellStyle name="Normál 3 3 4 2 4 3 2" xfId="23040"/>
    <cellStyle name="Normál 3 3 4 2 4 4" xfId="8129"/>
    <cellStyle name="Normál 3 3 4 2 4 5" xfId="3332"/>
    <cellStyle name="Normál 3 3 4 2 4 6" xfId="18101"/>
    <cellStyle name="Normál 3 3 4 2 4 7" xfId="27964"/>
    <cellStyle name="Normál 3 3 4 2 5" xfId="3334"/>
    <cellStyle name="Normál 3 3 4 2 5 2" xfId="15630"/>
    <cellStyle name="Normál 3 3 4 2 5 2 2" xfId="25510"/>
    <cellStyle name="Normál 3 3 4 2 5 3" xfId="10667"/>
    <cellStyle name="Normál 3 3 4 2 5 4" xfId="20568"/>
    <cellStyle name="Normál 3 3 4 2 6" xfId="13143"/>
    <cellStyle name="Normál 3 3 4 2 6 2" xfId="23037"/>
    <cellStyle name="Normál 3 3 4 2 7" xfId="8126"/>
    <cellStyle name="Normál 3 3 4 2 8" xfId="3327"/>
    <cellStyle name="Normál 3 3 4 2 9" xfId="18098"/>
    <cellStyle name="Normál 3 3 4 3" xfId="518"/>
    <cellStyle name="Normál 3 3 4 3 2" xfId="3336"/>
    <cellStyle name="Normál 3 3 4 3 2 2" xfId="15634"/>
    <cellStyle name="Normál 3 3 4 3 2 2 2" xfId="25514"/>
    <cellStyle name="Normál 3 3 4 3 2 3" xfId="10671"/>
    <cellStyle name="Normál 3 3 4 3 2 4" xfId="20572"/>
    <cellStyle name="Normál 3 3 4 3 3" xfId="13147"/>
    <cellStyle name="Normál 3 3 4 3 3 2" xfId="23041"/>
    <cellStyle name="Normál 3 3 4 3 4" xfId="8130"/>
    <cellStyle name="Normál 3 3 4 3 5" xfId="3335"/>
    <cellStyle name="Normál 3 3 4 3 6" xfId="18102"/>
    <cellStyle name="Normál 3 3 4 3 7" xfId="27965"/>
    <cellStyle name="Normál 3 3 4 4" xfId="519"/>
    <cellStyle name="Normál 3 3 4 4 2" xfId="3338"/>
    <cellStyle name="Normál 3 3 4 4 2 2" xfId="15635"/>
    <cellStyle name="Normál 3 3 4 4 2 2 2" xfId="25515"/>
    <cellStyle name="Normál 3 3 4 4 2 3" xfId="10672"/>
    <cellStyle name="Normál 3 3 4 4 2 4" xfId="20573"/>
    <cellStyle name="Normál 3 3 4 4 3" xfId="13148"/>
    <cellStyle name="Normál 3 3 4 4 3 2" xfId="23042"/>
    <cellStyle name="Normál 3 3 4 4 4" xfId="8131"/>
    <cellStyle name="Normál 3 3 4 4 5" xfId="3337"/>
    <cellStyle name="Normál 3 3 4 4 6" xfId="18103"/>
    <cellStyle name="Normál 3 3 4 4 7" xfId="27966"/>
    <cellStyle name="Normál 3 3 4 5" xfId="520"/>
    <cellStyle name="Normál 3 3 4 5 2" xfId="3340"/>
    <cellStyle name="Normál 3 3 4 5 2 2" xfId="15636"/>
    <cellStyle name="Normál 3 3 4 5 2 2 2" xfId="25516"/>
    <cellStyle name="Normál 3 3 4 5 2 3" xfId="10673"/>
    <cellStyle name="Normál 3 3 4 5 2 4" xfId="20574"/>
    <cellStyle name="Normál 3 3 4 5 3" xfId="13149"/>
    <cellStyle name="Normál 3 3 4 5 3 2" xfId="23043"/>
    <cellStyle name="Normál 3 3 4 5 4" xfId="8132"/>
    <cellStyle name="Normál 3 3 4 5 5" xfId="3339"/>
    <cellStyle name="Normál 3 3 4 5 6" xfId="18104"/>
    <cellStyle name="Normál 3 3 4 5 7" xfId="27967"/>
    <cellStyle name="Normál 3 3 4 6" xfId="521"/>
    <cellStyle name="Normál 3 3 4 6 2" xfId="3342"/>
    <cellStyle name="Normál 3 3 4 6 2 2" xfId="15637"/>
    <cellStyle name="Normál 3 3 4 6 2 2 2" xfId="25517"/>
    <cellStyle name="Normál 3 3 4 6 2 3" xfId="10674"/>
    <cellStyle name="Normál 3 3 4 6 2 4" xfId="20575"/>
    <cellStyle name="Normál 3 3 4 6 3" xfId="13150"/>
    <cellStyle name="Normál 3 3 4 6 3 2" xfId="23044"/>
    <cellStyle name="Normál 3 3 4 6 4" xfId="8133"/>
    <cellStyle name="Normál 3 3 4 6 5" xfId="3341"/>
    <cellStyle name="Normál 3 3 4 6 6" xfId="18105"/>
    <cellStyle name="Normál 3 3 4 6 7" xfId="27968"/>
    <cellStyle name="Normál 3 3 4 7" xfId="3343"/>
    <cellStyle name="Normál 3 3 4 7 2" xfId="15629"/>
    <cellStyle name="Normál 3 3 4 7 2 2" xfId="25509"/>
    <cellStyle name="Normál 3 3 4 7 3" xfId="10666"/>
    <cellStyle name="Normál 3 3 4 7 4" xfId="20567"/>
    <cellStyle name="Normál 3 3 4 8" xfId="13142"/>
    <cellStyle name="Normál 3 3 4 8 2" xfId="23036"/>
    <cellStyle name="Normál 3 3 4 9" xfId="8125"/>
    <cellStyle name="Normál 3 3 5" xfId="522"/>
    <cellStyle name="Normál 3 3 5 10" xfId="3344"/>
    <cellStyle name="Normál 3 3 5 11" xfId="18106"/>
    <cellStyle name="Normál 3 3 5 12" xfId="27969"/>
    <cellStyle name="Normál 3 3 5 2" xfId="523"/>
    <cellStyle name="Normál 3 3 5 2 10" xfId="27970"/>
    <cellStyle name="Normál 3 3 5 2 2" xfId="524"/>
    <cellStyle name="Normál 3 3 5 2 2 2" xfId="3347"/>
    <cellStyle name="Normál 3 3 5 2 2 2 2" xfId="15640"/>
    <cellStyle name="Normál 3 3 5 2 2 2 2 2" xfId="25520"/>
    <cellStyle name="Normál 3 3 5 2 2 2 3" xfId="10677"/>
    <cellStyle name="Normál 3 3 5 2 2 2 4" xfId="20578"/>
    <cellStyle name="Normál 3 3 5 2 2 3" xfId="13153"/>
    <cellStyle name="Normál 3 3 5 2 2 3 2" xfId="23047"/>
    <cellStyle name="Normál 3 3 5 2 2 4" xfId="8136"/>
    <cellStyle name="Normál 3 3 5 2 2 5" xfId="3346"/>
    <cellStyle name="Normál 3 3 5 2 2 6" xfId="18108"/>
    <cellStyle name="Normál 3 3 5 2 2 7" xfId="27971"/>
    <cellStyle name="Normál 3 3 5 2 3" xfId="525"/>
    <cellStyle name="Normál 3 3 5 2 3 2" xfId="3349"/>
    <cellStyle name="Normál 3 3 5 2 3 2 2" xfId="15641"/>
    <cellStyle name="Normál 3 3 5 2 3 2 2 2" xfId="25521"/>
    <cellStyle name="Normál 3 3 5 2 3 2 3" xfId="10678"/>
    <cellStyle name="Normál 3 3 5 2 3 2 4" xfId="20579"/>
    <cellStyle name="Normál 3 3 5 2 3 3" xfId="13154"/>
    <cellStyle name="Normál 3 3 5 2 3 3 2" xfId="23048"/>
    <cellStyle name="Normál 3 3 5 2 3 4" xfId="8137"/>
    <cellStyle name="Normál 3 3 5 2 3 5" xfId="3348"/>
    <cellStyle name="Normál 3 3 5 2 3 6" xfId="18109"/>
    <cellStyle name="Normál 3 3 5 2 3 7" xfId="27972"/>
    <cellStyle name="Normál 3 3 5 2 4" xfId="526"/>
    <cellStyle name="Normál 3 3 5 2 4 2" xfId="3351"/>
    <cellStyle name="Normál 3 3 5 2 4 2 2" xfId="15642"/>
    <cellStyle name="Normál 3 3 5 2 4 2 2 2" xfId="25522"/>
    <cellStyle name="Normál 3 3 5 2 4 2 3" xfId="10679"/>
    <cellStyle name="Normál 3 3 5 2 4 2 4" xfId="20580"/>
    <cellStyle name="Normál 3 3 5 2 4 3" xfId="13155"/>
    <cellStyle name="Normál 3 3 5 2 4 3 2" xfId="23049"/>
    <cellStyle name="Normál 3 3 5 2 4 4" xfId="8138"/>
    <cellStyle name="Normál 3 3 5 2 4 5" xfId="3350"/>
    <cellStyle name="Normál 3 3 5 2 4 6" xfId="18110"/>
    <cellStyle name="Normál 3 3 5 2 4 7" xfId="27973"/>
    <cellStyle name="Normál 3 3 5 2 5" xfId="3352"/>
    <cellStyle name="Normál 3 3 5 2 5 2" xfId="15639"/>
    <cellStyle name="Normál 3 3 5 2 5 2 2" xfId="25519"/>
    <cellStyle name="Normál 3 3 5 2 5 3" xfId="10676"/>
    <cellStyle name="Normál 3 3 5 2 5 4" xfId="20577"/>
    <cellStyle name="Normál 3 3 5 2 6" xfId="13152"/>
    <cellStyle name="Normál 3 3 5 2 6 2" xfId="23046"/>
    <cellStyle name="Normál 3 3 5 2 7" xfId="8135"/>
    <cellStyle name="Normál 3 3 5 2 8" xfId="3345"/>
    <cellStyle name="Normál 3 3 5 2 9" xfId="18107"/>
    <cellStyle name="Normál 3 3 5 3" xfId="527"/>
    <cellStyle name="Normál 3 3 5 3 2" xfId="3354"/>
    <cellStyle name="Normál 3 3 5 3 2 2" xfId="15643"/>
    <cellStyle name="Normál 3 3 5 3 2 2 2" xfId="25523"/>
    <cellStyle name="Normál 3 3 5 3 2 3" xfId="10680"/>
    <cellStyle name="Normál 3 3 5 3 2 4" xfId="20581"/>
    <cellStyle name="Normál 3 3 5 3 3" xfId="13156"/>
    <cellStyle name="Normál 3 3 5 3 3 2" xfId="23050"/>
    <cellStyle name="Normál 3 3 5 3 4" xfId="8139"/>
    <cellStyle name="Normál 3 3 5 3 5" xfId="3353"/>
    <cellStyle name="Normál 3 3 5 3 6" xfId="18111"/>
    <cellStyle name="Normál 3 3 5 3 7" xfId="27974"/>
    <cellStyle name="Normál 3 3 5 4" xfId="528"/>
    <cellStyle name="Normál 3 3 5 4 2" xfId="3356"/>
    <cellStyle name="Normál 3 3 5 4 2 2" xfId="15644"/>
    <cellStyle name="Normál 3 3 5 4 2 2 2" xfId="25524"/>
    <cellStyle name="Normál 3 3 5 4 2 3" xfId="10681"/>
    <cellStyle name="Normál 3 3 5 4 2 4" xfId="20582"/>
    <cellStyle name="Normál 3 3 5 4 3" xfId="13157"/>
    <cellStyle name="Normál 3 3 5 4 3 2" xfId="23051"/>
    <cellStyle name="Normál 3 3 5 4 4" xfId="8140"/>
    <cellStyle name="Normál 3 3 5 4 5" xfId="3355"/>
    <cellStyle name="Normál 3 3 5 4 6" xfId="18112"/>
    <cellStyle name="Normál 3 3 5 4 7" xfId="27975"/>
    <cellStyle name="Normál 3 3 5 5" xfId="529"/>
    <cellStyle name="Normál 3 3 5 5 2" xfId="3358"/>
    <cellStyle name="Normál 3 3 5 5 2 2" xfId="15645"/>
    <cellStyle name="Normál 3 3 5 5 2 2 2" xfId="25525"/>
    <cellStyle name="Normál 3 3 5 5 2 3" xfId="10682"/>
    <cellStyle name="Normál 3 3 5 5 2 4" xfId="20583"/>
    <cellStyle name="Normál 3 3 5 5 3" xfId="13158"/>
    <cellStyle name="Normál 3 3 5 5 3 2" xfId="23052"/>
    <cellStyle name="Normál 3 3 5 5 4" xfId="8141"/>
    <cellStyle name="Normál 3 3 5 5 5" xfId="3357"/>
    <cellStyle name="Normál 3 3 5 5 6" xfId="18113"/>
    <cellStyle name="Normál 3 3 5 5 7" xfId="27976"/>
    <cellStyle name="Normál 3 3 5 6" xfId="530"/>
    <cellStyle name="Normál 3 3 5 6 2" xfId="3360"/>
    <cellStyle name="Normál 3 3 5 6 2 2" xfId="15646"/>
    <cellStyle name="Normál 3 3 5 6 2 2 2" xfId="25526"/>
    <cellStyle name="Normál 3 3 5 6 2 3" xfId="10683"/>
    <cellStyle name="Normál 3 3 5 6 2 4" xfId="20584"/>
    <cellStyle name="Normál 3 3 5 6 3" xfId="13159"/>
    <cellStyle name="Normál 3 3 5 6 3 2" xfId="23053"/>
    <cellStyle name="Normál 3 3 5 6 4" xfId="8142"/>
    <cellStyle name="Normál 3 3 5 6 5" xfId="3359"/>
    <cellStyle name="Normál 3 3 5 6 6" xfId="18114"/>
    <cellStyle name="Normál 3 3 5 6 7" xfId="27977"/>
    <cellStyle name="Normál 3 3 5 7" xfId="3361"/>
    <cellStyle name="Normál 3 3 5 7 2" xfId="15638"/>
    <cellStyle name="Normál 3 3 5 7 2 2" xfId="25518"/>
    <cellStyle name="Normál 3 3 5 7 3" xfId="10675"/>
    <cellStyle name="Normál 3 3 5 7 4" xfId="20576"/>
    <cellStyle name="Normál 3 3 5 8" xfId="13151"/>
    <cellStyle name="Normál 3 3 5 8 2" xfId="23045"/>
    <cellStyle name="Normál 3 3 5 9" xfId="8134"/>
    <cellStyle name="Normál 3 3 6" xfId="531"/>
    <cellStyle name="Normál 3 3 6 10" xfId="3362"/>
    <cellStyle name="Normál 3 3 6 11" xfId="18115"/>
    <cellStyle name="Normál 3 3 6 12" xfId="27978"/>
    <cellStyle name="Normál 3 3 6 2" xfId="532"/>
    <cellStyle name="Normál 3 3 6 2 10" xfId="27979"/>
    <cellStyle name="Normál 3 3 6 2 2" xfId="533"/>
    <cellStyle name="Normál 3 3 6 2 2 2" xfId="3365"/>
    <cellStyle name="Normál 3 3 6 2 2 2 2" xfId="15649"/>
    <cellStyle name="Normál 3 3 6 2 2 2 2 2" xfId="25529"/>
    <cellStyle name="Normál 3 3 6 2 2 2 3" xfId="10686"/>
    <cellStyle name="Normál 3 3 6 2 2 2 4" xfId="20587"/>
    <cellStyle name="Normál 3 3 6 2 2 3" xfId="13162"/>
    <cellStyle name="Normál 3 3 6 2 2 3 2" xfId="23056"/>
    <cellStyle name="Normál 3 3 6 2 2 4" xfId="8145"/>
    <cellStyle name="Normál 3 3 6 2 2 5" xfId="3364"/>
    <cellStyle name="Normál 3 3 6 2 2 6" xfId="18117"/>
    <cellStyle name="Normál 3 3 6 2 2 7" xfId="27980"/>
    <cellStyle name="Normál 3 3 6 2 3" xfId="534"/>
    <cellStyle name="Normál 3 3 6 2 3 2" xfId="3367"/>
    <cellStyle name="Normál 3 3 6 2 3 2 2" xfId="15650"/>
    <cellStyle name="Normál 3 3 6 2 3 2 2 2" xfId="25530"/>
    <cellStyle name="Normál 3 3 6 2 3 2 3" xfId="10687"/>
    <cellStyle name="Normál 3 3 6 2 3 2 4" xfId="20588"/>
    <cellStyle name="Normál 3 3 6 2 3 3" xfId="13163"/>
    <cellStyle name="Normál 3 3 6 2 3 3 2" xfId="23057"/>
    <cellStyle name="Normál 3 3 6 2 3 4" xfId="8146"/>
    <cellStyle name="Normál 3 3 6 2 3 5" xfId="3366"/>
    <cellStyle name="Normál 3 3 6 2 3 6" xfId="18118"/>
    <cellStyle name="Normál 3 3 6 2 3 7" xfId="27981"/>
    <cellStyle name="Normál 3 3 6 2 4" xfId="535"/>
    <cellStyle name="Normál 3 3 6 2 4 2" xfId="3369"/>
    <cellStyle name="Normál 3 3 6 2 4 2 2" xfId="15651"/>
    <cellStyle name="Normál 3 3 6 2 4 2 2 2" xfId="25531"/>
    <cellStyle name="Normál 3 3 6 2 4 2 3" xfId="10688"/>
    <cellStyle name="Normál 3 3 6 2 4 2 4" xfId="20589"/>
    <cellStyle name="Normál 3 3 6 2 4 3" xfId="13164"/>
    <cellStyle name="Normál 3 3 6 2 4 3 2" xfId="23058"/>
    <cellStyle name="Normál 3 3 6 2 4 4" xfId="8147"/>
    <cellStyle name="Normál 3 3 6 2 4 5" xfId="3368"/>
    <cellStyle name="Normál 3 3 6 2 4 6" xfId="18119"/>
    <cellStyle name="Normál 3 3 6 2 4 7" xfId="27982"/>
    <cellStyle name="Normál 3 3 6 2 5" xfId="3370"/>
    <cellStyle name="Normál 3 3 6 2 5 2" xfId="15648"/>
    <cellStyle name="Normál 3 3 6 2 5 2 2" xfId="25528"/>
    <cellStyle name="Normál 3 3 6 2 5 3" xfId="10685"/>
    <cellStyle name="Normál 3 3 6 2 5 4" xfId="20586"/>
    <cellStyle name="Normál 3 3 6 2 6" xfId="13161"/>
    <cellStyle name="Normál 3 3 6 2 6 2" xfId="23055"/>
    <cellStyle name="Normál 3 3 6 2 7" xfId="8144"/>
    <cellStyle name="Normál 3 3 6 2 8" xfId="3363"/>
    <cellStyle name="Normál 3 3 6 2 9" xfId="18116"/>
    <cellStyle name="Normál 3 3 6 3" xfId="536"/>
    <cellStyle name="Normál 3 3 6 3 2" xfId="3372"/>
    <cellStyle name="Normál 3 3 6 3 2 2" xfId="15652"/>
    <cellStyle name="Normál 3 3 6 3 2 2 2" xfId="25532"/>
    <cellStyle name="Normál 3 3 6 3 2 3" xfId="10689"/>
    <cellStyle name="Normál 3 3 6 3 2 4" xfId="20590"/>
    <cellStyle name="Normál 3 3 6 3 3" xfId="13165"/>
    <cellStyle name="Normál 3 3 6 3 3 2" xfId="23059"/>
    <cellStyle name="Normál 3 3 6 3 4" xfId="8148"/>
    <cellStyle name="Normál 3 3 6 3 5" xfId="3371"/>
    <cellStyle name="Normál 3 3 6 3 6" xfId="18120"/>
    <cellStyle name="Normál 3 3 6 3 7" xfId="27983"/>
    <cellStyle name="Normál 3 3 6 4" xfId="537"/>
    <cellStyle name="Normál 3 3 6 4 2" xfId="3374"/>
    <cellStyle name="Normál 3 3 6 4 2 2" xfId="15653"/>
    <cellStyle name="Normál 3 3 6 4 2 2 2" xfId="25533"/>
    <cellStyle name="Normál 3 3 6 4 2 3" xfId="10690"/>
    <cellStyle name="Normál 3 3 6 4 2 4" xfId="20591"/>
    <cellStyle name="Normál 3 3 6 4 3" xfId="13166"/>
    <cellStyle name="Normál 3 3 6 4 3 2" xfId="23060"/>
    <cellStyle name="Normál 3 3 6 4 4" xfId="8149"/>
    <cellStyle name="Normál 3 3 6 4 5" xfId="3373"/>
    <cellStyle name="Normál 3 3 6 4 6" xfId="18121"/>
    <cellStyle name="Normál 3 3 6 4 7" xfId="27984"/>
    <cellStyle name="Normál 3 3 6 5" xfId="538"/>
    <cellStyle name="Normál 3 3 6 5 2" xfId="3376"/>
    <cellStyle name="Normál 3 3 6 5 2 2" xfId="15654"/>
    <cellStyle name="Normál 3 3 6 5 2 2 2" xfId="25534"/>
    <cellStyle name="Normál 3 3 6 5 2 3" xfId="10691"/>
    <cellStyle name="Normál 3 3 6 5 2 4" xfId="20592"/>
    <cellStyle name="Normál 3 3 6 5 3" xfId="13167"/>
    <cellStyle name="Normál 3 3 6 5 3 2" xfId="23061"/>
    <cellStyle name="Normál 3 3 6 5 4" xfId="8150"/>
    <cellStyle name="Normál 3 3 6 5 5" xfId="3375"/>
    <cellStyle name="Normál 3 3 6 5 6" xfId="18122"/>
    <cellStyle name="Normál 3 3 6 5 7" xfId="27985"/>
    <cellStyle name="Normál 3 3 6 6" xfId="539"/>
    <cellStyle name="Normál 3 3 6 6 2" xfId="3378"/>
    <cellStyle name="Normál 3 3 6 6 2 2" xfId="15655"/>
    <cellStyle name="Normál 3 3 6 6 2 2 2" xfId="25535"/>
    <cellStyle name="Normál 3 3 6 6 2 3" xfId="10692"/>
    <cellStyle name="Normál 3 3 6 6 2 4" xfId="20593"/>
    <cellStyle name="Normál 3 3 6 6 3" xfId="13168"/>
    <cellStyle name="Normál 3 3 6 6 3 2" xfId="23062"/>
    <cellStyle name="Normál 3 3 6 6 4" xfId="8151"/>
    <cellStyle name="Normál 3 3 6 6 5" xfId="3377"/>
    <cellStyle name="Normál 3 3 6 6 6" xfId="18123"/>
    <cellStyle name="Normál 3 3 6 6 7" xfId="27986"/>
    <cellStyle name="Normál 3 3 6 7" xfId="3379"/>
    <cellStyle name="Normál 3 3 6 7 2" xfId="15647"/>
    <cellStyle name="Normál 3 3 6 7 2 2" xfId="25527"/>
    <cellStyle name="Normál 3 3 6 7 3" xfId="10684"/>
    <cellStyle name="Normál 3 3 6 7 4" xfId="20585"/>
    <cellStyle name="Normál 3 3 6 8" xfId="13160"/>
    <cellStyle name="Normál 3 3 6 8 2" xfId="23054"/>
    <cellStyle name="Normál 3 3 6 9" xfId="8143"/>
    <cellStyle name="Normál 3 3 7" xfId="540"/>
    <cellStyle name="Normál 3 3 7 10" xfId="3380"/>
    <cellStyle name="Normál 3 3 7 11" xfId="18124"/>
    <cellStyle name="Normál 3 3 7 12" xfId="27987"/>
    <cellStyle name="Normál 3 3 7 2" xfId="541"/>
    <cellStyle name="Normál 3 3 7 2 10" xfId="27988"/>
    <cellStyle name="Normál 3 3 7 2 2" xfId="542"/>
    <cellStyle name="Normál 3 3 7 2 2 2" xfId="3383"/>
    <cellStyle name="Normál 3 3 7 2 2 2 2" xfId="15658"/>
    <cellStyle name="Normál 3 3 7 2 2 2 2 2" xfId="25538"/>
    <cellStyle name="Normál 3 3 7 2 2 2 3" xfId="10695"/>
    <cellStyle name="Normál 3 3 7 2 2 2 4" xfId="20596"/>
    <cellStyle name="Normál 3 3 7 2 2 3" xfId="13171"/>
    <cellStyle name="Normál 3 3 7 2 2 3 2" xfId="23065"/>
    <cellStyle name="Normál 3 3 7 2 2 4" xfId="8154"/>
    <cellStyle name="Normál 3 3 7 2 2 5" xfId="3382"/>
    <cellStyle name="Normál 3 3 7 2 2 6" xfId="18126"/>
    <cellStyle name="Normál 3 3 7 2 2 7" xfId="27989"/>
    <cellStyle name="Normál 3 3 7 2 3" xfId="543"/>
    <cellStyle name="Normál 3 3 7 2 3 2" xfId="3385"/>
    <cellStyle name="Normál 3 3 7 2 3 2 2" xfId="15659"/>
    <cellStyle name="Normál 3 3 7 2 3 2 2 2" xfId="25539"/>
    <cellStyle name="Normál 3 3 7 2 3 2 3" xfId="10696"/>
    <cellStyle name="Normál 3 3 7 2 3 2 4" xfId="20597"/>
    <cellStyle name="Normál 3 3 7 2 3 3" xfId="13172"/>
    <cellStyle name="Normál 3 3 7 2 3 3 2" xfId="23066"/>
    <cellStyle name="Normál 3 3 7 2 3 4" xfId="8155"/>
    <cellStyle name="Normál 3 3 7 2 3 5" xfId="3384"/>
    <cellStyle name="Normál 3 3 7 2 3 6" xfId="18127"/>
    <cellStyle name="Normál 3 3 7 2 3 7" xfId="27990"/>
    <cellStyle name="Normál 3 3 7 2 4" xfId="544"/>
    <cellStyle name="Normál 3 3 7 2 4 2" xfId="3387"/>
    <cellStyle name="Normál 3 3 7 2 4 2 2" xfId="15660"/>
    <cellStyle name="Normál 3 3 7 2 4 2 2 2" xfId="25540"/>
    <cellStyle name="Normál 3 3 7 2 4 2 3" xfId="10697"/>
    <cellStyle name="Normál 3 3 7 2 4 2 4" xfId="20598"/>
    <cellStyle name="Normál 3 3 7 2 4 3" xfId="13173"/>
    <cellStyle name="Normál 3 3 7 2 4 3 2" xfId="23067"/>
    <cellStyle name="Normál 3 3 7 2 4 4" xfId="8156"/>
    <cellStyle name="Normál 3 3 7 2 4 5" xfId="3386"/>
    <cellStyle name="Normál 3 3 7 2 4 6" xfId="18128"/>
    <cellStyle name="Normál 3 3 7 2 4 7" xfId="27991"/>
    <cellStyle name="Normál 3 3 7 2 5" xfId="3388"/>
    <cellStyle name="Normál 3 3 7 2 5 2" xfId="15657"/>
    <cellStyle name="Normál 3 3 7 2 5 2 2" xfId="25537"/>
    <cellStyle name="Normál 3 3 7 2 5 3" xfId="10694"/>
    <cellStyle name="Normál 3 3 7 2 5 4" xfId="20595"/>
    <cellStyle name="Normál 3 3 7 2 6" xfId="13170"/>
    <cellStyle name="Normál 3 3 7 2 6 2" xfId="23064"/>
    <cellStyle name="Normál 3 3 7 2 7" xfId="8153"/>
    <cellStyle name="Normál 3 3 7 2 8" xfId="3381"/>
    <cellStyle name="Normál 3 3 7 2 9" xfId="18125"/>
    <cellStyle name="Normál 3 3 7 3" xfId="545"/>
    <cellStyle name="Normál 3 3 7 3 2" xfId="3390"/>
    <cellStyle name="Normál 3 3 7 3 2 2" xfId="15661"/>
    <cellStyle name="Normál 3 3 7 3 2 2 2" xfId="25541"/>
    <cellStyle name="Normál 3 3 7 3 2 3" xfId="10698"/>
    <cellStyle name="Normál 3 3 7 3 2 4" xfId="20599"/>
    <cellStyle name="Normál 3 3 7 3 3" xfId="13174"/>
    <cellStyle name="Normál 3 3 7 3 3 2" xfId="23068"/>
    <cellStyle name="Normál 3 3 7 3 4" xfId="8157"/>
    <cellStyle name="Normál 3 3 7 3 5" xfId="3389"/>
    <cellStyle name="Normál 3 3 7 3 6" xfId="18129"/>
    <cellStyle name="Normál 3 3 7 3 7" xfId="27992"/>
    <cellStyle name="Normál 3 3 7 4" xfId="546"/>
    <cellStyle name="Normál 3 3 7 4 2" xfId="3392"/>
    <cellStyle name="Normál 3 3 7 4 2 2" xfId="15662"/>
    <cellStyle name="Normál 3 3 7 4 2 2 2" xfId="25542"/>
    <cellStyle name="Normál 3 3 7 4 2 3" xfId="10699"/>
    <cellStyle name="Normál 3 3 7 4 2 4" xfId="20600"/>
    <cellStyle name="Normál 3 3 7 4 3" xfId="13175"/>
    <cellStyle name="Normál 3 3 7 4 3 2" xfId="23069"/>
    <cellStyle name="Normál 3 3 7 4 4" xfId="8158"/>
    <cellStyle name="Normál 3 3 7 4 5" xfId="3391"/>
    <cellStyle name="Normál 3 3 7 4 6" xfId="18130"/>
    <cellStyle name="Normál 3 3 7 4 7" xfId="27993"/>
    <cellStyle name="Normál 3 3 7 5" xfId="547"/>
    <cellStyle name="Normál 3 3 7 5 2" xfId="3394"/>
    <cellStyle name="Normál 3 3 7 5 2 2" xfId="15663"/>
    <cellStyle name="Normál 3 3 7 5 2 2 2" xfId="25543"/>
    <cellStyle name="Normál 3 3 7 5 2 3" xfId="10700"/>
    <cellStyle name="Normál 3 3 7 5 2 4" xfId="20601"/>
    <cellStyle name="Normál 3 3 7 5 3" xfId="13176"/>
    <cellStyle name="Normál 3 3 7 5 3 2" xfId="23070"/>
    <cellStyle name="Normál 3 3 7 5 4" xfId="8159"/>
    <cellStyle name="Normál 3 3 7 5 5" xfId="3393"/>
    <cellStyle name="Normál 3 3 7 5 6" xfId="18131"/>
    <cellStyle name="Normál 3 3 7 5 7" xfId="27994"/>
    <cellStyle name="Normál 3 3 7 6" xfId="548"/>
    <cellStyle name="Normál 3 3 7 6 2" xfId="3396"/>
    <cellStyle name="Normál 3 3 7 6 2 2" xfId="15664"/>
    <cellStyle name="Normál 3 3 7 6 2 2 2" xfId="25544"/>
    <cellStyle name="Normál 3 3 7 6 2 3" xfId="10701"/>
    <cellStyle name="Normál 3 3 7 6 2 4" xfId="20602"/>
    <cellStyle name="Normál 3 3 7 6 3" xfId="13177"/>
    <cellStyle name="Normál 3 3 7 6 3 2" xfId="23071"/>
    <cellStyle name="Normál 3 3 7 6 4" xfId="8160"/>
    <cellStyle name="Normál 3 3 7 6 5" xfId="3395"/>
    <cellStyle name="Normál 3 3 7 6 6" xfId="18132"/>
    <cellStyle name="Normál 3 3 7 6 7" xfId="27995"/>
    <cellStyle name="Normál 3 3 7 7" xfId="3397"/>
    <cellStyle name="Normál 3 3 7 7 2" xfId="15656"/>
    <cellStyle name="Normál 3 3 7 7 2 2" xfId="25536"/>
    <cellStyle name="Normál 3 3 7 7 3" xfId="10693"/>
    <cellStyle name="Normál 3 3 7 7 4" xfId="20594"/>
    <cellStyle name="Normál 3 3 7 8" xfId="13169"/>
    <cellStyle name="Normál 3 3 7 8 2" xfId="23063"/>
    <cellStyle name="Normál 3 3 7 9" xfId="8152"/>
    <cellStyle name="Normál 3 3 8" xfId="549"/>
    <cellStyle name="Normál 3 3 8 10" xfId="27996"/>
    <cellStyle name="Normál 3 3 8 2" xfId="550"/>
    <cellStyle name="Normál 3 3 8 2 2" xfId="3400"/>
    <cellStyle name="Normál 3 3 8 2 2 2" xfId="15666"/>
    <cellStyle name="Normál 3 3 8 2 2 2 2" xfId="25546"/>
    <cellStyle name="Normál 3 3 8 2 2 3" xfId="10703"/>
    <cellStyle name="Normál 3 3 8 2 2 4" xfId="20604"/>
    <cellStyle name="Normál 3 3 8 2 3" xfId="13179"/>
    <cellStyle name="Normál 3 3 8 2 3 2" xfId="23073"/>
    <cellStyle name="Normál 3 3 8 2 4" xfId="8162"/>
    <cellStyle name="Normál 3 3 8 2 5" xfId="3399"/>
    <cellStyle name="Normál 3 3 8 2 6" xfId="18134"/>
    <cellStyle name="Normál 3 3 8 2 7" xfId="27997"/>
    <cellStyle name="Normál 3 3 8 3" xfId="551"/>
    <cellStyle name="Normál 3 3 8 3 2" xfId="3402"/>
    <cellStyle name="Normál 3 3 8 3 2 2" xfId="15667"/>
    <cellStyle name="Normál 3 3 8 3 2 2 2" xfId="25547"/>
    <cellStyle name="Normál 3 3 8 3 2 3" xfId="10704"/>
    <cellStyle name="Normál 3 3 8 3 2 4" xfId="20605"/>
    <cellStyle name="Normál 3 3 8 3 3" xfId="13180"/>
    <cellStyle name="Normál 3 3 8 3 3 2" xfId="23074"/>
    <cellStyle name="Normál 3 3 8 3 4" xfId="8163"/>
    <cellStyle name="Normál 3 3 8 3 5" xfId="3401"/>
    <cellStyle name="Normál 3 3 8 3 6" xfId="18135"/>
    <cellStyle name="Normál 3 3 8 3 7" xfId="27998"/>
    <cellStyle name="Normál 3 3 8 4" xfId="552"/>
    <cellStyle name="Normál 3 3 8 4 2" xfId="3404"/>
    <cellStyle name="Normál 3 3 8 4 2 2" xfId="15668"/>
    <cellStyle name="Normál 3 3 8 4 2 2 2" xfId="25548"/>
    <cellStyle name="Normál 3 3 8 4 2 3" xfId="10705"/>
    <cellStyle name="Normál 3 3 8 4 2 4" xfId="20606"/>
    <cellStyle name="Normál 3 3 8 4 3" xfId="13181"/>
    <cellStyle name="Normál 3 3 8 4 3 2" xfId="23075"/>
    <cellStyle name="Normál 3 3 8 4 4" xfId="8164"/>
    <cellStyle name="Normál 3 3 8 4 5" xfId="3403"/>
    <cellStyle name="Normál 3 3 8 4 6" xfId="18136"/>
    <cellStyle name="Normál 3 3 8 4 7" xfId="27999"/>
    <cellStyle name="Normál 3 3 8 5" xfId="3405"/>
    <cellStyle name="Normál 3 3 8 5 2" xfId="15665"/>
    <cellStyle name="Normál 3 3 8 5 2 2" xfId="25545"/>
    <cellStyle name="Normál 3 3 8 5 3" xfId="10702"/>
    <cellStyle name="Normál 3 3 8 5 4" xfId="20603"/>
    <cellStyle name="Normál 3 3 8 6" xfId="13178"/>
    <cellStyle name="Normál 3 3 8 6 2" xfId="23072"/>
    <cellStyle name="Normál 3 3 8 7" xfId="8161"/>
    <cellStyle name="Normál 3 3 8 8" xfId="3398"/>
    <cellStyle name="Normál 3 3 8 9" xfId="18133"/>
    <cellStyle name="Normál 3 3 9" xfId="553"/>
    <cellStyle name="Normál 3 3 9 10" xfId="28000"/>
    <cellStyle name="Normál 3 3 9 2" xfId="554"/>
    <cellStyle name="Normál 3 3 9 2 2" xfId="3408"/>
    <cellStyle name="Normál 3 3 9 2 2 2" xfId="15670"/>
    <cellStyle name="Normál 3 3 9 2 2 2 2" xfId="25550"/>
    <cellStyle name="Normál 3 3 9 2 2 3" xfId="10707"/>
    <cellStyle name="Normál 3 3 9 2 2 4" xfId="20608"/>
    <cellStyle name="Normál 3 3 9 2 3" xfId="13183"/>
    <cellStyle name="Normál 3 3 9 2 3 2" xfId="23077"/>
    <cellStyle name="Normál 3 3 9 2 4" xfId="8166"/>
    <cellStyle name="Normál 3 3 9 2 5" xfId="3407"/>
    <cellStyle name="Normál 3 3 9 2 6" xfId="18138"/>
    <cellStyle name="Normál 3 3 9 2 7" xfId="28001"/>
    <cellStyle name="Normál 3 3 9 3" xfId="555"/>
    <cellStyle name="Normál 3 3 9 3 2" xfId="3410"/>
    <cellStyle name="Normál 3 3 9 3 2 2" xfId="15671"/>
    <cellStyle name="Normál 3 3 9 3 2 2 2" xfId="25551"/>
    <cellStyle name="Normál 3 3 9 3 2 3" xfId="10708"/>
    <cellStyle name="Normál 3 3 9 3 2 4" xfId="20609"/>
    <cellStyle name="Normál 3 3 9 3 3" xfId="13184"/>
    <cellStyle name="Normál 3 3 9 3 3 2" xfId="23078"/>
    <cellStyle name="Normál 3 3 9 3 4" xfId="8167"/>
    <cellStyle name="Normál 3 3 9 3 5" xfId="3409"/>
    <cellStyle name="Normál 3 3 9 3 6" xfId="18139"/>
    <cellStyle name="Normál 3 3 9 3 7" xfId="28002"/>
    <cellStyle name="Normál 3 3 9 4" xfId="556"/>
    <cellStyle name="Normál 3 3 9 4 2" xfId="3412"/>
    <cellStyle name="Normál 3 3 9 4 2 2" xfId="15672"/>
    <cellStyle name="Normál 3 3 9 4 2 2 2" xfId="25552"/>
    <cellStyle name="Normál 3 3 9 4 2 3" xfId="10709"/>
    <cellStyle name="Normál 3 3 9 4 2 4" xfId="20610"/>
    <cellStyle name="Normál 3 3 9 4 3" xfId="13185"/>
    <cellStyle name="Normál 3 3 9 4 3 2" xfId="23079"/>
    <cellStyle name="Normál 3 3 9 4 4" xfId="8168"/>
    <cellStyle name="Normál 3 3 9 4 5" xfId="3411"/>
    <cellStyle name="Normál 3 3 9 4 6" xfId="18140"/>
    <cellStyle name="Normál 3 3 9 4 7" xfId="28003"/>
    <cellStyle name="Normál 3 3 9 5" xfId="3413"/>
    <cellStyle name="Normál 3 3 9 5 2" xfId="15669"/>
    <cellStyle name="Normál 3 3 9 5 2 2" xfId="25549"/>
    <cellStyle name="Normál 3 3 9 5 3" xfId="10706"/>
    <cellStyle name="Normál 3 3 9 5 4" xfId="20607"/>
    <cellStyle name="Normál 3 3 9 6" xfId="13182"/>
    <cellStyle name="Normál 3 3 9 6 2" xfId="23076"/>
    <cellStyle name="Normál 3 3 9 7" xfId="8165"/>
    <cellStyle name="Normál 3 3 9 8" xfId="3406"/>
    <cellStyle name="Normál 3 3 9 9" xfId="18137"/>
    <cellStyle name="Normál 3 4" xfId="557"/>
    <cellStyle name="Normál 3 4 10" xfId="3415"/>
    <cellStyle name="Normál 3 4 11" xfId="13186"/>
    <cellStyle name="Normál 3 4 11 2" xfId="23080"/>
    <cellStyle name="Normál 3 4 12" xfId="3414"/>
    <cellStyle name="Normál 3 4 13" xfId="28004"/>
    <cellStyle name="Normál 3 4 2" xfId="558"/>
    <cellStyle name="Normál 3 4 2 10" xfId="28005"/>
    <cellStyle name="Normál 3 4 2 2" xfId="559"/>
    <cellStyle name="Normál 3 4 2 2 2" xfId="3418"/>
    <cellStyle name="Normál 3 4 2 2 2 2" xfId="15674"/>
    <cellStyle name="Normál 3 4 2 2 2 2 2" xfId="25554"/>
    <cellStyle name="Normál 3 4 2 2 2 3" xfId="10711"/>
    <cellStyle name="Normál 3 4 2 2 2 4" xfId="20612"/>
    <cellStyle name="Normál 3 4 2 2 3" xfId="13188"/>
    <cellStyle name="Normál 3 4 2 2 3 2" xfId="23082"/>
    <cellStyle name="Normál 3 4 2 2 4" xfId="8170"/>
    <cellStyle name="Normál 3 4 2 2 5" xfId="3417"/>
    <cellStyle name="Normál 3 4 2 2 6" xfId="18142"/>
    <cellStyle name="Normál 3 4 2 2 7" xfId="28006"/>
    <cellStyle name="Normál 3 4 2 3" xfId="560"/>
    <cellStyle name="Normál 3 4 2 3 2" xfId="3420"/>
    <cellStyle name="Normál 3 4 2 3 2 2" xfId="15675"/>
    <cellStyle name="Normál 3 4 2 3 2 2 2" xfId="25555"/>
    <cellStyle name="Normál 3 4 2 3 2 3" xfId="10712"/>
    <cellStyle name="Normál 3 4 2 3 2 4" xfId="20613"/>
    <cellStyle name="Normál 3 4 2 3 3" xfId="13189"/>
    <cellStyle name="Normál 3 4 2 3 3 2" xfId="23083"/>
    <cellStyle name="Normál 3 4 2 3 4" xfId="8171"/>
    <cellStyle name="Normál 3 4 2 3 5" xfId="3419"/>
    <cellStyle name="Normál 3 4 2 3 6" xfId="18143"/>
    <cellStyle name="Normál 3 4 2 3 7" xfId="28007"/>
    <cellStyle name="Normál 3 4 2 4" xfId="561"/>
    <cellStyle name="Normál 3 4 2 4 2" xfId="3422"/>
    <cellStyle name="Normál 3 4 2 4 2 2" xfId="15676"/>
    <cellStyle name="Normál 3 4 2 4 2 2 2" xfId="25556"/>
    <cellStyle name="Normál 3 4 2 4 2 3" xfId="10713"/>
    <cellStyle name="Normál 3 4 2 4 2 4" xfId="20614"/>
    <cellStyle name="Normál 3 4 2 4 3" xfId="13190"/>
    <cellStyle name="Normál 3 4 2 4 3 2" xfId="23084"/>
    <cellStyle name="Normál 3 4 2 4 4" xfId="8172"/>
    <cellStyle name="Normál 3 4 2 4 5" xfId="3421"/>
    <cellStyle name="Normál 3 4 2 4 6" xfId="18144"/>
    <cellStyle name="Normál 3 4 2 4 7" xfId="28008"/>
    <cellStyle name="Normál 3 4 2 5" xfId="3423"/>
    <cellStyle name="Normál 3 4 2 5 2" xfId="15673"/>
    <cellStyle name="Normál 3 4 2 5 2 2" xfId="25553"/>
    <cellStyle name="Normál 3 4 2 5 3" xfId="10710"/>
    <cellStyle name="Normál 3 4 2 5 4" xfId="20611"/>
    <cellStyle name="Normál 3 4 2 6" xfId="13187"/>
    <cellStyle name="Normál 3 4 2 6 2" xfId="23081"/>
    <cellStyle name="Normál 3 4 2 7" xfId="8169"/>
    <cellStyle name="Normál 3 4 2 8" xfId="3416"/>
    <cellStyle name="Normál 3 4 2 9" xfId="18141"/>
    <cellStyle name="Normál 3 4 3" xfId="562"/>
    <cellStyle name="Normál 3 4 3 2" xfId="3425"/>
    <cellStyle name="Normál 3 4 3 2 2" xfId="15677"/>
    <cellStyle name="Normál 3 4 3 2 2 2" xfId="25557"/>
    <cellStyle name="Normál 3 4 3 2 3" xfId="10714"/>
    <cellStyle name="Normál 3 4 3 2 4" xfId="20615"/>
    <cellStyle name="Normál 3 4 3 3" xfId="13191"/>
    <cellStyle name="Normál 3 4 3 3 2" xfId="23085"/>
    <cellStyle name="Normál 3 4 3 4" xfId="8173"/>
    <cellStyle name="Normál 3 4 3 5" xfId="3424"/>
    <cellStyle name="Normál 3 4 3 6" xfId="18145"/>
    <cellStyle name="Normál 3 4 3 7" xfId="28009"/>
    <cellStyle name="Normál 3 4 4" xfId="563"/>
    <cellStyle name="Normál 3 4 4 2" xfId="3427"/>
    <cellStyle name="Normál 3 4 4 2 2" xfId="15678"/>
    <cellStyle name="Normál 3 4 4 2 2 2" xfId="25558"/>
    <cellStyle name="Normál 3 4 4 2 3" xfId="10715"/>
    <cellStyle name="Normál 3 4 4 2 4" xfId="20616"/>
    <cellStyle name="Normál 3 4 4 3" xfId="13192"/>
    <cellStyle name="Normál 3 4 4 3 2" xfId="23086"/>
    <cellStyle name="Normál 3 4 4 4" xfId="8174"/>
    <cellStyle name="Normál 3 4 4 5" xfId="3426"/>
    <cellStyle name="Normál 3 4 4 6" xfId="18146"/>
    <cellStyle name="Normál 3 4 4 7" xfId="28010"/>
    <cellStyle name="Normál 3 4 5" xfId="564"/>
    <cellStyle name="Normál 3 4 5 2" xfId="3429"/>
    <cellStyle name="Normál 3 4 5 2 2" xfId="15679"/>
    <cellStyle name="Normál 3 4 5 2 2 2" xfId="25559"/>
    <cellStyle name="Normál 3 4 5 2 3" xfId="10716"/>
    <cellStyle name="Normál 3 4 5 2 4" xfId="20617"/>
    <cellStyle name="Normál 3 4 5 3" xfId="13193"/>
    <cellStyle name="Normál 3 4 5 3 2" xfId="23087"/>
    <cellStyle name="Normál 3 4 5 4" xfId="8175"/>
    <cellStyle name="Normál 3 4 5 5" xfId="3428"/>
    <cellStyle name="Normál 3 4 5 6" xfId="18147"/>
    <cellStyle name="Normál 3 4 5 7" xfId="28011"/>
    <cellStyle name="Normál 3 4 6" xfId="565"/>
    <cellStyle name="Normál 3 4 6 2" xfId="3431"/>
    <cellStyle name="Normál 3 4 6 2 2" xfId="15680"/>
    <cellStyle name="Normál 3 4 6 2 2 2" xfId="25560"/>
    <cellStyle name="Normál 3 4 6 2 3" xfId="10717"/>
    <cellStyle name="Normál 3 4 6 2 4" xfId="20618"/>
    <cellStyle name="Normál 3 4 6 3" xfId="13194"/>
    <cellStyle name="Normál 3 4 6 3 2" xfId="23088"/>
    <cellStyle name="Normál 3 4 6 4" xfId="8176"/>
    <cellStyle name="Normál 3 4 6 5" xfId="3430"/>
    <cellStyle name="Normál 3 4 6 6" xfId="18148"/>
    <cellStyle name="Normál 3 4 6 7" xfId="28012"/>
    <cellStyle name="Normál 3 4 7" xfId="566"/>
    <cellStyle name="Normál 3 4 7 2" xfId="3433"/>
    <cellStyle name="Normál 3 4 7 2 2" xfId="15681"/>
    <cellStyle name="Normál 3 4 7 2 2 2" xfId="25561"/>
    <cellStyle name="Normál 3 4 7 2 3" xfId="10718"/>
    <cellStyle name="Normál 3 4 7 2 4" xfId="20619"/>
    <cellStyle name="Normál 3 4 7 3" xfId="13195"/>
    <cellStyle name="Normál 3 4 7 3 2" xfId="23089"/>
    <cellStyle name="Normál 3 4 7 4" xfId="8177"/>
    <cellStyle name="Normál 3 4 7 5" xfId="3432"/>
    <cellStyle name="Normál 3 4 7 6" xfId="18149"/>
    <cellStyle name="Normál 3 4 8" xfId="567"/>
    <cellStyle name="Normál 3 4 8 2" xfId="3434"/>
    <cellStyle name="Normál 3 4 9" xfId="568"/>
    <cellStyle name="Normál 3 4 9 2" xfId="3436"/>
    <cellStyle name="Normál 3 4 9 2 2" xfId="15682"/>
    <cellStyle name="Normál 3 4 9 2 2 2" xfId="25562"/>
    <cellStyle name="Normál 3 4 9 2 3" xfId="10719"/>
    <cellStyle name="Normál 3 4 9 2 4" xfId="20620"/>
    <cellStyle name="Normál 3 4 9 3" xfId="15394"/>
    <cellStyle name="Normál 3 4 9 3 2" xfId="25282"/>
    <cellStyle name="Normál 3 4 9 4" xfId="8178"/>
    <cellStyle name="Normál 3 4 9 5" xfId="3435"/>
    <cellStyle name="Normál 3 4 9 6" xfId="18150"/>
    <cellStyle name="Normál 3 5" xfId="569"/>
    <cellStyle name="Normál 3 5 10" xfId="3437"/>
    <cellStyle name="Normál 3 5 11" xfId="18151"/>
    <cellStyle name="Normál 3 5 12" xfId="28013"/>
    <cellStyle name="Normál 3 5 2" xfId="570"/>
    <cellStyle name="Normál 3 5 2 10" xfId="28014"/>
    <cellStyle name="Normál 3 5 2 2" xfId="571"/>
    <cellStyle name="Normál 3 5 2 2 2" xfId="3440"/>
    <cellStyle name="Normál 3 5 2 2 2 2" xfId="15685"/>
    <cellStyle name="Normál 3 5 2 2 2 2 2" xfId="25565"/>
    <cellStyle name="Normál 3 5 2 2 2 3" xfId="10722"/>
    <cellStyle name="Normál 3 5 2 2 2 4" xfId="20623"/>
    <cellStyle name="Normál 3 5 2 2 3" xfId="13198"/>
    <cellStyle name="Normál 3 5 2 2 3 2" xfId="23092"/>
    <cellStyle name="Normál 3 5 2 2 4" xfId="8181"/>
    <cellStyle name="Normál 3 5 2 2 5" xfId="3439"/>
    <cellStyle name="Normál 3 5 2 2 6" xfId="18153"/>
    <cellStyle name="Normál 3 5 2 2 7" xfId="28015"/>
    <cellStyle name="Normál 3 5 2 3" xfId="572"/>
    <cellStyle name="Normál 3 5 2 3 2" xfId="3442"/>
    <cellStyle name="Normál 3 5 2 3 2 2" xfId="15686"/>
    <cellStyle name="Normál 3 5 2 3 2 2 2" xfId="25566"/>
    <cellStyle name="Normál 3 5 2 3 2 3" xfId="10723"/>
    <cellStyle name="Normál 3 5 2 3 2 4" xfId="20624"/>
    <cellStyle name="Normál 3 5 2 3 3" xfId="13199"/>
    <cellStyle name="Normál 3 5 2 3 3 2" xfId="23093"/>
    <cellStyle name="Normál 3 5 2 3 4" xfId="8182"/>
    <cellStyle name="Normál 3 5 2 3 5" xfId="3441"/>
    <cellStyle name="Normál 3 5 2 3 6" xfId="18154"/>
    <cellStyle name="Normál 3 5 2 3 7" xfId="28016"/>
    <cellStyle name="Normál 3 5 2 4" xfId="573"/>
    <cellStyle name="Normál 3 5 2 4 2" xfId="3444"/>
    <cellStyle name="Normál 3 5 2 4 2 2" xfId="15687"/>
    <cellStyle name="Normál 3 5 2 4 2 2 2" xfId="25567"/>
    <cellStyle name="Normál 3 5 2 4 2 3" xfId="10724"/>
    <cellStyle name="Normál 3 5 2 4 2 4" xfId="20625"/>
    <cellStyle name="Normál 3 5 2 4 3" xfId="13200"/>
    <cellStyle name="Normál 3 5 2 4 3 2" xfId="23094"/>
    <cellStyle name="Normál 3 5 2 4 4" xfId="8183"/>
    <cellStyle name="Normál 3 5 2 4 5" xfId="3443"/>
    <cellStyle name="Normál 3 5 2 4 6" xfId="18155"/>
    <cellStyle name="Normál 3 5 2 4 7" xfId="28017"/>
    <cellStyle name="Normál 3 5 2 5" xfId="3445"/>
    <cellStyle name="Normál 3 5 2 5 2" xfId="15684"/>
    <cellStyle name="Normál 3 5 2 5 2 2" xfId="25564"/>
    <cellStyle name="Normál 3 5 2 5 3" xfId="10721"/>
    <cellStyle name="Normál 3 5 2 5 4" xfId="20622"/>
    <cellStyle name="Normál 3 5 2 6" xfId="13197"/>
    <cellStyle name="Normál 3 5 2 6 2" xfId="23091"/>
    <cellStyle name="Normál 3 5 2 7" xfId="8180"/>
    <cellStyle name="Normál 3 5 2 8" xfId="3438"/>
    <cellStyle name="Normál 3 5 2 9" xfId="18152"/>
    <cellStyle name="Normál 3 5 3" xfId="574"/>
    <cellStyle name="Normál 3 5 3 2" xfId="3447"/>
    <cellStyle name="Normál 3 5 3 2 2" xfId="15688"/>
    <cellStyle name="Normál 3 5 3 2 2 2" xfId="25568"/>
    <cellStyle name="Normál 3 5 3 2 3" xfId="10725"/>
    <cellStyle name="Normál 3 5 3 2 4" xfId="20626"/>
    <cellStyle name="Normál 3 5 3 3" xfId="13201"/>
    <cellStyle name="Normál 3 5 3 3 2" xfId="23095"/>
    <cellStyle name="Normál 3 5 3 4" xfId="8184"/>
    <cellStyle name="Normál 3 5 3 5" xfId="3446"/>
    <cellStyle name="Normál 3 5 3 6" xfId="18156"/>
    <cellStyle name="Normál 3 5 3 7" xfId="28018"/>
    <cellStyle name="Normál 3 5 4" xfId="575"/>
    <cellStyle name="Normál 3 5 4 2" xfId="3449"/>
    <cellStyle name="Normál 3 5 4 2 2" xfId="15689"/>
    <cellStyle name="Normál 3 5 4 2 2 2" xfId="25569"/>
    <cellStyle name="Normál 3 5 4 2 3" xfId="10726"/>
    <cellStyle name="Normál 3 5 4 2 4" xfId="20627"/>
    <cellStyle name="Normál 3 5 4 3" xfId="13202"/>
    <cellStyle name="Normál 3 5 4 3 2" xfId="23096"/>
    <cellStyle name="Normál 3 5 4 4" xfId="8185"/>
    <cellStyle name="Normál 3 5 4 5" xfId="3448"/>
    <cellStyle name="Normál 3 5 4 6" xfId="18157"/>
    <cellStyle name="Normál 3 5 4 7" xfId="28019"/>
    <cellStyle name="Normál 3 5 5" xfId="576"/>
    <cellStyle name="Normál 3 5 5 2" xfId="3451"/>
    <cellStyle name="Normál 3 5 5 2 2" xfId="15690"/>
    <cellStyle name="Normál 3 5 5 2 2 2" xfId="25570"/>
    <cellStyle name="Normál 3 5 5 2 3" xfId="10727"/>
    <cellStyle name="Normál 3 5 5 2 4" xfId="20628"/>
    <cellStyle name="Normál 3 5 5 3" xfId="13203"/>
    <cellStyle name="Normál 3 5 5 3 2" xfId="23097"/>
    <cellStyle name="Normál 3 5 5 4" xfId="8186"/>
    <cellStyle name="Normál 3 5 5 5" xfId="3450"/>
    <cellStyle name="Normál 3 5 5 6" xfId="18158"/>
    <cellStyle name="Normál 3 5 5 7" xfId="28020"/>
    <cellStyle name="Normál 3 5 6" xfId="577"/>
    <cellStyle name="Normál 3 5 6 2" xfId="3453"/>
    <cellStyle name="Normál 3 5 6 2 2" xfId="15691"/>
    <cellStyle name="Normál 3 5 6 2 2 2" xfId="25571"/>
    <cellStyle name="Normál 3 5 6 2 3" xfId="10728"/>
    <cellStyle name="Normál 3 5 6 2 4" xfId="20629"/>
    <cellStyle name="Normál 3 5 6 3" xfId="13204"/>
    <cellStyle name="Normál 3 5 6 3 2" xfId="23098"/>
    <cellStyle name="Normál 3 5 6 4" xfId="8187"/>
    <cellStyle name="Normál 3 5 6 5" xfId="3452"/>
    <cellStyle name="Normál 3 5 6 6" xfId="18159"/>
    <cellStyle name="Normál 3 5 6 7" xfId="28021"/>
    <cellStyle name="Normál 3 5 7" xfId="3454"/>
    <cellStyle name="Normál 3 5 7 2" xfId="15683"/>
    <cellStyle name="Normál 3 5 7 2 2" xfId="25563"/>
    <cellStyle name="Normál 3 5 7 3" xfId="10720"/>
    <cellStyle name="Normál 3 5 7 4" xfId="20621"/>
    <cellStyle name="Normál 3 5 8" xfId="13196"/>
    <cellStyle name="Normál 3 5 8 2" xfId="23090"/>
    <cellStyle name="Normál 3 5 9" xfId="8179"/>
    <cellStyle name="Normál 3 6" xfId="578"/>
    <cellStyle name="Normál 3 6 2" xfId="3456"/>
    <cellStyle name="Normál 3 6 2 2" xfId="15692"/>
    <cellStyle name="Normál 3 6 2 2 2" xfId="25572"/>
    <cellStyle name="Normál 3 6 2 3" xfId="10729"/>
    <cellStyle name="Normál 3 6 2 4" xfId="20630"/>
    <cellStyle name="Normál 3 6 3" xfId="13205"/>
    <cellStyle name="Normál 3 6 3 2" xfId="23099"/>
    <cellStyle name="Normál 3 6 4" xfId="8188"/>
    <cellStyle name="Normál 3 6 5" xfId="3455"/>
    <cellStyle name="Normál 3 6 6" xfId="18160"/>
    <cellStyle name="Normál 3 6 7" xfId="28022"/>
    <cellStyle name="Normál 3 7" xfId="579"/>
    <cellStyle name="Normál 3 7 2" xfId="3457"/>
    <cellStyle name="Normál 4" xfId="580"/>
    <cellStyle name="Normál 4 10" xfId="581"/>
    <cellStyle name="Normál 4 10 10" xfId="3459"/>
    <cellStyle name="Normál 4 10 11" xfId="18162"/>
    <cellStyle name="Normál 4 10 12" xfId="28024"/>
    <cellStyle name="Normál 4 10 2" xfId="582"/>
    <cellStyle name="Normál 4 10 2 10" xfId="28025"/>
    <cellStyle name="Normál 4 10 2 2" xfId="583"/>
    <cellStyle name="Normál 4 10 2 2 2" xfId="3462"/>
    <cellStyle name="Normál 4 10 2 2 2 2" xfId="15696"/>
    <cellStyle name="Normál 4 10 2 2 2 2 2" xfId="25576"/>
    <cellStyle name="Normál 4 10 2 2 2 3" xfId="10733"/>
    <cellStyle name="Normál 4 10 2 2 2 4" xfId="20634"/>
    <cellStyle name="Normál 4 10 2 2 3" xfId="13209"/>
    <cellStyle name="Normál 4 10 2 2 3 2" xfId="23103"/>
    <cellStyle name="Normál 4 10 2 2 4" xfId="8192"/>
    <cellStyle name="Normál 4 10 2 2 5" xfId="3461"/>
    <cellStyle name="Normál 4 10 2 2 6" xfId="18164"/>
    <cellStyle name="Normál 4 10 2 2 7" xfId="28026"/>
    <cellStyle name="Normál 4 10 2 3" xfId="584"/>
    <cellStyle name="Normál 4 10 2 3 2" xfId="3464"/>
    <cellStyle name="Normál 4 10 2 3 2 2" xfId="15697"/>
    <cellStyle name="Normál 4 10 2 3 2 2 2" xfId="25577"/>
    <cellStyle name="Normál 4 10 2 3 2 3" xfId="10734"/>
    <cellStyle name="Normál 4 10 2 3 2 4" xfId="20635"/>
    <cellStyle name="Normál 4 10 2 3 3" xfId="13210"/>
    <cellStyle name="Normál 4 10 2 3 3 2" xfId="23104"/>
    <cellStyle name="Normál 4 10 2 3 4" xfId="8193"/>
    <cellStyle name="Normál 4 10 2 3 5" xfId="3463"/>
    <cellStyle name="Normál 4 10 2 3 6" xfId="18165"/>
    <cellStyle name="Normál 4 10 2 3 7" xfId="28027"/>
    <cellStyle name="Normál 4 10 2 4" xfId="585"/>
    <cellStyle name="Normál 4 10 2 4 2" xfId="3466"/>
    <cellStyle name="Normál 4 10 2 4 2 2" xfId="15698"/>
    <cellStyle name="Normál 4 10 2 4 2 2 2" xfId="25578"/>
    <cellStyle name="Normál 4 10 2 4 2 3" xfId="10735"/>
    <cellStyle name="Normál 4 10 2 4 2 4" xfId="20636"/>
    <cellStyle name="Normál 4 10 2 4 3" xfId="13211"/>
    <cellStyle name="Normál 4 10 2 4 3 2" xfId="23105"/>
    <cellStyle name="Normál 4 10 2 4 4" xfId="8194"/>
    <cellStyle name="Normál 4 10 2 4 5" xfId="3465"/>
    <cellStyle name="Normál 4 10 2 4 6" xfId="18166"/>
    <cellStyle name="Normál 4 10 2 4 7" xfId="28028"/>
    <cellStyle name="Normál 4 10 2 5" xfId="3467"/>
    <cellStyle name="Normál 4 10 2 5 2" xfId="15695"/>
    <cellStyle name="Normál 4 10 2 5 2 2" xfId="25575"/>
    <cellStyle name="Normál 4 10 2 5 3" xfId="10732"/>
    <cellStyle name="Normál 4 10 2 5 4" xfId="20633"/>
    <cellStyle name="Normál 4 10 2 6" xfId="13208"/>
    <cellStyle name="Normál 4 10 2 6 2" xfId="23102"/>
    <cellStyle name="Normál 4 10 2 7" xfId="8191"/>
    <cellStyle name="Normál 4 10 2 8" xfId="3460"/>
    <cellStyle name="Normál 4 10 2 9" xfId="18163"/>
    <cellStyle name="Normál 4 10 3" xfId="586"/>
    <cellStyle name="Normál 4 10 3 2" xfId="3469"/>
    <cellStyle name="Normál 4 10 3 2 2" xfId="15699"/>
    <cellStyle name="Normál 4 10 3 2 2 2" xfId="25579"/>
    <cellStyle name="Normál 4 10 3 2 3" xfId="10736"/>
    <cellStyle name="Normál 4 10 3 2 4" xfId="20637"/>
    <cellStyle name="Normál 4 10 3 3" xfId="13212"/>
    <cellStyle name="Normál 4 10 3 3 2" xfId="23106"/>
    <cellStyle name="Normál 4 10 3 4" xfId="8195"/>
    <cellStyle name="Normál 4 10 3 5" xfId="3468"/>
    <cellStyle name="Normál 4 10 3 6" xfId="18167"/>
    <cellStyle name="Normál 4 10 3 7" xfId="28029"/>
    <cellStyle name="Normál 4 10 4" xfId="587"/>
    <cellStyle name="Normál 4 10 4 2" xfId="3471"/>
    <cellStyle name="Normál 4 10 4 2 2" xfId="15700"/>
    <cellStyle name="Normál 4 10 4 2 2 2" xfId="25580"/>
    <cellStyle name="Normál 4 10 4 2 3" xfId="10737"/>
    <cellStyle name="Normál 4 10 4 2 4" xfId="20638"/>
    <cellStyle name="Normál 4 10 4 3" xfId="13213"/>
    <cellStyle name="Normál 4 10 4 3 2" xfId="23107"/>
    <cellStyle name="Normál 4 10 4 4" xfId="8196"/>
    <cellStyle name="Normál 4 10 4 5" xfId="3470"/>
    <cellStyle name="Normál 4 10 4 6" xfId="18168"/>
    <cellStyle name="Normál 4 10 4 7" xfId="28030"/>
    <cellStyle name="Normál 4 10 5" xfId="588"/>
    <cellStyle name="Normál 4 10 5 2" xfId="3473"/>
    <cellStyle name="Normál 4 10 5 2 2" xfId="15701"/>
    <cellStyle name="Normál 4 10 5 2 2 2" xfId="25581"/>
    <cellStyle name="Normál 4 10 5 2 3" xfId="10738"/>
    <cellStyle name="Normál 4 10 5 2 4" xfId="20639"/>
    <cellStyle name="Normál 4 10 5 3" xfId="13214"/>
    <cellStyle name="Normál 4 10 5 3 2" xfId="23108"/>
    <cellStyle name="Normál 4 10 5 4" xfId="8197"/>
    <cellStyle name="Normál 4 10 5 5" xfId="3472"/>
    <cellStyle name="Normál 4 10 5 6" xfId="18169"/>
    <cellStyle name="Normál 4 10 5 7" xfId="28031"/>
    <cellStyle name="Normál 4 10 6" xfId="589"/>
    <cellStyle name="Normál 4 10 6 2" xfId="3475"/>
    <cellStyle name="Normál 4 10 6 2 2" xfId="15702"/>
    <cellStyle name="Normál 4 10 6 2 2 2" xfId="25582"/>
    <cellStyle name="Normál 4 10 6 2 3" xfId="10739"/>
    <cellStyle name="Normál 4 10 6 2 4" xfId="20640"/>
    <cellStyle name="Normál 4 10 6 3" xfId="13215"/>
    <cellStyle name="Normál 4 10 6 3 2" xfId="23109"/>
    <cellStyle name="Normál 4 10 6 4" xfId="8198"/>
    <cellStyle name="Normál 4 10 6 5" xfId="3474"/>
    <cellStyle name="Normál 4 10 6 6" xfId="18170"/>
    <cellStyle name="Normál 4 10 6 7" xfId="28032"/>
    <cellStyle name="Normál 4 10 7" xfId="3476"/>
    <cellStyle name="Normál 4 10 7 2" xfId="15694"/>
    <cellStyle name="Normál 4 10 7 2 2" xfId="25574"/>
    <cellStyle name="Normál 4 10 7 3" xfId="10731"/>
    <cellStyle name="Normál 4 10 7 4" xfId="20632"/>
    <cellStyle name="Normál 4 10 8" xfId="13207"/>
    <cellStyle name="Normál 4 10 8 2" xfId="23101"/>
    <cellStyle name="Normál 4 10 9" xfId="8190"/>
    <cellStyle name="Normál 4 11" xfId="590"/>
    <cellStyle name="Normál 4 11 10" xfId="3477"/>
    <cellStyle name="Normál 4 11 11" xfId="18171"/>
    <cellStyle name="Normál 4 11 12" xfId="28033"/>
    <cellStyle name="Normál 4 11 2" xfId="591"/>
    <cellStyle name="Normál 4 11 2 10" xfId="28034"/>
    <cellStyle name="Normál 4 11 2 2" xfId="592"/>
    <cellStyle name="Normál 4 11 2 2 2" xfId="3480"/>
    <cellStyle name="Normál 4 11 2 2 2 2" xfId="15705"/>
    <cellStyle name="Normál 4 11 2 2 2 2 2" xfId="25585"/>
    <cellStyle name="Normál 4 11 2 2 2 3" xfId="10742"/>
    <cellStyle name="Normál 4 11 2 2 2 4" xfId="20643"/>
    <cellStyle name="Normál 4 11 2 2 3" xfId="13218"/>
    <cellStyle name="Normál 4 11 2 2 3 2" xfId="23112"/>
    <cellStyle name="Normál 4 11 2 2 4" xfId="8201"/>
    <cellStyle name="Normál 4 11 2 2 5" xfId="3479"/>
    <cellStyle name="Normál 4 11 2 2 6" xfId="18173"/>
    <cellStyle name="Normál 4 11 2 2 7" xfId="28035"/>
    <cellStyle name="Normál 4 11 2 3" xfId="593"/>
    <cellStyle name="Normál 4 11 2 3 2" xfId="3482"/>
    <cellStyle name="Normál 4 11 2 3 2 2" xfId="15706"/>
    <cellStyle name="Normál 4 11 2 3 2 2 2" xfId="25586"/>
    <cellStyle name="Normál 4 11 2 3 2 3" xfId="10743"/>
    <cellStyle name="Normál 4 11 2 3 2 4" xfId="20644"/>
    <cellStyle name="Normál 4 11 2 3 3" xfId="13219"/>
    <cellStyle name="Normál 4 11 2 3 3 2" xfId="23113"/>
    <cellStyle name="Normál 4 11 2 3 4" xfId="8202"/>
    <cellStyle name="Normál 4 11 2 3 5" xfId="3481"/>
    <cellStyle name="Normál 4 11 2 3 6" xfId="18174"/>
    <cellStyle name="Normál 4 11 2 3 7" xfId="28036"/>
    <cellStyle name="Normál 4 11 2 4" xfId="594"/>
    <cellStyle name="Normál 4 11 2 4 2" xfId="3484"/>
    <cellStyle name="Normál 4 11 2 4 2 2" xfId="15707"/>
    <cellStyle name="Normál 4 11 2 4 2 2 2" xfId="25587"/>
    <cellStyle name="Normál 4 11 2 4 2 3" xfId="10744"/>
    <cellStyle name="Normál 4 11 2 4 2 4" xfId="20645"/>
    <cellStyle name="Normál 4 11 2 4 3" xfId="13220"/>
    <cellStyle name="Normál 4 11 2 4 3 2" xfId="23114"/>
    <cellStyle name="Normál 4 11 2 4 4" xfId="8203"/>
    <cellStyle name="Normál 4 11 2 4 5" xfId="3483"/>
    <cellStyle name="Normál 4 11 2 4 6" xfId="18175"/>
    <cellStyle name="Normál 4 11 2 4 7" xfId="28037"/>
    <cellStyle name="Normál 4 11 2 5" xfId="3485"/>
    <cellStyle name="Normál 4 11 2 5 2" xfId="15704"/>
    <cellStyle name="Normál 4 11 2 5 2 2" xfId="25584"/>
    <cellStyle name="Normál 4 11 2 5 3" xfId="10741"/>
    <cellStyle name="Normál 4 11 2 5 4" xfId="20642"/>
    <cellStyle name="Normál 4 11 2 6" xfId="13217"/>
    <cellStyle name="Normál 4 11 2 6 2" xfId="23111"/>
    <cellStyle name="Normál 4 11 2 7" xfId="8200"/>
    <cellStyle name="Normál 4 11 2 8" xfId="3478"/>
    <cellStyle name="Normál 4 11 2 9" xfId="18172"/>
    <cellStyle name="Normál 4 11 3" xfId="595"/>
    <cellStyle name="Normál 4 11 3 2" xfId="3487"/>
    <cellStyle name="Normál 4 11 3 2 2" xfId="15708"/>
    <cellStyle name="Normál 4 11 3 2 2 2" xfId="25588"/>
    <cellStyle name="Normál 4 11 3 2 3" xfId="10745"/>
    <cellStyle name="Normál 4 11 3 2 4" xfId="20646"/>
    <cellStyle name="Normál 4 11 3 3" xfId="13221"/>
    <cellStyle name="Normál 4 11 3 3 2" xfId="23115"/>
    <cellStyle name="Normál 4 11 3 4" xfId="8204"/>
    <cellStyle name="Normál 4 11 3 5" xfId="3486"/>
    <cellStyle name="Normál 4 11 3 6" xfId="18176"/>
    <cellStyle name="Normál 4 11 3 7" xfId="28038"/>
    <cellStyle name="Normál 4 11 4" xfId="596"/>
    <cellStyle name="Normál 4 11 4 2" xfId="3489"/>
    <cellStyle name="Normál 4 11 4 2 2" xfId="15709"/>
    <cellStyle name="Normál 4 11 4 2 2 2" xfId="25589"/>
    <cellStyle name="Normál 4 11 4 2 3" xfId="10746"/>
    <cellStyle name="Normál 4 11 4 2 4" xfId="20647"/>
    <cellStyle name="Normál 4 11 4 3" xfId="13222"/>
    <cellStyle name="Normál 4 11 4 3 2" xfId="23116"/>
    <cellStyle name="Normál 4 11 4 4" xfId="8205"/>
    <cellStyle name="Normál 4 11 4 5" xfId="3488"/>
    <cellStyle name="Normál 4 11 4 6" xfId="18177"/>
    <cellStyle name="Normál 4 11 4 7" xfId="28039"/>
    <cellStyle name="Normál 4 11 5" xfId="597"/>
    <cellStyle name="Normál 4 11 5 2" xfId="3491"/>
    <cellStyle name="Normál 4 11 5 2 2" xfId="15710"/>
    <cellStyle name="Normál 4 11 5 2 2 2" xfId="25590"/>
    <cellStyle name="Normál 4 11 5 2 3" xfId="10747"/>
    <cellStyle name="Normál 4 11 5 2 4" xfId="20648"/>
    <cellStyle name="Normál 4 11 5 3" xfId="13223"/>
    <cellStyle name="Normál 4 11 5 3 2" xfId="23117"/>
    <cellStyle name="Normál 4 11 5 4" xfId="8206"/>
    <cellStyle name="Normál 4 11 5 5" xfId="3490"/>
    <cellStyle name="Normál 4 11 5 6" xfId="18178"/>
    <cellStyle name="Normál 4 11 5 7" xfId="28040"/>
    <cellStyle name="Normál 4 11 6" xfId="598"/>
    <cellStyle name="Normál 4 11 6 2" xfId="3493"/>
    <cellStyle name="Normál 4 11 6 2 2" xfId="15711"/>
    <cellStyle name="Normál 4 11 6 2 2 2" xfId="25591"/>
    <cellStyle name="Normál 4 11 6 2 3" xfId="10748"/>
    <cellStyle name="Normál 4 11 6 2 4" xfId="20649"/>
    <cellStyle name="Normál 4 11 6 3" xfId="13224"/>
    <cellStyle name="Normál 4 11 6 3 2" xfId="23118"/>
    <cellStyle name="Normál 4 11 6 4" xfId="8207"/>
    <cellStyle name="Normál 4 11 6 5" xfId="3492"/>
    <cellStyle name="Normál 4 11 6 6" xfId="18179"/>
    <cellStyle name="Normál 4 11 6 7" xfId="28041"/>
    <cellStyle name="Normál 4 11 7" xfId="3494"/>
    <cellStyle name="Normál 4 11 7 2" xfId="15703"/>
    <cellStyle name="Normál 4 11 7 2 2" xfId="25583"/>
    <cellStyle name="Normál 4 11 7 3" xfId="10740"/>
    <cellStyle name="Normál 4 11 7 4" xfId="20641"/>
    <cellStyle name="Normál 4 11 8" xfId="13216"/>
    <cellStyle name="Normál 4 11 8 2" xfId="23110"/>
    <cellStyle name="Normál 4 11 9" xfId="8199"/>
    <cellStyle name="Normál 4 12" xfId="599"/>
    <cellStyle name="Normál 4 12 10" xfId="3495"/>
    <cellStyle name="Normál 4 12 11" xfId="18180"/>
    <cellStyle name="Normál 4 12 12" xfId="28042"/>
    <cellStyle name="Normál 4 12 2" xfId="600"/>
    <cellStyle name="Normál 4 12 2 10" xfId="28043"/>
    <cellStyle name="Normál 4 12 2 2" xfId="601"/>
    <cellStyle name="Normál 4 12 2 2 2" xfId="3498"/>
    <cellStyle name="Normál 4 12 2 2 2 2" xfId="15714"/>
    <cellStyle name="Normál 4 12 2 2 2 2 2" xfId="25594"/>
    <cellStyle name="Normál 4 12 2 2 2 3" xfId="10751"/>
    <cellStyle name="Normál 4 12 2 2 2 4" xfId="20652"/>
    <cellStyle name="Normál 4 12 2 2 3" xfId="13227"/>
    <cellStyle name="Normál 4 12 2 2 3 2" xfId="23121"/>
    <cellStyle name="Normál 4 12 2 2 4" xfId="8210"/>
    <cellStyle name="Normál 4 12 2 2 5" xfId="3497"/>
    <cellStyle name="Normál 4 12 2 2 6" xfId="18182"/>
    <cellStyle name="Normál 4 12 2 2 7" xfId="28044"/>
    <cellStyle name="Normál 4 12 2 3" xfId="602"/>
    <cellStyle name="Normál 4 12 2 3 2" xfId="3500"/>
    <cellStyle name="Normál 4 12 2 3 2 2" xfId="15715"/>
    <cellStyle name="Normál 4 12 2 3 2 2 2" xfId="25595"/>
    <cellStyle name="Normál 4 12 2 3 2 3" xfId="10752"/>
    <cellStyle name="Normál 4 12 2 3 2 4" xfId="20653"/>
    <cellStyle name="Normál 4 12 2 3 3" xfId="13228"/>
    <cellStyle name="Normál 4 12 2 3 3 2" xfId="23122"/>
    <cellStyle name="Normál 4 12 2 3 4" xfId="8211"/>
    <cellStyle name="Normál 4 12 2 3 5" xfId="3499"/>
    <cellStyle name="Normál 4 12 2 3 6" xfId="18183"/>
    <cellStyle name="Normál 4 12 2 3 7" xfId="28045"/>
    <cellStyle name="Normál 4 12 2 4" xfId="603"/>
    <cellStyle name="Normál 4 12 2 4 2" xfId="3502"/>
    <cellStyle name="Normál 4 12 2 4 2 2" xfId="15716"/>
    <cellStyle name="Normál 4 12 2 4 2 2 2" xfId="25596"/>
    <cellStyle name="Normál 4 12 2 4 2 3" xfId="10753"/>
    <cellStyle name="Normál 4 12 2 4 2 4" xfId="20654"/>
    <cellStyle name="Normál 4 12 2 4 3" xfId="13229"/>
    <cellStyle name="Normál 4 12 2 4 3 2" xfId="23123"/>
    <cellStyle name="Normál 4 12 2 4 4" xfId="8212"/>
    <cellStyle name="Normál 4 12 2 4 5" xfId="3501"/>
    <cellStyle name="Normál 4 12 2 4 6" xfId="18184"/>
    <cellStyle name="Normál 4 12 2 4 7" xfId="28046"/>
    <cellStyle name="Normál 4 12 2 5" xfId="3503"/>
    <cellStyle name="Normál 4 12 2 5 2" xfId="15713"/>
    <cellStyle name="Normál 4 12 2 5 2 2" xfId="25593"/>
    <cellStyle name="Normál 4 12 2 5 3" xfId="10750"/>
    <cellStyle name="Normál 4 12 2 5 4" xfId="20651"/>
    <cellStyle name="Normál 4 12 2 6" xfId="13226"/>
    <cellStyle name="Normál 4 12 2 6 2" xfId="23120"/>
    <cellStyle name="Normál 4 12 2 7" xfId="8209"/>
    <cellStyle name="Normál 4 12 2 8" xfId="3496"/>
    <cellStyle name="Normál 4 12 2 9" xfId="18181"/>
    <cellStyle name="Normál 4 12 3" xfId="604"/>
    <cellStyle name="Normál 4 12 3 2" xfId="3505"/>
    <cellStyle name="Normál 4 12 3 2 2" xfId="15717"/>
    <cellStyle name="Normál 4 12 3 2 2 2" xfId="25597"/>
    <cellStyle name="Normál 4 12 3 2 3" xfId="10754"/>
    <cellStyle name="Normál 4 12 3 2 4" xfId="20655"/>
    <cellStyle name="Normál 4 12 3 3" xfId="13230"/>
    <cellStyle name="Normál 4 12 3 3 2" xfId="23124"/>
    <cellStyle name="Normál 4 12 3 4" xfId="8213"/>
    <cellStyle name="Normál 4 12 3 5" xfId="3504"/>
    <cellStyle name="Normál 4 12 3 6" xfId="18185"/>
    <cellStyle name="Normál 4 12 3 7" xfId="28047"/>
    <cellStyle name="Normál 4 12 4" xfId="605"/>
    <cellStyle name="Normál 4 12 4 2" xfId="3507"/>
    <cellStyle name="Normál 4 12 4 2 2" xfId="15718"/>
    <cellStyle name="Normál 4 12 4 2 2 2" xfId="25598"/>
    <cellStyle name="Normál 4 12 4 2 3" xfId="10755"/>
    <cellStyle name="Normál 4 12 4 2 4" xfId="20656"/>
    <cellStyle name="Normál 4 12 4 3" xfId="13231"/>
    <cellStyle name="Normál 4 12 4 3 2" xfId="23125"/>
    <cellStyle name="Normál 4 12 4 4" xfId="8214"/>
    <cellStyle name="Normál 4 12 4 5" xfId="3506"/>
    <cellStyle name="Normál 4 12 4 6" xfId="18186"/>
    <cellStyle name="Normál 4 12 4 7" xfId="28048"/>
    <cellStyle name="Normál 4 12 5" xfId="606"/>
    <cellStyle name="Normál 4 12 5 2" xfId="3509"/>
    <cellStyle name="Normál 4 12 5 2 2" xfId="15719"/>
    <cellStyle name="Normál 4 12 5 2 2 2" xfId="25599"/>
    <cellStyle name="Normál 4 12 5 2 3" xfId="10756"/>
    <cellStyle name="Normál 4 12 5 2 4" xfId="20657"/>
    <cellStyle name="Normál 4 12 5 3" xfId="13232"/>
    <cellStyle name="Normál 4 12 5 3 2" xfId="23126"/>
    <cellStyle name="Normál 4 12 5 4" xfId="8215"/>
    <cellStyle name="Normál 4 12 5 5" xfId="3508"/>
    <cellStyle name="Normál 4 12 5 6" xfId="18187"/>
    <cellStyle name="Normál 4 12 5 7" xfId="28049"/>
    <cellStyle name="Normál 4 12 6" xfId="607"/>
    <cellStyle name="Normál 4 12 6 2" xfId="3511"/>
    <cellStyle name="Normál 4 12 6 2 2" xfId="15720"/>
    <cellStyle name="Normál 4 12 6 2 2 2" xfId="25600"/>
    <cellStyle name="Normál 4 12 6 2 3" xfId="10757"/>
    <cellStyle name="Normál 4 12 6 2 4" xfId="20658"/>
    <cellStyle name="Normál 4 12 6 3" xfId="13233"/>
    <cellStyle name="Normál 4 12 6 3 2" xfId="23127"/>
    <cellStyle name="Normál 4 12 6 4" xfId="8216"/>
    <cellStyle name="Normál 4 12 6 5" xfId="3510"/>
    <cellStyle name="Normál 4 12 6 6" xfId="18188"/>
    <cellStyle name="Normál 4 12 6 7" xfId="28050"/>
    <cellStyle name="Normál 4 12 7" xfId="3512"/>
    <cellStyle name="Normál 4 12 7 2" xfId="15712"/>
    <cellStyle name="Normál 4 12 7 2 2" xfId="25592"/>
    <cellStyle name="Normál 4 12 7 3" xfId="10749"/>
    <cellStyle name="Normál 4 12 7 4" xfId="20650"/>
    <cellStyle name="Normál 4 12 8" xfId="13225"/>
    <cellStyle name="Normál 4 12 8 2" xfId="23119"/>
    <cellStyle name="Normál 4 12 9" xfId="8208"/>
    <cellStyle name="Normál 4 13" xfId="608"/>
    <cellStyle name="Normál 4 13 10" xfId="3513"/>
    <cellStyle name="Normál 4 13 11" xfId="18189"/>
    <cellStyle name="Normál 4 13 12" xfId="28051"/>
    <cellStyle name="Normál 4 13 2" xfId="609"/>
    <cellStyle name="Normál 4 13 2 10" xfId="28052"/>
    <cellStyle name="Normál 4 13 2 2" xfId="610"/>
    <cellStyle name="Normál 4 13 2 2 2" xfId="3516"/>
    <cellStyle name="Normál 4 13 2 2 2 2" xfId="15723"/>
    <cellStyle name="Normál 4 13 2 2 2 2 2" xfId="25603"/>
    <cellStyle name="Normál 4 13 2 2 2 3" xfId="10760"/>
    <cellStyle name="Normál 4 13 2 2 2 4" xfId="20661"/>
    <cellStyle name="Normál 4 13 2 2 3" xfId="13236"/>
    <cellStyle name="Normál 4 13 2 2 3 2" xfId="23130"/>
    <cellStyle name="Normál 4 13 2 2 4" xfId="8219"/>
    <cellStyle name="Normál 4 13 2 2 5" xfId="3515"/>
    <cellStyle name="Normál 4 13 2 2 6" xfId="18191"/>
    <cellStyle name="Normál 4 13 2 2 7" xfId="28053"/>
    <cellStyle name="Normál 4 13 2 3" xfId="611"/>
    <cellStyle name="Normál 4 13 2 3 2" xfId="3518"/>
    <cellStyle name="Normál 4 13 2 3 2 2" xfId="15724"/>
    <cellStyle name="Normál 4 13 2 3 2 2 2" xfId="25604"/>
    <cellStyle name="Normál 4 13 2 3 2 3" xfId="10761"/>
    <cellStyle name="Normál 4 13 2 3 2 4" xfId="20662"/>
    <cellStyle name="Normál 4 13 2 3 3" xfId="13237"/>
    <cellStyle name="Normál 4 13 2 3 3 2" xfId="23131"/>
    <cellStyle name="Normál 4 13 2 3 4" xfId="8220"/>
    <cellStyle name="Normál 4 13 2 3 5" xfId="3517"/>
    <cellStyle name="Normál 4 13 2 3 6" xfId="18192"/>
    <cellStyle name="Normál 4 13 2 3 7" xfId="28054"/>
    <cellStyle name="Normál 4 13 2 4" xfId="612"/>
    <cellStyle name="Normál 4 13 2 4 2" xfId="3520"/>
    <cellStyle name="Normál 4 13 2 4 2 2" xfId="15725"/>
    <cellStyle name="Normál 4 13 2 4 2 2 2" xfId="25605"/>
    <cellStyle name="Normál 4 13 2 4 2 3" xfId="10762"/>
    <cellStyle name="Normál 4 13 2 4 2 4" xfId="20663"/>
    <cellStyle name="Normál 4 13 2 4 3" xfId="13238"/>
    <cellStyle name="Normál 4 13 2 4 3 2" xfId="23132"/>
    <cellStyle name="Normál 4 13 2 4 4" xfId="8221"/>
    <cellStyle name="Normál 4 13 2 4 5" xfId="3519"/>
    <cellStyle name="Normál 4 13 2 4 6" xfId="18193"/>
    <cellStyle name="Normál 4 13 2 4 7" xfId="28055"/>
    <cellStyle name="Normál 4 13 2 5" xfId="3521"/>
    <cellStyle name="Normál 4 13 2 5 2" xfId="15722"/>
    <cellStyle name="Normál 4 13 2 5 2 2" xfId="25602"/>
    <cellStyle name="Normál 4 13 2 5 3" xfId="10759"/>
    <cellStyle name="Normál 4 13 2 5 4" xfId="20660"/>
    <cellStyle name="Normál 4 13 2 6" xfId="13235"/>
    <cellStyle name="Normál 4 13 2 6 2" xfId="23129"/>
    <cellStyle name="Normál 4 13 2 7" xfId="8218"/>
    <cellStyle name="Normál 4 13 2 8" xfId="3514"/>
    <cellStyle name="Normál 4 13 2 9" xfId="18190"/>
    <cellStyle name="Normál 4 13 3" xfId="613"/>
    <cellStyle name="Normál 4 13 3 2" xfId="3523"/>
    <cellStyle name="Normál 4 13 3 2 2" xfId="15726"/>
    <cellStyle name="Normál 4 13 3 2 2 2" xfId="25606"/>
    <cellStyle name="Normál 4 13 3 2 3" xfId="10763"/>
    <cellStyle name="Normál 4 13 3 2 4" xfId="20664"/>
    <cellStyle name="Normál 4 13 3 3" xfId="13239"/>
    <cellStyle name="Normál 4 13 3 3 2" xfId="23133"/>
    <cellStyle name="Normál 4 13 3 4" xfId="8222"/>
    <cellStyle name="Normál 4 13 3 5" xfId="3522"/>
    <cellStyle name="Normál 4 13 3 6" xfId="18194"/>
    <cellStyle name="Normál 4 13 3 7" xfId="28056"/>
    <cellStyle name="Normál 4 13 4" xfId="614"/>
    <cellStyle name="Normál 4 13 4 2" xfId="3525"/>
    <cellStyle name="Normál 4 13 4 2 2" xfId="15727"/>
    <cellStyle name="Normál 4 13 4 2 2 2" xfId="25607"/>
    <cellStyle name="Normál 4 13 4 2 3" xfId="10764"/>
    <cellStyle name="Normál 4 13 4 2 4" xfId="20665"/>
    <cellStyle name="Normál 4 13 4 3" xfId="13240"/>
    <cellStyle name="Normál 4 13 4 3 2" xfId="23134"/>
    <cellStyle name="Normál 4 13 4 4" xfId="8223"/>
    <cellStyle name="Normál 4 13 4 5" xfId="3524"/>
    <cellStyle name="Normál 4 13 4 6" xfId="18195"/>
    <cellStyle name="Normál 4 13 4 7" xfId="28057"/>
    <cellStyle name="Normál 4 13 5" xfId="615"/>
    <cellStyle name="Normál 4 13 5 2" xfId="3527"/>
    <cellStyle name="Normál 4 13 5 2 2" xfId="15728"/>
    <cellStyle name="Normál 4 13 5 2 2 2" xfId="25608"/>
    <cellStyle name="Normál 4 13 5 2 3" xfId="10765"/>
    <cellStyle name="Normál 4 13 5 2 4" xfId="20666"/>
    <cellStyle name="Normál 4 13 5 3" xfId="13241"/>
    <cellStyle name="Normál 4 13 5 3 2" xfId="23135"/>
    <cellStyle name="Normál 4 13 5 4" xfId="8224"/>
    <cellStyle name="Normál 4 13 5 5" xfId="3526"/>
    <cellStyle name="Normál 4 13 5 6" xfId="18196"/>
    <cellStyle name="Normál 4 13 5 7" xfId="28058"/>
    <cellStyle name="Normál 4 13 6" xfId="616"/>
    <cellStyle name="Normál 4 13 6 2" xfId="3529"/>
    <cellStyle name="Normál 4 13 6 2 2" xfId="15729"/>
    <cellStyle name="Normál 4 13 6 2 2 2" xfId="25609"/>
    <cellStyle name="Normál 4 13 6 2 3" xfId="10766"/>
    <cellStyle name="Normál 4 13 6 2 4" xfId="20667"/>
    <cellStyle name="Normál 4 13 6 3" xfId="13242"/>
    <cellStyle name="Normál 4 13 6 3 2" xfId="23136"/>
    <cellStyle name="Normál 4 13 6 4" xfId="8225"/>
    <cellStyle name="Normál 4 13 6 5" xfId="3528"/>
    <cellStyle name="Normál 4 13 6 6" xfId="18197"/>
    <cellStyle name="Normál 4 13 6 7" xfId="28059"/>
    <cellStyle name="Normál 4 13 7" xfId="3530"/>
    <cellStyle name="Normál 4 13 7 2" xfId="15721"/>
    <cellStyle name="Normál 4 13 7 2 2" xfId="25601"/>
    <cellStyle name="Normál 4 13 7 3" xfId="10758"/>
    <cellStyle name="Normál 4 13 7 4" xfId="20659"/>
    <cellStyle name="Normál 4 13 8" xfId="13234"/>
    <cellStyle name="Normál 4 13 8 2" xfId="23128"/>
    <cellStyle name="Normál 4 13 9" xfId="8217"/>
    <cellStyle name="Normál 4 14" xfId="617"/>
    <cellStyle name="Normál 4 14 10" xfId="3531"/>
    <cellStyle name="Normál 4 14 11" xfId="18198"/>
    <cellStyle name="Normál 4 14 12" xfId="28060"/>
    <cellStyle name="Normál 4 14 2" xfId="618"/>
    <cellStyle name="Normál 4 14 2 10" xfId="28061"/>
    <cellStyle name="Normál 4 14 2 2" xfId="619"/>
    <cellStyle name="Normál 4 14 2 2 2" xfId="3534"/>
    <cellStyle name="Normál 4 14 2 2 2 2" xfId="15732"/>
    <cellStyle name="Normál 4 14 2 2 2 2 2" xfId="25612"/>
    <cellStyle name="Normál 4 14 2 2 2 3" xfId="10769"/>
    <cellStyle name="Normál 4 14 2 2 2 4" xfId="20670"/>
    <cellStyle name="Normál 4 14 2 2 3" xfId="13245"/>
    <cellStyle name="Normál 4 14 2 2 3 2" xfId="23139"/>
    <cellStyle name="Normál 4 14 2 2 4" xfId="8228"/>
    <cellStyle name="Normál 4 14 2 2 5" xfId="3533"/>
    <cellStyle name="Normál 4 14 2 2 6" xfId="18200"/>
    <cellStyle name="Normál 4 14 2 2 7" xfId="28062"/>
    <cellStyle name="Normál 4 14 2 3" xfId="620"/>
    <cellStyle name="Normál 4 14 2 3 2" xfId="3536"/>
    <cellStyle name="Normál 4 14 2 3 2 2" xfId="15733"/>
    <cellStyle name="Normál 4 14 2 3 2 2 2" xfId="25613"/>
    <cellStyle name="Normál 4 14 2 3 2 3" xfId="10770"/>
    <cellStyle name="Normál 4 14 2 3 2 4" xfId="20671"/>
    <cellStyle name="Normál 4 14 2 3 3" xfId="13246"/>
    <cellStyle name="Normál 4 14 2 3 3 2" xfId="23140"/>
    <cellStyle name="Normál 4 14 2 3 4" xfId="8229"/>
    <cellStyle name="Normál 4 14 2 3 5" xfId="3535"/>
    <cellStyle name="Normál 4 14 2 3 6" xfId="18201"/>
    <cellStyle name="Normál 4 14 2 3 7" xfId="28063"/>
    <cellStyle name="Normál 4 14 2 4" xfId="621"/>
    <cellStyle name="Normál 4 14 2 4 2" xfId="3538"/>
    <cellStyle name="Normál 4 14 2 4 2 2" xfId="15734"/>
    <cellStyle name="Normál 4 14 2 4 2 2 2" xfId="25614"/>
    <cellStyle name="Normál 4 14 2 4 2 3" xfId="10771"/>
    <cellStyle name="Normál 4 14 2 4 2 4" xfId="20672"/>
    <cellStyle name="Normál 4 14 2 4 3" xfId="13247"/>
    <cellStyle name="Normál 4 14 2 4 3 2" xfId="23141"/>
    <cellStyle name="Normál 4 14 2 4 4" xfId="8230"/>
    <cellStyle name="Normál 4 14 2 4 5" xfId="3537"/>
    <cellStyle name="Normál 4 14 2 4 6" xfId="18202"/>
    <cellStyle name="Normál 4 14 2 4 7" xfId="28064"/>
    <cellStyle name="Normál 4 14 2 5" xfId="3539"/>
    <cellStyle name="Normál 4 14 2 5 2" xfId="15731"/>
    <cellStyle name="Normál 4 14 2 5 2 2" xfId="25611"/>
    <cellStyle name="Normál 4 14 2 5 3" xfId="10768"/>
    <cellStyle name="Normál 4 14 2 5 4" xfId="20669"/>
    <cellStyle name="Normál 4 14 2 6" xfId="13244"/>
    <cellStyle name="Normál 4 14 2 6 2" xfId="23138"/>
    <cellStyle name="Normál 4 14 2 7" xfId="8227"/>
    <cellStyle name="Normál 4 14 2 8" xfId="3532"/>
    <cellStyle name="Normál 4 14 2 9" xfId="18199"/>
    <cellStyle name="Normál 4 14 3" xfId="622"/>
    <cellStyle name="Normál 4 14 3 2" xfId="3541"/>
    <cellStyle name="Normál 4 14 3 2 2" xfId="15735"/>
    <cellStyle name="Normál 4 14 3 2 2 2" xfId="25615"/>
    <cellStyle name="Normál 4 14 3 2 3" xfId="10772"/>
    <cellStyle name="Normál 4 14 3 2 4" xfId="20673"/>
    <cellStyle name="Normál 4 14 3 3" xfId="13248"/>
    <cellStyle name="Normál 4 14 3 3 2" xfId="23142"/>
    <cellStyle name="Normál 4 14 3 4" xfId="8231"/>
    <cellStyle name="Normál 4 14 3 5" xfId="3540"/>
    <cellStyle name="Normál 4 14 3 6" xfId="18203"/>
    <cellStyle name="Normál 4 14 3 7" xfId="28065"/>
    <cellStyle name="Normál 4 14 4" xfId="623"/>
    <cellStyle name="Normál 4 14 4 2" xfId="3543"/>
    <cellStyle name="Normál 4 14 4 2 2" xfId="15736"/>
    <cellStyle name="Normál 4 14 4 2 2 2" xfId="25616"/>
    <cellStyle name="Normál 4 14 4 2 3" xfId="10773"/>
    <cellStyle name="Normál 4 14 4 2 4" xfId="20674"/>
    <cellStyle name="Normál 4 14 4 3" xfId="13249"/>
    <cellStyle name="Normál 4 14 4 3 2" xfId="23143"/>
    <cellStyle name="Normál 4 14 4 4" xfId="8232"/>
    <cellStyle name="Normál 4 14 4 5" xfId="3542"/>
    <cellStyle name="Normál 4 14 4 6" xfId="18204"/>
    <cellStyle name="Normál 4 14 4 7" xfId="28066"/>
    <cellStyle name="Normál 4 14 5" xfId="624"/>
    <cellStyle name="Normál 4 14 5 2" xfId="3545"/>
    <cellStyle name="Normál 4 14 5 2 2" xfId="15737"/>
    <cellStyle name="Normál 4 14 5 2 2 2" xfId="25617"/>
    <cellStyle name="Normál 4 14 5 2 3" xfId="10774"/>
    <cellStyle name="Normál 4 14 5 2 4" xfId="20675"/>
    <cellStyle name="Normál 4 14 5 3" xfId="13250"/>
    <cellStyle name="Normál 4 14 5 3 2" xfId="23144"/>
    <cellStyle name="Normál 4 14 5 4" xfId="8233"/>
    <cellStyle name="Normál 4 14 5 5" xfId="3544"/>
    <cellStyle name="Normál 4 14 5 6" xfId="18205"/>
    <cellStyle name="Normál 4 14 5 7" xfId="28067"/>
    <cellStyle name="Normál 4 14 6" xfId="625"/>
    <cellStyle name="Normál 4 14 6 2" xfId="3547"/>
    <cellStyle name="Normál 4 14 6 2 2" xfId="15738"/>
    <cellStyle name="Normál 4 14 6 2 2 2" xfId="25618"/>
    <cellStyle name="Normál 4 14 6 2 3" xfId="10775"/>
    <cellStyle name="Normál 4 14 6 2 4" xfId="20676"/>
    <cellStyle name="Normál 4 14 6 3" xfId="13251"/>
    <cellStyle name="Normál 4 14 6 3 2" xfId="23145"/>
    <cellStyle name="Normál 4 14 6 4" xfId="8234"/>
    <cellStyle name="Normál 4 14 6 5" xfId="3546"/>
    <cellStyle name="Normál 4 14 6 6" xfId="18206"/>
    <cellStyle name="Normál 4 14 6 7" xfId="28068"/>
    <cellStyle name="Normál 4 14 7" xfId="3548"/>
    <cellStyle name="Normál 4 14 7 2" xfId="15730"/>
    <cellStyle name="Normál 4 14 7 2 2" xfId="25610"/>
    <cellStyle name="Normál 4 14 7 3" xfId="10767"/>
    <cellStyle name="Normál 4 14 7 4" xfId="20668"/>
    <cellStyle name="Normál 4 14 8" xfId="13243"/>
    <cellStyle name="Normál 4 14 8 2" xfId="23137"/>
    <cellStyle name="Normál 4 14 9" xfId="8226"/>
    <cellStyle name="Normál 4 15" xfId="626"/>
    <cellStyle name="Normál 4 15 10" xfId="28069"/>
    <cellStyle name="Normál 4 15 2" xfId="627"/>
    <cellStyle name="Normál 4 15 2 2" xfId="3551"/>
    <cellStyle name="Normál 4 15 2 2 2" xfId="15740"/>
    <cellStyle name="Normál 4 15 2 2 2 2" xfId="25620"/>
    <cellStyle name="Normál 4 15 2 2 3" xfId="10777"/>
    <cellStyle name="Normál 4 15 2 2 4" xfId="20678"/>
    <cellStyle name="Normál 4 15 2 3" xfId="13253"/>
    <cellStyle name="Normál 4 15 2 3 2" xfId="23147"/>
    <cellStyle name="Normál 4 15 2 4" xfId="8236"/>
    <cellStyle name="Normál 4 15 2 5" xfId="3550"/>
    <cellStyle name="Normál 4 15 2 6" xfId="18208"/>
    <cellStyle name="Normál 4 15 2 7" xfId="28070"/>
    <cellStyle name="Normál 4 15 3" xfId="628"/>
    <cellStyle name="Normál 4 15 3 2" xfId="3553"/>
    <cellStyle name="Normál 4 15 3 2 2" xfId="15741"/>
    <cellStyle name="Normál 4 15 3 2 2 2" xfId="25621"/>
    <cellStyle name="Normál 4 15 3 2 3" xfId="10778"/>
    <cellStyle name="Normál 4 15 3 2 4" xfId="20679"/>
    <cellStyle name="Normál 4 15 3 3" xfId="13254"/>
    <cellStyle name="Normál 4 15 3 3 2" xfId="23148"/>
    <cellStyle name="Normál 4 15 3 4" xfId="8237"/>
    <cellStyle name="Normál 4 15 3 5" xfId="3552"/>
    <cellStyle name="Normál 4 15 3 6" xfId="18209"/>
    <cellStyle name="Normál 4 15 3 7" xfId="28071"/>
    <cellStyle name="Normál 4 15 4" xfId="629"/>
    <cellStyle name="Normál 4 15 4 2" xfId="3555"/>
    <cellStyle name="Normál 4 15 4 2 2" xfId="15742"/>
    <cellStyle name="Normál 4 15 4 2 2 2" xfId="25622"/>
    <cellStyle name="Normál 4 15 4 2 3" xfId="10779"/>
    <cellStyle name="Normál 4 15 4 2 4" xfId="20680"/>
    <cellStyle name="Normál 4 15 4 3" xfId="13255"/>
    <cellStyle name="Normál 4 15 4 3 2" xfId="23149"/>
    <cellStyle name="Normál 4 15 4 4" xfId="8238"/>
    <cellStyle name="Normál 4 15 4 5" xfId="3554"/>
    <cellStyle name="Normál 4 15 4 6" xfId="18210"/>
    <cellStyle name="Normál 4 15 4 7" xfId="28072"/>
    <cellStyle name="Normál 4 15 5" xfId="3556"/>
    <cellStyle name="Normál 4 15 5 2" xfId="15739"/>
    <cellStyle name="Normál 4 15 5 2 2" xfId="25619"/>
    <cellStyle name="Normál 4 15 5 3" xfId="10776"/>
    <cellStyle name="Normál 4 15 5 4" xfId="20677"/>
    <cellStyle name="Normál 4 15 6" xfId="13252"/>
    <cellStyle name="Normál 4 15 6 2" xfId="23146"/>
    <cellStyle name="Normál 4 15 7" xfId="8235"/>
    <cellStyle name="Normál 4 15 8" xfId="3549"/>
    <cellStyle name="Normál 4 15 9" xfId="18207"/>
    <cellStyle name="Normál 4 16" xfId="630"/>
    <cellStyle name="Normál 4 16 10" xfId="28073"/>
    <cellStyle name="Normál 4 16 2" xfId="631"/>
    <cellStyle name="Normál 4 16 2 2" xfId="3559"/>
    <cellStyle name="Normál 4 16 2 2 2" xfId="15744"/>
    <cellStyle name="Normál 4 16 2 2 2 2" xfId="25624"/>
    <cellStyle name="Normál 4 16 2 2 3" xfId="10781"/>
    <cellStyle name="Normál 4 16 2 2 4" xfId="20682"/>
    <cellStyle name="Normál 4 16 2 3" xfId="13257"/>
    <cellStyle name="Normál 4 16 2 3 2" xfId="23151"/>
    <cellStyle name="Normál 4 16 2 4" xfId="8240"/>
    <cellStyle name="Normál 4 16 2 5" xfId="3558"/>
    <cellStyle name="Normál 4 16 2 6" xfId="18212"/>
    <cellStyle name="Normál 4 16 2 7" xfId="28074"/>
    <cellStyle name="Normál 4 16 3" xfId="632"/>
    <cellStyle name="Normál 4 16 3 2" xfId="3561"/>
    <cellStyle name="Normál 4 16 3 2 2" xfId="15745"/>
    <cellStyle name="Normál 4 16 3 2 2 2" xfId="25625"/>
    <cellStyle name="Normál 4 16 3 2 3" xfId="10782"/>
    <cellStyle name="Normál 4 16 3 2 4" xfId="20683"/>
    <cellStyle name="Normál 4 16 3 3" xfId="13258"/>
    <cellStyle name="Normál 4 16 3 3 2" xfId="23152"/>
    <cellStyle name="Normál 4 16 3 4" xfId="8241"/>
    <cellStyle name="Normál 4 16 3 5" xfId="3560"/>
    <cellStyle name="Normál 4 16 3 6" xfId="18213"/>
    <cellStyle name="Normál 4 16 3 7" xfId="28075"/>
    <cellStyle name="Normál 4 16 4" xfId="633"/>
    <cellStyle name="Normál 4 16 4 2" xfId="3563"/>
    <cellStyle name="Normál 4 16 4 2 2" xfId="15746"/>
    <cellStyle name="Normál 4 16 4 2 2 2" xfId="25626"/>
    <cellStyle name="Normál 4 16 4 2 3" xfId="10783"/>
    <cellStyle name="Normál 4 16 4 2 4" xfId="20684"/>
    <cellStyle name="Normál 4 16 4 3" xfId="13259"/>
    <cellStyle name="Normál 4 16 4 3 2" xfId="23153"/>
    <cellStyle name="Normál 4 16 4 4" xfId="8242"/>
    <cellStyle name="Normál 4 16 4 5" xfId="3562"/>
    <cellStyle name="Normál 4 16 4 6" xfId="18214"/>
    <cellStyle name="Normál 4 16 4 7" xfId="28076"/>
    <cellStyle name="Normál 4 16 5" xfId="3564"/>
    <cellStyle name="Normál 4 16 5 2" xfId="15743"/>
    <cellStyle name="Normál 4 16 5 2 2" xfId="25623"/>
    <cellStyle name="Normál 4 16 5 3" xfId="10780"/>
    <cellStyle name="Normál 4 16 5 4" xfId="20681"/>
    <cellStyle name="Normál 4 16 6" xfId="13256"/>
    <cellStyle name="Normál 4 16 6 2" xfId="23150"/>
    <cellStyle name="Normál 4 16 7" xfId="8239"/>
    <cellStyle name="Normál 4 16 8" xfId="3557"/>
    <cellStyle name="Normál 4 16 9" xfId="18211"/>
    <cellStyle name="Normál 4 17" xfId="634"/>
    <cellStyle name="Normál 4 17 2" xfId="3566"/>
    <cellStyle name="Normál 4 17 2 2" xfId="15747"/>
    <cellStyle name="Normál 4 17 2 2 2" xfId="25627"/>
    <cellStyle name="Normál 4 17 2 3" xfId="10784"/>
    <cellStyle name="Normál 4 17 2 4" xfId="20685"/>
    <cellStyle name="Normál 4 17 3" xfId="13260"/>
    <cellStyle name="Normál 4 17 3 2" xfId="23154"/>
    <cellStyle name="Normál 4 17 4" xfId="8243"/>
    <cellStyle name="Normál 4 17 5" xfId="3565"/>
    <cellStyle name="Normál 4 17 6" xfId="18215"/>
    <cellStyle name="Normál 4 17 7" xfId="28077"/>
    <cellStyle name="Normál 4 18" xfId="635"/>
    <cellStyle name="Normál 4 18 2" xfId="3568"/>
    <cellStyle name="Normál 4 18 2 2" xfId="15748"/>
    <cellStyle name="Normál 4 18 2 2 2" xfId="25628"/>
    <cellStyle name="Normál 4 18 2 3" xfId="10785"/>
    <cellStyle name="Normál 4 18 2 4" xfId="20686"/>
    <cellStyle name="Normál 4 18 3" xfId="13261"/>
    <cellStyle name="Normál 4 18 3 2" xfId="23155"/>
    <cellStyle name="Normál 4 18 4" xfId="8244"/>
    <cellStyle name="Normál 4 18 5" xfId="3567"/>
    <cellStyle name="Normál 4 18 6" xfId="18216"/>
    <cellStyle name="Normál 4 18 7" xfId="28078"/>
    <cellStyle name="Normál 4 19" xfId="636"/>
    <cellStyle name="Normál 4 19 2" xfId="3570"/>
    <cellStyle name="Normál 4 19 2 2" xfId="15749"/>
    <cellStyle name="Normál 4 19 2 2 2" xfId="25629"/>
    <cellStyle name="Normál 4 19 2 3" xfId="10786"/>
    <cellStyle name="Normál 4 19 2 4" xfId="20687"/>
    <cellStyle name="Normál 4 19 3" xfId="13262"/>
    <cellStyle name="Normál 4 19 3 2" xfId="23156"/>
    <cellStyle name="Normál 4 19 4" xfId="8245"/>
    <cellStyle name="Normál 4 19 5" xfId="3569"/>
    <cellStyle name="Normál 4 19 6" xfId="18217"/>
    <cellStyle name="Normál 4 19 7" xfId="28079"/>
    <cellStyle name="Normál 4 2" xfId="637"/>
    <cellStyle name="Normál 4 2 2" xfId="638"/>
    <cellStyle name="Normál 4 2 2 2" xfId="3571"/>
    <cellStyle name="Normál 4 2 3" xfId="3572"/>
    <cellStyle name="Normál 4 20" xfId="639"/>
    <cellStyle name="Normál 4 20 2" xfId="3574"/>
    <cellStyle name="Normál 4 20 2 2" xfId="15750"/>
    <cellStyle name="Normál 4 20 2 2 2" xfId="25630"/>
    <cellStyle name="Normál 4 20 2 3" xfId="10787"/>
    <cellStyle name="Normál 4 20 2 4" xfId="20688"/>
    <cellStyle name="Normál 4 20 3" xfId="13263"/>
    <cellStyle name="Normál 4 20 3 2" xfId="23157"/>
    <cellStyle name="Normál 4 20 4" xfId="8246"/>
    <cellStyle name="Normál 4 20 5" xfId="3573"/>
    <cellStyle name="Normál 4 20 6" xfId="18218"/>
    <cellStyle name="Normál 4 20 7" xfId="28080"/>
    <cellStyle name="Normál 4 21" xfId="3575"/>
    <cellStyle name="Normál 4 21 2" xfId="15693"/>
    <cellStyle name="Normál 4 21 2 2" xfId="25573"/>
    <cellStyle name="Normál 4 21 3" xfId="10730"/>
    <cellStyle name="Normál 4 21 4" xfId="20631"/>
    <cellStyle name="Normál 4 22" xfId="13206"/>
    <cellStyle name="Normál 4 22 2" xfId="23100"/>
    <cellStyle name="Normál 4 23" xfId="8189"/>
    <cellStyle name="Normál 4 24" xfId="3458"/>
    <cellStyle name="Normál 4 25" xfId="18161"/>
    <cellStyle name="Normál 4 26" xfId="28023"/>
    <cellStyle name="Normál 4 3" xfId="640"/>
    <cellStyle name="Normál 4 3 10" xfId="641"/>
    <cellStyle name="Normál 4 3 10 10" xfId="3577"/>
    <cellStyle name="Normál 4 3 10 11" xfId="18220"/>
    <cellStyle name="Normál 4 3 10 12" xfId="28082"/>
    <cellStyle name="Normál 4 3 10 2" xfId="642"/>
    <cellStyle name="Normál 4 3 10 2 10" xfId="28083"/>
    <cellStyle name="Normál 4 3 10 2 2" xfId="643"/>
    <cellStyle name="Normál 4 3 10 2 2 2" xfId="3580"/>
    <cellStyle name="Normál 4 3 10 2 2 2 2" xfId="15754"/>
    <cellStyle name="Normál 4 3 10 2 2 2 2 2" xfId="25634"/>
    <cellStyle name="Normál 4 3 10 2 2 2 3" xfId="10791"/>
    <cellStyle name="Normál 4 3 10 2 2 2 4" xfId="20692"/>
    <cellStyle name="Normál 4 3 10 2 2 3" xfId="13267"/>
    <cellStyle name="Normál 4 3 10 2 2 3 2" xfId="23161"/>
    <cellStyle name="Normál 4 3 10 2 2 4" xfId="8250"/>
    <cellStyle name="Normál 4 3 10 2 2 5" xfId="3579"/>
    <cellStyle name="Normál 4 3 10 2 2 6" xfId="18222"/>
    <cellStyle name="Normál 4 3 10 2 2 7" xfId="28084"/>
    <cellStyle name="Normál 4 3 10 2 3" xfId="644"/>
    <cellStyle name="Normál 4 3 10 2 3 2" xfId="3582"/>
    <cellStyle name="Normál 4 3 10 2 3 2 2" xfId="15755"/>
    <cellStyle name="Normál 4 3 10 2 3 2 2 2" xfId="25635"/>
    <cellStyle name="Normál 4 3 10 2 3 2 3" xfId="10792"/>
    <cellStyle name="Normál 4 3 10 2 3 2 4" xfId="20693"/>
    <cellStyle name="Normál 4 3 10 2 3 3" xfId="13268"/>
    <cellStyle name="Normál 4 3 10 2 3 3 2" xfId="23162"/>
    <cellStyle name="Normál 4 3 10 2 3 4" xfId="8251"/>
    <cellStyle name="Normál 4 3 10 2 3 5" xfId="3581"/>
    <cellStyle name="Normál 4 3 10 2 3 6" xfId="18223"/>
    <cellStyle name="Normál 4 3 10 2 3 7" xfId="28085"/>
    <cellStyle name="Normál 4 3 10 2 4" xfId="645"/>
    <cellStyle name="Normál 4 3 10 2 4 2" xfId="3584"/>
    <cellStyle name="Normál 4 3 10 2 4 2 2" xfId="15756"/>
    <cellStyle name="Normál 4 3 10 2 4 2 2 2" xfId="25636"/>
    <cellStyle name="Normál 4 3 10 2 4 2 3" xfId="10793"/>
    <cellStyle name="Normál 4 3 10 2 4 2 4" xfId="20694"/>
    <cellStyle name="Normál 4 3 10 2 4 3" xfId="13269"/>
    <cellStyle name="Normál 4 3 10 2 4 3 2" xfId="23163"/>
    <cellStyle name="Normál 4 3 10 2 4 4" xfId="8252"/>
    <cellStyle name="Normál 4 3 10 2 4 5" xfId="3583"/>
    <cellStyle name="Normál 4 3 10 2 4 6" xfId="18224"/>
    <cellStyle name="Normál 4 3 10 2 4 7" xfId="28086"/>
    <cellStyle name="Normál 4 3 10 2 5" xfId="3585"/>
    <cellStyle name="Normál 4 3 10 2 5 2" xfId="15753"/>
    <cellStyle name="Normál 4 3 10 2 5 2 2" xfId="25633"/>
    <cellStyle name="Normál 4 3 10 2 5 3" xfId="10790"/>
    <cellStyle name="Normál 4 3 10 2 5 4" xfId="20691"/>
    <cellStyle name="Normál 4 3 10 2 6" xfId="13266"/>
    <cellStyle name="Normál 4 3 10 2 6 2" xfId="23160"/>
    <cellStyle name="Normál 4 3 10 2 7" xfId="8249"/>
    <cellStyle name="Normál 4 3 10 2 8" xfId="3578"/>
    <cellStyle name="Normál 4 3 10 2 9" xfId="18221"/>
    <cellStyle name="Normál 4 3 10 3" xfId="646"/>
    <cellStyle name="Normál 4 3 10 3 2" xfId="3587"/>
    <cellStyle name="Normál 4 3 10 3 2 2" xfId="15757"/>
    <cellStyle name="Normál 4 3 10 3 2 2 2" xfId="25637"/>
    <cellStyle name="Normál 4 3 10 3 2 3" xfId="10794"/>
    <cellStyle name="Normál 4 3 10 3 2 4" xfId="20695"/>
    <cellStyle name="Normál 4 3 10 3 3" xfId="13270"/>
    <cellStyle name="Normál 4 3 10 3 3 2" xfId="23164"/>
    <cellStyle name="Normál 4 3 10 3 4" xfId="8253"/>
    <cellStyle name="Normál 4 3 10 3 5" xfId="3586"/>
    <cellStyle name="Normál 4 3 10 3 6" xfId="18225"/>
    <cellStyle name="Normál 4 3 10 3 7" xfId="28087"/>
    <cellStyle name="Normál 4 3 10 4" xfId="647"/>
    <cellStyle name="Normál 4 3 10 4 2" xfId="3589"/>
    <cellStyle name="Normál 4 3 10 4 2 2" xfId="15758"/>
    <cellStyle name="Normál 4 3 10 4 2 2 2" xfId="25638"/>
    <cellStyle name="Normál 4 3 10 4 2 3" xfId="10795"/>
    <cellStyle name="Normál 4 3 10 4 2 4" xfId="20696"/>
    <cellStyle name="Normál 4 3 10 4 3" xfId="13271"/>
    <cellStyle name="Normál 4 3 10 4 3 2" xfId="23165"/>
    <cellStyle name="Normál 4 3 10 4 4" xfId="8254"/>
    <cellStyle name="Normál 4 3 10 4 5" xfId="3588"/>
    <cellStyle name="Normál 4 3 10 4 6" xfId="18226"/>
    <cellStyle name="Normál 4 3 10 4 7" xfId="28088"/>
    <cellStyle name="Normál 4 3 10 5" xfId="648"/>
    <cellStyle name="Normál 4 3 10 5 2" xfId="3591"/>
    <cellStyle name="Normál 4 3 10 5 2 2" xfId="15759"/>
    <cellStyle name="Normál 4 3 10 5 2 2 2" xfId="25639"/>
    <cellStyle name="Normál 4 3 10 5 2 3" xfId="10796"/>
    <cellStyle name="Normál 4 3 10 5 2 4" xfId="20697"/>
    <cellStyle name="Normál 4 3 10 5 3" xfId="13272"/>
    <cellStyle name="Normál 4 3 10 5 3 2" xfId="23166"/>
    <cellStyle name="Normál 4 3 10 5 4" xfId="8255"/>
    <cellStyle name="Normál 4 3 10 5 5" xfId="3590"/>
    <cellStyle name="Normál 4 3 10 5 6" xfId="18227"/>
    <cellStyle name="Normál 4 3 10 5 7" xfId="28089"/>
    <cellStyle name="Normál 4 3 10 6" xfId="649"/>
    <cellStyle name="Normál 4 3 10 6 2" xfId="3593"/>
    <cellStyle name="Normál 4 3 10 6 2 2" xfId="15760"/>
    <cellStyle name="Normál 4 3 10 6 2 2 2" xfId="25640"/>
    <cellStyle name="Normál 4 3 10 6 2 3" xfId="10797"/>
    <cellStyle name="Normál 4 3 10 6 2 4" xfId="20698"/>
    <cellStyle name="Normál 4 3 10 6 3" xfId="13273"/>
    <cellStyle name="Normál 4 3 10 6 3 2" xfId="23167"/>
    <cellStyle name="Normál 4 3 10 6 4" xfId="8256"/>
    <cellStyle name="Normál 4 3 10 6 5" xfId="3592"/>
    <cellStyle name="Normál 4 3 10 6 6" xfId="18228"/>
    <cellStyle name="Normál 4 3 10 6 7" xfId="28090"/>
    <cellStyle name="Normál 4 3 10 7" xfId="3594"/>
    <cellStyle name="Normál 4 3 10 7 2" xfId="15752"/>
    <cellStyle name="Normál 4 3 10 7 2 2" xfId="25632"/>
    <cellStyle name="Normál 4 3 10 7 3" xfId="10789"/>
    <cellStyle name="Normál 4 3 10 7 4" xfId="20690"/>
    <cellStyle name="Normál 4 3 10 8" xfId="13265"/>
    <cellStyle name="Normál 4 3 10 8 2" xfId="23159"/>
    <cellStyle name="Normál 4 3 10 9" xfId="8248"/>
    <cellStyle name="Normál 4 3 11" xfId="650"/>
    <cellStyle name="Normál 4 3 11 10" xfId="3595"/>
    <cellStyle name="Normál 4 3 11 11" xfId="18229"/>
    <cellStyle name="Normál 4 3 11 12" xfId="28091"/>
    <cellStyle name="Normál 4 3 11 2" xfId="651"/>
    <cellStyle name="Normál 4 3 11 2 10" xfId="28092"/>
    <cellStyle name="Normál 4 3 11 2 2" xfId="652"/>
    <cellStyle name="Normál 4 3 11 2 2 2" xfId="3598"/>
    <cellStyle name="Normál 4 3 11 2 2 2 2" xfId="15763"/>
    <cellStyle name="Normál 4 3 11 2 2 2 2 2" xfId="25643"/>
    <cellStyle name="Normál 4 3 11 2 2 2 3" xfId="10800"/>
    <cellStyle name="Normál 4 3 11 2 2 2 4" xfId="20701"/>
    <cellStyle name="Normál 4 3 11 2 2 3" xfId="13276"/>
    <cellStyle name="Normál 4 3 11 2 2 3 2" xfId="23170"/>
    <cellStyle name="Normál 4 3 11 2 2 4" xfId="8259"/>
    <cellStyle name="Normál 4 3 11 2 2 5" xfId="3597"/>
    <cellStyle name="Normál 4 3 11 2 2 6" xfId="18231"/>
    <cellStyle name="Normál 4 3 11 2 2 7" xfId="28093"/>
    <cellStyle name="Normál 4 3 11 2 3" xfId="653"/>
    <cellStyle name="Normál 4 3 11 2 3 2" xfId="3600"/>
    <cellStyle name="Normál 4 3 11 2 3 2 2" xfId="15764"/>
    <cellStyle name="Normál 4 3 11 2 3 2 2 2" xfId="25644"/>
    <cellStyle name="Normál 4 3 11 2 3 2 3" xfId="10801"/>
    <cellStyle name="Normál 4 3 11 2 3 2 4" xfId="20702"/>
    <cellStyle name="Normál 4 3 11 2 3 3" xfId="13277"/>
    <cellStyle name="Normál 4 3 11 2 3 3 2" xfId="23171"/>
    <cellStyle name="Normál 4 3 11 2 3 4" xfId="8260"/>
    <cellStyle name="Normál 4 3 11 2 3 5" xfId="3599"/>
    <cellStyle name="Normál 4 3 11 2 3 6" xfId="18232"/>
    <cellStyle name="Normál 4 3 11 2 3 7" xfId="28094"/>
    <cellStyle name="Normál 4 3 11 2 4" xfId="654"/>
    <cellStyle name="Normál 4 3 11 2 4 2" xfId="3602"/>
    <cellStyle name="Normál 4 3 11 2 4 2 2" xfId="15765"/>
    <cellStyle name="Normál 4 3 11 2 4 2 2 2" xfId="25645"/>
    <cellStyle name="Normál 4 3 11 2 4 2 3" xfId="10802"/>
    <cellStyle name="Normál 4 3 11 2 4 2 4" xfId="20703"/>
    <cellStyle name="Normál 4 3 11 2 4 3" xfId="13278"/>
    <cellStyle name="Normál 4 3 11 2 4 3 2" xfId="23172"/>
    <cellStyle name="Normál 4 3 11 2 4 4" xfId="8261"/>
    <cellStyle name="Normál 4 3 11 2 4 5" xfId="3601"/>
    <cellStyle name="Normál 4 3 11 2 4 6" xfId="18233"/>
    <cellStyle name="Normál 4 3 11 2 4 7" xfId="28095"/>
    <cellStyle name="Normál 4 3 11 2 5" xfId="3603"/>
    <cellStyle name="Normál 4 3 11 2 5 2" xfId="15762"/>
    <cellStyle name="Normál 4 3 11 2 5 2 2" xfId="25642"/>
    <cellStyle name="Normál 4 3 11 2 5 3" xfId="10799"/>
    <cellStyle name="Normál 4 3 11 2 5 4" xfId="20700"/>
    <cellStyle name="Normál 4 3 11 2 6" xfId="13275"/>
    <cellStyle name="Normál 4 3 11 2 6 2" xfId="23169"/>
    <cellStyle name="Normál 4 3 11 2 7" xfId="8258"/>
    <cellStyle name="Normál 4 3 11 2 8" xfId="3596"/>
    <cellStyle name="Normál 4 3 11 2 9" xfId="18230"/>
    <cellStyle name="Normál 4 3 11 3" xfId="655"/>
    <cellStyle name="Normál 4 3 11 3 2" xfId="3605"/>
    <cellStyle name="Normál 4 3 11 3 2 2" xfId="15766"/>
    <cellStyle name="Normál 4 3 11 3 2 2 2" xfId="25646"/>
    <cellStyle name="Normál 4 3 11 3 2 3" xfId="10803"/>
    <cellStyle name="Normál 4 3 11 3 2 4" xfId="20704"/>
    <cellStyle name="Normál 4 3 11 3 3" xfId="13279"/>
    <cellStyle name="Normál 4 3 11 3 3 2" xfId="23173"/>
    <cellStyle name="Normál 4 3 11 3 4" xfId="8262"/>
    <cellStyle name="Normál 4 3 11 3 5" xfId="3604"/>
    <cellStyle name="Normál 4 3 11 3 6" xfId="18234"/>
    <cellStyle name="Normál 4 3 11 3 7" xfId="28096"/>
    <cellStyle name="Normál 4 3 11 4" xfId="656"/>
    <cellStyle name="Normál 4 3 11 4 2" xfId="3607"/>
    <cellStyle name="Normál 4 3 11 4 2 2" xfId="15767"/>
    <cellStyle name="Normál 4 3 11 4 2 2 2" xfId="25647"/>
    <cellStyle name="Normál 4 3 11 4 2 3" xfId="10804"/>
    <cellStyle name="Normál 4 3 11 4 2 4" xfId="20705"/>
    <cellStyle name="Normál 4 3 11 4 3" xfId="13280"/>
    <cellStyle name="Normál 4 3 11 4 3 2" xfId="23174"/>
    <cellStyle name="Normál 4 3 11 4 4" xfId="8263"/>
    <cellStyle name="Normál 4 3 11 4 5" xfId="3606"/>
    <cellStyle name="Normál 4 3 11 4 6" xfId="18235"/>
    <cellStyle name="Normál 4 3 11 4 7" xfId="28097"/>
    <cellStyle name="Normál 4 3 11 5" xfId="657"/>
    <cellStyle name="Normál 4 3 11 5 2" xfId="3609"/>
    <cellStyle name="Normál 4 3 11 5 2 2" xfId="15768"/>
    <cellStyle name="Normál 4 3 11 5 2 2 2" xfId="25648"/>
    <cellStyle name="Normál 4 3 11 5 2 3" xfId="10805"/>
    <cellStyle name="Normál 4 3 11 5 2 4" xfId="20706"/>
    <cellStyle name="Normál 4 3 11 5 3" xfId="13281"/>
    <cellStyle name="Normál 4 3 11 5 3 2" xfId="23175"/>
    <cellStyle name="Normál 4 3 11 5 4" xfId="8264"/>
    <cellStyle name="Normál 4 3 11 5 5" xfId="3608"/>
    <cellStyle name="Normál 4 3 11 5 6" xfId="18236"/>
    <cellStyle name="Normál 4 3 11 5 7" xfId="28098"/>
    <cellStyle name="Normál 4 3 11 6" xfId="658"/>
    <cellStyle name="Normál 4 3 11 6 2" xfId="3611"/>
    <cellStyle name="Normál 4 3 11 6 2 2" xfId="15769"/>
    <cellStyle name="Normál 4 3 11 6 2 2 2" xfId="25649"/>
    <cellStyle name="Normál 4 3 11 6 2 3" xfId="10806"/>
    <cellStyle name="Normál 4 3 11 6 2 4" xfId="20707"/>
    <cellStyle name="Normál 4 3 11 6 3" xfId="13282"/>
    <cellStyle name="Normál 4 3 11 6 3 2" xfId="23176"/>
    <cellStyle name="Normál 4 3 11 6 4" xfId="8265"/>
    <cellStyle name="Normál 4 3 11 6 5" xfId="3610"/>
    <cellStyle name="Normál 4 3 11 6 6" xfId="18237"/>
    <cellStyle name="Normál 4 3 11 6 7" xfId="28099"/>
    <cellStyle name="Normál 4 3 11 7" xfId="3612"/>
    <cellStyle name="Normál 4 3 11 7 2" xfId="15761"/>
    <cellStyle name="Normál 4 3 11 7 2 2" xfId="25641"/>
    <cellStyle name="Normál 4 3 11 7 3" xfId="10798"/>
    <cellStyle name="Normál 4 3 11 7 4" xfId="20699"/>
    <cellStyle name="Normál 4 3 11 8" xfId="13274"/>
    <cellStyle name="Normál 4 3 11 8 2" xfId="23168"/>
    <cellStyle name="Normál 4 3 11 9" xfId="8257"/>
    <cellStyle name="Normál 4 3 12" xfId="659"/>
    <cellStyle name="Normál 4 3 12 10" xfId="3613"/>
    <cellStyle name="Normál 4 3 12 11" xfId="18238"/>
    <cellStyle name="Normál 4 3 12 12" xfId="28100"/>
    <cellStyle name="Normál 4 3 12 2" xfId="660"/>
    <cellStyle name="Normál 4 3 12 2 10" xfId="28101"/>
    <cellStyle name="Normál 4 3 12 2 2" xfId="661"/>
    <cellStyle name="Normál 4 3 12 2 2 2" xfId="3616"/>
    <cellStyle name="Normál 4 3 12 2 2 2 2" xfId="15772"/>
    <cellStyle name="Normál 4 3 12 2 2 2 2 2" xfId="25652"/>
    <cellStyle name="Normál 4 3 12 2 2 2 3" xfId="10809"/>
    <cellStyle name="Normál 4 3 12 2 2 2 4" xfId="20710"/>
    <cellStyle name="Normál 4 3 12 2 2 3" xfId="13285"/>
    <cellStyle name="Normál 4 3 12 2 2 3 2" xfId="23179"/>
    <cellStyle name="Normál 4 3 12 2 2 4" xfId="8268"/>
    <cellStyle name="Normál 4 3 12 2 2 5" xfId="3615"/>
    <cellStyle name="Normál 4 3 12 2 2 6" xfId="18240"/>
    <cellStyle name="Normál 4 3 12 2 2 7" xfId="28102"/>
    <cellStyle name="Normál 4 3 12 2 3" xfId="662"/>
    <cellStyle name="Normál 4 3 12 2 3 2" xfId="3618"/>
    <cellStyle name="Normál 4 3 12 2 3 2 2" xfId="15773"/>
    <cellStyle name="Normál 4 3 12 2 3 2 2 2" xfId="25653"/>
    <cellStyle name="Normál 4 3 12 2 3 2 3" xfId="10810"/>
    <cellStyle name="Normál 4 3 12 2 3 2 4" xfId="20711"/>
    <cellStyle name="Normál 4 3 12 2 3 3" xfId="13286"/>
    <cellStyle name="Normál 4 3 12 2 3 3 2" xfId="23180"/>
    <cellStyle name="Normál 4 3 12 2 3 4" xfId="8269"/>
    <cellStyle name="Normál 4 3 12 2 3 5" xfId="3617"/>
    <cellStyle name="Normál 4 3 12 2 3 6" xfId="18241"/>
    <cellStyle name="Normál 4 3 12 2 3 7" xfId="28103"/>
    <cellStyle name="Normál 4 3 12 2 4" xfId="663"/>
    <cellStyle name="Normál 4 3 12 2 4 2" xfId="3620"/>
    <cellStyle name="Normál 4 3 12 2 4 2 2" xfId="15774"/>
    <cellStyle name="Normál 4 3 12 2 4 2 2 2" xfId="25654"/>
    <cellStyle name="Normál 4 3 12 2 4 2 3" xfId="10811"/>
    <cellStyle name="Normál 4 3 12 2 4 2 4" xfId="20712"/>
    <cellStyle name="Normál 4 3 12 2 4 3" xfId="13287"/>
    <cellStyle name="Normál 4 3 12 2 4 3 2" xfId="23181"/>
    <cellStyle name="Normál 4 3 12 2 4 4" xfId="8270"/>
    <cellStyle name="Normál 4 3 12 2 4 5" xfId="3619"/>
    <cellStyle name="Normál 4 3 12 2 4 6" xfId="18242"/>
    <cellStyle name="Normál 4 3 12 2 4 7" xfId="28104"/>
    <cellStyle name="Normál 4 3 12 2 5" xfId="3621"/>
    <cellStyle name="Normál 4 3 12 2 5 2" xfId="15771"/>
    <cellStyle name="Normál 4 3 12 2 5 2 2" xfId="25651"/>
    <cellStyle name="Normál 4 3 12 2 5 3" xfId="10808"/>
    <cellStyle name="Normál 4 3 12 2 5 4" xfId="20709"/>
    <cellStyle name="Normál 4 3 12 2 6" xfId="13284"/>
    <cellStyle name="Normál 4 3 12 2 6 2" xfId="23178"/>
    <cellStyle name="Normál 4 3 12 2 7" xfId="8267"/>
    <cellStyle name="Normál 4 3 12 2 8" xfId="3614"/>
    <cellStyle name="Normál 4 3 12 2 9" xfId="18239"/>
    <cellStyle name="Normál 4 3 12 3" xfId="664"/>
    <cellStyle name="Normál 4 3 12 3 2" xfId="3623"/>
    <cellStyle name="Normál 4 3 12 3 2 2" xfId="15775"/>
    <cellStyle name="Normál 4 3 12 3 2 2 2" xfId="25655"/>
    <cellStyle name="Normál 4 3 12 3 2 3" xfId="10812"/>
    <cellStyle name="Normál 4 3 12 3 2 4" xfId="20713"/>
    <cellStyle name="Normál 4 3 12 3 3" xfId="13288"/>
    <cellStyle name="Normál 4 3 12 3 3 2" xfId="23182"/>
    <cellStyle name="Normál 4 3 12 3 4" xfId="8271"/>
    <cellStyle name="Normál 4 3 12 3 5" xfId="3622"/>
    <cellStyle name="Normál 4 3 12 3 6" xfId="18243"/>
    <cellStyle name="Normál 4 3 12 3 7" xfId="28105"/>
    <cellStyle name="Normál 4 3 12 4" xfId="665"/>
    <cellStyle name="Normál 4 3 12 4 2" xfId="3625"/>
    <cellStyle name="Normál 4 3 12 4 2 2" xfId="15776"/>
    <cellStyle name="Normál 4 3 12 4 2 2 2" xfId="25656"/>
    <cellStyle name="Normál 4 3 12 4 2 3" xfId="10813"/>
    <cellStyle name="Normál 4 3 12 4 2 4" xfId="20714"/>
    <cellStyle name="Normál 4 3 12 4 3" xfId="13289"/>
    <cellStyle name="Normál 4 3 12 4 3 2" xfId="23183"/>
    <cellStyle name="Normál 4 3 12 4 4" xfId="8272"/>
    <cellStyle name="Normál 4 3 12 4 5" xfId="3624"/>
    <cellStyle name="Normál 4 3 12 4 6" xfId="18244"/>
    <cellStyle name="Normál 4 3 12 4 7" xfId="28106"/>
    <cellStyle name="Normál 4 3 12 5" xfId="666"/>
    <cellStyle name="Normál 4 3 12 5 2" xfId="3627"/>
    <cellStyle name="Normál 4 3 12 5 2 2" xfId="15777"/>
    <cellStyle name="Normál 4 3 12 5 2 2 2" xfId="25657"/>
    <cellStyle name="Normál 4 3 12 5 2 3" xfId="10814"/>
    <cellStyle name="Normál 4 3 12 5 2 4" xfId="20715"/>
    <cellStyle name="Normál 4 3 12 5 3" xfId="13290"/>
    <cellStyle name="Normál 4 3 12 5 3 2" xfId="23184"/>
    <cellStyle name="Normál 4 3 12 5 4" xfId="8273"/>
    <cellStyle name="Normál 4 3 12 5 5" xfId="3626"/>
    <cellStyle name="Normál 4 3 12 5 6" xfId="18245"/>
    <cellStyle name="Normál 4 3 12 5 7" xfId="28107"/>
    <cellStyle name="Normál 4 3 12 6" xfId="667"/>
    <cellStyle name="Normál 4 3 12 6 2" xfId="3629"/>
    <cellStyle name="Normál 4 3 12 6 2 2" xfId="15778"/>
    <cellStyle name="Normál 4 3 12 6 2 2 2" xfId="25658"/>
    <cellStyle name="Normál 4 3 12 6 2 3" xfId="10815"/>
    <cellStyle name="Normál 4 3 12 6 2 4" xfId="20716"/>
    <cellStyle name="Normál 4 3 12 6 3" xfId="13291"/>
    <cellStyle name="Normál 4 3 12 6 3 2" xfId="23185"/>
    <cellStyle name="Normál 4 3 12 6 4" xfId="8274"/>
    <cellStyle name="Normál 4 3 12 6 5" xfId="3628"/>
    <cellStyle name="Normál 4 3 12 6 6" xfId="18246"/>
    <cellStyle name="Normál 4 3 12 6 7" xfId="28108"/>
    <cellStyle name="Normál 4 3 12 7" xfId="3630"/>
    <cellStyle name="Normál 4 3 12 7 2" xfId="15770"/>
    <cellStyle name="Normál 4 3 12 7 2 2" xfId="25650"/>
    <cellStyle name="Normál 4 3 12 7 3" xfId="10807"/>
    <cellStyle name="Normál 4 3 12 7 4" xfId="20708"/>
    <cellStyle name="Normál 4 3 12 8" xfId="13283"/>
    <cellStyle name="Normál 4 3 12 8 2" xfId="23177"/>
    <cellStyle name="Normál 4 3 12 9" xfId="8266"/>
    <cellStyle name="Normál 4 3 13" xfId="668"/>
    <cellStyle name="Normál 4 3 13 10" xfId="3631"/>
    <cellStyle name="Normál 4 3 13 11" xfId="18247"/>
    <cellStyle name="Normál 4 3 13 12" xfId="28109"/>
    <cellStyle name="Normál 4 3 13 2" xfId="669"/>
    <cellStyle name="Normál 4 3 13 2 10" xfId="28110"/>
    <cellStyle name="Normál 4 3 13 2 2" xfId="670"/>
    <cellStyle name="Normál 4 3 13 2 2 2" xfId="3634"/>
    <cellStyle name="Normál 4 3 13 2 2 2 2" xfId="15781"/>
    <cellStyle name="Normál 4 3 13 2 2 2 2 2" xfId="25661"/>
    <cellStyle name="Normál 4 3 13 2 2 2 3" xfId="10818"/>
    <cellStyle name="Normál 4 3 13 2 2 2 4" xfId="20719"/>
    <cellStyle name="Normál 4 3 13 2 2 3" xfId="13294"/>
    <cellStyle name="Normál 4 3 13 2 2 3 2" xfId="23188"/>
    <cellStyle name="Normál 4 3 13 2 2 4" xfId="8277"/>
    <cellStyle name="Normál 4 3 13 2 2 5" xfId="3633"/>
    <cellStyle name="Normál 4 3 13 2 2 6" xfId="18249"/>
    <cellStyle name="Normál 4 3 13 2 2 7" xfId="28111"/>
    <cellStyle name="Normál 4 3 13 2 3" xfId="671"/>
    <cellStyle name="Normál 4 3 13 2 3 2" xfId="3636"/>
    <cellStyle name="Normál 4 3 13 2 3 2 2" xfId="15782"/>
    <cellStyle name="Normál 4 3 13 2 3 2 2 2" xfId="25662"/>
    <cellStyle name="Normál 4 3 13 2 3 2 3" xfId="10819"/>
    <cellStyle name="Normál 4 3 13 2 3 2 4" xfId="20720"/>
    <cellStyle name="Normál 4 3 13 2 3 3" xfId="13295"/>
    <cellStyle name="Normál 4 3 13 2 3 3 2" xfId="23189"/>
    <cellStyle name="Normál 4 3 13 2 3 4" xfId="8278"/>
    <cellStyle name="Normál 4 3 13 2 3 5" xfId="3635"/>
    <cellStyle name="Normál 4 3 13 2 3 6" xfId="18250"/>
    <cellStyle name="Normál 4 3 13 2 3 7" xfId="28112"/>
    <cellStyle name="Normál 4 3 13 2 4" xfId="672"/>
    <cellStyle name="Normál 4 3 13 2 4 2" xfId="3638"/>
    <cellStyle name="Normál 4 3 13 2 4 2 2" xfId="15783"/>
    <cellStyle name="Normál 4 3 13 2 4 2 2 2" xfId="25663"/>
    <cellStyle name="Normál 4 3 13 2 4 2 3" xfId="10820"/>
    <cellStyle name="Normál 4 3 13 2 4 2 4" xfId="20721"/>
    <cellStyle name="Normál 4 3 13 2 4 3" xfId="13296"/>
    <cellStyle name="Normál 4 3 13 2 4 3 2" xfId="23190"/>
    <cellStyle name="Normál 4 3 13 2 4 4" xfId="8279"/>
    <cellStyle name="Normál 4 3 13 2 4 5" xfId="3637"/>
    <cellStyle name="Normál 4 3 13 2 4 6" xfId="18251"/>
    <cellStyle name="Normál 4 3 13 2 4 7" xfId="28113"/>
    <cellStyle name="Normál 4 3 13 2 5" xfId="3639"/>
    <cellStyle name="Normál 4 3 13 2 5 2" xfId="15780"/>
    <cellStyle name="Normál 4 3 13 2 5 2 2" xfId="25660"/>
    <cellStyle name="Normál 4 3 13 2 5 3" xfId="10817"/>
    <cellStyle name="Normál 4 3 13 2 5 4" xfId="20718"/>
    <cellStyle name="Normál 4 3 13 2 6" xfId="13293"/>
    <cellStyle name="Normál 4 3 13 2 6 2" xfId="23187"/>
    <cellStyle name="Normál 4 3 13 2 7" xfId="8276"/>
    <cellStyle name="Normál 4 3 13 2 8" xfId="3632"/>
    <cellStyle name="Normál 4 3 13 2 9" xfId="18248"/>
    <cellStyle name="Normál 4 3 13 3" xfId="673"/>
    <cellStyle name="Normál 4 3 13 3 2" xfId="3641"/>
    <cellStyle name="Normál 4 3 13 3 2 2" xfId="15784"/>
    <cellStyle name="Normál 4 3 13 3 2 2 2" xfId="25664"/>
    <cellStyle name="Normál 4 3 13 3 2 3" xfId="10821"/>
    <cellStyle name="Normál 4 3 13 3 2 4" xfId="20722"/>
    <cellStyle name="Normál 4 3 13 3 3" xfId="13297"/>
    <cellStyle name="Normál 4 3 13 3 3 2" xfId="23191"/>
    <cellStyle name="Normál 4 3 13 3 4" xfId="8280"/>
    <cellStyle name="Normál 4 3 13 3 5" xfId="3640"/>
    <cellStyle name="Normál 4 3 13 3 6" xfId="18252"/>
    <cellStyle name="Normál 4 3 13 3 7" xfId="28114"/>
    <cellStyle name="Normál 4 3 13 4" xfId="674"/>
    <cellStyle name="Normál 4 3 13 4 2" xfId="3643"/>
    <cellStyle name="Normál 4 3 13 4 2 2" xfId="15785"/>
    <cellStyle name="Normál 4 3 13 4 2 2 2" xfId="25665"/>
    <cellStyle name="Normál 4 3 13 4 2 3" xfId="10822"/>
    <cellStyle name="Normál 4 3 13 4 2 4" xfId="20723"/>
    <cellStyle name="Normál 4 3 13 4 3" xfId="13298"/>
    <cellStyle name="Normál 4 3 13 4 3 2" xfId="23192"/>
    <cellStyle name="Normál 4 3 13 4 4" xfId="8281"/>
    <cellStyle name="Normál 4 3 13 4 5" xfId="3642"/>
    <cellStyle name="Normál 4 3 13 4 6" xfId="18253"/>
    <cellStyle name="Normál 4 3 13 4 7" xfId="28115"/>
    <cellStyle name="Normál 4 3 13 5" xfId="675"/>
    <cellStyle name="Normál 4 3 13 5 2" xfId="3645"/>
    <cellStyle name="Normál 4 3 13 5 2 2" xfId="15786"/>
    <cellStyle name="Normál 4 3 13 5 2 2 2" xfId="25666"/>
    <cellStyle name="Normál 4 3 13 5 2 3" xfId="10823"/>
    <cellStyle name="Normál 4 3 13 5 2 4" xfId="20724"/>
    <cellStyle name="Normál 4 3 13 5 3" xfId="13299"/>
    <cellStyle name="Normál 4 3 13 5 3 2" xfId="23193"/>
    <cellStyle name="Normál 4 3 13 5 4" xfId="8282"/>
    <cellStyle name="Normál 4 3 13 5 5" xfId="3644"/>
    <cellStyle name="Normál 4 3 13 5 6" xfId="18254"/>
    <cellStyle name="Normál 4 3 13 5 7" xfId="28116"/>
    <cellStyle name="Normál 4 3 13 6" xfId="676"/>
    <cellStyle name="Normál 4 3 13 6 2" xfId="3647"/>
    <cellStyle name="Normál 4 3 13 6 2 2" xfId="15787"/>
    <cellStyle name="Normál 4 3 13 6 2 2 2" xfId="25667"/>
    <cellStyle name="Normál 4 3 13 6 2 3" xfId="10824"/>
    <cellStyle name="Normál 4 3 13 6 2 4" xfId="20725"/>
    <cellStyle name="Normál 4 3 13 6 3" xfId="13300"/>
    <cellStyle name="Normál 4 3 13 6 3 2" xfId="23194"/>
    <cellStyle name="Normál 4 3 13 6 4" xfId="8283"/>
    <cellStyle name="Normál 4 3 13 6 5" xfId="3646"/>
    <cellStyle name="Normál 4 3 13 6 6" xfId="18255"/>
    <cellStyle name="Normál 4 3 13 6 7" xfId="28117"/>
    <cellStyle name="Normál 4 3 13 7" xfId="3648"/>
    <cellStyle name="Normál 4 3 13 7 2" xfId="15779"/>
    <cellStyle name="Normál 4 3 13 7 2 2" xfId="25659"/>
    <cellStyle name="Normál 4 3 13 7 3" xfId="10816"/>
    <cellStyle name="Normál 4 3 13 7 4" xfId="20717"/>
    <cellStyle name="Normál 4 3 13 8" xfId="13292"/>
    <cellStyle name="Normál 4 3 13 8 2" xfId="23186"/>
    <cellStyle name="Normál 4 3 13 9" xfId="8275"/>
    <cellStyle name="Normál 4 3 14" xfId="677"/>
    <cellStyle name="Normál 4 3 14 10" xfId="3649"/>
    <cellStyle name="Normál 4 3 14 11" xfId="18256"/>
    <cellStyle name="Normál 4 3 14 12" xfId="28118"/>
    <cellStyle name="Normál 4 3 14 2" xfId="678"/>
    <cellStyle name="Normál 4 3 14 2 10" xfId="28119"/>
    <cellStyle name="Normál 4 3 14 2 2" xfId="679"/>
    <cellStyle name="Normál 4 3 14 2 2 2" xfId="3652"/>
    <cellStyle name="Normál 4 3 14 2 2 2 2" xfId="15790"/>
    <cellStyle name="Normál 4 3 14 2 2 2 2 2" xfId="25670"/>
    <cellStyle name="Normál 4 3 14 2 2 2 3" xfId="10827"/>
    <cellStyle name="Normál 4 3 14 2 2 2 4" xfId="20728"/>
    <cellStyle name="Normál 4 3 14 2 2 3" xfId="13303"/>
    <cellStyle name="Normál 4 3 14 2 2 3 2" xfId="23197"/>
    <cellStyle name="Normál 4 3 14 2 2 4" xfId="8286"/>
    <cellStyle name="Normál 4 3 14 2 2 5" xfId="3651"/>
    <cellStyle name="Normál 4 3 14 2 2 6" xfId="18258"/>
    <cellStyle name="Normál 4 3 14 2 2 7" xfId="28120"/>
    <cellStyle name="Normál 4 3 14 2 3" xfId="680"/>
    <cellStyle name="Normál 4 3 14 2 3 2" xfId="3654"/>
    <cellStyle name="Normál 4 3 14 2 3 2 2" xfId="15791"/>
    <cellStyle name="Normál 4 3 14 2 3 2 2 2" xfId="25671"/>
    <cellStyle name="Normál 4 3 14 2 3 2 3" xfId="10828"/>
    <cellStyle name="Normál 4 3 14 2 3 2 4" xfId="20729"/>
    <cellStyle name="Normál 4 3 14 2 3 3" xfId="13304"/>
    <cellStyle name="Normál 4 3 14 2 3 3 2" xfId="23198"/>
    <cellStyle name="Normál 4 3 14 2 3 4" xfId="8287"/>
    <cellStyle name="Normál 4 3 14 2 3 5" xfId="3653"/>
    <cellStyle name="Normál 4 3 14 2 3 6" xfId="18259"/>
    <cellStyle name="Normál 4 3 14 2 3 7" xfId="28121"/>
    <cellStyle name="Normál 4 3 14 2 4" xfId="681"/>
    <cellStyle name="Normál 4 3 14 2 4 2" xfId="3656"/>
    <cellStyle name="Normál 4 3 14 2 4 2 2" xfId="15792"/>
    <cellStyle name="Normál 4 3 14 2 4 2 2 2" xfId="25672"/>
    <cellStyle name="Normál 4 3 14 2 4 2 3" xfId="10829"/>
    <cellStyle name="Normál 4 3 14 2 4 2 4" xfId="20730"/>
    <cellStyle name="Normál 4 3 14 2 4 3" xfId="13305"/>
    <cellStyle name="Normál 4 3 14 2 4 3 2" xfId="23199"/>
    <cellStyle name="Normál 4 3 14 2 4 4" xfId="8288"/>
    <cellStyle name="Normál 4 3 14 2 4 5" xfId="3655"/>
    <cellStyle name="Normál 4 3 14 2 4 6" xfId="18260"/>
    <cellStyle name="Normál 4 3 14 2 4 7" xfId="28122"/>
    <cellStyle name="Normál 4 3 14 2 5" xfId="3657"/>
    <cellStyle name="Normál 4 3 14 2 5 2" xfId="15789"/>
    <cellStyle name="Normál 4 3 14 2 5 2 2" xfId="25669"/>
    <cellStyle name="Normál 4 3 14 2 5 3" xfId="10826"/>
    <cellStyle name="Normál 4 3 14 2 5 4" xfId="20727"/>
    <cellStyle name="Normál 4 3 14 2 6" xfId="13302"/>
    <cellStyle name="Normál 4 3 14 2 6 2" xfId="23196"/>
    <cellStyle name="Normál 4 3 14 2 7" xfId="8285"/>
    <cellStyle name="Normál 4 3 14 2 8" xfId="3650"/>
    <cellStyle name="Normál 4 3 14 2 9" xfId="18257"/>
    <cellStyle name="Normál 4 3 14 3" xfId="682"/>
    <cellStyle name="Normál 4 3 14 3 2" xfId="3659"/>
    <cellStyle name="Normál 4 3 14 3 2 2" xfId="15793"/>
    <cellStyle name="Normál 4 3 14 3 2 2 2" xfId="25673"/>
    <cellStyle name="Normál 4 3 14 3 2 3" xfId="10830"/>
    <cellStyle name="Normál 4 3 14 3 2 4" xfId="20731"/>
    <cellStyle name="Normál 4 3 14 3 3" xfId="13306"/>
    <cellStyle name="Normál 4 3 14 3 3 2" xfId="23200"/>
    <cellStyle name="Normál 4 3 14 3 4" xfId="8289"/>
    <cellStyle name="Normál 4 3 14 3 5" xfId="3658"/>
    <cellStyle name="Normál 4 3 14 3 6" xfId="18261"/>
    <cellStyle name="Normál 4 3 14 3 7" xfId="28123"/>
    <cellStyle name="Normál 4 3 14 4" xfId="683"/>
    <cellStyle name="Normál 4 3 14 4 2" xfId="3661"/>
    <cellStyle name="Normál 4 3 14 4 2 2" xfId="15794"/>
    <cellStyle name="Normál 4 3 14 4 2 2 2" xfId="25674"/>
    <cellStyle name="Normál 4 3 14 4 2 3" xfId="10831"/>
    <cellStyle name="Normál 4 3 14 4 2 4" xfId="20732"/>
    <cellStyle name="Normál 4 3 14 4 3" xfId="13307"/>
    <cellStyle name="Normál 4 3 14 4 3 2" xfId="23201"/>
    <cellStyle name="Normál 4 3 14 4 4" xfId="8290"/>
    <cellStyle name="Normál 4 3 14 4 5" xfId="3660"/>
    <cellStyle name="Normál 4 3 14 4 6" xfId="18262"/>
    <cellStyle name="Normál 4 3 14 4 7" xfId="28124"/>
    <cellStyle name="Normál 4 3 14 5" xfId="684"/>
    <cellStyle name="Normál 4 3 14 5 2" xfId="3663"/>
    <cellStyle name="Normál 4 3 14 5 2 2" xfId="15795"/>
    <cellStyle name="Normál 4 3 14 5 2 2 2" xfId="25675"/>
    <cellStyle name="Normál 4 3 14 5 2 3" xfId="10832"/>
    <cellStyle name="Normál 4 3 14 5 2 4" xfId="20733"/>
    <cellStyle name="Normál 4 3 14 5 3" xfId="13308"/>
    <cellStyle name="Normál 4 3 14 5 3 2" xfId="23202"/>
    <cellStyle name="Normál 4 3 14 5 4" xfId="8291"/>
    <cellStyle name="Normál 4 3 14 5 5" xfId="3662"/>
    <cellStyle name="Normál 4 3 14 5 6" xfId="18263"/>
    <cellStyle name="Normál 4 3 14 5 7" xfId="28125"/>
    <cellStyle name="Normál 4 3 14 6" xfId="685"/>
    <cellStyle name="Normál 4 3 14 6 2" xfId="3665"/>
    <cellStyle name="Normál 4 3 14 6 2 2" xfId="15796"/>
    <cellStyle name="Normál 4 3 14 6 2 2 2" xfId="25676"/>
    <cellStyle name="Normál 4 3 14 6 2 3" xfId="10833"/>
    <cellStyle name="Normál 4 3 14 6 2 4" xfId="20734"/>
    <cellStyle name="Normál 4 3 14 6 3" xfId="13309"/>
    <cellStyle name="Normál 4 3 14 6 3 2" xfId="23203"/>
    <cellStyle name="Normál 4 3 14 6 4" xfId="8292"/>
    <cellStyle name="Normál 4 3 14 6 5" xfId="3664"/>
    <cellStyle name="Normál 4 3 14 6 6" xfId="18264"/>
    <cellStyle name="Normál 4 3 14 6 7" xfId="28126"/>
    <cellStyle name="Normál 4 3 14 7" xfId="3666"/>
    <cellStyle name="Normál 4 3 14 7 2" xfId="15788"/>
    <cellStyle name="Normál 4 3 14 7 2 2" xfId="25668"/>
    <cellStyle name="Normál 4 3 14 7 3" xfId="10825"/>
    <cellStyle name="Normál 4 3 14 7 4" xfId="20726"/>
    <cellStyle name="Normál 4 3 14 8" xfId="13301"/>
    <cellStyle name="Normál 4 3 14 8 2" xfId="23195"/>
    <cellStyle name="Normál 4 3 14 9" xfId="8284"/>
    <cellStyle name="Normál 4 3 15" xfId="686"/>
    <cellStyle name="Normál 4 3 15 10" xfId="3667"/>
    <cellStyle name="Normál 4 3 15 11" xfId="18265"/>
    <cellStyle name="Normál 4 3 15 12" xfId="28127"/>
    <cellStyle name="Normál 4 3 15 2" xfId="687"/>
    <cellStyle name="Normál 4 3 15 2 10" xfId="28128"/>
    <cellStyle name="Normál 4 3 15 2 2" xfId="688"/>
    <cellStyle name="Normál 4 3 15 2 2 2" xfId="3670"/>
    <cellStyle name="Normál 4 3 15 2 2 2 2" xfId="15799"/>
    <cellStyle name="Normál 4 3 15 2 2 2 2 2" xfId="25679"/>
    <cellStyle name="Normál 4 3 15 2 2 2 3" xfId="10836"/>
    <cellStyle name="Normál 4 3 15 2 2 2 4" xfId="20737"/>
    <cellStyle name="Normál 4 3 15 2 2 3" xfId="13312"/>
    <cellStyle name="Normál 4 3 15 2 2 3 2" xfId="23206"/>
    <cellStyle name="Normál 4 3 15 2 2 4" xfId="8295"/>
    <cellStyle name="Normál 4 3 15 2 2 5" xfId="3669"/>
    <cellStyle name="Normál 4 3 15 2 2 6" xfId="18267"/>
    <cellStyle name="Normál 4 3 15 2 2 7" xfId="28129"/>
    <cellStyle name="Normál 4 3 15 2 3" xfId="689"/>
    <cellStyle name="Normál 4 3 15 2 3 2" xfId="3672"/>
    <cellStyle name="Normál 4 3 15 2 3 2 2" xfId="15800"/>
    <cellStyle name="Normál 4 3 15 2 3 2 2 2" xfId="25680"/>
    <cellStyle name="Normál 4 3 15 2 3 2 3" xfId="10837"/>
    <cellStyle name="Normál 4 3 15 2 3 2 4" xfId="20738"/>
    <cellStyle name="Normál 4 3 15 2 3 3" xfId="13313"/>
    <cellStyle name="Normál 4 3 15 2 3 3 2" xfId="23207"/>
    <cellStyle name="Normál 4 3 15 2 3 4" xfId="8296"/>
    <cellStyle name="Normál 4 3 15 2 3 5" xfId="3671"/>
    <cellStyle name="Normál 4 3 15 2 3 6" xfId="18268"/>
    <cellStyle name="Normál 4 3 15 2 3 7" xfId="28130"/>
    <cellStyle name="Normál 4 3 15 2 4" xfId="690"/>
    <cellStyle name="Normál 4 3 15 2 4 2" xfId="3674"/>
    <cellStyle name="Normál 4 3 15 2 4 2 2" xfId="15801"/>
    <cellStyle name="Normál 4 3 15 2 4 2 2 2" xfId="25681"/>
    <cellStyle name="Normál 4 3 15 2 4 2 3" xfId="10838"/>
    <cellStyle name="Normál 4 3 15 2 4 2 4" xfId="20739"/>
    <cellStyle name="Normál 4 3 15 2 4 3" xfId="13314"/>
    <cellStyle name="Normál 4 3 15 2 4 3 2" xfId="23208"/>
    <cellStyle name="Normál 4 3 15 2 4 4" xfId="8297"/>
    <cellStyle name="Normál 4 3 15 2 4 5" xfId="3673"/>
    <cellStyle name="Normál 4 3 15 2 4 6" xfId="18269"/>
    <cellStyle name="Normál 4 3 15 2 4 7" xfId="28131"/>
    <cellStyle name="Normál 4 3 15 2 5" xfId="3675"/>
    <cellStyle name="Normál 4 3 15 2 5 2" xfId="15798"/>
    <cellStyle name="Normál 4 3 15 2 5 2 2" xfId="25678"/>
    <cellStyle name="Normál 4 3 15 2 5 3" xfId="10835"/>
    <cellStyle name="Normál 4 3 15 2 5 4" xfId="20736"/>
    <cellStyle name="Normál 4 3 15 2 6" xfId="13311"/>
    <cellStyle name="Normál 4 3 15 2 6 2" xfId="23205"/>
    <cellStyle name="Normál 4 3 15 2 7" xfId="8294"/>
    <cellStyle name="Normál 4 3 15 2 8" xfId="3668"/>
    <cellStyle name="Normál 4 3 15 2 9" xfId="18266"/>
    <cellStyle name="Normál 4 3 15 3" xfId="691"/>
    <cellStyle name="Normál 4 3 15 3 2" xfId="3677"/>
    <cellStyle name="Normál 4 3 15 3 2 2" xfId="15802"/>
    <cellStyle name="Normál 4 3 15 3 2 2 2" xfId="25682"/>
    <cellStyle name="Normál 4 3 15 3 2 3" xfId="10839"/>
    <cellStyle name="Normál 4 3 15 3 2 4" xfId="20740"/>
    <cellStyle name="Normál 4 3 15 3 3" xfId="13315"/>
    <cellStyle name="Normál 4 3 15 3 3 2" xfId="23209"/>
    <cellStyle name="Normál 4 3 15 3 4" xfId="8298"/>
    <cellStyle name="Normál 4 3 15 3 5" xfId="3676"/>
    <cellStyle name="Normál 4 3 15 3 6" xfId="18270"/>
    <cellStyle name="Normál 4 3 15 3 7" xfId="28132"/>
    <cellStyle name="Normál 4 3 15 4" xfId="692"/>
    <cellStyle name="Normál 4 3 15 4 2" xfId="3679"/>
    <cellStyle name="Normál 4 3 15 4 2 2" xfId="15803"/>
    <cellStyle name="Normál 4 3 15 4 2 2 2" xfId="25683"/>
    <cellStyle name="Normál 4 3 15 4 2 3" xfId="10840"/>
    <cellStyle name="Normál 4 3 15 4 2 4" xfId="20741"/>
    <cellStyle name="Normál 4 3 15 4 3" xfId="13316"/>
    <cellStyle name="Normál 4 3 15 4 3 2" xfId="23210"/>
    <cellStyle name="Normál 4 3 15 4 4" xfId="8299"/>
    <cellStyle name="Normál 4 3 15 4 5" xfId="3678"/>
    <cellStyle name="Normál 4 3 15 4 6" xfId="18271"/>
    <cellStyle name="Normál 4 3 15 4 7" xfId="28133"/>
    <cellStyle name="Normál 4 3 15 5" xfId="693"/>
    <cellStyle name="Normál 4 3 15 5 2" xfId="3681"/>
    <cellStyle name="Normál 4 3 15 5 2 2" xfId="15804"/>
    <cellStyle name="Normál 4 3 15 5 2 2 2" xfId="25684"/>
    <cellStyle name="Normál 4 3 15 5 2 3" xfId="10841"/>
    <cellStyle name="Normál 4 3 15 5 2 4" xfId="20742"/>
    <cellStyle name="Normál 4 3 15 5 3" xfId="13317"/>
    <cellStyle name="Normál 4 3 15 5 3 2" xfId="23211"/>
    <cellStyle name="Normál 4 3 15 5 4" xfId="8300"/>
    <cellStyle name="Normál 4 3 15 5 5" xfId="3680"/>
    <cellStyle name="Normál 4 3 15 5 6" xfId="18272"/>
    <cellStyle name="Normál 4 3 15 5 7" xfId="28134"/>
    <cellStyle name="Normál 4 3 15 6" xfId="694"/>
    <cellStyle name="Normál 4 3 15 6 2" xfId="3683"/>
    <cellStyle name="Normál 4 3 15 6 2 2" xfId="15805"/>
    <cellStyle name="Normál 4 3 15 6 2 2 2" xfId="25685"/>
    <cellStyle name="Normál 4 3 15 6 2 3" xfId="10842"/>
    <cellStyle name="Normál 4 3 15 6 2 4" xfId="20743"/>
    <cellStyle name="Normál 4 3 15 6 3" xfId="13318"/>
    <cellStyle name="Normál 4 3 15 6 3 2" xfId="23212"/>
    <cellStyle name="Normál 4 3 15 6 4" xfId="8301"/>
    <cellStyle name="Normál 4 3 15 6 5" xfId="3682"/>
    <cellStyle name="Normál 4 3 15 6 6" xfId="18273"/>
    <cellStyle name="Normál 4 3 15 6 7" xfId="28135"/>
    <cellStyle name="Normál 4 3 15 7" xfId="3684"/>
    <cellStyle name="Normál 4 3 15 7 2" xfId="15797"/>
    <cellStyle name="Normál 4 3 15 7 2 2" xfId="25677"/>
    <cellStyle name="Normál 4 3 15 7 3" xfId="10834"/>
    <cellStyle name="Normál 4 3 15 7 4" xfId="20735"/>
    <cellStyle name="Normál 4 3 15 8" xfId="13310"/>
    <cellStyle name="Normál 4 3 15 8 2" xfId="23204"/>
    <cellStyle name="Normál 4 3 15 9" xfId="8293"/>
    <cellStyle name="Normál 4 3 16" xfId="695"/>
    <cellStyle name="Normál 4 3 16 10" xfId="28136"/>
    <cellStyle name="Normál 4 3 16 2" xfId="696"/>
    <cellStyle name="Normál 4 3 16 2 2" xfId="3687"/>
    <cellStyle name="Normál 4 3 16 2 2 2" xfId="15807"/>
    <cellStyle name="Normál 4 3 16 2 2 2 2" xfId="25687"/>
    <cellStyle name="Normál 4 3 16 2 2 3" xfId="10844"/>
    <cellStyle name="Normál 4 3 16 2 2 4" xfId="20745"/>
    <cellStyle name="Normál 4 3 16 2 3" xfId="13320"/>
    <cellStyle name="Normál 4 3 16 2 3 2" xfId="23214"/>
    <cellStyle name="Normál 4 3 16 2 4" xfId="8303"/>
    <cellStyle name="Normál 4 3 16 2 5" xfId="3686"/>
    <cellStyle name="Normál 4 3 16 2 6" xfId="18275"/>
    <cellStyle name="Normál 4 3 16 2 7" xfId="28137"/>
    <cellStyle name="Normál 4 3 16 3" xfId="697"/>
    <cellStyle name="Normál 4 3 16 3 2" xfId="3689"/>
    <cellStyle name="Normál 4 3 16 3 2 2" xfId="15808"/>
    <cellStyle name="Normál 4 3 16 3 2 2 2" xfId="25688"/>
    <cellStyle name="Normál 4 3 16 3 2 3" xfId="10845"/>
    <cellStyle name="Normál 4 3 16 3 2 4" xfId="20746"/>
    <cellStyle name="Normál 4 3 16 3 3" xfId="13321"/>
    <cellStyle name="Normál 4 3 16 3 3 2" xfId="23215"/>
    <cellStyle name="Normál 4 3 16 3 4" xfId="8304"/>
    <cellStyle name="Normál 4 3 16 3 5" xfId="3688"/>
    <cellStyle name="Normál 4 3 16 3 6" xfId="18276"/>
    <cellStyle name="Normál 4 3 16 3 7" xfId="28138"/>
    <cellStyle name="Normál 4 3 16 4" xfId="698"/>
    <cellStyle name="Normál 4 3 16 4 2" xfId="3691"/>
    <cellStyle name="Normál 4 3 16 4 2 2" xfId="15809"/>
    <cellStyle name="Normál 4 3 16 4 2 2 2" xfId="25689"/>
    <cellStyle name="Normál 4 3 16 4 2 3" xfId="10846"/>
    <cellStyle name="Normál 4 3 16 4 2 4" xfId="20747"/>
    <cellStyle name="Normál 4 3 16 4 3" xfId="13322"/>
    <cellStyle name="Normál 4 3 16 4 3 2" xfId="23216"/>
    <cellStyle name="Normál 4 3 16 4 4" xfId="8305"/>
    <cellStyle name="Normál 4 3 16 4 5" xfId="3690"/>
    <cellStyle name="Normál 4 3 16 4 6" xfId="18277"/>
    <cellStyle name="Normál 4 3 16 4 7" xfId="28139"/>
    <cellStyle name="Normál 4 3 16 5" xfId="3692"/>
    <cellStyle name="Normál 4 3 16 5 2" xfId="15806"/>
    <cellStyle name="Normál 4 3 16 5 2 2" xfId="25686"/>
    <cellStyle name="Normál 4 3 16 5 3" xfId="10843"/>
    <cellStyle name="Normál 4 3 16 5 4" xfId="20744"/>
    <cellStyle name="Normál 4 3 16 6" xfId="13319"/>
    <cellStyle name="Normál 4 3 16 6 2" xfId="23213"/>
    <cellStyle name="Normál 4 3 16 7" xfId="8302"/>
    <cellStyle name="Normál 4 3 16 8" xfId="3685"/>
    <cellStyle name="Normál 4 3 16 9" xfId="18274"/>
    <cellStyle name="Normál 4 3 17" xfId="699"/>
    <cellStyle name="Normál 4 3 17 10" xfId="28140"/>
    <cellStyle name="Normál 4 3 17 2" xfId="700"/>
    <cellStyle name="Normál 4 3 17 2 2" xfId="3695"/>
    <cellStyle name="Normál 4 3 17 2 2 2" xfId="15811"/>
    <cellStyle name="Normál 4 3 17 2 2 2 2" xfId="25691"/>
    <cellStyle name="Normál 4 3 17 2 2 3" xfId="10848"/>
    <cellStyle name="Normál 4 3 17 2 2 4" xfId="20749"/>
    <cellStyle name="Normál 4 3 17 2 3" xfId="13324"/>
    <cellStyle name="Normál 4 3 17 2 3 2" xfId="23218"/>
    <cellStyle name="Normál 4 3 17 2 4" xfId="8307"/>
    <cellStyle name="Normál 4 3 17 2 5" xfId="3694"/>
    <cellStyle name="Normál 4 3 17 2 6" xfId="18279"/>
    <cellStyle name="Normál 4 3 17 2 7" xfId="28141"/>
    <cellStyle name="Normál 4 3 17 3" xfId="701"/>
    <cellStyle name="Normál 4 3 17 3 2" xfId="3697"/>
    <cellStyle name="Normál 4 3 17 3 2 2" xfId="15812"/>
    <cellStyle name="Normál 4 3 17 3 2 2 2" xfId="25692"/>
    <cellStyle name="Normál 4 3 17 3 2 3" xfId="10849"/>
    <cellStyle name="Normál 4 3 17 3 2 4" xfId="20750"/>
    <cellStyle name="Normál 4 3 17 3 3" xfId="13325"/>
    <cellStyle name="Normál 4 3 17 3 3 2" xfId="23219"/>
    <cellStyle name="Normál 4 3 17 3 4" xfId="8308"/>
    <cellStyle name="Normál 4 3 17 3 5" xfId="3696"/>
    <cellStyle name="Normál 4 3 17 3 6" xfId="18280"/>
    <cellStyle name="Normál 4 3 17 3 7" xfId="28142"/>
    <cellStyle name="Normál 4 3 17 4" xfId="702"/>
    <cellStyle name="Normál 4 3 17 4 2" xfId="3699"/>
    <cellStyle name="Normál 4 3 17 4 2 2" xfId="15813"/>
    <cellStyle name="Normál 4 3 17 4 2 2 2" xfId="25693"/>
    <cellStyle name="Normál 4 3 17 4 2 3" xfId="10850"/>
    <cellStyle name="Normál 4 3 17 4 2 4" xfId="20751"/>
    <cellStyle name="Normál 4 3 17 4 3" xfId="13326"/>
    <cellStyle name="Normál 4 3 17 4 3 2" xfId="23220"/>
    <cellStyle name="Normál 4 3 17 4 4" xfId="8309"/>
    <cellStyle name="Normál 4 3 17 4 5" xfId="3698"/>
    <cellStyle name="Normál 4 3 17 4 6" xfId="18281"/>
    <cellStyle name="Normál 4 3 17 4 7" xfId="28143"/>
    <cellStyle name="Normál 4 3 17 5" xfId="3700"/>
    <cellStyle name="Normál 4 3 17 5 2" xfId="15810"/>
    <cellStyle name="Normál 4 3 17 5 2 2" xfId="25690"/>
    <cellStyle name="Normál 4 3 17 5 3" xfId="10847"/>
    <cellStyle name="Normál 4 3 17 5 4" xfId="20748"/>
    <cellStyle name="Normál 4 3 17 6" xfId="13323"/>
    <cellStyle name="Normál 4 3 17 6 2" xfId="23217"/>
    <cellStyle name="Normál 4 3 17 7" xfId="8306"/>
    <cellStyle name="Normál 4 3 17 8" xfId="3693"/>
    <cellStyle name="Normál 4 3 17 9" xfId="18278"/>
    <cellStyle name="Normál 4 3 18" xfId="703"/>
    <cellStyle name="Normál 4 3 18 2" xfId="3702"/>
    <cellStyle name="Normál 4 3 18 2 2" xfId="15814"/>
    <cellStyle name="Normál 4 3 18 2 2 2" xfId="25694"/>
    <cellStyle name="Normál 4 3 18 2 3" xfId="10851"/>
    <cellStyle name="Normál 4 3 18 2 4" xfId="20752"/>
    <cellStyle name="Normál 4 3 18 3" xfId="13327"/>
    <cellStyle name="Normál 4 3 18 3 2" xfId="23221"/>
    <cellStyle name="Normál 4 3 18 4" xfId="8310"/>
    <cellStyle name="Normál 4 3 18 5" xfId="3701"/>
    <cellStyle name="Normál 4 3 18 6" xfId="18282"/>
    <cellStyle name="Normál 4 3 18 7" xfId="28144"/>
    <cellStyle name="Normál 4 3 19" xfId="704"/>
    <cellStyle name="Normál 4 3 19 2" xfId="3704"/>
    <cellStyle name="Normál 4 3 19 2 2" xfId="15815"/>
    <cellStyle name="Normál 4 3 19 2 2 2" xfId="25695"/>
    <cellStyle name="Normál 4 3 19 2 3" xfId="10852"/>
    <cellStyle name="Normál 4 3 19 2 4" xfId="20753"/>
    <cellStyle name="Normál 4 3 19 3" xfId="13328"/>
    <cellStyle name="Normál 4 3 19 3 2" xfId="23222"/>
    <cellStyle name="Normál 4 3 19 4" xfId="8311"/>
    <cellStyle name="Normál 4 3 19 5" xfId="3703"/>
    <cellStyle name="Normál 4 3 19 6" xfId="18283"/>
    <cellStyle name="Normál 4 3 19 7" xfId="28145"/>
    <cellStyle name="Normál 4 3 2" xfId="705"/>
    <cellStyle name="Normál 4 3 2 10" xfId="706"/>
    <cellStyle name="Normál 4 3 2 10 10" xfId="3706"/>
    <cellStyle name="Normál 4 3 2 10 11" xfId="18285"/>
    <cellStyle name="Normál 4 3 2 10 12" xfId="28147"/>
    <cellStyle name="Normál 4 3 2 10 2" xfId="707"/>
    <cellStyle name="Normál 4 3 2 10 2 10" xfId="28148"/>
    <cellStyle name="Normál 4 3 2 10 2 2" xfId="708"/>
    <cellStyle name="Normál 4 3 2 10 2 2 2" xfId="3709"/>
    <cellStyle name="Normál 4 3 2 10 2 2 2 2" xfId="15819"/>
    <cellStyle name="Normál 4 3 2 10 2 2 2 2 2" xfId="25699"/>
    <cellStyle name="Normál 4 3 2 10 2 2 2 3" xfId="10856"/>
    <cellStyle name="Normál 4 3 2 10 2 2 2 4" xfId="20757"/>
    <cellStyle name="Normál 4 3 2 10 2 2 3" xfId="13332"/>
    <cellStyle name="Normál 4 3 2 10 2 2 3 2" xfId="23226"/>
    <cellStyle name="Normál 4 3 2 10 2 2 4" xfId="8315"/>
    <cellStyle name="Normál 4 3 2 10 2 2 5" xfId="3708"/>
    <cellStyle name="Normál 4 3 2 10 2 2 6" xfId="18287"/>
    <cellStyle name="Normál 4 3 2 10 2 2 7" xfId="28149"/>
    <cellStyle name="Normál 4 3 2 10 2 3" xfId="709"/>
    <cellStyle name="Normál 4 3 2 10 2 3 2" xfId="3711"/>
    <cellStyle name="Normál 4 3 2 10 2 3 2 2" xfId="15820"/>
    <cellStyle name="Normál 4 3 2 10 2 3 2 2 2" xfId="25700"/>
    <cellStyle name="Normál 4 3 2 10 2 3 2 3" xfId="10857"/>
    <cellStyle name="Normál 4 3 2 10 2 3 2 4" xfId="20758"/>
    <cellStyle name="Normál 4 3 2 10 2 3 3" xfId="13333"/>
    <cellStyle name="Normál 4 3 2 10 2 3 3 2" xfId="23227"/>
    <cellStyle name="Normál 4 3 2 10 2 3 4" xfId="8316"/>
    <cellStyle name="Normál 4 3 2 10 2 3 5" xfId="3710"/>
    <cellStyle name="Normál 4 3 2 10 2 3 6" xfId="18288"/>
    <cellStyle name="Normál 4 3 2 10 2 3 7" xfId="28150"/>
    <cellStyle name="Normál 4 3 2 10 2 4" xfId="710"/>
    <cellStyle name="Normál 4 3 2 10 2 4 2" xfId="3713"/>
    <cellStyle name="Normál 4 3 2 10 2 4 2 2" xfId="15821"/>
    <cellStyle name="Normál 4 3 2 10 2 4 2 2 2" xfId="25701"/>
    <cellStyle name="Normál 4 3 2 10 2 4 2 3" xfId="10858"/>
    <cellStyle name="Normál 4 3 2 10 2 4 2 4" xfId="20759"/>
    <cellStyle name="Normál 4 3 2 10 2 4 3" xfId="13334"/>
    <cellStyle name="Normál 4 3 2 10 2 4 3 2" xfId="23228"/>
    <cellStyle name="Normál 4 3 2 10 2 4 4" xfId="8317"/>
    <cellStyle name="Normál 4 3 2 10 2 4 5" xfId="3712"/>
    <cellStyle name="Normál 4 3 2 10 2 4 6" xfId="18289"/>
    <cellStyle name="Normál 4 3 2 10 2 4 7" xfId="28151"/>
    <cellStyle name="Normál 4 3 2 10 2 5" xfId="3714"/>
    <cellStyle name="Normál 4 3 2 10 2 5 2" xfId="15818"/>
    <cellStyle name="Normál 4 3 2 10 2 5 2 2" xfId="25698"/>
    <cellStyle name="Normál 4 3 2 10 2 5 3" xfId="10855"/>
    <cellStyle name="Normál 4 3 2 10 2 5 4" xfId="20756"/>
    <cellStyle name="Normál 4 3 2 10 2 6" xfId="13331"/>
    <cellStyle name="Normál 4 3 2 10 2 6 2" xfId="23225"/>
    <cellStyle name="Normál 4 3 2 10 2 7" xfId="8314"/>
    <cellStyle name="Normál 4 3 2 10 2 8" xfId="3707"/>
    <cellStyle name="Normál 4 3 2 10 2 9" xfId="18286"/>
    <cellStyle name="Normál 4 3 2 10 3" xfId="711"/>
    <cellStyle name="Normál 4 3 2 10 3 2" xfId="3716"/>
    <cellStyle name="Normál 4 3 2 10 3 2 2" xfId="15822"/>
    <cellStyle name="Normál 4 3 2 10 3 2 2 2" xfId="25702"/>
    <cellStyle name="Normál 4 3 2 10 3 2 3" xfId="10859"/>
    <cellStyle name="Normál 4 3 2 10 3 2 4" xfId="20760"/>
    <cellStyle name="Normál 4 3 2 10 3 3" xfId="13335"/>
    <cellStyle name="Normál 4 3 2 10 3 3 2" xfId="23229"/>
    <cellStyle name="Normál 4 3 2 10 3 4" xfId="8318"/>
    <cellStyle name="Normál 4 3 2 10 3 5" xfId="3715"/>
    <cellStyle name="Normál 4 3 2 10 3 6" xfId="18290"/>
    <cellStyle name="Normál 4 3 2 10 3 7" xfId="28152"/>
    <cellStyle name="Normál 4 3 2 10 4" xfId="712"/>
    <cellStyle name="Normál 4 3 2 10 4 2" xfId="3718"/>
    <cellStyle name="Normál 4 3 2 10 4 2 2" xfId="15823"/>
    <cellStyle name="Normál 4 3 2 10 4 2 2 2" xfId="25703"/>
    <cellStyle name="Normál 4 3 2 10 4 2 3" xfId="10860"/>
    <cellStyle name="Normál 4 3 2 10 4 2 4" xfId="20761"/>
    <cellStyle name="Normál 4 3 2 10 4 3" xfId="13336"/>
    <cellStyle name="Normál 4 3 2 10 4 3 2" xfId="23230"/>
    <cellStyle name="Normál 4 3 2 10 4 4" xfId="8319"/>
    <cellStyle name="Normál 4 3 2 10 4 5" xfId="3717"/>
    <cellStyle name="Normál 4 3 2 10 4 6" xfId="18291"/>
    <cellStyle name="Normál 4 3 2 10 4 7" xfId="28153"/>
    <cellStyle name="Normál 4 3 2 10 5" xfId="713"/>
    <cellStyle name="Normál 4 3 2 10 5 2" xfId="3720"/>
    <cellStyle name="Normál 4 3 2 10 5 2 2" xfId="15824"/>
    <cellStyle name="Normál 4 3 2 10 5 2 2 2" xfId="25704"/>
    <cellStyle name="Normál 4 3 2 10 5 2 3" xfId="10861"/>
    <cellStyle name="Normál 4 3 2 10 5 2 4" xfId="20762"/>
    <cellStyle name="Normál 4 3 2 10 5 3" xfId="13337"/>
    <cellStyle name="Normál 4 3 2 10 5 3 2" xfId="23231"/>
    <cellStyle name="Normál 4 3 2 10 5 4" xfId="8320"/>
    <cellStyle name="Normál 4 3 2 10 5 5" xfId="3719"/>
    <cellStyle name="Normál 4 3 2 10 5 6" xfId="18292"/>
    <cellStyle name="Normál 4 3 2 10 5 7" xfId="28154"/>
    <cellStyle name="Normál 4 3 2 10 6" xfId="714"/>
    <cellStyle name="Normál 4 3 2 10 6 2" xfId="3722"/>
    <cellStyle name="Normál 4 3 2 10 6 2 2" xfId="15825"/>
    <cellStyle name="Normál 4 3 2 10 6 2 2 2" xfId="25705"/>
    <cellStyle name="Normál 4 3 2 10 6 2 3" xfId="10862"/>
    <cellStyle name="Normál 4 3 2 10 6 2 4" xfId="20763"/>
    <cellStyle name="Normál 4 3 2 10 6 3" xfId="13338"/>
    <cellStyle name="Normál 4 3 2 10 6 3 2" xfId="23232"/>
    <cellStyle name="Normál 4 3 2 10 6 4" xfId="8321"/>
    <cellStyle name="Normál 4 3 2 10 6 5" xfId="3721"/>
    <cellStyle name="Normál 4 3 2 10 6 6" xfId="18293"/>
    <cellStyle name="Normál 4 3 2 10 6 7" xfId="28155"/>
    <cellStyle name="Normál 4 3 2 10 7" xfId="3723"/>
    <cellStyle name="Normál 4 3 2 10 7 2" xfId="15817"/>
    <cellStyle name="Normál 4 3 2 10 7 2 2" xfId="25697"/>
    <cellStyle name="Normál 4 3 2 10 7 3" xfId="10854"/>
    <cellStyle name="Normál 4 3 2 10 7 4" xfId="20755"/>
    <cellStyle name="Normál 4 3 2 10 8" xfId="13330"/>
    <cellStyle name="Normál 4 3 2 10 8 2" xfId="23224"/>
    <cellStyle name="Normál 4 3 2 10 9" xfId="8313"/>
    <cellStyle name="Normál 4 3 2 11" xfId="715"/>
    <cellStyle name="Normál 4 3 2 11 10" xfId="3724"/>
    <cellStyle name="Normál 4 3 2 11 11" xfId="18294"/>
    <cellStyle name="Normál 4 3 2 11 12" xfId="28156"/>
    <cellStyle name="Normál 4 3 2 11 2" xfId="716"/>
    <cellStyle name="Normál 4 3 2 11 2 10" xfId="28157"/>
    <cellStyle name="Normál 4 3 2 11 2 2" xfId="717"/>
    <cellStyle name="Normál 4 3 2 11 2 2 2" xfId="3727"/>
    <cellStyle name="Normál 4 3 2 11 2 2 2 2" xfId="15828"/>
    <cellStyle name="Normál 4 3 2 11 2 2 2 2 2" xfId="25708"/>
    <cellStyle name="Normál 4 3 2 11 2 2 2 3" xfId="10865"/>
    <cellStyle name="Normál 4 3 2 11 2 2 2 4" xfId="20766"/>
    <cellStyle name="Normál 4 3 2 11 2 2 3" xfId="13341"/>
    <cellStyle name="Normál 4 3 2 11 2 2 3 2" xfId="23235"/>
    <cellStyle name="Normál 4 3 2 11 2 2 4" xfId="8324"/>
    <cellStyle name="Normál 4 3 2 11 2 2 5" xfId="3726"/>
    <cellStyle name="Normál 4 3 2 11 2 2 6" xfId="18296"/>
    <cellStyle name="Normál 4 3 2 11 2 2 7" xfId="28158"/>
    <cellStyle name="Normál 4 3 2 11 2 3" xfId="718"/>
    <cellStyle name="Normál 4 3 2 11 2 3 2" xfId="3729"/>
    <cellStyle name="Normál 4 3 2 11 2 3 2 2" xfId="15829"/>
    <cellStyle name="Normál 4 3 2 11 2 3 2 2 2" xfId="25709"/>
    <cellStyle name="Normál 4 3 2 11 2 3 2 3" xfId="10866"/>
    <cellStyle name="Normál 4 3 2 11 2 3 2 4" xfId="20767"/>
    <cellStyle name="Normál 4 3 2 11 2 3 3" xfId="13342"/>
    <cellStyle name="Normál 4 3 2 11 2 3 3 2" xfId="23236"/>
    <cellStyle name="Normál 4 3 2 11 2 3 4" xfId="8325"/>
    <cellStyle name="Normál 4 3 2 11 2 3 5" xfId="3728"/>
    <cellStyle name="Normál 4 3 2 11 2 3 6" xfId="18297"/>
    <cellStyle name="Normál 4 3 2 11 2 3 7" xfId="28159"/>
    <cellStyle name="Normál 4 3 2 11 2 4" xfId="719"/>
    <cellStyle name="Normál 4 3 2 11 2 4 2" xfId="3731"/>
    <cellStyle name="Normál 4 3 2 11 2 4 2 2" xfId="15830"/>
    <cellStyle name="Normál 4 3 2 11 2 4 2 2 2" xfId="25710"/>
    <cellStyle name="Normál 4 3 2 11 2 4 2 3" xfId="10867"/>
    <cellStyle name="Normál 4 3 2 11 2 4 2 4" xfId="20768"/>
    <cellStyle name="Normál 4 3 2 11 2 4 3" xfId="13343"/>
    <cellStyle name="Normál 4 3 2 11 2 4 3 2" xfId="23237"/>
    <cellStyle name="Normál 4 3 2 11 2 4 4" xfId="8326"/>
    <cellStyle name="Normál 4 3 2 11 2 4 5" xfId="3730"/>
    <cellStyle name="Normál 4 3 2 11 2 4 6" xfId="18298"/>
    <cellStyle name="Normál 4 3 2 11 2 4 7" xfId="28160"/>
    <cellStyle name="Normál 4 3 2 11 2 5" xfId="3732"/>
    <cellStyle name="Normál 4 3 2 11 2 5 2" xfId="15827"/>
    <cellStyle name="Normál 4 3 2 11 2 5 2 2" xfId="25707"/>
    <cellStyle name="Normál 4 3 2 11 2 5 3" xfId="10864"/>
    <cellStyle name="Normál 4 3 2 11 2 5 4" xfId="20765"/>
    <cellStyle name="Normál 4 3 2 11 2 6" xfId="13340"/>
    <cellStyle name="Normál 4 3 2 11 2 6 2" xfId="23234"/>
    <cellStyle name="Normál 4 3 2 11 2 7" xfId="8323"/>
    <cellStyle name="Normál 4 3 2 11 2 8" xfId="3725"/>
    <cellStyle name="Normál 4 3 2 11 2 9" xfId="18295"/>
    <cellStyle name="Normál 4 3 2 11 3" xfId="720"/>
    <cellStyle name="Normál 4 3 2 11 3 2" xfId="3734"/>
    <cellStyle name="Normál 4 3 2 11 3 2 2" xfId="15831"/>
    <cellStyle name="Normál 4 3 2 11 3 2 2 2" xfId="25711"/>
    <cellStyle name="Normál 4 3 2 11 3 2 3" xfId="10868"/>
    <cellStyle name="Normál 4 3 2 11 3 2 4" xfId="20769"/>
    <cellStyle name="Normál 4 3 2 11 3 3" xfId="13344"/>
    <cellStyle name="Normál 4 3 2 11 3 3 2" xfId="23238"/>
    <cellStyle name="Normál 4 3 2 11 3 4" xfId="8327"/>
    <cellStyle name="Normál 4 3 2 11 3 5" xfId="3733"/>
    <cellStyle name="Normál 4 3 2 11 3 6" xfId="18299"/>
    <cellStyle name="Normál 4 3 2 11 3 7" xfId="28161"/>
    <cellStyle name="Normál 4 3 2 11 4" xfId="721"/>
    <cellStyle name="Normál 4 3 2 11 4 2" xfId="3736"/>
    <cellStyle name="Normál 4 3 2 11 4 2 2" xfId="15832"/>
    <cellStyle name="Normál 4 3 2 11 4 2 2 2" xfId="25712"/>
    <cellStyle name="Normál 4 3 2 11 4 2 3" xfId="10869"/>
    <cellStyle name="Normál 4 3 2 11 4 2 4" xfId="20770"/>
    <cellStyle name="Normál 4 3 2 11 4 3" xfId="13345"/>
    <cellStyle name="Normál 4 3 2 11 4 3 2" xfId="23239"/>
    <cellStyle name="Normál 4 3 2 11 4 4" xfId="8328"/>
    <cellStyle name="Normál 4 3 2 11 4 5" xfId="3735"/>
    <cellStyle name="Normál 4 3 2 11 4 6" xfId="18300"/>
    <cellStyle name="Normál 4 3 2 11 4 7" xfId="28162"/>
    <cellStyle name="Normál 4 3 2 11 5" xfId="722"/>
    <cellStyle name="Normál 4 3 2 11 5 2" xfId="3738"/>
    <cellStyle name="Normál 4 3 2 11 5 2 2" xfId="15833"/>
    <cellStyle name="Normál 4 3 2 11 5 2 2 2" xfId="25713"/>
    <cellStyle name="Normál 4 3 2 11 5 2 3" xfId="10870"/>
    <cellStyle name="Normál 4 3 2 11 5 2 4" xfId="20771"/>
    <cellStyle name="Normál 4 3 2 11 5 3" xfId="13346"/>
    <cellStyle name="Normál 4 3 2 11 5 3 2" xfId="23240"/>
    <cellStyle name="Normál 4 3 2 11 5 4" xfId="8329"/>
    <cellStyle name="Normál 4 3 2 11 5 5" xfId="3737"/>
    <cellStyle name="Normál 4 3 2 11 5 6" xfId="18301"/>
    <cellStyle name="Normál 4 3 2 11 5 7" xfId="28163"/>
    <cellStyle name="Normál 4 3 2 11 6" xfId="723"/>
    <cellStyle name="Normál 4 3 2 11 6 2" xfId="3740"/>
    <cellStyle name="Normál 4 3 2 11 6 2 2" xfId="15834"/>
    <cellStyle name="Normál 4 3 2 11 6 2 2 2" xfId="25714"/>
    <cellStyle name="Normál 4 3 2 11 6 2 3" xfId="10871"/>
    <cellStyle name="Normál 4 3 2 11 6 2 4" xfId="20772"/>
    <cellStyle name="Normál 4 3 2 11 6 3" xfId="13347"/>
    <cellStyle name="Normál 4 3 2 11 6 3 2" xfId="23241"/>
    <cellStyle name="Normál 4 3 2 11 6 4" xfId="8330"/>
    <cellStyle name="Normál 4 3 2 11 6 5" xfId="3739"/>
    <cellStyle name="Normál 4 3 2 11 6 6" xfId="18302"/>
    <cellStyle name="Normál 4 3 2 11 6 7" xfId="28164"/>
    <cellStyle name="Normál 4 3 2 11 7" xfId="3741"/>
    <cellStyle name="Normál 4 3 2 11 7 2" xfId="15826"/>
    <cellStyle name="Normál 4 3 2 11 7 2 2" xfId="25706"/>
    <cellStyle name="Normál 4 3 2 11 7 3" xfId="10863"/>
    <cellStyle name="Normál 4 3 2 11 7 4" xfId="20764"/>
    <cellStyle name="Normál 4 3 2 11 8" xfId="13339"/>
    <cellStyle name="Normál 4 3 2 11 8 2" xfId="23233"/>
    <cellStyle name="Normál 4 3 2 11 9" xfId="8322"/>
    <cellStyle name="Normál 4 3 2 12" xfId="724"/>
    <cellStyle name="Normál 4 3 2 12 10" xfId="3742"/>
    <cellStyle name="Normál 4 3 2 12 11" xfId="18303"/>
    <cellStyle name="Normál 4 3 2 12 12" xfId="28165"/>
    <cellStyle name="Normál 4 3 2 12 2" xfId="725"/>
    <cellStyle name="Normál 4 3 2 12 2 10" xfId="28166"/>
    <cellStyle name="Normál 4 3 2 12 2 2" xfId="726"/>
    <cellStyle name="Normál 4 3 2 12 2 2 2" xfId="3745"/>
    <cellStyle name="Normál 4 3 2 12 2 2 2 2" xfId="15837"/>
    <cellStyle name="Normál 4 3 2 12 2 2 2 2 2" xfId="25717"/>
    <cellStyle name="Normál 4 3 2 12 2 2 2 3" xfId="10874"/>
    <cellStyle name="Normál 4 3 2 12 2 2 2 4" xfId="20775"/>
    <cellStyle name="Normál 4 3 2 12 2 2 3" xfId="13350"/>
    <cellStyle name="Normál 4 3 2 12 2 2 3 2" xfId="23244"/>
    <cellStyle name="Normál 4 3 2 12 2 2 4" xfId="8333"/>
    <cellStyle name="Normál 4 3 2 12 2 2 5" xfId="3744"/>
    <cellStyle name="Normál 4 3 2 12 2 2 6" xfId="18305"/>
    <cellStyle name="Normál 4 3 2 12 2 2 7" xfId="28167"/>
    <cellStyle name="Normál 4 3 2 12 2 3" xfId="727"/>
    <cellStyle name="Normál 4 3 2 12 2 3 2" xfId="3747"/>
    <cellStyle name="Normál 4 3 2 12 2 3 2 2" xfId="15838"/>
    <cellStyle name="Normál 4 3 2 12 2 3 2 2 2" xfId="25718"/>
    <cellStyle name="Normál 4 3 2 12 2 3 2 3" xfId="10875"/>
    <cellStyle name="Normál 4 3 2 12 2 3 2 4" xfId="20776"/>
    <cellStyle name="Normál 4 3 2 12 2 3 3" xfId="13351"/>
    <cellStyle name="Normál 4 3 2 12 2 3 3 2" xfId="23245"/>
    <cellStyle name="Normál 4 3 2 12 2 3 4" xfId="8334"/>
    <cellStyle name="Normál 4 3 2 12 2 3 5" xfId="3746"/>
    <cellStyle name="Normál 4 3 2 12 2 3 6" xfId="18306"/>
    <cellStyle name="Normál 4 3 2 12 2 3 7" xfId="28168"/>
    <cellStyle name="Normál 4 3 2 12 2 4" xfId="728"/>
    <cellStyle name="Normál 4 3 2 12 2 4 2" xfId="3749"/>
    <cellStyle name="Normál 4 3 2 12 2 4 2 2" xfId="15839"/>
    <cellStyle name="Normál 4 3 2 12 2 4 2 2 2" xfId="25719"/>
    <cellStyle name="Normál 4 3 2 12 2 4 2 3" xfId="10876"/>
    <cellStyle name="Normál 4 3 2 12 2 4 2 4" xfId="20777"/>
    <cellStyle name="Normál 4 3 2 12 2 4 3" xfId="13352"/>
    <cellStyle name="Normál 4 3 2 12 2 4 3 2" xfId="23246"/>
    <cellStyle name="Normál 4 3 2 12 2 4 4" xfId="8335"/>
    <cellStyle name="Normál 4 3 2 12 2 4 5" xfId="3748"/>
    <cellStyle name="Normál 4 3 2 12 2 4 6" xfId="18307"/>
    <cellStyle name="Normál 4 3 2 12 2 4 7" xfId="28169"/>
    <cellStyle name="Normál 4 3 2 12 2 5" xfId="3750"/>
    <cellStyle name="Normál 4 3 2 12 2 5 2" xfId="15836"/>
    <cellStyle name="Normál 4 3 2 12 2 5 2 2" xfId="25716"/>
    <cellStyle name="Normál 4 3 2 12 2 5 3" xfId="10873"/>
    <cellStyle name="Normál 4 3 2 12 2 5 4" xfId="20774"/>
    <cellStyle name="Normál 4 3 2 12 2 6" xfId="13349"/>
    <cellStyle name="Normál 4 3 2 12 2 6 2" xfId="23243"/>
    <cellStyle name="Normál 4 3 2 12 2 7" xfId="8332"/>
    <cellStyle name="Normál 4 3 2 12 2 8" xfId="3743"/>
    <cellStyle name="Normál 4 3 2 12 2 9" xfId="18304"/>
    <cellStyle name="Normál 4 3 2 12 3" xfId="729"/>
    <cellStyle name="Normál 4 3 2 12 3 2" xfId="3752"/>
    <cellStyle name="Normál 4 3 2 12 3 2 2" xfId="15840"/>
    <cellStyle name="Normál 4 3 2 12 3 2 2 2" xfId="25720"/>
    <cellStyle name="Normál 4 3 2 12 3 2 3" xfId="10877"/>
    <cellStyle name="Normál 4 3 2 12 3 2 4" xfId="20778"/>
    <cellStyle name="Normál 4 3 2 12 3 3" xfId="13353"/>
    <cellStyle name="Normál 4 3 2 12 3 3 2" xfId="23247"/>
    <cellStyle name="Normál 4 3 2 12 3 4" xfId="8336"/>
    <cellStyle name="Normál 4 3 2 12 3 5" xfId="3751"/>
    <cellStyle name="Normál 4 3 2 12 3 6" xfId="18308"/>
    <cellStyle name="Normál 4 3 2 12 3 7" xfId="28170"/>
    <cellStyle name="Normál 4 3 2 12 4" xfId="730"/>
    <cellStyle name="Normál 4 3 2 12 4 2" xfId="3754"/>
    <cellStyle name="Normál 4 3 2 12 4 2 2" xfId="15841"/>
    <cellStyle name="Normál 4 3 2 12 4 2 2 2" xfId="25721"/>
    <cellStyle name="Normál 4 3 2 12 4 2 3" xfId="10878"/>
    <cellStyle name="Normál 4 3 2 12 4 2 4" xfId="20779"/>
    <cellStyle name="Normál 4 3 2 12 4 3" xfId="13354"/>
    <cellStyle name="Normál 4 3 2 12 4 3 2" xfId="23248"/>
    <cellStyle name="Normál 4 3 2 12 4 4" xfId="8337"/>
    <cellStyle name="Normál 4 3 2 12 4 5" xfId="3753"/>
    <cellStyle name="Normál 4 3 2 12 4 6" xfId="18309"/>
    <cellStyle name="Normál 4 3 2 12 4 7" xfId="28171"/>
    <cellStyle name="Normál 4 3 2 12 5" xfId="731"/>
    <cellStyle name="Normál 4 3 2 12 5 2" xfId="3756"/>
    <cellStyle name="Normál 4 3 2 12 5 2 2" xfId="15842"/>
    <cellStyle name="Normál 4 3 2 12 5 2 2 2" xfId="25722"/>
    <cellStyle name="Normál 4 3 2 12 5 2 3" xfId="10879"/>
    <cellStyle name="Normál 4 3 2 12 5 2 4" xfId="20780"/>
    <cellStyle name="Normál 4 3 2 12 5 3" xfId="13355"/>
    <cellStyle name="Normál 4 3 2 12 5 3 2" xfId="23249"/>
    <cellStyle name="Normál 4 3 2 12 5 4" xfId="8338"/>
    <cellStyle name="Normál 4 3 2 12 5 5" xfId="3755"/>
    <cellStyle name="Normál 4 3 2 12 5 6" xfId="18310"/>
    <cellStyle name="Normál 4 3 2 12 5 7" xfId="28172"/>
    <cellStyle name="Normál 4 3 2 12 6" xfId="732"/>
    <cellStyle name="Normál 4 3 2 12 6 2" xfId="3758"/>
    <cellStyle name="Normál 4 3 2 12 6 2 2" xfId="15843"/>
    <cellStyle name="Normál 4 3 2 12 6 2 2 2" xfId="25723"/>
    <cellStyle name="Normál 4 3 2 12 6 2 3" xfId="10880"/>
    <cellStyle name="Normál 4 3 2 12 6 2 4" xfId="20781"/>
    <cellStyle name="Normál 4 3 2 12 6 3" xfId="13356"/>
    <cellStyle name="Normál 4 3 2 12 6 3 2" xfId="23250"/>
    <cellStyle name="Normál 4 3 2 12 6 4" xfId="8339"/>
    <cellStyle name="Normál 4 3 2 12 6 5" xfId="3757"/>
    <cellStyle name="Normál 4 3 2 12 6 6" xfId="18311"/>
    <cellStyle name="Normál 4 3 2 12 6 7" xfId="28173"/>
    <cellStyle name="Normál 4 3 2 12 7" xfId="3759"/>
    <cellStyle name="Normál 4 3 2 12 7 2" xfId="15835"/>
    <cellStyle name="Normál 4 3 2 12 7 2 2" xfId="25715"/>
    <cellStyle name="Normál 4 3 2 12 7 3" xfId="10872"/>
    <cellStyle name="Normál 4 3 2 12 7 4" xfId="20773"/>
    <cellStyle name="Normál 4 3 2 12 8" xfId="13348"/>
    <cellStyle name="Normál 4 3 2 12 8 2" xfId="23242"/>
    <cellStyle name="Normál 4 3 2 12 9" xfId="8331"/>
    <cellStyle name="Normál 4 3 2 13" xfId="733"/>
    <cellStyle name="Normál 4 3 2 13 10" xfId="3760"/>
    <cellStyle name="Normál 4 3 2 13 11" xfId="18312"/>
    <cellStyle name="Normál 4 3 2 13 12" xfId="28174"/>
    <cellStyle name="Normál 4 3 2 13 2" xfId="734"/>
    <cellStyle name="Normál 4 3 2 13 2 10" xfId="28175"/>
    <cellStyle name="Normál 4 3 2 13 2 2" xfId="735"/>
    <cellStyle name="Normál 4 3 2 13 2 2 2" xfId="3763"/>
    <cellStyle name="Normál 4 3 2 13 2 2 2 2" xfId="15846"/>
    <cellStyle name="Normál 4 3 2 13 2 2 2 2 2" xfId="25726"/>
    <cellStyle name="Normál 4 3 2 13 2 2 2 3" xfId="10883"/>
    <cellStyle name="Normál 4 3 2 13 2 2 2 4" xfId="20784"/>
    <cellStyle name="Normál 4 3 2 13 2 2 3" xfId="13359"/>
    <cellStyle name="Normál 4 3 2 13 2 2 3 2" xfId="23253"/>
    <cellStyle name="Normál 4 3 2 13 2 2 4" xfId="8342"/>
    <cellStyle name="Normál 4 3 2 13 2 2 5" xfId="3762"/>
    <cellStyle name="Normál 4 3 2 13 2 2 6" xfId="18314"/>
    <cellStyle name="Normál 4 3 2 13 2 2 7" xfId="28176"/>
    <cellStyle name="Normál 4 3 2 13 2 3" xfId="736"/>
    <cellStyle name="Normál 4 3 2 13 2 3 2" xfId="3765"/>
    <cellStyle name="Normál 4 3 2 13 2 3 2 2" xfId="15847"/>
    <cellStyle name="Normál 4 3 2 13 2 3 2 2 2" xfId="25727"/>
    <cellStyle name="Normál 4 3 2 13 2 3 2 3" xfId="10884"/>
    <cellStyle name="Normál 4 3 2 13 2 3 2 4" xfId="20785"/>
    <cellStyle name="Normál 4 3 2 13 2 3 3" xfId="13360"/>
    <cellStyle name="Normál 4 3 2 13 2 3 3 2" xfId="23254"/>
    <cellStyle name="Normál 4 3 2 13 2 3 4" xfId="8343"/>
    <cellStyle name="Normál 4 3 2 13 2 3 5" xfId="3764"/>
    <cellStyle name="Normál 4 3 2 13 2 3 6" xfId="18315"/>
    <cellStyle name="Normál 4 3 2 13 2 3 7" xfId="28177"/>
    <cellStyle name="Normál 4 3 2 13 2 4" xfId="737"/>
    <cellStyle name="Normál 4 3 2 13 2 4 2" xfId="3767"/>
    <cellStyle name="Normál 4 3 2 13 2 4 2 2" xfId="15848"/>
    <cellStyle name="Normál 4 3 2 13 2 4 2 2 2" xfId="25728"/>
    <cellStyle name="Normál 4 3 2 13 2 4 2 3" xfId="10885"/>
    <cellStyle name="Normál 4 3 2 13 2 4 2 4" xfId="20786"/>
    <cellStyle name="Normál 4 3 2 13 2 4 3" xfId="13361"/>
    <cellStyle name="Normál 4 3 2 13 2 4 3 2" xfId="23255"/>
    <cellStyle name="Normál 4 3 2 13 2 4 4" xfId="8344"/>
    <cellStyle name="Normál 4 3 2 13 2 4 5" xfId="3766"/>
    <cellStyle name="Normál 4 3 2 13 2 4 6" xfId="18316"/>
    <cellStyle name="Normál 4 3 2 13 2 4 7" xfId="28178"/>
    <cellStyle name="Normál 4 3 2 13 2 5" xfId="3768"/>
    <cellStyle name="Normál 4 3 2 13 2 5 2" xfId="15845"/>
    <cellStyle name="Normál 4 3 2 13 2 5 2 2" xfId="25725"/>
    <cellStyle name="Normál 4 3 2 13 2 5 3" xfId="10882"/>
    <cellStyle name="Normál 4 3 2 13 2 5 4" xfId="20783"/>
    <cellStyle name="Normál 4 3 2 13 2 6" xfId="13358"/>
    <cellStyle name="Normál 4 3 2 13 2 6 2" xfId="23252"/>
    <cellStyle name="Normál 4 3 2 13 2 7" xfId="8341"/>
    <cellStyle name="Normál 4 3 2 13 2 8" xfId="3761"/>
    <cellStyle name="Normál 4 3 2 13 2 9" xfId="18313"/>
    <cellStyle name="Normál 4 3 2 13 3" xfId="738"/>
    <cellStyle name="Normál 4 3 2 13 3 2" xfId="3770"/>
    <cellStyle name="Normál 4 3 2 13 3 2 2" xfId="15849"/>
    <cellStyle name="Normál 4 3 2 13 3 2 2 2" xfId="25729"/>
    <cellStyle name="Normál 4 3 2 13 3 2 3" xfId="10886"/>
    <cellStyle name="Normál 4 3 2 13 3 2 4" xfId="20787"/>
    <cellStyle name="Normál 4 3 2 13 3 3" xfId="13362"/>
    <cellStyle name="Normál 4 3 2 13 3 3 2" xfId="23256"/>
    <cellStyle name="Normál 4 3 2 13 3 4" xfId="8345"/>
    <cellStyle name="Normál 4 3 2 13 3 5" xfId="3769"/>
    <cellStyle name="Normál 4 3 2 13 3 6" xfId="18317"/>
    <cellStyle name="Normál 4 3 2 13 3 7" xfId="28179"/>
    <cellStyle name="Normál 4 3 2 13 4" xfId="739"/>
    <cellStyle name="Normál 4 3 2 13 4 2" xfId="3772"/>
    <cellStyle name="Normál 4 3 2 13 4 2 2" xfId="15850"/>
    <cellStyle name="Normál 4 3 2 13 4 2 2 2" xfId="25730"/>
    <cellStyle name="Normál 4 3 2 13 4 2 3" xfId="10887"/>
    <cellStyle name="Normál 4 3 2 13 4 2 4" xfId="20788"/>
    <cellStyle name="Normál 4 3 2 13 4 3" xfId="13363"/>
    <cellStyle name="Normál 4 3 2 13 4 3 2" xfId="23257"/>
    <cellStyle name="Normál 4 3 2 13 4 4" xfId="8346"/>
    <cellStyle name="Normál 4 3 2 13 4 5" xfId="3771"/>
    <cellStyle name="Normál 4 3 2 13 4 6" xfId="18318"/>
    <cellStyle name="Normál 4 3 2 13 4 7" xfId="28180"/>
    <cellStyle name="Normál 4 3 2 13 5" xfId="740"/>
    <cellStyle name="Normál 4 3 2 13 5 2" xfId="3774"/>
    <cellStyle name="Normál 4 3 2 13 5 2 2" xfId="15851"/>
    <cellStyle name="Normál 4 3 2 13 5 2 2 2" xfId="25731"/>
    <cellStyle name="Normál 4 3 2 13 5 2 3" xfId="10888"/>
    <cellStyle name="Normál 4 3 2 13 5 2 4" xfId="20789"/>
    <cellStyle name="Normál 4 3 2 13 5 3" xfId="13364"/>
    <cellStyle name="Normál 4 3 2 13 5 3 2" xfId="23258"/>
    <cellStyle name="Normál 4 3 2 13 5 4" xfId="8347"/>
    <cellStyle name="Normál 4 3 2 13 5 5" xfId="3773"/>
    <cellStyle name="Normál 4 3 2 13 5 6" xfId="18319"/>
    <cellStyle name="Normál 4 3 2 13 5 7" xfId="28181"/>
    <cellStyle name="Normál 4 3 2 13 6" xfId="741"/>
    <cellStyle name="Normál 4 3 2 13 6 2" xfId="3776"/>
    <cellStyle name="Normál 4 3 2 13 6 2 2" xfId="15852"/>
    <cellStyle name="Normál 4 3 2 13 6 2 2 2" xfId="25732"/>
    <cellStyle name="Normál 4 3 2 13 6 2 3" xfId="10889"/>
    <cellStyle name="Normál 4 3 2 13 6 2 4" xfId="20790"/>
    <cellStyle name="Normál 4 3 2 13 6 3" xfId="13365"/>
    <cellStyle name="Normál 4 3 2 13 6 3 2" xfId="23259"/>
    <cellStyle name="Normál 4 3 2 13 6 4" xfId="8348"/>
    <cellStyle name="Normál 4 3 2 13 6 5" xfId="3775"/>
    <cellStyle name="Normál 4 3 2 13 6 6" xfId="18320"/>
    <cellStyle name="Normál 4 3 2 13 6 7" xfId="28182"/>
    <cellStyle name="Normál 4 3 2 13 7" xfId="3777"/>
    <cellStyle name="Normál 4 3 2 13 7 2" xfId="15844"/>
    <cellStyle name="Normál 4 3 2 13 7 2 2" xfId="25724"/>
    <cellStyle name="Normál 4 3 2 13 7 3" xfId="10881"/>
    <cellStyle name="Normál 4 3 2 13 7 4" xfId="20782"/>
    <cellStyle name="Normál 4 3 2 13 8" xfId="13357"/>
    <cellStyle name="Normál 4 3 2 13 8 2" xfId="23251"/>
    <cellStyle name="Normál 4 3 2 13 9" xfId="8340"/>
    <cellStyle name="Normál 4 3 2 14" xfId="742"/>
    <cellStyle name="Normál 4 3 2 14 10" xfId="28183"/>
    <cellStyle name="Normál 4 3 2 14 2" xfId="743"/>
    <cellStyle name="Normál 4 3 2 14 2 2" xfId="3780"/>
    <cellStyle name="Normál 4 3 2 14 2 2 2" xfId="15854"/>
    <cellStyle name="Normál 4 3 2 14 2 2 2 2" xfId="25734"/>
    <cellStyle name="Normál 4 3 2 14 2 2 3" xfId="10891"/>
    <cellStyle name="Normál 4 3 2 14 2 2 4" xfId="20792"/>
    <cellStyle name="Normál 4 3 2 14 2 3" xfId="13367"/>
    <cellStyle name="Normál 4 3 2 14 2 3 2" xfId="23261"/>
    <cellStyle name="Normál 4 3 2 14 2 4" xfId="8350"/>
    <cellStyle name="Normál 4 3 2 14 2 5" xfId="3779"/>
    <cellStyle name="Normál 4 3 2 14 2 6" xfId="18322"/>
    <cellStyle name="Normál 4 3 2 14 2 7" xfId="28184"/>
    <cellStyle name="Normál 4 3 2 14 3" xfId="744"/>
    <cellStyle name="Normál 4 3 2 14 3 2" xfId="3782"/>
    <cellStyle name="Normál 4 3 2 14 3 2 2" xfId="15855"/>
    <cellStyle name="Normál 4 3 2 14 3 2 2 2" xfId="25735"/>
    <cellStyle name="Normál 4 3 2 14 3 2 3" xfId="10892"/>
    <cellStyle name="Normál 4 3 2 14 3 2 4" xfId="20793"/>
    <cellStyle name="Normál 4 3 2 14 3 3" xfId="13368"/>
    <cellStyle name="Normál 4 3 2 14 3 3 2" xfId="23262"/>
    <cellStyle name="Normál 4 3 2 14 3 4" xfId="8351"/>
    <cellStyle name="Normál 4 3 2 14 3 5" xfId="3781"/>
    <cellStyle name="Normál 4 3 2 14 3 6" xfId="18323"/>
    <cellStyle name="Normál 4 3 2 14 3 7" xfId="28185"/>
    <cellStyle name="Normál 4 3 2 14 4" xfId="745"/>
    <cellStyle name="Normál 4 3 2 14 4 2" xfId="3784"/>
    <cellStyle name="Normál 4 3 2 14 4 2 2" xfId="15856"/>
    <cellStyle name="Normál 4 3 2 14 4 2 2 2" xfId="25736"/>
    <cellStyle name="Normál 4 3 2 14 4 2 3" xfId="10893"/>
    <cellStyle name="Normál 4 3 2 14 4 2 4" xfId="20794"/>
    <cellStyle name="Normál 4 3 2 14 4 3" xfId="13369"/>
    <cellStyle name="Normál 4 3 2 14 4 3 2" xfId="23263"/>
    <cellStyle name="Normál 4 3 2 14 4 4" xfId="8352"/>
    <cellStyle name="Normál 4 3 2 14 4 5" xfId="3783"/>
    <cellStyle name="Normál 4 3 2 14 4 6" xfId="18324"/>
    <cellStyle name="Normál 4 3 2 14 4 7" xfId="28186"/>
    <cellStyle name="Normál 4 3 2 14 5" xfId="3785"/>
    <cellStyle name="Normál 4 3 2 14 5 2" xfId="15853"/>
    <cellStyle name="Normál 4 3 2 14 5 2 2" xfId="25733"/>
    <cellStyle name="Normál 4 3 2 14 5 3" xfId="10890"/>
    <cellStyle name="Normál 4 3 2 14 5 4" xfId="20791"/>
    <cellStyle name="Normál 4 3 2 14 6" xfId="13366"/>
    <cellStyle name="Normál 4 3 2 14 6 2" xfId="23260"/>
    <cellStyle name="Normál 4 3 2 14 7" xfId="8349"/>
    <cellStyle name="Normál 4 3 2 14 8" xfId="3778"/>
    <cellStyle name="Normál 4 3 2 14 9" xfId="18321"/>
    <cellStyle name="Normál 4 3 2 15" xfId="746"/>
    <cellStyle name="Normál 4 3 2 15 10" xfId="28187"/>
    <cellStyle name="Normál 4 3 2 15 2" xfId="747"/>
    <cellStyle name="Normál 4 3 2 15 2 2" xfId="3788"/>
    <cellStyle name="Normál 4 3 2 15 2 2 2" xfId="15858"/>
    <cellStyle name="Normál 4 3 2 15 2 2 2 2" xfId="25738"/>
    <cellStyle name="Normál 4 3 2 15 2 2 3" xfId="10895"/>
    <cellStyle name="Normál 4 3 2 15 2 2 4" xfId="20796"/>
    <cellStyle name="Normál 4 3 2 15 2 3" xfId="13371"/>
    <cellStyle name="Normál 4 3 2 15 2 3 2" xfId="23265"/>
    <cellStyle name="Normál 4 3 2 15 2 4" xfId="8354"/>
    <cellStyle name="Normál 4 3 2 15 2 5" xfId="3787"/>
    <cellStyle name="Normál 4 3 2 15 2 6" xfId="18326"/>
    <cellStyle name="Normál 4 3 2 15 2 7" xfId="28188"/>
    <cellStyle name="Normál 4 3 2 15 3" xfId="748"/>
    <cellStyle name="Normál 4 3 2 15 3 2" xfId="3790"/>
    <cellStyle name="Normál 4 3 2 15 3 2 2" xfId="15859"/>
    <cellStyle name="Normál 4 3 2 15 3 2 2 2" xfId="25739"/>
    <cellStyle name="Normál 4 3 2 15 3 2 3" xfId="10896"/>
    <cellStyle name="Normál 4 3 2 15 3 2 4" xfId="20797"/>
    <cellStyle name="Normál 4 3 2 15 3 3" xfId="13372"/>
    <cellStyle name="Normál 4 3 2 15 3 3 2" xfId="23266"/>
    <cellStyle name="Normál 4 3 2 15 3 4" xfId="8355"/>
    <cellStyle name="Normál 4 3 2 15 3 5" xfId="3789"/>
    <cellStyle name="Normál 4 3 2 15 3 6" xfId="18327"/>
    <cellStyle name="Normál 4 3 2 15 3 7" xfId="28189"/>
    <cellStyle name="Normál 4 3 2 15 4" xfId="749"/>
    <cellStyle name="Normál 4 3 2 15 4 2" xfId="3792"/>
    <cellStyle name="Normál 4 3 2 15 4 2 2" xfId="15860"/>
    <cellStyle name="Normál 4 3 2 15 4 2 2 2" xfId="25740"/>
    <cellStyle name="Normál 4 3 2 15 4 2 3" xfId="10897"/>
    <cellStyle name="Normál 4 3 2 15 4 2 4" xfId="20798"/>
    <cellStyle name="Normál 4 3 2 15 4 3" xfId="13373"/>
    <cellStyle name="Normál 4 3 2 15 4 3 2" xfId="23267"/>
    <cellStyle name="Normál 4 3 2 15 4 4" xfId="8356"/>
    <cellStyle name="Normál 4 3 2 15 4 5" xfId="3791"/>
    <cellStyle name="Normál 4 3 2 15 4 6" xfId="18328"/>
    <cellStyle name="Normál 4 3 2 15 4 7" xfId="28190"/>
    <cellStyle name="Normál 4 3 2 15 5" xfId="3793"/>
    <cellStyle name="Normál 4 3 2 15 5 2" xfId="15857"/>
    <cellStyle name="Normál 4 3 2 15 5 2 2" xfId="25737"/>
    <cellStyle name="Normál 4 3 2 15 5 3" xfId="10894"/>
    <cellStyle name="Normál 4 3 2 15 5 4" xfId="20795"/>
    <cellStyle name="Normál 4 3 2 15 6" xfId="13370"/>
    <cellStyle name="Normál 4 3 2 15 6 2" xfId="23264"/>
    <cellStyle name="Normál 4 3 2 15 7" xfId="8353"/>
    <cellStyle name="Normál 4 3 2 15 8" xfId="3786"/>
    <cellStyle name="Normál 4 3 2 15 9" xfId="18325"/>
    <cellStyle name="Normál 4 3 2 16" xfId="750"/>
    <cellStyle name="Normál 4 3 2 16 2" xfId="3795"/>
    <cellStyle name="Normál 4 3 2 16 2 2" xfId="15861"/>
    <cellStyle name="Normál 4 3 2 16 2 2 2" xfId="25741"/>
    <cellStyle name="Normál 4 3 2 16 2 3" xfId="10898"/>
    <cellStyle name="Normál 4 3 2 16 2 4" xfId="20799"/>
    <cellStyle name="Normál 4 3 2 16 3" xfId="13374"/>
    <cellStyle name="Normál 4 3 2 16 3 2" xfId="23268"/>
    <cellStyle name="Normál 4 3 2 16 4" xfId="8357"/>
    <cellStyle name="Normál 4 3 2 16 5" xfId="3794"/>
    <cellStyle name="Normál 4 3 2 16 6" xfId="18329"/>
    <cellStyle name="Normál 4 3 2 16 7" xfId="28191"/>
    <cellStyle name="Normál 4 3 2 17" xfId="751"/>
    <cellStyle name="Normál 4 3 2 17 2" xfId="3797"/>
    <cellStyle name="Normál 4 3 2 17 2 2" xfId="15862"/>
    <cellStyle name="Normál 4 3 2 17 2 2 2" xfId="25742"/>
    <cellStyle name="Normál 4 3 2 17 2 3" xfId="10899"/>
    <cellStyle name="Normál 4 3 2 17 2 4" xfId="20800"/>
    <cellStyle name="Normál 4 3 2 17 3" xfId="13375"/>
    <cellStyle name="Normál 4 3 2 17 3 2" xfId="23269"/>
    <cellStyle name="Normál 4 3 2 17 4" xfId="8358"/>
    <cellStyle name="Normál 4 3 2 17 5" xfId="3796"/>
    <cellStyle name="Normál 4 3 2 17 6" xfId="18330"/>
    <cellStyle name="Normál 4 3 2 17 7" xfId="28192"/>
    <cellStyle name="Normál 4 3 2 18" xfId="752"/>
    <cellStyle name="Normál 4 3 2 18 2" xfId="3799"/>
    <cellStyle name="Normál 4 3 2 18 2 2" xfId="15863"/>
    <cellStyle name="Normál 4 3 2 18 2 2 2" xfId="25743"/>
    <cellStyle name="Normál 4 3 2 18 2 3" xfId="10900"/>
    <cellStyle name="Normál 4 3 2 18 2 4" xfId="20801"/>
    <cellStyle name="Normál 4 3 2 18 3" xfId="13376"/>
    <cellStyle name="Normál 4 3 2 18 3 2" xfId="23270"/>
    <cellStyle name="Normál 4 3 2 18 4" xfId="8359"/>
    <cellStyle name="Normál 4 3 2 18 5" xfId="3798"/>
    <cellStyle name="Normál 4 3 2 18 6" xfId="18331"/>
    <cellStyle name="Normál 4 3 2 18 7" xfId="28193"/>
    <cellStyle name="Normál 4 3 2 19" xfId="753"/>
    <cellStyle name="Normál 4 3 2 19 2" xfId="3801"/>
    <cellStyle name="Normál 4 3 2 19 2 2" xfId="15864"/>
    <cellStyle name="Normál 4 3 2 19 2 2 2" xfId="25744"/>
    <cellStyle name="Normál 4 3 2 19 2 3" xfId="10901"/>
    <cellStyle name="Normál 4 3 2 19 2 4" xfId="20802"/>
    <cellStyle name="Normál 4 3 2 19 3" xfId="13377"/>
    <cellStyle name="Normál 4 3 2 19 3 2" xfId="23271"/>
    <cellStyle name="Normál 4 3 2 19 4" xfId="8360"/>
    <cellStyle name="Normál 4 3 2 19 5" xfId="3800"/>
    <cellStyle name="Normál 4 3 2 19 6" xfId="18332"/>
    <cellStyle name="Normál 4 3 2 19 7" xfId="28194"/>
    <cellStyle name="Normál 4 3 2 2" xfId="754"/>
    <cellStyle name="Normál 4 3 2 2 10" xfId="755"/>
    <cellStyle name="Normál 4 3 2 2 10 10" xfId="3803"/>
    <cellStyle name="Normál 4 3 2 2 10 11" xfId="18334"/>
    <cellStyle name="Normál 4 3 2 2 10 12" xfId="28196"/>
    <cellStyle name="Normál 4 3 2 2 10 2" xfId="756"/>
    <cellStyle name="Normál 4 3 2 2 10 2 10" xfId="28197"/>
    <cellStyle name="Normál 4 3 2 2 10 2 2" xfId="757"/>
    <cellStyle name="Normál 4 3 2 2 10 2 2 2" xfId="3806"/>
    <cellStyle name="Normál 4 3 2 2 10 2 2 2 2" xfId="15868"/>
    <cellStyle name="Normál 4 3 2 2 10 2 2 2 2 2" xfId="25748"/>
    <cellStyle name="Normál 4 3 2 2 10 2 2 2 3" xfId="10905"/>
    <cellStyle name="Normál 4 3 2 2 10 2 2 2 4" xfId="20806"/>
    <cellStyle name="Normál 4 3 2 2 10 2 2 3" xfId="13381"/>
    <cellStyle name="Normál 4 3 2 2 10 2 2 3 2" xfId="23275"/>
    <cellStyle name="Normál 4 3 2 2 10 2 2 4" xfId="8364"/>
    <cellStyle name="Normál 4 3 2 2 10 2 2 5" xfId="3805"/>
    <cellStyle name="Normál 4 3 2 2 10 2 2 6" xfId="18336"/>
    <cellStyle name="Normál 4 3 2 2 10 2 2 7" xfId="28198"/>
    <cellStyle name="Normál 4 3 2 2 10 2 3" xfId="758"/>
    <cellStyle name="Normál 4 3 2 2 10 2 3 2" xfId="3808"/>
    <cellStyle name="Normál 4 3 2 2 10 2 3 2 2" xfId="15869"/>
    <cellStyle name="Normál 4 3 2 2 10 2 3 2 2 2" xfId="25749"/>
    <cellStyle name="Normál 4 3 2 2 10 2 3 2 3" xfId="10906"/>
    <cellStyle name="Normál 4 3 2 2 10 2 3 2 4" xfId="20807"/>
    <cellStyle name="Normál 4 3 2 2 10 2 3 3" xfId="13382"/>
    <cellStyle name="Normál 4 3 2 2 10 2 3 3 2" xfId="23276"/>
    <cellStyle name="Normál 4 3 2 2 10 2 3 4" xfId="8365"/>
    <cellStyle name="Normál 4 3 2 2 10 2 3 5" xfId="3807"/>
    <cellStyle name="Normál 4 3 2 2 10 2 3 6" xfId="18337"/>
    <cellStyle name="Normál 4 3 2 2 10 2 3 7" xfId="28199"/>
    <cellStyle name="Normál 4 3 2 2 10 2 4" xfId="759"/>
    <cellStyle name="Normál 4 3 2 2 10 2 4 2" xfId="3810"/>
    <cellStyle name="Normál 4 3 2 2 10 2 4 2 2" xfId="15870"/>
    <cellStyle name="Normál 4 3 2 2 10 2 4 2 2 2" xfId="25750"/>
    <cellStyle name="Normál 4 3 2 2 10 2 4 2 3" xfId="10907"/>
    <cellStyle name="Normál 4 3 2 2 10 2 4 2 4" xfId="20808"/>
    <cellStyle name="Normál 4 3 2 2 10 2 4 3" xfId="13383"/>
    <cellStyle name="Normál 4 3 2 2 10 2 4 3 2" xfId="23277"/>
    <cellStyle name="Normál 4 3 2 2 10 2 4 4" xfId="8366"/>
    <cellStyle name="Normál 4 3 2 2 10 2 4 5" xfId="3809"/>
    <cellStyle name="Normál 4 3 2 2 10 2 4 6" xfId="18338"/>
    <cellStyle name="Normál 4 3 2 2 10 2 4 7" xfId="28200"/>
    <cellStyle name="Normál 4 3 2 2 10 2 5" xfId="3811"/>
    <cellStyle name="Normál 4 3 2 2 10 2 5 2" xfId="15867"/>
    <cellStyle name="Normál 4 3 2 2 10 2 5 2 2" xfId="25747"/>
    <cellStyle name="Normál 4 3 2 2 10 2 5 3" xfId="10904"/>
    <cellStyle name="Normál 4 3 2 2 10 2 5 4" xfId="20805"/>
    <cellStyle name="Normál 4 3 2 2 10 2 6" xfId="13380"/>
    <cellStyle name="Normál 4 3 2 2 10 2 6 2" xfId="23274"/>
    <cellStyle name="Normál 4 3 2 2 10 2 7" xfId="8363"/>
    <cellStyle name="Normál 4 3 2 2 10 2 8" xfId="3804"/>
    <cellStyle name="Normál 4 3 2 2 10 2 9" xfId="18335"/>
    <cellStyle name="Normál 4 3 2 2 10 3" xfId="760"/>
    <cellStyle name="Normál 4 3 2 2 10 3 2" xfId="3813"/>
    <cellStyle name="Normál 4 3 2 2 10 3 2 2" xfId="15871"/>
    <cellStyle name="Normál 4 3 2 2 10 3 2 2 2" xfId="25751"/>
    <cellStyle name="Normál 4 3 2 2 10 3 2 3" xfId="10908"/>
    <cellStyle name="Normál 4 3 2 2 10 3 2 4" xfId="20809"/>
    <cellStyle name="Normál 4 3 2 2 10 3 3" xfId="13384"/>
    <cellStyle name="Normál 4 3 2 2 10 3 3 2" xfId="23278"/>
    <cellStyle name="Normál 4 3 2 2 10 3 4" xfId="8367"/>
    <cellStyle name="Normál 4 3 2 2 10 3 5" xfId="3812"/>
    <cellStyle name="Normál 4 3 2 2 10 3 6" xfId="18339"/>
    <cellStyle name="Normál 4 3 2 2 10 3 7" xfId="28201"/>
    <cellStyle name="Normál 4 3 2 2 10 4" xfId="761"/>
    <cellStyle name="Normál 4 3 2 2 10 4 2" xfId="3815"/>
    <cellStyle name="Normál 4 3 2 2 10 4 2 2" xfId="15872"/>
    <cellStyle name="Normál 4 3 2 2 10 4 2 2 2" xfId="25752"/>
    <cellStyle name="Normál 4 3 2 2 10 4 2 3" xfId="10909"/>
    <cellStyle name="Normál 4 3 2 2 10 4 2 4" xfId="20810"/>
    <cellStyle name="Normál 4 3 2 2 10 4 3" xfId="13385"/>
    <cellStyle name="Normál 4 3 2 2 10 4 3 2" xfId="23279"/>
    <cellStyle name="Normál 4 3 2 2 10 4 4" xfId="8368"/>
    <cellStyle name="Normál 4 3 2 2 10 4 5" xfId="3814"/>
    <cellStyle name="Normál 4 3 2 2 10 4 6" xfId="18340"/>
    <cellStyle name="Normál 4 3 2 2 10 4 7" xfId="28202"/>
    <cellStyle name="Normál 4 3 2 2 10 5" xfId="762"/>
    <cellStyle name="Normál 4 3 2 2 10 5 2" xfId="3817"/>
    <cellStyle name="Normál 4 3 2 2 10 5 2 2" xfId="15873"/>
    <cellStyle name="Normál 4 3 2 2 10 5 2 2 2" xfId="25753"/>
    <cellStyle name="Normál 4 3 2 2 10 5 2 3" xfId="10910"/>
    <cellStyle name="Normál 4 3 2 2 10 5 2 4" xfId="20811"/>
    <cellStyle name="Normál 4 3 2 2 10 5 3" xfId="13386"/>
    <cellStyle name="Normál 4 3 2 2 10 5 3 2" xfId="23280"/>
    <cellStyle name="Normál 4 3 2 2 10 5 4" xfId="8369"/>
    <cellStyle name="Normál 4 3 2 2 10 5 5" xfId="3816"/>
    <cellStyle name="Normál 4 3 2 2 10 5 6" xfId="18341"/>
    <cellStyle name="Normál 4 3 2 2 10 5 7" xfId="28203"/>
    <cellStyle name="Normál 4 3 2 2 10 6" xfId="763"/>
    <cellStyle name="Normál 4 3 2 2 10 6 2" xfId="3819"/>
    <cellStyle name="Normál 4 3 2 2 10 6 2 2" xfId="15874"/>
    <cellStyle name="Normál 4 3 2 2 10 6 2 2 2" xfId="25754"/>
    <cellStyle name="Normál 4 3 2 2 10 6 2 3" xfId="10911"/>
    <cellStyle name="Normál 4 3 2 2 10 6 2 4" xfId="20812"/>
    <cellStyle name="Normál 4 3 2 2 10 6 3" xfId="13387"/>
    <cellStyle name="Normál 4 3 2 2 10 6 3 2" xfId="23281"/>
    <cellStyle name="Normál 4 3 2 2 10 6 4" xfId="8370"/>
    <cellStyle name="Normál 4 3 2 2 10 6 5" xfId="3818"/>
    <cellStyle name="Normál 4 3 2 2 10 6 6" xfId="18342"/>
    <cellStyle name="Normál 4 3 2 2 10 6 7" xfId="28204"/>
    <cellStyle name="Normál 4 3 2 2 10 7" xfId="3820"/>
    <cellStyle name="Normál 4 3 2 2 10 7 2" xfId="15866"/>
    <cellStyle name="Normál 4 3 2 2 10 7 2 2" xfId="25746"/>
    <cellStyle name="Normál 4 3 2 2 10 7 3" xfId="10903"/>
    <cellStyle name="Normál 4 3 2 2 10 7 4" xfId="20804"/>
    <cellStyle name="Normál 4 3 2 2 10 8" xfId="13379"/>
    <cellStyle name="Normál 4 3 2 2 10 8 2" xfId="23273"/>
    <cellStyle name="Normál 4 3 2 2 10 9" xfId="8362"/>
    <cellStyle name="Normál 4 3 2 2 11" xfId="764"/>
    <cellStyle name="Normál 4 3 2 2 11 10" xfId="3821"/>
    <cellStyle name="Normál 4 3 2 2 11 11" xfId="18343"/>
    <cellStyle name="Normál 4 3 2 2 11 12" xfId="28205"/>
    <cellStyle name="Normál 4 3 2 2 11 2" xfId="765"/>
    <cellStyle name="Normál 4 3 2 2 11 2 10" xfId="28206"/>
    <cellStyle name="Normál 4 3 2 2 11 2 2" xfId="766"/>
    <cellStyle name="Normál 4 3 2 2 11 2 2 2" xfId="3824"/>
    <cellStyle name="Normál 4 3 2 2 11 2 2 2 2" xfId="15877"/>
    <cellStyle name="Normál 4 3 2 2 11 2 2 2 2 2" xfId="25757"/>
    <cellStyle name="Normál 4 3 2 2 11 2 2 2 3" xfId="10914"/>
    <cellStyle name="Normál 4 3 2 2 11 2 2 2 4" xfId="20815"/>
    <cellStyle name="Normál 4 3 2 2 11 2 2 3" xfId="13390"/>
    <cellStyle name="Normál 4 3 2 2 11 2 2 3 2" xfId="23284"/>
    <cellStyle name="Normál 4 3 2 2 11 2 2 4" xfId="8373"/>
    <cellStyle name="Normál 4 3 2 2 11 2 2 5" xfId="3823"/>
    <cellStyle name="Normál 4 3 2 2 11 2 2 6" xfId="18345"/>
    <cellStyle name="Normál 4 3 2 2 11 2 2 7" xfId="28207"/>
    <cellStyle name="Normál 4 3 2 2 11 2 3" xfId="767"/>
    <cellStyle name="Normál 4 3 2 2 11 2 3 2" xfId="3826"/>
    <cellStyle name="Normál 4 3 2 2 11 2 3 2 2" xfId="15878"/>
    <cellStyle name="Normál 4 3 2 2 11 2 3 2 2 2" xfId="25758"/>
    <cellStyle name="Normál 4 3 2 2 11 2 3 2 3" xfId="10915"/>
    <cellStyle name="Normál 4 3 2 2 11 2 3 2 4" xfId="20816"/>
    <cellStyle name="Normál 4 3 2 2 11 2 3 3" xfId="13391"/>
    <cellStyle name="Normál 4 3 2 2 11 2 3 3 2" xfId="23285"/>
    <cellStyle name="Normál 4 3 2 2 11 2 3 4" xfId="8374"/>
    <cellStyle name="Normál 4 3 2 2 11 2 3 5" xfId="3825"/>
    <cellStyle name="Normál 4 3 2 2 11 2 3 6" xfId="18346"/>
    <cellStyle name="Normál 4 3 2 2 11 2 3 7" xfId="28208"/>
    <cellStyle name="Normál 4 3 2 2 11 2 4" xfId="768"/>
    <cellStyle name="Normál 4 3 2 2 11 2 4 2" xfId="3828"/>
    <cellStyle name="Normál 4 3 2 2 11 2 4 2 2" xfId="15879"/>
    <cellStyle name="Normál 4 3 2 2 11 2 4 2 2 2" xfId="25759"/>
    <cellStyle name="Normál 4 3 2 2 11 2 4 2 3" xfId="10916"/>
    <cellStyle name="Normál 4 3 2 2 11 2 4 2 4" xfId="20817"/>
    <cellStyle name="Normál 4 3 2 2 11 2 4 3" xfId="13392"/>
    <cellStyle name="Normál 4 3 2 2 11 2 4 3 2" xfId="23286"/>
    <cellStyle name="Normál 4 3 2 2 11 2 4 4" xfId="8375"/>
    <cellStyle name="Normál 4 3 2 2 11 2 4 5" xfId="3827"/>
    <cellStyle name="Normál 4 3 2 2 11 2 4 6" xfId="18347"/>
    <cellStyle name="Normál 4 3 2 2 11 2 4 7" xfId="28209"/>
    <cellStyle name="Normál 4 3 2 2 11 2 5" xfId="3829"/>
    <cellStyle name="Normál 4 3 2 2 11 2 5 2" xfId="15876"/>
    <cellStyle name="Normál 4 3 2 2 11 2 5 2 2" xfId="25756"/>
    <cellStyle name="Normál 4 3 2 2 11 2 5 3" xfId="10913"/>
    <cellStyle name="Normál 4 3 2 2 11 2 5 4" xfId="20814"/>
    <cellStyle name="Normál 4 3 2 2 11 2 6" xfId="13389"/>
    <cellStyle name="Normál 4 3 2 2 11 2 6 2" xfId="23283"/>
    <cellStyle name="Normál 4 3 2 2 11 2 7" xfId="8372"/>
    <cellStyle name="Normál 4 3 2 2 11 2 8" xfId="3822"/>
    <cellStyle name="Normál 4 3 2 2 11 2 9" xfId="18344"/>
    <cellStyle name="Normál 4 3 2 2 11 3" xfId="769"/>
    <cellStyle name="Normál 4 3 2 2 11 3 2" xfId="3831"/>
    <cellStyle name="Normál 4 3 2 2 11 3 2 2" xfId="15880"/>
    <cellStyle name="Normál 4 3 2 2 11 3 2 2 2" xfId="25760"/>
    <cellStyle name="Normál 4 3 2 2 11 3 2 3" xfId="10917"/>
    <cellStyle name="Normál 4 3 2 2 11 3 2 4" xfId="20818"/>
    <cellStyle name="Normál 4 3 2 2 11 3 3" xfId="13393"/>
    <cellStyle name="Normál 4 3 2 2 11 3 3 2" xfId="23287"/>
    <cellStyle name="Normál 4 3 2 2 11 3 4" xfId="8376"/>
    <cellStyle name="Normál 4 3 2 2 11 3 5" xfId="3830"/>
    <cellStyle name="Normál 4 3 2 2 11 3 6" xfId="18348"/>
    <cellStyle name="Normál 4 3 2 2 11 3 7" xfId="28210"/>
    <cellStyle name="Normál 4 3 2 2 11 4" xfId="770"/>
    <cellStyle name="Normál 4 3 2 2 11 4 2" xfId="3833"/>
    <cellStyle name="Normál 4 3 2 2 11 4 2 2" xfId="15881"/>
    <cellStyle name="Normál 4 3 2 2 11 4 2 2 2" xfId="25761"/>
    <cellStyle name="Normál 4 3 2 2 11 4 2 3" xfId="10918"/>
    <cellStyle name="Normál 4 3 2 2 11 4 2 4" xfId="20819"/>
    <cellStyle name="Normál 4 3 2 2 11 4 3" xfId="13394"/>
    <cellStyle name="Normál 4 3 2 2 11 4 3 2" xfId="23288"/>
    <cellStyle name="Normál 4 3 2 2 11 4 4" xfId="8377"/>
    <cellStyle name="Normál 4 3 2 2 11 4 5" xfId="3832"/>
    <cellStyle name="Normál 4 3 2 2 11 4 6" xfId="18349"/>
    <cellStyle name="Normál 4 3 2 2 11 4 7" xfId="28211"/>
    <cellStyle name="Normál 4 3 2 2 11 5" xfId="771"/>
    <cellStyle name="Normál 4 3 2 2 11 5 2" xfId="3835"/>
    <cellStyle name="Normál 4 3 2 2 11 5 2 2" xfId="15882"/>
    <cellStyle name="Normál 4 3 2 2 11 5 2 2 2" xfId="25762"/>
    <cellStyle name="Normál 4 3 2 2 11 5 2 3" xfId="10919"/>
    <cellStyle name="Normál 4 3 2 2 11 5 2 4" xfId="20820"/>
    <cellStyle name="Normál 4 3 2 2 11 5 3" xfId="13395"/>
    <cellStyle name="Normál 4 3 2 2 11 5 3 2" xfId="23289"/>
    <cellStyle name="Normál 4 3 2 2 11 5 4" xfId="8378"/>
    <cellStyle name="Normál 4 3 2 2 11 5 5" xfId="3834"/>
    <cellStyle name="Normál 4 3 2 2 11 5 6" xfId="18350"/>
    <cellStyle name="Normál 4 3 2 2 11 5 7" xfId="28212"/>
    <cellStyle name="Normál 4 3 2 2 11 6" xfId="772"/>
    <cellStyle name="Normál 4 3 2 2 11 6 2" xfId="3837"/>
    <cellStyle name="Normál 4 3 2 2 11 6 2 2" xfId="15883"/>
    <cellStyle name="Normál 4 3 2 2 11 6 2 2 2" xfId="25763"/>
    <cellStyle name="Normál 4 3 2 2 11 6 2 3" xfId="10920"/>
    <cellStyle name="Normál 4 3 2 2 11 6 2 4" xfId="20821"/>
    <cellStyle name="Normál 4 3 2 2 11 6 3" xfId="13396"/>
    <cellStyle name="Normál 4 3 2 2 11 6 3 2" xfId="23290"/>
    <cellStyle name="Normál 4 3 2 2 11 6 4" xfId="8379"/>
    <cellStyle name="Normál 4 3 2 2 11 6 5" xfId="3836"/>
    <cellStyle name="Normál 4 3 2 2 11 6 6" xfId="18351"/>
    <cellStyle name="Normál 4 3 2 2 11 6 7" xfId="28213"/>
    <cellStyle name="Normál 4 3 2 2 11 7" xfId="3838"/>
    <cellStyle name="Normál 4 3 2 2 11 7 2" xfId="15875"/>
    <cellStyle name="Normál 4 3 2 2 11 7 2 2" xfId="25755"/>
    <cellStyle name="Normál 4 3 2 2 11 7 3" xfId="10912"/>
    <cellStyle name="Normál 4 3 2 2 11 7 4" xfId="20813"/>
    <cellStyle name="Normál 4 3 2 2 11 8" xfId="13388"/>
    <cellStyle name="Normál 4 3 2 2 11 8 2" xfId="23282"/>
    <cellStyle name="Normál 4 3 2 2 11 9" xfId="8371"/>
    <cellStyle name="Normál 4 3 2 2 12" xfId="773"/>
    <cellStyle name="Normál 4 3 2 2 12 10" xfId="28214"/>
    <cellStyle name="Normál 4 3 2 2 12 2" xfId="774"/>
    <cellStyle name="Normál 4 3 2 2 12 2 2" xfId="3841"/>
    <cellStyle name="Normál 4 3 2 2 12 2 2 2" xfId="15885"/>
    <cellStyle name="Normál 4 3 2 2 12 2 2 2 2" xfId="25765"/>
    <cellStyle name="Normál 4 3 2 2 12 2 2 3" xfId="10922"/>
    <cellStyle name="Normál 4 3 2 2 12 2 2 4" xfId="20823"/>
    <cellStyle name="Normál 4 3 2 2 12 2 3" xfId="13398"/>
    <cellStyle name="Normál 4 3 2 2 12 2 3 2" xfId="23292"/>
    <cellStyle name="Normál 4 3 2 2 12 2 4" xfId="8381"/>
    <cellStyle name="Normál 4 3 2 2 12 2 5" xfId="3840"/>
    <cellStyle name="Normál 4 3 2 2 12 2 6" xfId="18353"/>
    <cellStyle name="Normál 4 3 2 2 12 2 7" xfId="28215"/>
    <cellStyle name="Normál 4 3 2 2 12 3" xfId="775"/>
    <cellStyle name="Normál 4 3 2 2 12 3 2" xfId="3843"/>
    <cellStyle name="Normál 4 3 2 2 12 3 2 2" xfId="15886"/>
    <cellStyle name="Normál 4 3 2 2 12 3 2 2 2" xfId="25766"/>
    <cellStyle name="Normál 4 3 2 2 12 3 2 3" xfId="10923"/>
    <cellStyle name="Normál 4 3 2 2 12 3 2 4" xfId="20824"/>
    <cellStyle name="Normál 4 3 2 2 12 3 3" xfId="13399"/>
    <cellStyle name="Normál 4 3 2 2 12 3 3 2" xfId="23293"/>
    <cellStyle name="Normál 4 3 2 2 12 3 4" xfId="8382"/>
    <cellStyle name="Normál 4 3 2 2 12 3 5" xfId="3842"/>
    <cellStyle name="Normál 4 3 2 2 12 3 6" xfId="18354"/>
    <cellStyle name="Normál 4 3 2 2 12 3 7" xfId="28216"/>
    <cellStyle name="Normál 4 3 2 2 12 4" xfId="776"/>
    <cellStyle name="Normál 4 3 2 2 12 4 2" xfId="3845"/>
    <cellStyle name="Normál 4 3 2 2 12 4 2 2" xfId="15887"/>
    <cellStyle name="Normál 4 3 2 2 12 4 2 2 2" xfId="25767"/>
    <cellStyle name="Normál 4 3 2 2 12 4 2 3" xfId="10924"/>
    <cellStyle name="Normál 4 3 2 2 12 4 2 4" xfId="20825"/>
    <cellStyle name="Normál 4 3 2 2 12 4 3" xfId="13400"/>
    <cellStyle name="Normál 4 3 2 2 12 4 3 2" xfId="23294"/>
    <cellStyle name="Normál 4 3 2 2 12 4 4" xfId="8383"/>
    <cellStyle name="Normál 4 3 2 2 12 4 5" xfId="3844"/>
    <cellStyle name="Normál 4 3 2 2 12 4 6" xfId="18355"/>
    <cellStyle name="Normál 4 3 2 2 12 4 7" xfId="28217"/>
    <cellStyle name="Normál 4 3 2 2 12 5" xfId="3846"/>
    <cellStyle name="Normál 4 3 2 2 12 5 2" xfId="15884"/>
    <cellStyle name="Normál 4 3 2 2 12 5 2 2" xfId="25764"/>
    <cellStyle name="Normál 4 3 2 2 12 5 3" xfId="10921"/>
    <cellStyle name="Normál 4 3 2 2 12 5 4" xfId="20822"/>
    <cellStyle name="Normál 4 3 2 2 12 6" xfId="13397"/>
    <cellStyle name="Normál 4 3 2 2 12 6 2" xfId="23291"/>
    <cellStyle name="Normál 4 3 2 2 12 7" xfId="8380"/>
    <cellStyle name="Normál 4 3 2 2 12 8" xfId="3839"/>
    <cellStyle name="Normál 4 3 2 2 12 9" xfId="18352"/>
    <cellStyle name="Normál 4 3 2 2 13" xfId="777"/>
    <cellStyle name="Normál 4 3 2 2 13 10" xfId="28218"/>
    <cellStyle name="Normál 4 3 2 2 13 2" xfId="778"/>
    <cellStyle name="Normál 4 3 2 2 13 2 2" xfId="3849"/>
    <cellStyle name="Normál 4 3 2 2 13 2 2 2" xfId="15889"/>
    <cellStyle name="Normál 4 3 2 2 13 2 2 2 2" xfId="25769"/>
    <cellStyle name="Normál 4 3 2 2 13 2 2 3" xfId="10926"/>
    <cellStyle name="Normál 4 3 2 2 13 2 2 4" xfId="20827"/>
    <cellStyle name="Normál 4 3 2 2 13 2 3" xfId="13402"/>
    <cellStyle name="Normál 4 3 2 2 13 2 3 2" xfId="23296"/>
    <cellStyle name="Normál 4 3 2 2 13 2 4" xfId="8385"/>
    <cellStyle name="Normál 4 3 2 2 13 2 5" xfId="3848"/>
    <cellStyle name="Normál 4 3 2 2 13 2 6" xfId="18357"/>
    <cellStyle name="Normál 4 3 2 2 13 2 7" xfId="28219"/>
    <cellStyle name="Normál 4 3 2 2 13 3" xfId="779"/>
    <cellStyle name="Normál 4 3 2 2 13 3 2" xfId="3851"/>
    <cellStyle name="Normál 4 3 2 2 13 3 2 2" xfId="15890"/>
    <cellStyle name="Normál 4 3 2 2 13 3 2 2 2" xfId="25770"/>
    <cellStyle name="Normál 4 3 2 2 13 3 2 3" xfId="10927"/>
    <cellStyle name="Normál 4 3 2 2 13 3 2 4" xfId="20828"/>
    <cellStyle name="Normál 4 3 2 2 13 3 3" xfId="13403"/>
    <cellStyle name="Normál 4 3 2 2 13 3 3 2" xfId="23297"/>
    <cellStyle name="Normál 4 3 2 2 13 3 4" xfId="8386"/>
    <cellStyle name="Normál 4 3 2 2 13 3 5" xfId="3850"/>
    <cellStyle name="Normál 4 3 2 2 13 3 6" xfId="18358"/>
    <cellStyle name="Normál 4 3 2 2 13 3 7" xfId="28220"/>
    <cellStyle name="Normál 4 3 2 2 13 4" xfId="780"/>
    <cellStyle name="Normál 4 3 2 2 13 4 2" xfId="3853"/>
    <cellStyle name="Normál 4 3 2 2 13 4 2 2" xfId="15891"/>
    <cellStyle name="Normál 4 3 2 2 13 4 2 2 2" xfId="25771"/>
    <cellStyle name="Normál 4 3 2 2 13 4 2 3" xfId="10928"/>
    <cellStyle name="Normál 4 3 2 2 13 4 2 4" xfId="20829"/>
    <cellStyle name="Normál 4 3 2 2 13 4 3" xfId="13404"/>
    <cellStyle name="Normál 4 3 2 2 13 4 3 2" xfId="23298"/>
    <cellStyle name="Normál 4 3 2 2 13 4 4" xfId="8387"/>
    <cellStyle name="Normál 4 3 2 2 13 4 5" xfId="3852"/>
    <cellStyle name="Normál 4 3 2 2 13 4 6" xfId="18359"/>
    <cellStyle name="Normál 4 3 2 2 13 4 7" xfId="28221"/>
    <cellStyle name="Normál 4 3 2 2 13 5" xfId="3854"/>
    <cellStyle name="Normál 4 3 2 2 13 5 2" xfId="15888"/>
    <cellStyle name="Normál 4 3 2 2 13 5 2 2" xfId="25768"/>
    <cellStyle name="Normál 4 3 2 2 13 5 3" xfId="10925"/>
    <cellStyle name="Normál 4 3 2 2 13 5 4" xfId="20826"/>
    <cellStyle name="Normál 4 3 2 2 13 6" xfId="13401"/>
    <cellStyle name="Normál 4 3 2 2 13 6 2" xfId="23295"/>
    <cellStyle name="Normál 4 3 2 2 13 7" xfId="8384"/>
    <cellStyle name="Normál 4 3 2 2 13 8" xfId="3847"/>
    <cellStyle name="Normál 4 3 2 2 13 9" xfId="18356"/>
    <cellStyle name="Normál 4 3 2 2 14" xfId="781"/>
    <cellStyle name="Normál 4 3 2 2 14 2" xfId="3856"/>
    <cellStyle name="Normál 4 3 2 2 14 2 2" xfId="15892"/>
    <cellStyle name="Normál 4 3 2 2 14 2 2 2" xfId="25772"/>
    <cellStyle name="Normál 4 3 2 2 14 2 3" xfId="10929"/>
    <cellStyle name="Normál 4 3 2 2 14 2 4" xfId="20830"/>
    <cellStyle name="Normál 4 3 2 2 14 3" xfId="13405"/>
    <cellStyle name="Normál 4 3 2 2 14 3 2" xfId="23299"/>
    <cellStyle name="Normál 4 3 2 2 14 4" xfId="8388"/>
    <cellStyle name="Normál 4 3 2 2 14 5" xfId="3855"/>
    <cellStyle name="Normál 4 3 2 2 14 6" xfId="18360"/>
    <cellStyle name="Normál 4 3 2 2 14 7" xfId="28222"/>
    <cellStyle name="Normál 4 3 2 2 15" xfId="782"/>
    <cellStyle name="Normál 4 3 2 2 15 2" xfId="3858"/>
    <cellStyle name="Normál 4 3 2 2 15 2 2" xfId="15893"/>
    <cellStyle name="Normál 4 3 2 2 15 2 2 2" xfId="25773"/>
    <cellStyle name="Normál 4 3 2 2 15 2 3" xfId="10930"/>
    <cellStyle name="Normál 4 3 2 2 15 2 4" xfId="20831"/>
    <cellStyle name="Normál 4 3 2 2 15 3" xfId="13406"/>
    <cellStyle name="Normál 4 3 2 2 15 3 2" xfId="23300"/>
    <cellStyle name="Normál 4 3 2 2 15 4" xfId="8389"/>
    <cellStyle name="Normál 4 3 2 2 15 5" xfId="3857"/>
    <cellStyle name="Normál 4 3 2 2 15 6" xfId="18361"/>
    <cellStyle name="Normál 4 3 2 2 15 7" xfId="28223"/>
    <cellStyle name="Normál 4 3 2 2 16" xfId="783"/>
    <cellStyle name="Normál 4 3 2 2 16 2" xfId="3860"/>
    <cellStyle name="Normál 4 3 2 2 16 2 2" xfId="15894"/>
    <cellStyle name="Normál 4 3 2 2 16 2 2 2" xfId="25774"/>
    <cellStyle name="Normál 4 3 2 2 16 2 3" xfId="10931"/>
    <cellStyle name="Normál 4 3 2 2 16 2 4" xfId="20832"/>
    <cellStyle name="Normál 4 3 2 2 16 3" xfId="13407"/>
    <cellStyle name="Normál 4 3 2 2 16 3 2" xfId="23301"/>
    <cellStyle name="Normál 4 3 2 2 16 4" xfId="8390"/>
    <cellStyle name="Normál 4 3 2 2 16 5" xfId="3859"/>
    <cellStyle name="Normál 4 3 2 2 16 6" xfId="18362"/>
    <cellStyle name="Normál 4 3 2 2 16 7" xfId="28224"/>
    <cellStyle name="Normál 4 3 2 2 17" xfId="784"/>
    <cellStyle name="Normál 4 3 2 2 17 2" xfId="3862"/>
    <cellStyle name="Normál 4 3 2 2 17 2 2" xfId="15895"/>
    <cellStyle name="Normál 4 3 2 2 17 2 2 2" xfId="25775"/>
    <cellStyle name="Normál 4 3 2 2 17 2 3" xfId="10932"/>
    <cellStyle name="Normál 4 3 2 2 17 2 4" xfId="20833"/>
    <cellStyle name="Normál 4 3 2 2 17 3" xfId="13408"/>
    <cellStyle name="Normál 4 3 2 2 17 3 2" xfId="23302"/>
    <cellStyle name="Normál 4 3 2 2 17 4" xfId="8391"/>
    <cellStyle name="Normál 4 3 2 2 17 5" xfId="3861"/>
    <cellStyle name="Normál 4 3 2 2 17 6" xfId="18363"/>
    <cellStyle name="Normál 4 3 2 2 17 7" xfId="28225"/>
    <cellStyle name="Normál 4 3 2 2 18" xfId="3863"/>
    <cellStyle name="Normál 4 3 2 2 18 2" xfId="15865"/>
    <cellStyle name="Normál 4 3 2 2 18 2 2" xfId="25745"/>
    <cellStyle name="Normál 4 3 2 2 18 3" xfId="10902"/>
    <cellStyle name="Normál 4 3 2 2 18 4" xfId="20803"/>
    <cellStyle name="Normál 4 3 2 2 19" xfId="13378"/>
    <cellStyle name="Normál 4 3 2 2 19 2" xfId="23272"/>
    <cellStyle name="Normál 4 3 2 2 2" xfId="785"/>
    <cellStyle name="Normál 4 3 2 2 2 10" xfId="786"/>
    <cellStyle name="Normál 4 3 2 2 2 10 2" xfId="3866"/>
    <cellStyle name="Normál 4 3 2 2 2 10 2 2" xfId="15897"/>
    <cellStyle name="Normál 4 3 2 2 2 10 2 2 2" xfId="25777"/>
    <cellStyle name="Normál 4 3 2 2 2 10 2 3" xfId="10934"/>
    <cellStyle name="Normál 4 3 2 2 2 10 2 4" xfId="20835"/>
    <cellStyle name="Normál 4 3 2 2 2 10 3" xfId="13410"/>
    <cellStyle name="Normál 4 3 2 2 2 10 3 2" xfId="23304"/>
    <cellStyle name="Normál 4 3 2 2 2 10 4" xfId="8393"/>
    <cellStyle name="Normál 4 3 2 2 2 10 5" xfId="3865"/>
    <cellStyle name="Normál 4 3 2 2 2 10 6" xfId="18365"/>
    <cellStyle name="Normál 4 3 2 2 2 10 7" xfId="28227"/>
    <cellStyle name="Normál 4 3 2 2 2 11" xfId="787"/>
    <cellStyle name="Normál 4 3 2 2 2 11 2" xfId="3868"/>
    <cellStyle name="Normál 4 3 2 2 2 11 2 2" xfId="15898"/>
    <cellStyle name="Normál 4 3 2 2 2 11 2 2 2" xfId="25778"/>
    <cellStyle name="Normál 4 3 2 2 2 11 2 3" xfId="10935"/>
    <cellStyle name="Normál 4 3 2 2 2 11 2 4" xfId="20836"/>
    <cellStyle name="Normál 4 3 2 2 2 11 3" xfId="13411"/>
    <cellStyle name="Normál 4 3 2 2 2 11 3 2" xfId="23305"/>
    <cellStyle name="Normál 4 3 2 2 2 11 4" xfId="8394"/>
    <cellStyle name="Normál 4 3 2 2 2 11 5" xfId="3867"/>
    <cellStyle name="Normál 4 3 2 2 2 11 6" xfId="18366"/>
    <cellStyle name="Normál 4 3 2 2 2 11 7" xfId="28228"/>
    <cellStyle name="Normál 4 3 2 2 2 12" xfId="788"/>
    <cellStyle name="Normál 4 3 2 2 2 12 2" xfId="3870"/>
    <cellStyle name="Normál 4 3 2 2 2 12 2 2" xfId="15899"/>
    <cellStyle name="Normál 4 3 2 2 2 12 2 2 2" xfId="25779"/>
    <cellStyle name="Normál 4 3 2 2 2 12 2 3" xfId="10936"/>
    <cellStyle name="Normál 4 3 2 2 2 12 2 4" xfId="20837"/>
    <cellStyle name="Normál 4 3 2 2 2 12 3" xfId="13412"/>
    <cellStyle name="Normál 4 3 2 2 2 12 3 2" xfId="23306"/>
    <cellStyle name="Normál 4 3 2 2 2 12 4" xfId="8395"/>
    <cellStyle name="Normál 4 3 2 2 2 12 5" xfId="3869"/>
    <cellStyle name="Normál 4 3 2 2 2 12 6" xfId="18367"/>
    <cellStyle name="Normál 4 3 2 2 2 12 7" xfId="28229"/>
    <cellStyle name="Normál 4 3 2 2 2 13" xfId="789"/>
    <cellStyle name="Normál 4 3 2 2 2 13 2" xfId="3872"/>
    <cellStyle name="Normál 4 3 2 2 2 13 2 2" xfId="15900"/>
    <cellStyle name="Normál 4 3 2 2 2 13 2 2 2" xfId="25780"/>
    <cellStyle name="Normál 4 3 2 2 2 13 2 3" xfId="10937"/>
    <cellStyle name="Normál 4 3 2 2 2 13 2 4" xfId="20838"/>
    <cellStyle name="Normál 4 3 2 2 2 13 3" xfId="13413"/>
    <cellStyle name="Normál 4 3 2 2 2 13 3 2" xfId="23307"/>
    <cellStyle name="Normál 4 3 2 2 2 13 4" xfId="8396"/>
    <cellStyle name="Normál 4 3 2 2 2 13 5" xfId="3871"/>
    <cellStyle name="Normál 4 3 2 2 2 13 6" xfId="18368"/>
    <cellStyle name="Normál 4 3 2 2 2 13 7" xfId="28230"/>
    <cellStyle name="Normál 4 3 2 2 2 14" xfId="3873"/>
    <cellStyle name="Normál 4 3 2 2 2 14 2" xfId="15896"/>
    <cellStyle name="Normál 4 3 2 2 2 14 2 2" xfId="25776"/>
    <cellStyle name="Normál 4 3 2 2 2 14 3" xfId="10933"/>
    <cellStyle name="Normál 4 3 2 2 2 14 4" xfId="20834"/>
    <cellStyle name="Normál 4 3 2 2 2 15" xfId="13409"/>
    <cellStyle name="Normál 4 3 2 2 2 15 2" xfId="23303"/>
    <cellStyle name="Normál 4 3 2 2 2 16" xfId="8392"/>
    <cellStyle name="Normál 4 3 2 2 2 17" xfId="3864"/>
    <cellStyle name="Normál 4 3 2 2 2 18" xfId="18364"/>
    <cellStyle name="Normál 4 3 2 2 2 19" xfId="28226"/>
    <cellStyle name="Normál 4 3 2 2 2 2" xfId="790"/>
    <cellStyle name="Normál 4 3 2 2 2 2 10" xfId="791"/>
    <cellStyle name="Normál 4 3 2 2 2 2 10 2" xfId="3876"/>
    <cellStyle name="Normál 4 3 2 2 2 2 10 2 2" xfId="15902"/>
    <cellStyle name="Normál 4 3 2 2 2 2 10 2 2 2" xfId="25782"/>
    <cellStyle name="Normál 4 3 2 2 2 2 10 2 3" xfId="10939"/>
    <cellStyle name="Normál 4 3 2 2 2 2 10 2 4" xfId="20840"/>
    <cellStyle name="Normál 4 3 2 2 2 2 10 3" xfId="13415"/>
    <cellStyle name="Normál 4 3 2 2 2 2 10 3 2" xfId="23309"/>
    <cellStyle name="Normál 4 3 2 2 2 2 10 4" xfId="8398"/>
    <cellStyle name="Normál 4 3 2 2 2 2 10 5" xfId="3875"/>
    <cellStyle name="Normál 4 3 2 2 2 2 10 6" xfId="18370"/>
    <cellStyle name="Normál 4 3 2 2 2 2 10 7" xfId="28232"/>
    <cellStyle name="Normál 4 3 2 2 2 2 11" xfId="792"/>
    <cellStyle name="Normál 4 3 2 2 2 2 11 2" xfId="3878"/>
    <cellStyle name="Normál 4 3 2 2 2 2 11 2 2" xfId="15903"/>
    <cellStyle name="Normál 4 3 2 2 2 2 11 2 2 2" xfId="25783"/>
    <cellStyle name="Normál 4 3 2 2 2 2 11 2 3" xfId="10940"/>
    <cellStyle name="Normál 4 3 2 2 2 2 11 2 4" xfId="20841"/>
    <cellStyle name="Normál 4 3 2 2 2 2 11 3" xfId="13416"/>
    <cellStyle name="Normál 4 3 2 2 2 2 11 3 2" xfId="23310"/>
    <cellStyle name="Normál 4 3 2 2 2 2 11 4" xfId="8399"/>
    <cellStyle name="Normál 4 3 2 2 2 2 11 5" xfId="3877"/>
    <cellStyle name="Normál 4 3 2 2 2 2 11 6" xfId="18371"/>
    <cellStyle name="Normál 4 3 2 2 2 2 11 7" xfId="28233"/>
    <cellStyle name="Normál 4 3 2 2 2 2 12" xfId="793"/>
    <cellStyle name="Normál 4 3 2 2 2 2 12 2" xfId="3880"/>
    <cellStyle name="Normál 4 3 2 2 2 2 12 2 2" xfId="15904"/>
    <cellStyle name="Normál 4 3 2 2 2 2 12 2 2 2" xfId="25784"/>
    <cellStyle name="Normál 4 3 2 2 2 2 12 2 3" xfId="10941"/>
    <cellStyle name="Normál 4 3 2 2 2 2 12 2 4" xfId="20842"/>
    <cellStyle name="Normál 4 3 2 2 2 2 12 3" xfId="13417"/>
    <cellStyle name="Normál 4 3 2 2 2 2 12 3 2" xfId="23311"/>
    <cellStyle name="Normál 4 3 2 2 2 2 12 4" xfId="8400"/>
    <cellStyle name="Normál 4 3 2 2 2 2 12 5" xfId="3879"/>
    <cellStyle name="Normál 4 3 2 2 2 2 12 6" xfId="18372"/>
    <cellStyle name="Normál 4 3 2 2 2 2 12 7" xfId="28234"/>
    <cellStyle name="Normál 4 3 2 2 2 2 13" xfId="3881"/>
    <cellStyle name="Normál 4 3 2 2 2 2 13 2" xfId="15901"/>
    <cellStyle name="Normál 4 3 2 2 2 2 13 2 2" xfId="25781"/>
    <cellStyle name="Normál 4 3 2 2 2 2 13 3" xfId="10938"/>
    <cellStyle name="Normál 4 3 2 2 2 2 13 4" xfId="20839"/>
    <cellStyle name="Normál 4 3 2 2 2 2 14" xfId="13414"/>
    <cellStyle name="Normál 4 3 2 2 2 2 14 2" xfId="23308"/>
    <cellStyle name="Normál 4 3 2 2 2 2 15" xfId="8397"/>
    <cellStyle name="Normál 4 3 2 2 2 2 16" xfId="3874"/>
    <cellStyle name="Normál 4 3 2 2 2 2 17" xfId="18369"/>
    <cellStyle name="Normál 4 3 2 2 2 2 18" xfId="28231"/>
    <cellStyle name="Normál 4 3 2 2 2 2 2" xfId="794"/>
    <cellStyle name="Normál 4 3 2 2 2 2 2 10" xfId="3882"/>
    <cellStyle name="Normál 4 3 2 2 2 2 2 11" xfId="18373"/>
    <cellStyle name="Normál 4 3 2 2 2 2 2 12" xfId="28235"/>
    <cellStyle name="Normál 4 3 2 2 2 2 2 2" xfId="795"/>
    <cellStyle name="Normál 4 3 2 2 2 2 2 2 10" xfId="28236"/>
    <cellStyle name="Normál 4 3 2 2 2 2 2 2 2" xfId="796"/>
    <cellStyle name="Normál 4 3 2 2 2 2 2 2 2 2" xfId="3885"/>
    <cellStyle name="Normál 4 3 2 2 2 2 2 2 2 2 2" xfId="15907"/>
    <cellStyle name="Normál 4 3 2 2 2 2 2 2 2 2 2 2" xfId="25787"/>
    <cellStyle name="Normál 4 3 2 2 2 2 2 2 2 2 3" xfId="10944"/>
    <cellStyle name="Normál 4 3 2 2 2 2 2 2 2 2 4" xfId="20845"/>
    <cellStyle name="Normál 4 3 2 2 2 2 2 2 2 3" xfId="13420"/>
    <cellStyle name="Normál 4 3 2 2 2 2 2 2 2 3 2" xfId="23314"/>
    <cellStyle name="Normál 4 3 2 2 2 2 2 2 2 4" xfId="8403"/>
    <cellStyle name="Normál 4 3 2 2 2 2 2 2 2 5" xfId="3884"/>
    <cellStyle name="Normál 4 3 2 2 2 2 2 2 2 6" xfId="18375"/>
    <cellStyle name="Normál 4 3 2 2 2 2 2 2 2 7" xfId="28237"/>
    <cellStyle name="Normál 4 3 2 2 2 2 2 2 3" xfId="797"/>
    <cellStyle name="Normál 4 3 2 2 2 2 2 2 3 2" xfId="3887"/>
    <cellStyle name="Normál 4 3 2 2 2 2 2 2 3 2 2" xfId="15908"/>
    <cellStyle name="Normál 4 3 2 2 2 2 2 2 3 2 2 2" xfId="25788"/>
    <cellStyle name="Normál 4 3 2 2 2 2 2 2 3 2 3" xfId="10945"/>
    <cellStyle name="Normál 4 3 2 2 2 2 2 2 3 2 4" xfId="20846"/>
    <cellStyle name="Normál 4 3 2 2 2 2 2 2 3 3" xfId="13421"/>
    <cellStyle name="Normál 4 3 2 2 2 2 2 2 3 3 2" xfId="23315"/>
    <cellStyle name="Normál 4 3 2 2 2 2 2 2 3 4" xfId="8404"/>
    <cellStyle name="Normál 4 3 2 2 2 2 2 2 3 5" xfId="3886"/>
    <cellStyle name="Normál 4 3 2 2 2 2 2 2 3 6" xfId="18376"/>
    <cellStyle name="Normál 4 3 2 2 2 2 2 2 3 7" xfId="28238"/>
    <cellStyle name="Normál 4 3 2 2 2 2 2 2 4" xfId="798"/>
    <cellStyle name="Normál 4 3 2 2 2 2 2 2 4 2" xfId="3889"/>
    <cellStyle name="Normál 4 3 2 2 2 2 2 2 4 2 2" xfId="15909"/>
    <cellStyle name="Normál 4 3 2 2 2 2 2 2 4 2 2 2" xfId="25789"/>
    <cellStyle name="Normál 4 3 2 2 2 2 2 2 4 2 3" xfId="10946"/>
    <cellStyle name="Normál 4 3 2 2 2 2 2 2 4 2 4" xfId="20847"/>
    <cellStyle name="Normál 4 3 2 2 2 2 2 2 4 3" xfId="13422"/>
    <cellStyle name="Normál 4 3 2 2 2 2 2 2 4 3 2" xfId="23316"/>
    <cellStyle name="Normál 4 3 2 2 2 2 2 2 4 4" xfId="8405"/>
    <cellStyle name="Normál 4 3 2 2 2 2 2 2 4 5" xfId="3888"/>
    <cellStyle name="Normál 4 3 2 2 2 2 2 2 4 6" xfId="18377"/>
    <cellStyle name="Normál 4 3 2 2 2 2 2 2 4 7" xfId="28239"/>
    <cellStyle name="Normál 4 3 2 2 2 2 2 2 5" xfId="3890"/>
    <cellStyle name="Normál 4 3 2 2 2 2 2 2 5 2" xfId="15906"/>
    <cellStyle name="Normál 4 3 2 2 2 2 2 2 5 2 2" xfId="25786"/>
    <cellStyle name="Normál 4 3 2 2 2 2 2 2 5 3" xfId="10943"/>
    <cellStyle name="Normál 4 3 2 2 2 2 2 2 5 4" xfId="20844"/>
    <cellStyle name="Normál 4 3 2 2 2 2 2 2 6" xfId="13419"/>
    <cellStyle name="Normál 4 3 2 2 2 2 2 2 6 2" xfId="23313"/>
    <cellStyle name="Normál 4 3 2 2 2 2 2 2 7" xfId="8402"/>
    <cellStyle name="Normál 4 3 2 2 2 2 2 2 8" xfId="3883"/>
    <cellStyle name="Normál 4 3 2 2 2 2 2 2 9" xfId="18374"/>
    <cellStyle name="Normál 4 3 2 2 2 2 2 3" xfId="799"/>
    <cellStyle name="Normál 4 3 2 2 2 2 2 3 2" xfId="3892"/>
    <cellStyle name="Normál 4 3 2 2 2 2 2 3 2 2" xfId="15910"/>
    <cellStyle name="Normál 4 3 2 2 2 2 2 3 2 2 2" xfId="25790"/>
    <cellStyle name="Normál 4 3 2 2 2 2 2 3 2 3" xfId="10947"/>
    <cellStyle name="Normál 4 3 2 2 2 2 2 3 2 4" xfId="20848"/>
    <cellStyle name="Normál 4 3 2 2 2 2 2 3 3" xfId="13423"/>
    <cellStyle name="Normál 4 3 2 2 2 2 2 3 3 2" xfId="23317"/>
    <cellStyle name="Normál 4 3 2 2 2 2 2 3 4" xfId="8406"/>
    <cellStyle name="Normál 4 3 2 2 2 2 2 3 5" xfId="3891"/>
    <cellStyle name="Normál 4 3 2 2 2 2 2 3 6" xfId="18378"/>
    <cellStyle name="Normál 4 3 2 2 2 2 2 3 7" xfId="28240"/>
    <cellStyle name="Normál 4 3 2 2 2 2 2 4" xfId="800"/>
    <cellStyle name="Normál 4 3 2 2 2 2 2 4 2" xfId="3894"/>
    <cellStyle name="Normál 4 3 2 2 2 2 2 4 2 2" xfId="15911"/>
    <cellStyle name="Normál 4 3 2 2 2 2 2 4 2 2 2" xfId="25791"/>
    <cellStyle name="Normál 4 3 2 2 2 2 2 4 2 3" xfId="10948"/>
    <cellStyle name="Normál 4 3 2 2 2 2 2 4 2 4" xfId="20849"/>
    <cellStyle name="Normál 4 3 2 2 2 2 2 4 3" xfId="13424"/>
    <cellStyle name="Normál 4 3 2 2 2 2 2 4 3 2" xfId="23318"/>
    <cellStyle name="Normál 4 3 2 2 2 2 2 4 4" xfId="8407"/>
    <cellStyle name="Normál 4 3 2 2 2 2 2 4 5" xfId="3893"/>
    <cellStyle name="Normál 4 3 2 2 2 2 2 4 6" xfId="18379"/>
    <cellStyle name="Normál 4 3 2 2 2 2 2 4 7" xfId="28241"/>
    <cellStyle name="Normál 4 3 2 2 2 2 2 5" xfId="801"/>
    <cellStyle name="Normál 4 3 2 2 2 2 2 5 2" xfId="3896"/>
    <cellStyle name="Normál 4 3 2 2 2 2 2 5 2 2" xfId="15912"/>
    <cellStyle name="Normál 4 3 2 2 2 2 2 5 2 2 2" xfId="25792"/>
    <cellStyle name="Normál 4 3 2 2 2 2 2 5 2 3" xfId="10949"/>
    <cellStyle name="Normál 4 3 2 2 2 2 2 5 2 4" xfId="20850"/>
    <cellStyle name="Normál 4 3 2 2 2 2 2 5 3" xfId="13425"/>
    <cellStyle name="Normál 4 3 2 2 2 2 2 5 3 2" xfId="23319"/>
    <cellStyle name="Normál 4 3 2 2 2 2 2 5 4" xfId="8408"/>
    <cellStyle name="Normál 4 3 2 2 2 2 2 5 5" xfId="3895"/>
    <cellStyle name="Normál 4 3 2 2 2 2 2 5 6" xfId="18380"/>
    <cellStyle name="Normál 4 3 2 2 2 2 2 5 7" xfId="28242"/>
    <cellStyle name="Normál 4 3 2 2 2 2 2 6" xfId="802"/>
    <cellStyle name="Normál 4 3 2 2 2 2 2 6 2" xfId="3898"/>
    <cellStyle name="Normál 4 3 2 2 2 2 2 6 2 2" xfId="15913"/>
    <cellStyle name="Normál 4 3 2 2 2 2 2 6 2 2 2" xfId="25793"/>
    <cellStyle name="Normál 4 3 2 2 2 2 2 6 2 3" xfId="10950"/>
    <cellStyle name="Normál 4 3 2 2 2 2 2 6 2 4" xfId="20851"/>
    <cellStyle name="Normál 4 3 2 2 2 2 2 6 3" xfId="13426"/>
    <cellStyle name="Normál 4 3 2 2 2 2 2 6 3 2" xfId="23320"/>
    <cellStyle name="Normál 4 3 2 2 2 2 2 6 4" xfId="8409"/>
    <cellStyle name="Normál 4 3 2 2 2 2 2 6 5" xfId="3897"/>
    <cellStyle name="Normál 4 3 2 2 2 2 2 6 6" xfId="18381"/>
    <cellStyle name="Normál 4 3 2 2 2 2 2 6 7" xfId="28243"/>
    <cellStyle name="Normál 4 3 2 2 2 2 2 7" xfId="3899"/>
    <cellStyle name="Normál 4 3 2 2 2 2 2 7 2" xfId="15905"/>
    <cellStyle name="Normál 4 3 2 2 2 2 2 7 2 2" xfId="25785"/>
    <cellStyle name="Normál 4 3 2 2 2 2 2 7 3" xfId="10942"/>
    <cellStyle name="Normál 4 3 2 2 2 2 2 7 4" xfId="20843"/>
    <cellStyle name="Normál 4 3 2 2 2 2 2 8" xfId="13418"/>
    <cellStyle name="Normál 4 3 2 2 2 2 2 8 2" xfId="23312"/>
    <cellStyle name="Normál 4 3 2 2 2 2 2 9" xfId="8401"/>
    <cellStyle name="Normál 4 3 2 2 2 2 3" xfId="803"/>
    <cellStyle name="Normál 4 3 2 2 2 2 3 10" xfId="3900"/>
    <cellStyle name="Normál 4 3 2 2 2 2 3 11" xfId="18382"/>
    <cellStyle name="Normál 4 3 2 2 2 2 3 12" xfId="28244"/>
    <cellStyle name="Normál 4 3 2 2 2 2 3 2" xfId="804"/>
    <cellStyle name="Normál 4 3 2 2 2 2 3 2 10" xfId="28245"/>
    <cellStyle name="Normál 4 3 2 2 2 2 3 2 2" xfId="805"/>
    <cellStyle name="Normál 4 3 2 2 2 2 3 2 2 2" xfId="3903"/>
    <cellStyle name="Normál 4 3 2 2 2 2 3 2 2 2 2" xfId="15916"/>
    <cellStyle name="Normál 4 3 2 2 2 2 3 2 2 2 2 2" xfId="25796"/>
    <cellStyle name="Normál 4 3 2 2 2 2 3 2 2 2 3" xfId="10953"/>
    <cellStyle name="Normál 4 3 2 2 2 2 3 2 2 2 4" xfId="20854"/>
    <cellStyle name="Normál 4 3 2 2 2 2 3 2 2 3" xfId="13429"/>
    <cellStyle name="Normál 4 3 2 2 2 2 3 2 2 3 2" xfId="23323"/>
    <cellStyle name="Normál 4 3 2 2 2 2 3 2 2 4" xfId="8412"/>
    <cellStyle name="Normál 4 3 2 2 2 2 3 2 2 5" xfId="3902"/>
    <cellStyle name="Normál 4 3 2 2 2 2 3 2 2 6" xfId="18384"/>
    <cellStyle name="Normál 4 3 2 2 2 2 3 2 2 7" xfId="28246"/>
    <cellStyle name="Normál 4 3 2 2 2 2 3 2 3" xfId="806"/>
    <cellStyle name="Normál 4 3 2 2 2 2 3 2 3 2" xfId="3905"/>
    <cellStyle name="Normál 4 3 2 2 2 2 3 2 3 2 2" xfId="15917"/>
    <cellStyle name="Normál 4 3 2 2 2 2 3 2 3 2 2 2" xfId="25797"/>
    <cellStyle name="Normál 4 3 2 2 2 2 3 2 3 2 3" xfId="10954"/>
    <cellStyle name="Normál 4 3 2 2 2 2 3 2 3 2 4" xfId="20855"/>
    <cellStyle name="Normál 4 3 2 2 2 2 3 2 3 3" xfId="13430"/>
    <cellStyle name="Normál 4 3 2 2 2 2 3 2 3 3 2" xfId="23324"/>
    <cellStyle name="Normál 4 3 2 2 2 2 3 2 3 4" xfId="8413"/>
    <cellStyle name="Normál 4 3 2 2 2 2 3 2 3 5" xfId="3904"/>
    <cellStyle name="Normál 4 3 2 2 2 2 3 2 3 6" xfId="18385"/>
    <cellStyle name="Normál 4 3 2 2 2 2 3 2 3 7" xfId="28247"/>
    <cellStyle name="Normál 4 3 2 2 2 2 3 2 4" xfId="807"/>
    <cellStyle name="Normál 4 3 2 2 2 2 3 2 4 2" xfId="3907"/>
    <cellStyle name="Normál 4 3 2 2 2 2 3 2 4 2 2" xfId="15918"/>
    <cellStyle name="Normál 4 3 2 2 2 2 3 2 4 2 2 2" xfId="25798"/>
    <cellStyle name="Normál 4 3 2 2 2 2 3 2 4 2 3" xfId="10955"/>
    <cellStyle name="Normál 4 3 2 2 2 2 3 2 4 2 4" xfId="20856"/>
    <cellStyle name="Normál 4 3 2 2 2 2 3 2 4 3" xfId="13431"/>
    <cellStyle name="Normál 4 3 2 2 2 2 3 2 4 3 2" xfId="23325"/>
    <cellStyle name="Normál 4 3 2 2 2 2 3 2 4 4" xfId="8414"/>
    <cellStyle name="Normál 4 3 2 2 2 2 3 2 4 5" xfId="3906"/>
    <cellStyle name="Normál 4 3 2 2 2 2 3 2 4 6" xfId="18386"/>
    <cellStyle name="Normál 4 3 2 2 2 2 3 2 4 7" xfId="28248"/>
    <cellStyle name="Normál 4 3 2 2 2 2 3 2 5" xfId="3908"/>
    <cellStyle name="Normál 4 3 2 2 2 2 3 2 5 2" xfId="15915"/>
    <cellStyle name="Normál 4 3 2 2 2 2 3 2 5 2 2" xfId="25795"/>
    <cellStyle name="Normál 4 3 2 2 2 2 3 2 5 3" xfId="10952"/>
    <cellStyle name="Normál 4 3 2 2 2 2 3 2 5 4" xfId="20853"/>
    <cellStyle name="Normál 4 3 2 2 2 2 3 2 6" xfId="13428"/>
    <cellStyle name="Normál 4 3 2 2 2 2 3 2 6 2" xfId="23322"/>
    <cellStyle name="Normál 4 3 2 2 2 2 3 2 7" xfId="8411"/>
    <cellStyle name="Normál 4 3 2 2 2 2 3 2 8" xfId="3901"/>
    <cellStyle name="Normál 4 3 2 2 2 2 3 2 9" xfId="18383"/>
    <cellStyle name="Normál 4 3 2 2 2 2 3 3" xfId="808"/>
    <cellStyle name="Normál 4 3 2 2 2 2 3 3 2" xfId="3910"/>
    <cellStyle name="Normál 4 3 2 2 2 2 3 3 2 2" xfId="15919"/>
    <cellStyle name="Normál 4 3 2 2 2 2 3 3 2 2 2" xfId="25799"/>
    <cellStyle name="Normál 4 3 2 2 2 2 3 3 2 3" xfId="10956"/>
    <cellStyle name="Normál 4 3 2 2 2 2 3 3 2 4" xfId="20857"/>
    <cellStyle name="Normál 4 3 2 2 2 2 3 3 3" xfId="13432"/>
    <cellStyle name="Normál 4 3 2 2 2 2 3 3 3 2" xfId="23326"/>
    <cellStyle name="Normál 4 3 2 2 2 2 3 3 4" xfId="8415"/>
    <cellStyle name="Normál 4 3 2 2 2 2 3 3 5" xfId="3909"/>
    <cellStyle name="Normál 4 3 2 2 2 2 3 3 6" xfId="18387"/>
    <cellStyle name="Normál 4 3 2 2 2 2 3 3 7" xfId="28249"/>
    <cellStyle name="Normál 4 3 2 2 2 2 3 4" xfId="809"/>
    <cellStyle name="Normál 4 3 2 2 2 2 3 4 2" xfId="3912"/>
    <cellStyle name="Normál 4 3 2 2 2 2 3 4 2 2" xfId="15920"/>
    <cellStyle name="Normál 4 3 2 2 2 2 3 4 2 2 2" xfId="25800"/>
    <cellStyle name="Normál 4 3 2 2 2 2 3 4 2 3" xfId="10957"/>
    <cellStyle name="Normál 4 3 2 2 2 2 3 4 2 4" xfId="20858"/>
    <cellStyle name="Normál 4 3 2 2 2 2 3 4 3" xfId="13433"/>
    <cellStyle name="Normál 4 3 2 2 2 2 3 4 3 2" xfId="23327"/>
    <cellStyle name="Normál 4 3 2 2 2 2 3 4 4" xfId="8416"/>
    <cellStyle name="Normál 4 3 2 2 2 2 3 4 5" xfId="3911"/>
    <cellStyle name="Normál 4 3 2 2 2 2 3 4 6" xfId="18388"/>
    <cellStyle name="Normál 4 3 2 2 2 2 3 4 7" xfId="28250"/>
    <cellStyle name="Normál 4 3 2 2 2 2 3 5" xfId="810"/>
    <cellStyle name="Normál 4 3 2 2 2 2 3 5 2" xfId="3914"/>
    <cellStyle name="Normál 4 3 2 2 2 2 3 5 2 2" xfId="15921"/>
    <cellStyle name="Normál 4 3 2 2 2 2 3 5 2 2 2" xfId="25801"/>
    <cellStyle name="Normál 4 3 2 2 2 2 3 5 2 3" xfId="10958"/>
    <cellStyle name="Normál 4 3 2 2 2 2 3 5 2 4" xfId="20859"/>
    <cellStyle name="Normál 4 3 2 2 2 2 3 5 3" xfId="13434"/>
    <cellStyle name="Normál 4 3 2 2 2 2 3 5 3 2" xfId="23328"/>
    <cellStyle name="Normál 4 3 2 2 2 2 3 5 4" xfId="8417"/>
    <cellStyle name="Normál 4 3 2 2 2 2 3 5 5" xfId="3913"/>
    <cellStyle name="Normál 4 3 2 2 2 2 3 5 6" xfId="18389"/>
    <cellStyle name="Normál 4 3 2 2 2 2 3 5 7" xfId="28251"/>
    <cellStyle name="Normál 4 3 2 2 2 2 3 6" xfId="811"/>
    <cellStyle name="Normál 4 3 2 2 2 2 3 6 2" xfId="3916"/>
    <cellStyle name="Normál 4 3 2 2 2 2 3 6 2 2" xfId="15922"/>
    <cellStyle name="Normál 4 3 2 2 2 2 3 6 2 2 2" xfId="25802"/>
    <cellStyle name="Normál 4 3 2 2 2 2 3 6 2 3" xfId="10959"/>
    <cellStyle name="Normál 4 3 2 2 2 2 3 6 2 4" xfId="20860"/>
    <cellStyle name="Normál 4 3 2 2 2 2 3 6 3" xfId="13435"/>
    <cellStyle name="Normál 4 3 2 2 2 2 3 6 3 2" xfId="23329"/>
    <cellStyle name="Normál 4 3 2 2 2 2 3 6 4" xfId="8418"/>
    <cellStyle name="Normál 4 3 2 2 2 2 3 6 5" xfId="3915"/>
    <cellStyle name="Normál 4 3 2 2 2 2 3 6 6" xfId="18390"/>
    <cellStyle name="Normál 4 3 2 2 2 2 3 6 7" xfId="28252"/>
    <cellStyle name="Normál 4 3 2 2 2 2 3 7" xfId="3917"/>
    <cellStyle name="Normál 4 3 2 2 2 2 3 7 2" xfId="15914"/>
    <cellStyle name="Normál 4 3 2 2 2 2 3 7 2 2" xfId="25794"/>
    <cellStyle name="Normál 4 3 2 2 2 2 3 7 3" xfId="10951"/>
    <cellStyle name="Normál 4 3 2 2 2 2 3 7 4" xfId="20852"/>
    <cellStyle name="Normál 4 3 2 2 2 2 3 8" xfId="13427"/>
    <cellStyle name="Normál 4 3 2 2 2 2 3 8 2" xfId="23321"/>
    <cellStyle name="Normál 4 3 2 2 2 2 3 9" xfId="8410"/>
    <cellStyle name="Normál 4 3 2 2 2 2 4" xfId="812"/>
    <cellStyle name="Normál 4 3 2 2 2 2 4 10" xfId="3918"/>
    <cellStyle name="Normál 4 3 2 2 2 2 4 11" xfId="18391"/>
    <cellStyle name="Normál 4 3 2 2 2 2 4 12" xfId="28253"/>
    <cellStyle name="Normál 4 3 2 2 2 2 4 2" xfId="813"/>
    <cellStyle name="Normál 4 3 2 2 2 2 4 2 10" xfId="28254"/>
    <cellStyle name="Normál 4 3 2 2 2 2 4 2 2" xfId="814"/>
    <cellStyle name="Normál 4 3 2 2 2 2 4 2 2 2" xfId="3921"/>
    <cellStyle name="Normál 4 3 2 2 2 2 4 2 2 2 2" xfId="15925"/>
    <cellStyle name="Normál 4 3 2 2 2 2 4 2 2 2 2 2" xfId="25805"/>
    <cellStyle name="Normál 4 3 2 2 2 2 4 2 2 2 3" xfId="10962"/>
    <cellStyle name="Normál 4 3 2 2 2 2 4 2 2 2 4" xfId="20863"/>
    <cellStyle name="Normál 4 3 2 2 2 2 4 2 2 3" xfId="13438"/>
    <cellStyle name="Normál 4 3 2 2 2 2 4 2 2 3 2" xfId="23332"/>
    <cellStyle name="Normál 4 3 2 2 2 2 4 2 2 4" xfId="8421"/>
    <cellStyle name="Normál 4 3 2 2 2 2 4 2 2 5" xfId="3920"/>
    <cellStyle name="Normál 4 3 2 2 2 2 4 2 2 6" xfId="18393"/>
    <cellStyle name="Normál 4 3 2 2 2 2 4 2 2 7" xfId="28255"/>
    <cellStyle name="Normál 4 3 2 2 2 2 4 2 3" xfId="815"/>
    <cellStyle name="Normál 4 3 2 2 2 2 4 2 3 2" xfId="3923"/>
    <cellStyle name="Normál 4 3 2 2 2 2 4 2 3 2 2" xfId="15926"/>
    <cellStyle name="Normál 4 3 2 2 2 2 4 2 3 2 2 2" xfId="25806"/>
    <cellStyle name="Normál 4 3 2 2 2 2 4 2 3 2 3" xfId="10963"/>
    <cellStyle name="Normál 4 3 2 2 2 2 4 2 3 2 4" xfId="20864"/>
    <cellStyle name="Normál 4 3 2 2 2 2 4 2 3 3" xfId="13439"/>
    <cellStyle name="Normál 4 3 2 2 2 2 4 2 3 3 2" xfId="23333"/>
    <cellStyle name="Normál 4 3 2 2 2 2 4 2 3 4" xfId="8422"/>
    <cellStyle name="Normál 4 3 2 2 2 2 4 2 3 5" xfId="3922"/>
    <cellStyle name="Normál 4 3 2 2 2 2 4 2 3 6" xfId="18394"/>
    <cellStyle name="Normál 4 3 2 2 2 2 4 2 3 7" xfId="28256"/>
    <cellStyle name="Normál 4 3 2 2 2 2 4 2 4" xfId="816"/>
    <cellStyle name="Normál 4 3 2 2 2 2 4 2 4 2" xfId="3925"/>
    <cellStyle name="Normál 4 3 2 2 2 2 4 2 4 2 2" xfId="15927"/>
    <cellStyle name="Normál 4 3 2 2 2 2 4 2 4 2 2 2" xfId="25807"/>
    <cellStyle name="Normál 4 3 2 2 2 2 4 2 4 2 3" xfId="10964"/>
    <cellStyle name="Normál 4 3 2 2 2 2 4 2 4 2 4" xfId="20865"/>
    <cellStyle name="Normál 4 3 2 2 2 2 4 2 4 3" xfId="13440"/>
    <cellStyle name="Normál 4 3 2 2 2 2 4 2 4 3 2" xfId="23334"/>
    <cellStyle name="Normál 4 3 2 2 2 2 4 2 4 4" xfId="8423"/>
    <cellStyle name="Normál 4 3 2 2 2 2 4 2 4 5" xfId="3924"/>
    <cellStyle name="Normál 4 3 2 2 2 2 4 2 4 6" xfId="18395"/>
    <cellStyle name="Normál 4 3 2 2 2 2 4 2 4 7" xfId="28257"/>
    <cellStyle name="Normál 4 3 2 2 2 2 4 2 5" xfId="3926"/>
    <cellStyle name="Normál 4 3 2 2 2 2 4 2 5 2" xfId="15924"/>
    <cellStyle name="Normál 4 3 2 2 2 2 4 2 5 2 2" xfId="25804"/>
    <cellStyle name="Normál 4 3 2 2 2 2 4 2 5 3" xfId="10961"/>
    <cellStyle name="Normál 4 3 2 2 2 2 4 2 5 4" xfId="20862"/>
    <cellStyle name="Normál 4 3 2 2 2 2 4 2 6" xfId="13437"/>
    <cellStyle name="Normál 4 3 2 2 2 2 4 2 6 2" xfId="23331"/>
    <cellStyle name="Normál 4 3 2 2 2 2 4 2 7" xfId="8420"/>
    <cellStyle name="Normál 4 3 2 2 2 2 4 2 8" xfId="3919"/>
    <cellStyle name="Normál 4 3 2 2 2 2 4 2 9" xfId="18392"/>
    <cellStyle name="Normál 4 3 2 2 2 2 4 3" xfId="817"/>
    <cellStyle name="Normál 4 3 2 2 2 2 4 3 2" xfId="3928"/>
    <cellStyle name="Normál 4 3 2 2 2 2 4 3 2 2" xfId="15928"/>
    <cellStyle name="Normál 4 3 2 2 2 2 4 3 2 2 2" xfId="25808"/>
    <cellStyle name="Normál 4 3 2 2 2 2 4 3 2 3" xfId="10965"/>
    <cellStyle name="Normál 4 3 2 2 2 2 4 3 2 4" xfId="20866"/>
    <cellStyle name="Normál 4 3 2 2 2 2 4 3 3" xfId="13441"/>
    <cellStyle name="Normál 4 3 2 2 2 2 4 3 3 2" xfId="23335"/>
    <cellStyle name="Normál 4 3 2 2 2 2 4 3 4" xfId="8424"/>
    <cellStyle name="Normál 4 3 2 2 2 2 4 3 5" xfId="3927"/>
    <cellStyle name="Normál 4 3 2 2 2 2 4 3 6" xfId="18396"/>
    <cellStyle name="Normál 4 3 2 2 2 2 4 3 7" xfId="28258"/>
    <cellStyle name="Normál 4 3 2 2 2 2 4 4" xfId="818"/>
    <cellStyle name="Normál 4 3 2 2 2 2 4 4 2" xfId="3930"/>
    <cellStyle name="Normál 4 3 2 2 2 2 4 4 2 2" xfId="15929"/>
    <cellStyle name="Normál 4 3 2 2 2 2 4 4 2 2 2" xfId="25809"/>
    <cellStyle name="Normál 4 3 2 2 2 2 4 4 2 3" xfId="10966"/>
    <cellStyle name="Normál 4 3 2 2 2 2 4 4 2 4" xfId="20867"/>
    <cellStyle name="Normál 4 3 2 2 2 2 4 4 3" xfId="13442"/>
    <cellStyle name="Normál 4 3 2 2 2 2 4 4 3 2" xfId="23336"/>
    <cellStyle name="Normál 4 3 2 2 2 2 4 4 4" xfId="8425"/>
    <cellStyle name="Normál 4 3 2 2 2 2 4 4 5" xfId="3929"/>
    <cellStyle name="Normál 4 3 2 2 2 2 4 4 6" xfId="18397"/>
    <cellStyle name="Normál 4 3 2 2 2 2 4 4 7" xfId="28259"/>
    <cellStyle name="Normál 4 3 2 2 2 2 4 5" xfId="819"/>
    <cellStyle name="Normál 4 3 2 2 2 2 4 5 2" xfId="3932"/>
    <cellStyle name="Normál 4 3 2 2 2 2 4 5 2 2" xfId="15930"/>
    <cellStyle name="Normál 4 3 2 2 2 2 4 5 2 2 2" xfId="25810"/>
    <cellStyle name="Normál 4 3 2 2 2 2 4 5 2 3" xfId="10967"/>
    <cellStyle name="Normál 4 3 2 2 2 2 4 5 2 4" xfId="20868"/>
    <cellStyle name="Normál 4 3 2 2 2 2 4 5 3" xfId="13443"/>
    <cellStyle name="Normál 4 3 2 2 2 2 4 5 3 2" xfId="23337"/>
    <cellStyle name="Normál 4 3 2 2 2 2 4 5 4" xfId="8426"/>
    <cellStyle name="Normál 4 3 2 2 2 2 4 5 5" xfId="3931"/>
    <cellStyle name="Normál 4 3 2 2 2 2 4 5 6" xfId="18398"/>
    <cellStyle name="Normál 4 3 2 2 2 2 4 5 7" xfId="28260"/>
    <cellStyle name="Normál 4 3 2 2 2 2 4 6" xfId="820"/>
    <cellStyle name="Normál 4 3 2 2 2 2 4 6 2" xfId="3934"/>
    <cellStyle name="Normál 4 3 2 2 2 2 4 6 2 2" xfId="15931"/>
    <cellStyle name="Normál 4 3 2 2 2 2 4 6 2 2 2" xfId="25811"/>
    <cellStyle name="Normál 4 3 2 2 2 2 4 6 2 3" xfId="10968"/>
    <cellStyle name="Normál 4 3 2 2 2 2 4 6 2 4" xfId="20869"/>
    <cellStyle name="Normál 4 3 2 2 2 2 4 6 3" xfId="13444"/>
    <cellStyle name="Normál 4 3 2 2 2 2 4 6 3 2" xfId="23338"/>
    <cellStyle name="Normál 4 3 2 2 2 2 4 6 4" xfId="8427"/>
    <cellStyle name="Normál 4 3 2 2 2 2 4 6 5" xfId="3933"/>
    <cellStyle name="Normál 4 3 2 2 2 2 4 6 6" xfId="18399"/>
    <cellStyle name="Normál 4 3 2 2 2 2 4 6 7" xfId="28261"/>
    <cellStyle name="Normál 4 3 2 2 2 2 4 7" xfId="3935"/>
    <cellStyle name="Normál 4 3 2 2 2 2 4 7 2" xfId="15923"/>
    <cellStyle name="Normál 4 3 2 2 2 2 4 7 2 2" xfId="25803"/>
    <cellStyle name="Normál 4 3 2 2 2 2 4 7 3" xfId="10960"/>
    <cellStyle name="Normál 4 3 2 2 2 2 4 7 4" xfId="20861"/>
    <cellStyle name="Normál 4 3 2 2 2 2 4 8" xfId="13436"/>
    <cellStyle name="Normál 4 3 2 2 2 2 4 8 2" xfId="23330"/>
    <cellStyle name="Normál 4 3 2 2 2 2 4 9" xfId="8419"/>
    <cellStyle name="Normál 4 3 2 2 2 2 5" xfId="821"/>
    <cellStyle name="Normál 4 3 2 2 2 2 5 10" xfId="3936"/>
    <cellStyle name="Normál 4 3 2 2 2 2 5 11" xfId="18400"/>
    <cellStyle name="Normál 4 3 2 2 2 2 5 12" xfId="28262"/>
    <cellStyle name="Normál 4 3 2 2 2 2 5 2" xfId="822"/>
    <cellStyle name="Normál 4 3 2 2 2 2 5 2 10" xfId="28263"/>
    <cellStyle name="Normál 4 3 2 2 2 2 5 2 2" xfId="823"/>
    <cellStyle name="Normál 4 3 2 2 2 2 5 2 2 2" xfId="3939"/>
    <cellStyle name="Normál 4 3 2 2 2 2 5 2 2 2 2" xfId="15934"/>
    <cellStyle name="Normál 4 3 2 2 2 2 5 2 2 2 2 2" xfId="25814"/>
    <cellStyle name="Normál 4 3 2 2 2 2 5 2 2 2 3" xfId="10971"/>
    <cellStyle name="Normál 4 3 2 2 2 2 5 2 2 2 4" xfId="20872"/>
    <cellStyle name="Normál 4 3 2 2 2 2 5 2 2 3" xfId="13447"/>
    <cellStyle name="Normál 4 3 2 2 2 2 5 2 2 3 2" xfId="23341"/>
    <cellStyle name="Normál 4 3 2 2 2 2 5 2 2 4" xfId="8430"/>
    <cellStyle name="Normál 4 3 2 2 2 2 5 2 2 5" xfId="3938"/>
    <cellStyle name="Normál 4 3 2 2 2 2 5 2 2 6" xfId="18402"/>
    <cellStyle name="Normál 4 3 2 2 2 2 5 2 2 7" xfId="28264"/>
    <cellStyle name="Normál 4 3 2 2 2 2 5 2 3" xfId="824"/>
    <cellStyle name="Normál 4 3 2 2 2 2 5 2 3 2" xfId="3941"/>
    <cellStyle name="Normál 4 3 2 2 2 2 5 2 3 2 2" xfId="15935"/>
    <cellStyle name="Normál 4 3 2 2 2 2 5 2 3 2 2 2" xfId="25815"/>
    <cellStyle name="Normál 4 3 2 2 2 2 5 2 3 2 3" xfId="10972"/>
    <cellStyle name="Normál 4 3 2 2 2 2 5 2 3 2 4" xfId="20873"/>
    <cellStyle name="Normál 4 3 2 2 2 2 5 2 3 3" xfId="13448"/>
    <cellStyle name="Normál 4 3 2 2 2 2 5 2 3 3 2" xfId="23342"/>
    <cellStyle name="Normál 4 3 2 2 2 2 5 2 3 4" xfId="8431"/>
    <cellStyle name="Normál 4 3 2 2 2 2 5 2 3 5" xfId="3940"/>
    <cellStyle name="Normál 4 3 2 2 2 2 5 2 3 6" xfId="18403"/>
    <cellStyle name="Normál 4 3 2 2 2 2 5 2 3 7" xfId="28265"/>
    <cellStyle name="Normál 4 3 2 2 2 2 5 2 4" xfId="825"/>
    <cellStyle name="Normál 4 3 2 2 2 2 5 2 4 2" xfId="3943"/>
    <cellStyle name="Normál 4 3 2 2 2 2 5 2 4 2 2" xfId="15936"/>
    <cellStyle name="Normál 4 3 2 2 2 2 5 2 4 2 2 2" xfId="25816"/>
    <cellStyle name="Normál 4 3 2 2 2 2 5 2 4 2 3" xfId="10973"/>
    <cellStyle name="Normál 4 3 2 2 2 2 5 2 4 2 4" xfId="20874"/>
    <cellStyle name="Normál 4 3 2 2 2 2 5 2 4 3" xfId="13449"/>
    <cellStyle name="Normál 4 3 2 2 2 2 5 2 4 3 2" xfId="23343"/>
    <cellStyle name="Normál 4 3 2 2 2 2 5 2 4 4" xfId="8432"/>
    <cellStyle name="Normál 4 3 2 2 2 2 5 2 4 5" xfId="3942"/>
    <cellStyle name="Normál 4 3 2 2 2 2 5 2 4 6" xfId="18404"/>
    <cellStyle name="Normál 4 3 2 2 2 2 5 2 4 7" xfId="28266"/>
    <cellStyle name="Normál 4 3 2 2 2 2 5 2 5" xfId="3944"/>
    <cellStyle name="Normál 4 3 2 2 2 2 5 2 5 2" xfId="15933"/>
    <cellStyle name="Normál 4 3 2 2 2 2 5 2 5 2 2" xfId="25813"/>
    <cellStyle name="Normál 4 3 2 2 2 2 5 2 5 3" xfId="10970"/>
    <cellStyle name="Normál 4 3 2 2 2 2 5 2 5 4" xfId="20871"/>
    <cellStyle name="Normál 4 3 2 2 2 2 5 2 6" xfId="13446"/>
    <cellStyle name="Normál 4 3 2 2 2 2 5 2 6 2" xfId="23340"/>
    <cellStyle name="Normál 4 3 2 2 2 2 5 2 7" xfId="8429"/>
    <cellStyle name="Normál 4 3 2 2 2 2 5 2 8" xfId="3937"/>
    <cellStyle name="Normál 4 3 2 2 2 2 5 2 9" xfId="18401"/>
    <cellStyle name="Normál 4 3 2 2 2 2 5 3" xfId="826"/>
    <cellStyle name="Normál 4 3 2 2 2 2 5 3 2" xfId="3946"/>
    <cellStyle name="Normál 4 3 2 2 2 2 5 3 2 2" xfId="15937"/>
    <cellStyle name="Normál 4 3 2 2 2 2 5 3 2 2 2" xfId="25817"/>
    <cellStyle name="Normál 4 3 2 2 2 2 5 3 2 3" xfId="10974"/>
    <cellStyle name="Normál 4 3 2 2 2 2 5 3 2 4" xfId="20875"/>
    <cellStyle name="Normál 4 3 2 2 2 2 5 3 3" xfId="13450"/>
    <cellStyle name="Normál 4 3 2 2 2 2 5 3 3 2" xfId="23344"/>
    <cellStyle name="Normál 4 3 2 2 2 2 5 3 4" xfId="8433"/>
    <cellStyle name="Normál 4 3 2 2 2 2 5 3 5" xfId="3945"/>
    <cellStyle name="Normál 4 3 2 2 2 2 5 3 6" xfId="18405"/>
    <cellStyle name="Normál 4 3 2 2 2 2 5 3 7" xfId="28267"/>
    <cellStyle name="Normál 4 3 2 2 2 2 5 4" xfId="827"/>
    <cellStyle name="Normál 4 3 2 2 2 2 5 4 2" xfId="3948"/>
    <cellStyle name="Normál 4 3 2 2 2 2 5 4 2 2" xfId="15938"/>
    <cellStyle name="Normál 4 3 2 2 2 2 5 4 2 2 2" xfId="25818"/>
    <cellStyle name="Normál 4 3 2 2 2 2 5 4 2 3" xfId="10975"/>
    <cellStyle name="Normál 4 3 2 2 2 2 5 4 2 4" xfId="20876"/>
    <cellStyle name="Normál 4 3 2 2 2 2 5 4 3" xfId="13451"/>
    <cellStyle name="Normál 4 3 2 2 2 2 5 4 3 2" xfId="23345"/>
    <cellStyle name="Normál 4 3 2 2 2 2 5 4 4" xfId="8434"/>
    <cellStyle name="Normál 4 3 2 2 2 2 5 4 5" xfId="3947"/>
    <cellStyle name="Normál 4 3 2 2 2 2 5 4 6" xfId="18406"/>
    <cellStyle name="Normál 4 3 2 2 2 2 5 4 7" xfId="28268"/>
    <cellStyle name="Normál 4 3 2 2 2 2 5 5" xfId="828"/>
    <cellStyle name="Normál 4 3 2 2 2 2 5 5 2" xfId="3950"/>
    <cellStyle name="Normál 4 3 2 2 2 2 5 5 2 2" xfId="15939"/>
    <cellStyle name="Normál 4 3 2 2 2 2 5 5 2 2 2" xfId="25819"/>
    <cellStyle name="Normál 4 3 2 2 2 2 5 5 2 3" xfId="10976"/>
    <cellStyle name="Normál 4 3 2 2 2 2 5 5 2 4" xfId="20877"/>
    <cellStyle name="Normál 4 3 2 2 2 2 5 5 3" xfId="13452"/>
    <cellStyle name="Normál 4 3 2 2 2 2 5 5 3 2" xfId="23346"/>
    <cellStyle name="Normál 4 3 2 2 2 2 5 5 4" xfId="8435"/>
    <cellStyle name="Normál 4 3 2 2 2 2 5 5 5" xfId="3949"/>
    <cellStyle name="Normál 4 3 2 2 2 2 5 5 6" xfId="18407"/>
    <cellStyle name="Normál 4 3 2 2 2 2 5 5 7" xfId="28269"/>
    <cellStyle name="Normál 4 3 2 2 2 2 5 6" xfId="829"/>
    <cellStyle name="Normál 4 3 2 2 2 2 5 6 2" xfId="3952"/>
    <cellStyle name="Normál 4 3 2 2 2 2 5 6 2 2" xfId="15940"/>
    <cellStyle name="Normál 4 3 2 2 2 2 5 6 2 2 2" xfId="25820"/>
    <cellStyle name="Normál 4 3 2 2 2 2 5 6 2 3" xfId="10977"/>
    <cellStyle name="Normál 4 3 2 2 2 2 5 6 2 4" xfId="20878"/>
    <cellStyle name="Normál 4 3 2 2 2 2 5 6 3" xfId="13453"/>
    <cellStyle name="Normál 4 3 2 2 2 2 5 6 3 2" xfId="23347"/>
    <cellStyle name="Normál 4 3 2 2 2 2 5 6 4" xfId="8436"/>
    <cellStyle name="Normál 4 3 2 2 2 2 5 6 5" xfId="3951"/>
    <cellStyle name="Normál 4 3 2 2 2 2 5 6 6" xfId="18408"/>
    <cellStyle name="Normál 4 3 2 2 2 2 5 6 7" xfId="28270"/>
    <cellStyle name="Normál 4 3 2 2 2 2 5 7" xfId="3953"/>
    <cellStyle name="Normál 4 3 2 2 2 2 5 7 2" xfId="15932"/>
    <cellStyle name="Normál 4 3 2 2 2 2 5 7 2 2" xfId="25812"/>
    <cellStyle name="Normál 4 3 2 2 2 2 5 7 3" xfId="10969"/>
    <cellStyle name="Normál 4 3 2 2 2 2 5 7 4" xfId="20870"/>
    <cellStyle name="Normál 4 3 2 2 2 2 5 8" xfId="13445"/>
    <cellStyle name="Normál 4 3 2 2 2 2 5 8 2" xfId="23339"/>
    <cellStyle name="Normál 4 3 2 2 2 2 5 9" xfId="8428"/>
    <cellStyle name="Normál 4 3 2 2 2 2 6" xfId="830"/>
    <cellStyle name="Normál 4 3 2 2 2 2 6 10" xfId="3954"/>
    <cellStyle name="Normál 4 3 2 2 2 2 6 11" xfId="18409"/>
    <cellStyle name="Normál 4 3 2 2 2 2 6 12" xfId="28271"/>
    <cellStyle name="Normál 4 3 2 2 2 2 6 2" xfId="831"/>
    <cellStyle name="Normál 4 3 2 2 2 2 6 2 10" xfId="28272"/>
    <cellStyle name="Normál 4 3 2 2 2 2 6 2 2" xfId="832"/>
    <cellStyle name="Normál 4 3 2 2 2 2 6 2 2 2" xfId="3957"/>
    <cellStyle name="Normál 4 3 2 2 2 2 6 2 2 2 2" xfId="15943"/>
    <cellStyle name="Normál 4 3 2 2 2 2 6 2 2 2 2 2" xfId="25823"/>
    <cellStyle name="Normál 4 3 2 2 2 2 6 2 2 2 3" xfId="10980"/>
    <cellStyle name="Normál 4 3 2 2 2 2 6 2 2 2 4" xfId="20881"/>
    <cellStyle name="Normál 4 3 2 2 2 2 6 2 2 3" xfId="13456"/>
    <cellStyle name="Normál 4 3 2 2 2 2 6 2 2 3 2" xfId="23350"/>
    <cellStyle name="Normál 4 3 2 2 2 2 6 2 2 4" xfId="8439"/>
    <cellStyle name="Normál 4 3 2 2 2 2 6 2 2 5" xfId="3956"/>
    <cellStyle name="Normál 4 3 2 2 2 2 6 2 2 6" xfId="18411"/>
    <cellStyle name="Normál 4 3 2 2 2 2 6 2 2 7" xfId="28273"/>
    <cellStyle name="Normál 4 3 2 2 2 2 6 2 3" xfId="833"/>
    <cellStyle name="Normál 4 3 2 2 2 2 6 2 3 2" xfId="3959"/>
    <cellStyle name="Normál 4 3 2 2 2 2 6 2 3 2 2" xfId="15944"/>
    <cellStyle name="Normál 4 3 2 2 2 2 6 2 3 2 2 2" xfId="25824"/>
    <cellStyle name="Normál 4 3 2 2 2 2 6 2 3 2 3" xfId="10981"/>
    <cellStyle name="Normál 4 3 2 2 2 2 6 2 3 2 4" xfId="20882"/>
    <cellStyle name="Normál 4 3 2 2 2 2 6 2 3 3" xfId="13457"/>
    <cellStyle name="Normál 4 3 2 2 2 2 6 2 3 3 2" xfId="23351"/>
    <cellStyle name="Normál 4 3 2 2 2 2 6 2 3 4" xfId="8440"/>
    <cellStyle name="Normál 4 3 2 2 2 2 6 2 3 5" xfId="3958"/>
    <cellStyle name="Normál 4 3 2 2 2 2 6 2 3 6" xfId="18412"/>
    <cellStyle name="Normál 4 3 2 2 2 2 6 2 3 7" xfId="28274"/>
    <cellStyle name="Normál 4 3 2 2 2 2 6 2 4" xfId="834"/>
    <cellStyle name="Normál 4 3 2 2 2 2 6 2 4 2" xfId="3961"/>
    <cellStyle name="Normál 4 3 2 2 2 2 6 2 4 2 2" xfId="15945"/>
    <cellStyle name="Normál 4 3 2 2 2 2 6 2 4 2 2 2" xfId="25825"/>
    <cellStyle name="Normál 4 3 2 2 2 2 6 2 4 2 3" xfId="10982"/>
    <cellStyle name="Normál 4 3 2 2 2 2 6 2 4 2 4" xfId="20883"/>
    <cellStyle name="Normál 4 3 2 2 2 2 6 2 4 3" xfId="13458"/>
    <cellStyle name="Normál 4 3 2 2 2 2 6 2 4 3 2" xfId="23352"/>
    <cellStyle name="Normál 4 3 2 2 2 2 6 2 4 4" xfId="8441"/>
    <cellStyle name="Normál 4 3 2 2 2 2 6 2 4 5" xfId="3960"/>
    <cellStyle name="Normál 4 3 2 2 2 2 6 2 4 6" xfId="18413"/>
    <cellStyle name="Normál 4 3 2 2 2 2 6 2 4 7" xfId="28275"/>
    <cellStyle name="Normál 4 3 2 2 2 2 6 2 5" xfId="3962"/>
    <cellStyle name="Normál 4 3 2 2 2 2 6 2 5 2" xfId="15942"/>
    <cellStyle name="Normál 4 3 2 2 2 2 6 2 5 2 2" xfId="25822"/>
    <cellStyle name="Normál 4 3 2 2 2 2 6 2 5 3" xfId="10979"/>
    <cellStyle name="Normál 4 3 2 2 2 2 6 2 5 4" xfId="20880"/>
    <cellStyle name="Normál 4 3 2 2 2 2 6 2 6" xfId="13455"/>
    <cellStyle name="Normál 4 3 2 2 2 2 6 2 6 2" xfId="23349"/>
    <cellStyle name="Normál 4 3 2 2 2 2 6 2 7" xfId="8438"/>
    <cellStyle name="Normál 4 3 2 2 2 2 6 2 8" xfId="3955"/>
    <cellStyle name="Normál 4 3 2 2 2 2 6 2 9" xfId="18410"/>
    <cellStyle name="Normál 4 3 2 2 2 2 6 3" xfId="835"/>
    <cellStyle name="Normál 4 3 2 2 2 2 6 3 2" xfId="3964"/>
    <cellStyle name="Normál 4 3 2 2 2 2 6 3 2 2" xfId="15946"/>
    <cellStyle name="Normál 4 3 2 2 2 2 6 3 2 2 2" xfId="25826"/>
    <cellStyle name="Normál 4 3 2 2 2 2 6 3 2 3" xfId="10983"/>
    <cellStyle name="Normál 4 3 2 2 2 2 6 3 2 4" xfId="20884"/>
    <cellStyle name="Normál 4 3 2 2 2 2 6 3 3" xfId="13459"/>
    <cellStyle name="Normál 4 3 2 2 2 2 6 3 3 2" xfId="23353"/>
    <cellStyle name="Normál 4 3 2 2 2 2 6 3 4" xfId="8442"/>
    <cellStyle name="Normál 4 3 2 2 2 2 6 3 5" xfId="3963"/>
    <cellStyle name="Normál 4 3 2 2 2 2 6 3 6" xfId="18414"/>
    <cellStyle name="Normál 4 3 2 2 2 2 6 3 7" xfId="28276"/>
    <cellStyle name="Normál 4 3 2 2 2 2 6 4" xfId="836"/>
    <cellStyle name="Normál 4 3 2 2 2 2 6 4 2" xfId="3966"/>
    <cellStyle name="Normál 4 3 2 2 2 2 6 4 2 2" xfId="15947"/>
    <cellStyle name="Normál 4 3 2 2 2 2 6 4 2 2 2" xfId="25827"/>
    <cellStyle name="Normál 4 3 2 2 2 2 6 4 2 3" xfId="10984"/>
    <cellStyle name="Normál 4 3 2 2 2 2 6 4 2 4" xfId="20885"/>
    <cellStyle name="Normál 4 3 2 2 2 2 6 4 3" xfId="13460"/>
    <cellStyle name="Normál 4 3 2 2 2 2 6 4 3 2" xfId="23354"/>
    <cellStyle name="Normál 4 3 2 2 2 2 6 4 4" xfId="8443"/>
    <cellStyle name="Normál 4 3 2 2 2 2 6 4 5" xfId="3965"/>
    <cellStyle name="Normál 4 3 2 2 2 2 6 4 6" xfId="18415"/>
    <cellStyle name="Normál 4 3 2 2 2 2 6 4 7" xfId="28277"/>
    <cellStyle name="Normál 4 3 2 2 2 2 6 5" xfId="837"/>
    <cellStyle name="Normál 4 3 2 2 2 2 6 5 2" xfId="3968"/>
    <cellStyle name="Normál 4 3 2 2 2 2 6 5 2 2" xfId="15948"/>
    <cellStyle name="Normál 4 3 2 2 2 2 6 5 2 2 2" xfId="25828"/>
    <cellStyle name="Normál 4 3 2 2 2 2 6 5 2 3" xfId="10985"/>
    <cellStyle name="Normál 4 3 2 2 2 2 6 5 2 4" xfId="20886"/>
    <cellStyle name="Normál 4 3 2 2 2 2 6 5 3" xfId="13461"/>
    <cellStyle name="Normál 4 3 2 2 2 2 6 5 3 2" xfId="23355"/>
    <cellStyle name="Normál 4 3 2 2 2 2 6 5 4" xfId="8444"/>
    <cellStyle name="Normál 4 3 2 2 2 2 6 5 5" xfId="3967"/>
    <cellStyle name="Normál 4 3 2 2 2 2 6 5 6" xfId="18416"/>
    <cellStyle name="Normál 4 3 2 2 2 2 6 5 7" xfId="28278"/>
    <cellStyle name="Normál 4 3 2 2 2 2 6 6" xfId="838"/>
    <cellStyle name="Normál 4 3 2 2 2 2 6 6 2" xfId="3970"/>
    <cellStyle name="Normál 4 3 2 2 2 2 6 6 2 2" xfId="15949"/>
    <cellStyle name="Normál 4 3 2 2 2 2 6 6 2 2 2" xfId="25829"/>
    <cellStyle name="Normál 4 3 2 2 2 2 6 6 2 3" xfId="10986"/>
    <cellStyle name="Normál 4 3 2 2 2 2 6 6 2 4" xfId="20887"/>
    <cellStyle name="Normál 4 3 2 2 2 2 6 6 3" xfId="13462"/>
    <cellStyle name="Normál 4 3 2 2 2 2 6 6 3 2" xfId="23356"/>
    <cellStyle name="Normál 4 3 2 2 2 2 6 6 4" xfId="8445"/>
    <cellStyle name="Normál 4 3 2 2 2 2 6 6 5" xfId="3969"/>
    <cellStyle name="Normál 4 3 2 2 2 2 6 6 6" xfId="18417"/>
    <cellStyle name="Normál 4 3 2 2 2 2 6 6 7" xfId="28279"/>
    <cellStyle name="Normál 4 3 2 2 2 2 6 7" xfId="3971"/>
    <cellStyle name="Normál 4 3 2 2 2 2 6 7 2" xfId="15941"/>
    <cellStyle name="Normál 4 3 2 2 2 2 6 7 2 2" xfId="25821"/>
    <cellStyle name="Normál 4 3 2 2 2 2 6 7 3" xfId="10978"/>
    <cellStyle name="Normál 4 3 2 2 2 2 6 7 4" xfId="20879"/>
    <cellStyle name="Normál 4 3 2 2 2 2 6 8" xfId="13454"/>
    <cellStyle name="Normál 4 3 2 2 2 2 6 8 2" xfId="23348"/>
    <cellStyle name="Normál 4 3 2 2 2 2 6 9" xfId="8437"/>
    <cellStyle name="Normál 4 3 2 2 2 2 7" xfId="839"/>
    <cellStyle name="Normál 4 3 2 2 2 2 7 10" xfId="28280"/>
    <cellStyle name="Normál 4 3 2 2 2 2 7 2" xfId="840"/>
    <cellStyle name="Normál 4 3 2 2 2 2 7 2 2" xfId="3974"/>
    <cellStyle name="Normál 4 3 2 2 2 2 7 2 2 2" xfId="15951"/>
    <cellStyle name="Normál 4 3 2 2 2 2 7 2 2 2 2" xfId="25831"/>
    <cellStyle name="Normál 4 3 2 2 2 2 7 2 2 3" xfId="10988"/>
    <cellStyle name="Normál 4 3 2 2 2 2 7 2 2 4" xfId="20889"/>
    <cellStyle name="Normál 4 3 2 2 2 2 7 2 3" xfId="13464"/>
    <cellStyle name="Normál 4 3 2 2 2 2 7 2 3 2" xfId="23358"/>
    <cellStyle name="Normál 4 3 2 2 2 2 7 2 4" xfId="8447"/>
    <cellStyle name="Normál 4 3 2 2 2 2 7 2 5" xfId="3973"/>
    <cellStyle name="Normál 4 3 2 2 2 2 7 2 6" xfId="18419"/>
    <cellStyle name="Normál 4 3 2 2 2 2 7 2 7" xfId="28281"/>
    <cellStyle name="Normál 4 3 2 2 2 2 7 3" xfId="841"/>
    <cellStyle name="Normál 4 3 2 2 2 2 7 3 2" xfId="3976"/>
    <cellStyle name="Normál 4 3 2 2 2 2 7 3 2 2" xfId="15952"/>
    <cellStyle name="Normál 4 3 2 2 2 2 7 3 2 2 2" xfId="25832"/>
    <cellStyle name="Normál 4 3 2 2 2 2 7 3 2 3" xfId="10989"/>
    <cellStyle name="Normál 4 3 2 2 2 2 7 3 2 4" xfId="20890"/>
    <cellStyle name="Normál 4 3 2 2 2 2 7 3 3" xfId="13465"/>
    <cellStyle name="Normál 4 3 2 2 2 2 7 3 3 2" xfId="23359"/>
    <cellStyle name="Normál 4 3 2 2 2 2 7 3 4" xfId="8448"/>
    <cellStyle name="Normál 4 3 2 2 2 2 7 3 5" xfId="3975"/>
    <cellStyle name="Normál 4 3 2 2 2 2 7 3 6" xfId="18420"/>
    <cellStyle name="Normál 4 3 2 2 2 2 7 3 7" xfId="28282"/>
    <cellStyle name="Normál 4 3 2 2 2 2 7 4" xfId="842"/>
    <cellStyle name="Normál 4 3 2 2 2 2 7 4 2" xfId="3978"/>
    <cellStyle name="Normál 4 3 2 2 2 2 7 4 2 2" xfId="15953"/>
    <cellStyle name="Normál 4 3 2 2 2 2 7 4 2 2 2" xfId="25833"/>
    <cellStyle name="Normál 4 3 2 2 2 2 7 4 2 3" xfId="10990"/>
    <cellStyle name="Normál 4 3 2 2 2 2 7 4 2 4" xfId="20891"/>
    <cellStyle name="Normál 4 3 2 2 2 2 7 4 3" xfId="13466"/>
    <cellStyle name="Normál 4 3 2 2 2 2 7 4 3 2" xfId="23360"/>
    <cellStyle name="Normál 4 3 2 2 2 2 7 4 4" xfId="8449"/>
    <cellStyle name="Normál 4 3 2 2 2 2 7 4 5" xfId="3977"/>
    <cellStyle name="Normál 4 3 2 2 2 2 7 4 6" xfId="18421"/>
    <cellStyle name="Normál 4 3 2 2 2 2 7 4 7" xfId="28283"/>
    <cellStyle name="Normál 4 3 2 2 2 2 7 5" xfId="3979"/>
    <cellStyle name="Normál 4 3 2 2 2 2 7 5 2" xfId="15950"/>
    <cellStyle name="Normál 4 3 2 2 2 2 7 5 2 2" xfId="25830"/>
    <cellStyle name="Normál 4 3 2 2 2 2 7 5 3" xfId="10987"/>
    <cellStyle name="Normál 4 3 2 2 2 2 7 5 4" xfId="20888"/>
    <cellStyle name="Normál 4 3 2 2 2 2 7 6" xfId="13463"/>
    <cellStyle name="Normál 4 3 2 2 2 2 7 6 2" xfId="23357"/>
    <cellStyle name="Normál 4 3 2 2 2 2 7 7" xfId="8446"/>
    <cellStyle name="Normál 4 3 2 2 2 2 7 8" xfId="3972"/>
    <cellStyle name="Normál 4 3 2 2 2 2 7 9" xfId="18418"/>
    <cellStyle name="Normál 4 3 2 2 2 2 8" xfId="843"/>
    <cellStyle name="Normál 4 3 2 2 2 2 8 10" xfId="28284"/>
    <cellStyle name="Normál 4 3 2 2 2 2 8 2" xfId="844"/>
    <cellStyle name="Normál 4 3 2 2 2 2 8 2 2" xfId="3982"/>
    <cellStyle name="Normál 4 3 2 2 2 2 8 2 2 2" xfId="15955"/>
    <cellStyle name="Normál 4 3 2 2 2 2 8 2 2 2 2" xfId="25835"/>
    <cellStyle name="Normál 4 3 2 2 2 2 8 2 2 3" xfId="10992"/>
    <cellStyle name="Normál 4 3 2 2 2 2 8 2 2 4" xfId="20893"/>
    <cellStyle name="Normál 4 3 2 2 2 2 8 2 3" xfId="13468"/>
    <cellStyle name="Normál 4 3 2 2 2 2 8 2 3 2" xfId="23362"/>
    <cellStyle name="Normál 4 3 2 2 2 2 8 2 4" xfId="8451"/>
    <cellStyle name="Normál 4 3 2 2 2 2 8 2 5" xfId="3981"/>
    <cellStyle name="Normál 4 3 2 2 2 2 8 2 6" xfId="18423"/>
    <cellStyle name="Normál 4 3 2 2 2 2 8 2 7" xfId="28285"/>
    <cellStyle name="Normál 4 3 2 2 2 2 8 3" xfId="845"/>
    <cellStyle name="Normál 4 3 2 2 2 2 8 3 2" xfId="3984"/>
    <cellStyle name="Normál 4 3 2 2 2 2 8 3 2 2" xfId="15956"/>
    <cellStyle name="Normál 4 3 2 2 2 2 8 3 2 2 2" xfId="25836"/>
    <cellStyle name="Normál 4 3 2 2 2 2 8 3 2 3" xfId="10993"/>
    <cellStyle name="Normál 4 3 2 2 2 2 8 3 2 4" xfId="20894"/>
    <cellStyle name="Normál 4 3 2 2 2 2 8 3 3" xfId="13469"/>
    <cellStyle name="Normál 4 3 2 2 2 2 8 3 3 2" xfId="23363"/>
    <cellStyle name="Normál 4 3 2 2 2 2 8 3 4" xfId="8452"/>
    <cellStyle name="Normál 4 3 2 2 2 2 8 3 5" xfId="3983"/>
    <cellStyle name="Normál 4 3 2 2 2 2 8 3 6" xfId="18424"/>
    <cellStyle name="Normál 4 3 2 2 2 2 8 3 7" xfId="28286"/>
    <cellStyle name="Normál 4 3 2 2 2 2 8 4" xfId="846"/>
    <cellStyle name="Normál 4 3 2 2 2 2 8 4 2" xfId="3986"/>
    <cellStyle name="Normál 4 3 2 2 2 2 8 4 2 2" xfId="15957"/>
    <cellStyle name="Normál 4 3 2 2 2 2 8 4 2 2 2" xfId="25837"/>
    <cellStyle name="Normál 4 3 2 2 2 2 8 4 2 3" xfId="10994"/>
    <cellStyle name="Normál 4 3 2 2 2 2 8 4 2 4" xfId="20895"/>
    <cellStyle name="Normál 4 3 2 2 2 2 8 4 3" xfId="13470"/>
    <cellStyle name="Normál 4 3 2 2 2 2 8 4 3 2" xfId="23364"/>
    <cellStyle name="Normál 4 3 2 2 2 2 8 4 4" xfId="8453"/>
    <cellStyle name="Normál 4 3 2 2 2 2 8 4 5" xfId="3985"/>
    <cellStyle name="Normál 4 3 2 2 2 2 8 4 6" xfId="18425"/>
    <cellStyle name="Normál 4 3 2 2 2 2 8 4 7" xfId="28287"/>
    <cellStyle name="Normál 4 3 2 2 2 2 8 5" xfId="3987"/>
    <cellStyle name="Normál 4 3 2 2 2 2 8 5 2" xfId="15954"/>
    <cellStyle name="Normál 4 3 2 2 2 2 8 5 2 2" xfId="25834"/>
    <cellStyle name="Normál 4 3 2 2 2 2 8 5 3" xfId="10991"/>
    <cellStyle name="Normál 4 3 2 2 2 2 8 5 4" xfId="20892"/>
    <cellStyle name="Normál 4 3 2 2 2 2 8 6" xfId="13467"/>
    <cellStyle name="Normál 4 3 2 2 2 2 8 6 2" xfId="23361"/>
    <cellStyle name="Normál 4 3 2 2 2 2 8 7" xfId="8450"/>
    <cellStyle name="Normál 4 3 2 2 2 2 8 8" xfId="3980"/>
    <cellStyle name="Normál 4 3 2 2 2 2 8 9" xfId="18422"/>
    <cellStyle name="Normál 4 3 2 2 2 2 9" xfId="847"/>
    <cellStyle name="Normál 4 3 2 2 2 2 9 2" xfId="3989"/>
    <cellStyle name="Normál 4 3 2 2 2 2 9 2 2" xfId="15958"/>
    <cellStyle name="Normál 4 3 2 2 2 2 9 2 2 2" xfId="25838"/>
    <cellStyle name="Normál 4 3 2 2 2 2 9 2 3" xfId="10995"/>
    <cellStyle name="Normál 4 3 2 2 2 2 9 2 4" xfId="20896"/>
    <cellStyle name="Normál 4 3 2 2 2 2 9 3" xfId="13471"/>
    <cellStyle name="Normál 4 3 2 2 2 2 9 3 2" xfId="23365"/>
    <cellStyle name="Normál 4 3 2 2 2 2 9 4" xfId="8454"/>
    <cellStyle name="Normál 4 3 2 2 2 2 9 5" xfId="3988"/>
    <cellStyle name="Normál 4 3 2 2 2 2 9 6" xfId="18426"/>
    <cellStyle name="Normál 4 3 2 2 2 2 9 7" xfId="28288"/>
    <cellStyle name="Normál 4 3 2 2 2 3" xfId="848"/>
    <cellStyle name="Normál 4 3 2 2 2 3 10" xfId="3990"/>
    <cellStyle name="Normál 4 3 2 2 2 3 11" xfId="18427"/>
    <cellStyle name="Normál 4 3 2 2 2 3 12" xfId="28289"/>
    <cellStyle name="Normál 4 3 2 2 2 3 2" xfId="849"/>
    <cellStyle name="Normál 4 3 2 2 2 3 2 10" xfId="28290"/>
    <cellStyle name="Normál 4 3 2 2 2 3 2 2" xfId="850"/>
    <cellStyle name="Normál 4 3 2 2 2 3 2 2 2" xfId="3993"/>
    <cellStyle name="Normál 4 3 2 2 2 3 2 2 2 2" xfId="15961"/>
    <cellStyle name="Normál 4 3 2 2 2 3 2 2 2 2 2" xfId="25841"/>
    <cellStyle name="Normál 4 3 2 2 2 3 2 2 2 3" xfId="10998"/>
    <cellStyle name="Normál 4 3 2 2 2 3 2 2 2 4" xfId="20899"/>
    <cellStyle name="Normál 4 3 2 2 2 3 2 2 3" xfId="13474"/>
    <cellStyle name="Normál 4 3 2 2 2 3 2 2 3 2" xfId="23368"/>
    <cellStyle name="Normál 4 3 2 2 2 3 2 2 4" xfId="8457"/>
    <cellStyle name="Normál 4 3 2 2 2 3 2 2 5" xfId="3992"/>
    <cellStyle name="Normál 4 3 2 2 2 3 2 2 6" xfId="18429"/>
    <cellStyle name="Normál 4 3 2 2 2 3 2 2 7" xfId="28291"/>
    <cellStyle name="Normál 4 3 2 2 2 3 2 3" xfId="851"/>
    <cellStyle name="Normál 4 3 2 2 2 3 2 3 2" xfId="3995"/>
    <cellStyle name="Normál 4 3 2 2 2 3 2 3 2 2" xfId="15962"/>
    <cellStyle name="Normál 4 3 2 2 2 3 2 3 2 2 2" xfId="25842"/>
    <cellStyle name="Normál 4 3 2 2 2 3 2 3 2 3" xfId="10999"/>
    <cellStyle name="Normál 4 3 2 2 2 3 2 3 2 4" xfId="20900"/>
    <cellStyle name="Normál 4 3 2 2 2 3 2 3 3" xfId="13475"/>
    <cellStyle name="Normál 4 3 2 2 2 3 2 3 3 2" xfId="23369"/>
    <cellStyle name="Normál 4 3 2 2 2 3 2 3 4" xfId="8458"/>
    <cellStyle name="Normál 4 3 2 2 2 3 2 3 5" xfId="3994"/>
    <cellStyle name="Normál 4 3 2 2 2 3 2 3 6" xfId="18430"/>
    <cellStyle name="Normál 4 3 2 2 2 3 2 3 7" xfId="28292"/>
    <cellStyle name="Normál 4 3 2 2 2 3 2 4" xfId="852"/>
    <cellStyle name="Normál 4 3 2 2 2 3 2 4 2" xfId="3997"/>
    <cellStyle name="Normál 4 3 2 2 2 3 2 4 2 2" xfId="15963"/>
    <cellStyle name="Normál 4 3 2 2 2 3 2 4 2 2 2" xfId="25843"/>
    <cellStyle name="Normál 4 3 2 2 2 3 2 4 2 3" xfId="11000"/>
    <cellStyle name="Normál 4 3 2 2 2 3 2 4 2 4" xfId="20901"/>
    <cellStyle name="Normál 4 3 2 2 2 3 2 4 3" xfId="13476"/>
    <cellStyle name="Normál 4 3 2 2 2 3 2 4 3 2" xfId="23370"/>
    <cellStyle name="Normál 4 3 2 2 2 3 2 4 4" xfId="8459"/>
    <cellStyle name="Normál 4 3 2 2 2 3 2 4 5" xfId="3996"/>
    <cellStyle name="Normál 4 3 2 2 2 3 2 4 6" xfId="18431"/>
    <cellStyle name="Normál 4 3 2 2 2 3 2 4 7" xfId="28293"/>
    <cellStyle name="Normál 4 3 2 2 2 3 2 5" xfId="3998"/>
    <cellStyle name="Normál 4 3 2 2 2 3 2 5 2" xfId="15960"/>
    <cellStyle name="Normál 4 3 2 2 2 3 2 5 2 2" xfId="25840"/>
    <cellStyle name="Normál 4 3 2 2 2 3 2 5 3" xfId="10997"/>
    <cellStyle name="Normál 4 3 2 2 2 3 2 5 4" xfId="20898"/>
    <cellStyle name="Normál 4 3 2 2 2 3 2 6" xfId="13473"/>
    <cellStyle name="Normál 4 3 2 2 2 3 2 6 2" xfId="23367"/>
    <cellStyle name="Normál 4 3 2 2 2 3 2 7" xfId="8456"/>
    <cellStyle name="Normál 4 3 2 2 2 3 2 8" xfId="3991"/>
    <cellStyle name="Normál 4 3 2 2 2 3 2 9" xfId="18428"/>
    <cellStyle name="Normál 4 3 2 2 2 3 3" xfId="853"/>
    <cellStyle name="Normál 4 3 2 2 2 3 3 2" xfId="4000"/>
    <cellStyle name="Normál 4 3 2 2 2 3 3 2 2" xfId="15964"/>
    <cellStyle name="Normál 4 3 2 2 2 3 3 2 2 2" xfId="25844"/>
    <cellStyle name="Normál 4 3 2 2 2 3 3 2 3" xfId="11001"/>
    <cellStyle name="Normál 4 3 2 2 2 3 3 2 4" xfId="20902"/>
    <cellStyle name="Normál 4 3 2 2 2 3 3 3" xfId="13477"/>
    <cellStyle name="Normál 4 3 2 2 2 3 3 3 2" xfId="23371"/>
    <cellStyle name="Normál 4 3 2 2 2 3 3 4" xfId="8460"/>
    <cellStyle name="Normál 4 3 2 2 2 3 3 5" xfId="3999"/>
    <cellStyle name="Normál 4 3 2 2 2 3 3 6" xfId="18432"/>
    <cellStyle name="Normál 4 3 2 2 2 3 3 7" xfId="28294"/>
    <cellStyle name="Normál 4 3 2 2 2 3 4" xfId="854"/>
    <cellStyle name="Normál 4 3 2 2 2 3 4 2" xfId="4002"/>
    <cellStyle name="Normál 4 3 2 2 2 3 4 2 2" xfId="15965"/>
    <cellStyle name="Normál 4 3 2 2 2 3 4 2 2 2" xfId="25845"/>
    <cellStyle name="Normál 4 3 2 2 2 3 4 2 3" xfId="11002"/>
    <cellStyle name="Normál 4 3 2 2 2 3 4 2 4" xfId="20903"/>
    <cellStyle name="Normál 4 3 2 2 2 3 4 3" xfId="13478"/>
    <cellStyle name="Normál 4 3 2 2 2 3 4 3 2" xfId="23372"/>
    <cellStyle name="Normál 4 3 2 2 2 3 4 4" xfId="8461"/>
    <cellStyle name="Normál 4 3 2 2 2 3 4 5" xfId="4001"/>
    <cellStyle name="Normál 4 3 2 2 2 3 4 6" xfId="18433"/>
    <cellStyle name="Normál 4 3 2 2 2 3 4 7" xfId="28295"/>
    <cellStyle name="Normál 4 3 2 2 2 3 5" xfId="855"/>
    <cellStyle name="Normál 4 3 2 2 2 3 5 2" xfId="4004"/>
    <cellStyle name="Normál 4 3 2 2 2 3 5 2 2" xfId="15966"/>
    <cellStyle name="Normál 4 3 2 2 2 3 5 2 2 2" xfId="25846"/>
    <cellStyle name="Normál 4 3 2 2 2 3 5 2 3" xfId="11003"/>
    <cellStyle name="Normál 4 3 2 2 2 3 5 2 4" xfId="20904"/>
    <cellStyle name="Normál 4 3 2 2 2 3 5 3" xfId="13479"/>
    <cellStyle name="Normál 4 3 2 2 2 3 5 3 2" xfId="23373"/>
    <cellStyle name="Normál 4 3 2 2 2 3 5 4" xfId="8462"/>
    <cellStyle name="Normál 4 3 2 2 2 3 5 5" xfId="4003"/>
    <cellStyle name="Normál 4 3 2 2 2 3 5 6" xfId="18434"/>
    <cellStyle name="Normál 4 3 2 2 2 3 5 7" xfId="28296"/>
    <cellStyle name="Normál 4 3 2 2 2 3 6" xfId="856"/>
    <cellStyle name="Normál 4 3 2 2 2 3 6 2" xfId="4006"/>
    <cellStyle name="Normál 4 3 2 2 2 3 6 2 2" xfId="15967"/>
    <cellStyle name="Normál 4 3 2 2 2 3 6 2 2 2" xfId="25847"/>
    <cellStyle name="Normál 4 3 2 2 2 3 6 2 3" xfId="11004"/>
    <cellStyle name="Normál 4 3 2 2 2 3 6 2 4" xfId="20905"/>
    <cellStyle name="Normál 4 3 2 2 2 3 6 3" xfId="13480"/>
    <cellStyle name="Normál 4 3 2 2 2 3 6 3 2" xfId="23374"/>
    <cellStyle name="Normál 4 3 2 2 2 3 6 4" xfId="8463"/>
    <cellStyle name="Normál 4 3 2 2 2 3 6 5" xfId="4005"/>
    <cellStyle name="Normál 4 3 2 2 2 3 6 6" xfId="18435"/>
    <cellStyle name="Normál 4 3 2 2 2 3 6 7" xfId="28297"/>
    <cellStyle name="Normál 4 3 2 2 2 3 7" xfId="4007"/>
    <cellStyle name="Normál 4 3 2 2 2 3 7 2" xfId="15959"/>
    <cellStyle name="Normál 4 3 2 2 2 3 7 2 2" xfId="25839"/>
    <cellStyle name="Normál 4 3 2 2 2 3 7 3" xfId="10996"/>
    <cellStyle name="Normál 4 3 2 2 2 3 7 4" xfId="20897"/>
    <cellStyle name="Normál 4 3 2 2 2 3 8" xfId="13472"/>
    <cellStyle name="Normál 4 3 2 2 2 3 8 2" xfId="23366"/>
    <cellStyle name="Normál 4 3 2 2 2 3 9" xfId="8455"/>
    <cellStyle name="Normál 4 3 2 2 2 4" xfId="857"/>
    <cellStyle name="Normál 4 3 2 2 2 4 10" xfId="4008"/>
    <cellStyle name="Normál 4 3 2 2 2 4 11" xfId="18436"/>
    <cellStyle name="Normál 4 3 2 2 2 4 12" xfId="28298"/>
    <cellStyle name="Normál 4 3 2 2 2 4 2" xfId="858"/>
    <cellStyle name="Normál 4 3 2 2 2 4 2 10" xfId="28299"/>
    <cellStyle name="Normál 4 3 2 2 2 4 2 2" xfId="859"/>
    <cellStyle name="Normál 4 3 2 2 2 4 2 2 2" xfId="4011"/>
    <cellStyle name="Normál 4 3 2 2 2 4 2 2 2 2" xfId="15970"/>
    <cellStyle name="Normál 4 3 2 2 2 4 2 2 2 2 2" xfId="25850"/>
    <cellStyle name="Normál 4 3 2 2 2 4 2 2 2 3" xfId="11007"/>
    <cellStyle name="Normál 4 3 2 2 2 4 2 2 2 4" xfId="20908"/>
    <cellStyle name="Normál 4 3 2 2 2 4 2 2 3" xfId="13483"/>
    <cellStyle name="Normál 4 3 2 2 2 4 2 2 3 2" xfId="23377"/>
    <cellStyle name="Normál 4 3 2 2 2 4 2 2 4" xfId="8466"/>
    <cellStyle name="Normál 4 3 2 2 2 4 2 2 5" xfId="4010"/>
    <cellStyle name="Normál 4 3 2 2 2 4 2 2 6" xfId="18438"/>
    <cellStyle name="Normál 4 3 2 2 2 4 2 2 7" xfId="28300"/>
    <cellStyle name="Normál 4 3 2 2 2 4 2 3" xfId="860"/>
    <cellStyle name="Normál 4 3 2 2 2 4 2 3 2" xfId="4013"/>
    <cellStyle name="Normál 4 3 2 2 2 4 2 3 2 2" xfId="15971"/>
    <cellStyle name="Normál 4 3 2 2 2 4 2 3 2 2 2" xfId="25851"/>
    <cellStyle name="Normál 4 3 2 2 2 4 2 3 2 3" xfId="11008"/>
    <cellStyle name="Normál 4 3 2 2 2 4 2 3 2 4" xfId="20909"/>
    <cellStyle name="Normál 4 3 2 2 2 4 2 3 3" xfId="13484"/>
    <cellStyle name="Normál 4 3 2 2 2 4 2 3 3 2" xfId="23378"/>
    <cellStyle name="Normál 4 3 2 2 2 4 2 3 4" xfId="8467"/>
    <cellStyle name="Normál 4 3 2 2 2 4 2 3 5" xfId="4012"/>
    <cellStyle name="Normál 4 3 2 2 2 4 2 3 6" xfId="18439"/>
    <cellStyle name="Normál 4 3 2 2 2 4 2 3 7" xfId="28301"/>
    <cellStyle name="Normál 4 3 2 2 2 4 2 4" xfId="861"/>
    <cellStyle name="Normál 4 3 2 2 2 4 2 4 2" xfId="4015"/>
    <cellStyle name="Normál 4 3 2 2 2 4 2 4 2 2" xfId="15972"/>
    <cellStyle name="Normál 4 3 2 2 2 4 2 4 2 2 2" xfId="25852"/>
    <cellStyle name="Normál 4 3 2 2 2 4 2 4 2 3" xfId="11009"/>
    <cellStyle name="Normál 4 3 2 2 2 4 2 4 2 4" xfId="20910"/>
    <cellStyle name="Normál 4 3 2 2 2 4 2 4 3" xfId="13485"/>
    <cellStyle name="Normál 4 3 2 2 2 4 2 4 3 2" xfId="23379"/>
    <cellStyle name="Normál 4 3 2 2 2 4 2 4 4" xfId="8468"/>
    <cellStyle name="Normál 4 3 2 2 2 4 2 4 5" xfId="4014"/>
    <cellStyle name="Normál 4 3 2 2 2 4 2 4 6" xfId="18440"/>
    <cellStyle name="Normál 4 3 2 2 2 4 2 4 7" xfId="28302"/>
    <cellStyle name="Normál 4 3 2 2 2 4 2 5" xfId="4016"/>
    <cellStyle name="Normál 4 3 2 2 2 4 2 5 2" xfId="15969"/>
    <cellStyle name="Normál 4 3 2 2 2 4 2 5 2 2" xfId="25849"/>
    <cellStyle name="Normál 4 3 2 2 2 4 2 5 3" xfId="11006"/>
    <cellStyle name="Normál 4 3 2 2 2 4 2 5 4" xfId="20907"/>
    <cellStyle name="Normál 4 3 2 2 2 4 2 6" xfId="13482"/>
    <cellStyle name="Normál 4 3 2 2 2 4 2 6 2" xfId="23376"/>
    <cellStyle name="Normál 4 3 2 2 2 4 2 7" xfId="8465"/>
    <cellStyle name="Normál 4 3 2 2 2 4 2 8" xfId="4009"/>
    <cellStyle name="Normál 4 3 2 2 2 4 2 9" xfId="18437"/>
    <cellStyle name="Normál 4 3 2 2 2 4 3" xfId="862"/>
    <cellStyle name="Normál 4 3 2 2 2 4 3 2" xfId="4018"/>
    <cellStyle name="Normál 4 3 2 2 2 4 3 2 2" xfId="15973"/>
    <cellStyle name="Normál 4 3 2 2 2 4 3 2 2 2" xfId="25853"/>
    <cellStyle name="Normál 4 3 2 2 2 4 3 2 3" xfId="11010"/>
    <cellStyle name="Normál 4 3 2 2 2 4 3 2 4" xfId="20911"/>
    <cellStyle name="Normál 4 3 2 2 2 4 3 3" xfId="13486"/>
    <cellStyle name="Normál 4 3 2 2 2 4 3 3 2" xfId="23380"/>
    <cellStyle name="Normál 4 3 2 2 2 4 3 4" xfId="8469"/>
    <cellStyle name="Normál 4 3 2 2 2 4 3 5" xfId="4017"/>
    <cellStyle name="Normál 4 3 2 2 2 4 3 6" xfId="18441"/>
    <cellStyle name="Normál 4 3 2 2 2 4 3 7" xfId="28303"/>
    <cellStyle name="Normál 4 3 2 2 2 4 4" xfId="863"/>
    <cellStyle name="Normál 4 3 2 2 2 4 4 2" xfId="4020"/>
    <cellStyle name="Normál 4 3 2 2 2 4 4 2 2" xfId="15974"/>
    <cellStyle name="Normál 4 3 2 2 2 4 4 2 2 2" xfId="25854"/>
    <cellStyle name="Normál 4 3 2 2 2 4 4 2 3" xfId="11011"/>
    <cellStyle name="Normál 4 3 2 2 2 4 4 2 4" xfId="20912"/>
    <cellStyle name="Normál 4 3 2 2 2 4 4 3" xfId="13487"/>
    <cellStyle name="Normál 4 3 2 2 2 4 4 3 2" xfId="23381"/>
    <cellStyle name="Normál 4 3 2 2 2 4 4 4" xfId="8470"/>
    <cellStyle name="Normál 4 3 2 2 2 4 4 5" xfId="4019"/>
    <cellStyle name="Normál 4 3 2 2 2 4 4 6" xfId="18442"/>
    <cellStyle name="Normál 4 3 2 2 2 4 4 7" xfId="28304"/>
    <cellStyle name="Normál 4 3 2 2 2 4 5" xfId="864"/>
    <cellStyle name="Normál 4 3 2 2 2 4 5 2" xfId="4022"/>
    <cellStyle name="Normál 4 3 2 2 2 4 5 2 2" xfId="15975"/>
    <cellStyle name="Normál 4 3 2 2 2 4 5 2 2 2" xfId="25855"/>
    <cellStyle name="Normál 4 3 2 2 2 4 5 2 3" xfId="11012"/>
    <cellStyle name="Normál 4 3 2 2 2 4 5 2 4" xfId="20913"/>
    <cellStyle name="Normál 4 3 2 2 2 4 5 3" xfId="13488"/>
    <cellStyle name="Normál 4 3 2 2 2 4 5 3 2" xfId="23382"/>
    <cellStyle name="Normál 4 3 2 2 2 4 5 4" xfId="8471"/>
    <cellStyle name="Normál 4 3 2 2 2 4 5 5" xfId="4021"/>
    <cellStyle name="Normál 4 3 2 2 2 4 5 6" xfId="18443"/>
    <cellStyle name="Normál 4 3 2 2 2 4 5 7" xfId="28305"/>
    <cellStyle name="Normál 4 3 2 2 2 4 6" xfId="865"/>
    <cellStyle name="Normál 4 3 2 2 2 4 6 2" xfId="4024"/>
    <cellStyle name="Normál 4 3 2 2 2 4 6 2 2" xfId="15976"/>
    <cellStyle name="Normál 4 3 2 2 2 4 6 2 2 2" xfId="25856"/>
    <cellStyle name="Normál 4 3 2 2 2 4 6 2 3" xfId="11013"/>
    <cellStyle name="Normál 4 3 2 2 2 4 6 2 4" xfId="20914"/>
    <cellStyle name="Normál 4 3 2 2 2 4 6 3" xfId="13489"/>
    <cellStyle name="Normál 4 3 2 2 2 4 6 3 2" xfId="23383"/>
    <cellStyle name="Normál 4 3 2 2 2 4 6 4" xfId="8472"/>
    <cellStyle name="Normál 4 3 2 2 2 4 6 5" xfId="4023"/>
    <cellStyle name="Normál 4 3 2 2 2 4 6 6" xfId="18444"/>
    <cellStyle name="Normál 4 3 2 2 2 4 6 7" xfId="28306"/>
    <cellStyle name="Normál 4 3 2 2 2 4 7" xfId="4025"/>
    <cellStyle name="Normál 4 3 2 2 2 4 7 2" xfId="15968"/>
    <cellStyle name="Normál 4 3 2 2 2 4 7 2 2" xfId="25848"/>
    <cellStyle name="Normál 4 3 2 2 2 4 7 3" xfId="11005"/>
    <cellStyle name="Normál 4 3 2 2 2 4 7 4" xfId="20906"/>
    <cellStyle name="Normál 4 3 2 2 2 4 8" xfId="13481"/>
    <cellStyle name="Normál 4 3 2 2 2 4 8 2" xfId="23375"/>
    <cellStyle name="Normál 4 3 2 2 2 4 9" xfId="8464"/>
    <cellStyle name="Normál 4 3 2 2 2 5" xfId="866"/>
    <cellStyle name="Normál 4 3 2 2 2 5 10" xfId="4026"/>
    <cellStyle name="Normál 4 3 2 2 2 5 11" xfId="18445"/>
    <cellStyle name="Normál 4 3 2 2 2 5 12" xfId="28307"/>
    <cellStyle name="Normál 4 3 2 2 2 5 2" xfId="867"/>
    <cellStyle name="Normál 4 3 2 2 2 5 2 10" xfId="28308"/>
    <cellStyle name="Normál 4 3 2 2 2 5 2 2" xfId="868"/>
    <cellStyle name="Normál 4 3 2 2 2 5 2 2 2" xfId="4029"/>
    <cellStyle name="Normál 4 3 2 2 2 5 2 2 2 2" xfId="15979"/>
    <cellStyle name="Normál 4 3 2 2 2 5 2 2 2 2 2" xfId="25859"/>
    <cellStyle name="Normál 4 3 2 2 2 5 2 2 2 3" xfId="11016"/>
    <cellStyle name="Normál 4 3 2 2 2 5 2 2 2 4" xfId="20917"/>
    <cellStyle name="Normál 4 3 2 2 2 5 2 2 3" xfId="13492"/>
    <cellStyle name="Normál 4 3 2 2 2 5 2 2 3 2" xfId="23386"/>
    <cellStyle name="Normál 4 3 2 2 2 5 2 2 4" xfId="8475"/>
    <cellStyle name="Normál 4 3 2 2 2 5 2 2 5" xfId="4028"/>
    <cellStyle name="Normál 4 3 2 2 2 5 2 2 6" xfId="18447"/>
    <cellStyle name="Normál 4 3 2 2 2 5 2 2 7" xfId="28309"/>
    <cellStyle name="Normál 4 3 2 2 2 5 2 3" xfId="869"/>
    <cellStyle name="Normál 4 3 2 2 2 5 2 3 2" xfId="4031"/>
    <cellStyle name="Normál 4 3 2 2 2 5 2 3 2 2" xfId="15980"/>
    <cellStyle name="Normál 4 3 2 2 2 5 2 3 2 2 2" xfId="25860"/>
    <cellStyle name="Normál 4 3 2 2 2 5 2 3 2 3" xfId="11017"/>
    <cellStyle name="Normál 4 3 2 2 2 5 2 3 2 4" xfId="20918"/>
    <cellStyle name="Normál 4 3 2 2 2 5 2 3 3" xfId="13493"/>
    <cellStyle name="Normál 4 3 2 2 2 5 2 3 3 2" xfId="23387"/>
    <cellStyle name="Normál 4 3 2 2 2 5 2 3 4" xfId="8476"/>
    <cellStyle name="Normál 4 3 2 2 2 5 2 3 5" xfId="4030"/>
    <cellStyle name="Normál 4 3 2 2 2 5 2 3 6" xfId="18448"/>
    <cellStyle name="Normál 4 3 2 2 2 5 2 3 7" xfId="28310"/>
    <cellStyle name="Normál 4 3 2 2 2 5 2 4" xfId="870"/>
    <cellStyle name="Normál 4 3 2 2 2 5 2 4 2" xfId="4033"/>
    <cellStyle name="Normál 4 3 2 2 2 5 2 4 2 2" xfId="15981"/>
    <cellStyle name="Normál 4 3 2 2 2 5 2 4 2 2 2" xfId="25861"/>
    <cellStyle name="Normál 4 3 2 2 2 5 2 4 2 3" xfId="11018"/>
    <cellStyle name="Normál 4 3 2 2 2 5 2 4 2 4" xfId="20919"/>
    <cellStyle name="Normál 4 3 2 2 2 5 2 4 3" xfId="13494"/>
    <cellStyle name="Normál 4 3 2 2 2 5 2 4 3 2" xfId="23388"/>
    <cellStyle name="Normál 4 3 2 2 2 5 2 4 4" xfId="8477"/>
    <cellStyle name="Normál 4 3 2 2 2 5 2 4 5" xfId="4032"/>
    <cellStyle name="Normál 4 3 2 2 2 5 2 4 6" xfId="18449"/>
    <cellStyle name="Normál 4 3 2 2 2 5 2 4 7" xfId="28311"/>
    <cellStyle name="Normál 4 3 2 2 2 5 2 5" xfId="4034"/>
    <cellStyle name="Normál 4 3 2 2 2 5 2 5 2" xfId="15978"/>
    <cellStyle name="Normál 4 3 2 2 2 5 2 5 2 2" xfId="25858"/>
    <cellStyle name="Normál 4 3 2 2 2 5 2 5 3" xfId="11015"/>
    <cellStyle name="Normál 4 3 2 2 2 5 2 5 4" xfId="20916"/>
    <cellStyle name="Normál 4 3 2 2 2 5 2 6" xfId="13491"/>
    <cellStyle name="Normál 4 3 2 2 2 5 2 6 2" xfId="23385"/>
    <cellStyle name="Normál 4 3 2 2 2 5 2 7" xfId="8474"/>
    <cellStyle name="Normál 4 3 2 2 2 5 2 8" xfId="4027"/>
    <cellStyle name="Normál 4 3 2 2 2 5 2 9" xfId="18446"/>
    <cellStyle name="Normál 4 3 2 2 2 5 3" xfId="871"/>
    <cellStyle name="Normál 4 3 2 2 2 5 3 2" xfId="4036"/>
    <cellStyle name="Normál 4 3 2 2 2 5 3 2 2" xfId="15982"/>
    <cellStyle name="Normál 4 3 2 2 2 5 3 2 2 2" xfId="25862"/>
    <cellStyle name="Normál 4 3 2 2 2 5 3 2 3" xfId="11019"/>
    <cellStyle name="Normál 4 3 2 2 2 5 3 2 4" xfId="20920"/>
    <cellStyle name="Normál 4 3 2 2 2 5 3 3" xfId="13495"/>
    <cellStyle name="Normál 4 3 2 2 2 5 3 3 2" xfId="23389"/>
    <cellStyle name="Normál 4 3 2 2 2 5 3 4" xfId="8478"/>
    <cellStyle name="Normál 4 3 2 2 2 5 3 5" xfId="4035"/>
    <cellStyle name="Normál 4 3 2 2 2 5 3 6" xfId="18450"/>
    <cellStyle name="Normál 4 3 2 2 2 5 3 7" xfId="28312"/>
    <cellStyle name="Normál 4 3 2 2 2 5 4" xfId="872"/>
    <cellStyle name="Normál 4 3 2 2 2 5 4 2" xfId="4038"/>
    <cellStyle name="Normál 4 3 2 2 2 5 4 2 2" xfId="15983"/>
    <cellStyle name="Normál 4 3 2 2 2 5 4 2 2 2" xfId="25863"/>
    <cellStyle name="Normál 4 3 2 2 2 5 4 2 3" xfId="11020"/>
    <cellStyle name="Normál 4 3 2 2 2 5 4 2 4" xfId="20921"/>
    <cellStyle name="Normál 4 3 2 2 2 5 4 3" xfId="13496"/>
    <cellStyle name="Normál 4 3 2 2 2 5 4 3 2" xfId="23390"/>
    <cellStyle name="Normál 4 3 2 2 2 5 4 4" xfId="8479"/>
    <cellStyle name="Normál 4 3 2 2 2 5 4 5" xfId="4037"/>
    <cellStyle name="Normál 4 3 2 2 2 5 4 6" xfId="18451"/>
    <cellStyle name="Normál 4 3 2 2 2 5 4 7" xfId="28313"/>
    <cellStyle name="Normál 4 3 2 2 2 5 5" xfId="873"/>
    <cellStyle name="Normál 4 3 2 2 2 5 5 2" xfId="4040"/>
    <cellStyle name="Normál 4 3 2 2 2 5 5 2 2" xfId="15984"/>
    <cellStyle name="Normál 4 3 2 2 2 5 5 2 2 2" xfId="25864"/>
    <cellStyle name="Normál 4 3 2 2 2 5 5 2 3" xfId="11021"/>
    <cellStyle name="Normál 4 3 2 2 2 5 5 2 4" xfId="20922"/>
    <cellStyle name="Normál 4 3 2 2 2 5 5 3" xfId="13497"/>
    <cellStyle name="Normál 4 3 2 2 2 5 5 3 2" xfId="23391"/>
    <cellStyle name="Normál 4 3 2 2 2 5 5 4" xfId="8480"/>
    <cellStyle name="Normál 4 3 2 2 2 5 5 5" xfId="4039"/>
    <cellStyle name="Normál 4 3 2 2 2 5 5 6" xfId="18452"/>
    <cellStyle name="Normál 4 3 2 2 2 5 5 7" xfId="28314"/>
    <cellStyle name="Normál 4 3 2 2 2 5 6" xfId="874"/>
    <cellStyle name="Normál 4 3 2 2 2 5 6 2" xfId="4042"/>
    <cellStyle name="Normál 4 3 2 2 2 5 6 2 2" xfId="15985"/>
    <cellStyle name="Normál 4 3 2 2 2 5 6 2 2 2" xfId="25865"/>
    <cellStyle name="Normál 4 3 2 2 2 5 6 2 3" xfId="11022"/>
    <cellStyle name="Normál 4 3 2 2 2 5 6 2 4" xfId="20923"/>
    <cellStyle name="Normál 4 3 2 2 2 5 6 3" xfId="13498"/>
    <cellStyle name="Normál 4 3 2 2 2 5 6 3 2" xfId="23392"/>
    <cellStyle name="Normál 4 3 2 2 2 5 6 4" xfId="8481"/>
    <cellStyle name="Normál 4 3 2 2 2 5 6 5" xfId="4041"/>
    <cellStyle name="Normál 4 3 2 2 2 5 6 6" xfId="18453"/>
    <cellStyle name="Normál 4 3 2 2 2 5 6 7" xfId="28315"/>
    <cellStyle name="Normál 4 3 2 2 2 5 7" xfId="4043"/>
    <cellStyle name="Normál 4 3 2 2 2 5 7 2" xfId="15977"/>
    <cellStyle name="Normál 4 3 2 2 2 5 7 2 2" xfId="25857"/>
    <cellStyle name="Normál 4 3 2 2 2 5 7 3" xfId="11014"/>
    <cellStyle name="Normál 4 3 2 2 2 5 7 4" xfId="20915"/>
    <cellStyle name="Normál 4 3 2 2 2 5 8" xfId="13490"/>
    <cellStyle name="Normál 4 3 2 2 2 5 8 2" xfId="23384"/>
    <cellStyle name="Normál 4 3 2 2 2 5 9" xfId="8473"/>
    <cellStyle name="Normál 4 3 2 2 2 6" xfId="875"/>
    <cellStyle name="Normál 4 3 2 2 2 6 10" xfId="4044"/>
    <cellStyle name="Normál 4 3 2 2 2 6 11" xfId="18454"/>
    <cellStyle name="Normál 4 3 2 2 2 6 12" xfId="28316"/>
    <cellStyle name="Normál 4 3 2 2 2 6 2" xfId="876"/>
    <cellStyle name="Normál 4 3 2 2 2 6 2 10" xfId="28317"/>
    <cellStyle name="Normál 4 3 2 2 2 6 2 2" xfId="877"/>
    <cellStyle name="Normál 4 3 2 2 2 6 2 2 2" xfId="4047"/>
    <cellStyle name="Normál 4 3 2 2 2 6 2 2 2 2" xfId="15988"/>
    <cellStyle name="Normál 4 3 2 2 2 6 2 2 2 2 2" xfId="25868"/>
    <cellStyle name="Normál 4 3 2 2 2 6 2 2 2 3" xfId="11025"/>
    <cellStyle name="Normál 4 3 2 2 2 6 2 2 2 4" xfId="20926"/>
    <cellStyle name="Normál 4 3 2 2 2 6 2 2 3" xfId="13501"/>
    <cellStyle name="Normál 4 3 2 2 2 6 2 2 3 2" xfId="23395"/>
    <cellStyle name="Normál 4 3 2 2 2 6 2 2 4" xfId="8484"/>
    <cellStyle name="Normál 4 3 2 2 2 6 2 2 5" xfId="4046"/>
    <cellStyle name="Normál 4 3 2 2 2 6 2 2 6" xfId="18456"/>
    <cellStyle name="Normál 4 3 2 2 2 6 2 2 7" xfId="28318"/>
    <cellStyle name="Normál 4 3 2 2 2 6 2 3" xfId="878"/>
    <cellStyle name="Normál 4 3 2 2 2 6 2 3 2" xfId="4049"/>
    <cellStyle name="Normál 4 3 2 2 2 6 2 3 2 2" xfId="15989"/>
    <cellStyle name="Normál 4 3 2 2 2 6 2 3 2 2 2" xfId="25869"/>
    <cellStyle name="Normál 4 3 2 2 2 6 2 3 2 3" xfId="11026"/>
    <cellStyle name="Normál 4 3 2 2 2 6 2 3 2 4" xfId="20927"/>
    <cellStyle name="Normál 4 3 2 2 2 6 2 3 3" xfId="13502"/>
    <cellStyle name="Normál 4 3 2 2 2 6 2 3 3 2" xfId="23396"/>
    <cellStyle name="Normál 4 3 2 2 2 6 2 3 4" xfId="8485"/>
    <cellStyle name="Normál 4 3 2 2 2 6 2 3 5" xfId="4048"/>
    <cellStyle name="Normál 4 3 2 2 2 6 2 3 6" xfId="18457"/>
    <cellStyle name="Normál 4 3 2 2 2 6 2 3 7" xfId="28319"/>
    <cellStyle name="Normál 4 3 2 2 2 6 2 4" xfId="879"/>
    <cellStyle name="Normál 4 3 2 2 2 6 2 4 2" xfId="4051"/>
    <cellStyle name="Normál 4 3 2 2 2 6 2 4 2 2" xfId="15990"/>
    <cellStyle name="Normál 4 3 2 2 2 6 2 4 2 2 2" xfId="25870"/>
    <cellStyle name="Normál 4 3 2 2 2 6 2 4 2 3" xfId="11027"/>
    <cellStyle name="Normál 4 3 2 2 2 6 2 4 2 4" xfId="20928"/>
    <cellStyle name="Normál 4 3 2 2 2 6 2 4 3" xfId="13503"/>
    <cellStyle name="Normál 4 3 2 2 2 6 2 4 3 2" xfId="23397"/>
    <cellStyle name="Normál 4 3 2 2 2 6 2 4 4" xfId="8486"/>
    <cellStyle name="Normál 4 3 2 2 2 6 2 4 5" xfId="4050"/>
    <cellStyle name="Normál 4 3 2 2 2 6 2 4 6" xfId="18458"/>
    <cellStyle name="Normál 4 3 2 2 2 6 2 4 7" xfId="28320"/>
    <cellStyle name="Normál 4 3 2 2 2 6 2 5" xfId="4052"/>
    <cellStyle name="Normál 4 3 2 2 2 6 2 5 2" xfId="15987"/>
    <cellStyle name="Normál 4 3 2 2 2 6 2 5 2 2" xfId="25867"/>
    <cellStyle name="Normál 4 3 2 2 2 6 2 5 3" xfId="11024"/>
    <cellStyle name="Normál 4 3 2 2 2 6 2 5 4" xfId="20925"/>
    <cellStyle name="Normál 4 3 2 2 2 6 2 6" xfId="13500"/>
    <cellStyle name="Normál 4 3 2 2 2 6 2 6 2" xfId="23394"/>
    <cellStyle name="Normál 4 3 2 2 2 6 2 7" xfId="8483"/>
    <cellStyle name="Normál 4 3 2 2 2 6 2 8" xfId="4045"/>
    <cellStyle name="Normál 4 3 2 2 2 6 2 9" xfId="18455"/>
    <cellStyle name="Normál 4 3 2 2 2 6 3" xfId="880"/>
    <cellStyle name="Normál 4 3 2 2 2 6 3 2" xfId="4054"/>
    <cellStyle name="Normál 4 3 2 2 2 6 3 2 2" xfId="15991"/>
    <cellStyle name="Normál 4 3 2 2 2 6 3 2 2 2" xfId="25871"/>
    <cellStyle name="Normál 4 3 2 2 2 6 3 2 3" xfId="11028"/>
    <cellStyle name="Normál 4 3 2 2 2 6 3 2 4" xfId="20929"/>
    <cellStyle name="Normál 4 3 2 2 2 6 3 3" xfId="13504"/>
    <cellStyle name="Normál 4 3 2 2 2 6 3 3 2" xfId="23398"/>
    <cellStyle name="Normál 4 3 2 2 2 6 3 4" xfId="8487"/>
    <cellStyle name="Normál 4 3 2 2 2 6 3 5" xfId="4053"/>
    <cellStyle name="Normál 4 3 2 2 2 6 3 6" xfId="18459"/>
    <cellStyle name="Normál 4 3 2 2 2 6 3 7" xfId="28321"/>
    <cellStyle name="Normál 4 3 2 2 2 6 4" xfId="881"/>
    <cellStyle name="Normál 4 3 2 2 2 6 4 2" xfId="4056"/>
    <cellStyle name="Normál 4 3 2 2 2 6 4 2 2" xfId="15992"/>
    <cellStyle name="Normál 4 3 2 2 2 6 4 2 2 2" xfId="25872"/>
    <cellStyle name="Normál 4 3 2 2 2 6 4 2 3" xfId="11029"/>
    <cellStyle name="Normál 4 3 2 2 2 6 4 2 4" xfId="20930"/>
    <cellStyle name="Normál 4 3 2 2 2 6 4 3" xfId="13505"/>
    <cellStyle name="Normál 4 3 2 2 2 6 4 3 2" xfId="23399"/>
    <cellStyle name="Normál 4 3 2 2 2 6 4 4" xfId="8488"/>
    <cellStyle name="Normál 4 3 2 2 2 6 4 5" xfId="4055"/>
    <cellStyle name="Normál 4 3 2 2 2 6 4 6" xfId="18460"/>
    <cellStyle name="Normál 4 3 2 2 2 6 4 7" xfId="28322"/>
    <cellStyle name="Normál 4 3 2 2 2 6 5" xfId="882"/>
    <cellStyle name="Normál 4 3 2 2 2 6 5 2" xfId="4058"/>
    <cellStyle name="Normál 4 3 2 2 2 6 5 2 2" xfId="15993"/>
    <cellStyle name="Normál 4 3 2 2 2 6 5 2 2 2" xfId="25873"/>
    <cellStyle name="Normál 4 3 2 2 2 6 5 2 3" xfId="11030"/>
    <cellStyle name="Normál 4 3 2 2 2 6 5 2 4" xfId="20931"/>
    <cellStyle name="Normál 4 3 2 2 2 6 5 3" xfId="13506"/>
    <cellStyle name="Normál 4 3 2 2 2 6 5 3 2" xfId="23400"/>
    <cellStyle name="Normál 4 3 2 2 2 6 5 4" xfId="8489"/>
    <cellStyle name="Normál 4 3 2 2 2 6 5 5" xfId="4057"/>
    <cellStyle name="Normál 4 3 2 2 2 6 5 6" xfId="18461"/>
    <cellStyle name="Normál 4 3 2 2 2 6 5 7" xfId="28323"/>
    <cellStyle name="Normál 4 3 2 2 2 6 6" xfId="883"/>
    <cellStyle name="Normál 4 3 2 2 2 6 6 2" xfId="4060"/>
    <cellStyle name="Normál 4 3 2 2 2 6 6 2 2" xfId="15994"/>
    <cellStyle name="Normál 4 3 2 2 2 6 6 2 2 2" xfId="25874"/>
    <cellStyle name="Normál 4 3 2 2 2 6 6 2 3" xfId="11031"/>
    <cellStyle name="Normál 4 3 2 2 2 6 6 2 4" xfId="20932"/>
    <cellStyle name="Normál 4 3 2 2 2 6 6 3" xfId="13507"/>
    <cellStyle name="Normál 4 3 2 2 2 6 6 3 2" xfId="23401"/>
    <cellStyle name="Normál 4 3 2 2 2 6 6 4" xfId="8490"/>
    <cellStyle name="Normál 4 3 2 2 2 6 6 5" xfId="4059"/>
    <cellStyle name="Normál 4 3 2 2 2 6 6 6" xfId="18462"/>
    <cellStyle name="Normál 4 3 2 2 2 6 6 7" xfId="28324"/>
    <cellStyle name="Normál 4 3 2 2 2 6 7" xfId="4061"/>
    <cellStyle name="Normál 4 3 2 2 2 6 7 2" xfId="15986"/>
    <cellStyle name="Normál 4 3 2 2 2 6 7 2 2" xfId="25866"/>
    <cellStyle name="Normál 4 3 2 2 2 6 7 3" xfId="11023"/>
    <cellStyle name="Normál 4 3 2 2 2 6 7 4" xfId="20924"/>
    <cellStyle name="Normál 4 3 2 2 2 6 8" xfId="13499"/>
    <cellStyle name="Normál 4 3 2 2 2 6 8 2" xfId="23393"/>
    <cellStyle name="Normál 4 3 2 2 2 6 9" xfId="8482"/>
    <cellStyle name="Normál 4 3 2 2 2 7" xfId="884"/>
    <cellStyle name="Normál 4 3 2 2 2 7 10" xfId="4062"/>
    <cellStyle name="Normál 4 3 2 2 2 7 11" xfId="18463"/>
    <cellStyle name="Normál 4 3 2 2 2 7 12" xfId="28325"/>
    <cellStyle name="Normál 4 3 2 2 2 7 2" xfId="885"/>
    <cellStyle name="Normál 4 3 2 2 2 7 2 10" xfId="28326"/>
    <cellStyle name="Normál 4 3 2 2 2 7 2 2" xfId="886"/>
    <cellStyle name="Normál 4 3 2 2 2 7 2 2 2" xfId="4065"/>
    <cellStyle name="Normál 4 3 2 2 2 7 2 2 2 2" xfId="15997"/>
    <cellStyle name="Normál 4 3 2 2 2 7 2 2 2 2 2" xfId="25877"/>
    <cellStyle name="Normál 4 3 2 2 2 7 2 2 2 3" xfId="11034"/>
    <cellStyle name="Normál 4 3 2 2 2 7 2 2 2 4" xfId="20935"/>
    <cellStyle name="Normál 4 3 2 2 2 7 2 2 3" xfId="13510"/>
    <cellStyle name="Normál 4 3 2 2 2 7 2 2 3 2" xfId="23404"/>
    <cellStyle name="Normál 4 3 2 2 2 7 2 2 4" xfId="8493"/>
    <cellStyle name="Normál 4 3 2 2 2 7 2 2 5" xfId="4064"/>
    <cellStyle name="Normál 4 3 2 2 2 7 2 2 6" xfId="18465"/>
    <cellStyle name="Normál 4 3 2 2 2 7 2 2 7" xfId="28327"/>
    <cellStyle name="Normál 4 3 2 2 2 7 2 3" xfId="887"/>
    <cellStyle name="Normál 4 3 2 2 2 7 2 3 2" xfId="4067"/>
    <cellStyle name="Normál 4 3 2 2 2 7 2 3 2 2" xfId="15998"/>
    <cellStyle name="Normál 4 3 2 2 2 7 2 3 2 2 2" xfId="25878"/>
    <cellStyle name="Normál 4 3 2 2 2 7 2 3 2 3" xfId="11035"/>
    <cellStyle name="Normál 4 3 2 2 2 7 2 3 2 4" xfId="20936"/>
    <cellStyle name="Normál 4 3 2 2 2 7 2 3 3" xfId="13511"/>
    <cellStyle name="Normál 4 3 2 2 2 7 2 3 3 2" xfId="23405"/>
    <cellStyle name="Normál 4 3 2 2 2 7 2 3 4" xfId="8494"/>
    <cellStyle name="Normál 4 3 2 2 2 7 2 3 5" xfId="4066"/>
    <cellStyle name="Normál 4 3 2 2 2 7 2 3 6" xfId="18466"/>
    <cellStyle name="Normál 4 3 2 2 2 7 2 3 7" xfId="28328"/>
    <cellStyle name="Normál 4 3 2 2 2 7 2 4" xfId="888"/>
    <cellStyle name="Normál 4 3 2 2 2 7 2 4 2" xfId="4069"/>
    <cellStyle name="Normál 4 3 2 2 2 7 2 4 2 2" xfId="15999"/>
    <cellStyle name="Normál 4 3 2 2 2 7 2 4 2 2 2" xfId="25879"/>
    <cellStyle name="Normál 4 3 2 2 2 7 2 4 2 3" xfId="11036"/>
    <cellStyle name="Normál 4 3 2 2 2 7 2 4 2 4" xfId="20937"/>
    <cellStyle name="Normál 4 3 2 2 2 7 2 4 3" xfId="13512"/>
    <cellStyle name="Normál 4 3 2 2 2 7 2 4 3 2" xfId="23406"/>
    <cellStyle name="Normál 4 3 2 2 2 7 2 4 4" xfId="8495"/>
    <cellStyle name="Normál 4 3 2 2 2 7 2 4 5" xfId="4068"/>
    <cellStyle name="Normál 4 3 2 2 2 7 2 4 6" xfId="18467"/>
    <cellStyle name="Normál 4 3 2 2 2 7 2 4 7" xfId="28329"/>
    <cellStyle name="Normál 4 3 2 2 2 7 2 5" xfId="4070"/>
    <cellStyle name="Normál 4 3 2 2 2 7 2 5 2" xfId="15996"/>
    <cellStyle name="Normál 4 3 2 2 2 7 2 5 2 2" xfId="25876"/>
    <cellStyle name="Normál 4 3 2 2 2 7 2 5 3" xfId="11033"/>
    <cellStyle name="Normál 4 3 2 2 2 7 2 5 4" xfId="20934"/>
    <cellStyle name="Normál 4 3 2 2 2 7 2 6" xfId="13509"/>
    <cellStyle name="Normál 4 3 2 2 2 7 2 6 2" xfId="23403"/>
    <cellStyle name="Normál 4 3 2 2 2 7 2 7" xfId="8492"/>
    <cellStyle name="Normál 4 3 2 2 2 7 2 8" xfId="4063"/>
    <cellStyle name="Normál 4 3 2 2 2 7 2 9" xfId="18464"/>
    <cellStyle name="Normál 4 3 2 2 2 7 3" xfId="889"/>
    <cellStyle name="Normál 4 3 2 2 2 7 3 2" xfId="4072"/>
    <cellStyle name="Normál 4 3 2 2 2 7 3 2 2" xfId="16000"/>
    <cellStyle name="Normál 4 3 2 2 2 7 3 2 2 2" xfId="25880"/>
    <cellStyle name="Normál 4 3 2 2 2 7 3 2 3" xfId="11037"/>
    <cellStyle name="Normál 4 3 2 2 2 7 3 2 4" xfId="20938"/>
    <cellStyle name="Normál 4 3 2 2 2 7 3 3" xfId="13513"/>
    <cellStyle name="Normál 4 3 2 2 2 7 3 3 2" xfId="23407"/>
    <cellStyle name="Normál 4 3 2 2 2 7 3 4" xfId="8496"/>
    <cellStyle name="Normál 4 3 2 2 2 7 3 5" xfId="4071"/>
    <cellStyle name="Normál 4 3 2 2 2 7 3 6" xfId="18468"/>
    <cellStyle name="Normál 4 3 2 2 2 7 3 7" xfId="28330"/>
    <cellStyle name="Normál 4 3 2 2 2 7 4" xfId="890"/>
    <cellStyle name="Normál 4 3 2 2 2 7 4 2" xfId="4074"/>
    <cellStyle name="Normál 4 3 2 2 2 7 4 2 2" xfId="16001"/>
    <cellStyle name="Normál 4 3 2 2 2 7 4 2 2 2" xfId="25881"/>
    <cellStyle name="Normál 4 3 2 2 2 7 4 2 3" xfId="11038"/>
    <cellStyle name="Normál 4 3 2 2 2 7 4 2 4" xfId="20939"/>
    <cellStyle name="Normál 4 3 2 2 2 7 4 3" xfId="13514"/>
    <cellStyle name="Normál 4 3 2 2 2 7 4 3 2" xfId="23408"/>
    <cellStyle name="Normál 4 3 2 2 2 7 4 4" xfId="8497"/>
    <cellStyle name="Normál 4 3 2 2 2 7 4 5" xfId="4073"/>
    <cellStyle name="Normál 4 3 2 2 2 7 4 6" xfId="18469"/>
    <cellStyle name="Normál 4 3 2 2 2 7 4 7" xfId="28331"/>
    <cellStyle name="Normál 4 3 2 2 2 7 5" xfId="891"/>
    <cellStyle name="Normál 4 3 2 2 2 7 5 2" xfId="4076"/>
    <cellStyle name="Normál 4 3 2 2 2 7 5 2 2" xfId="16002"/>
    <cellStyle name="Normál 4 3 2 2 2 7 5 2 2 2" xfId="25882"/>
    <cellStyle name="Normál 4 3 2 2 2 7 5 2 3" xfId="11039"/>
    <cellStyle name="Normál 4 3 2 2 2 7 5 2 4" xfId="20940"/>
    <cellStyle name="Normál 4 3 2 2 2 7 5 3" xfId="13515"/>
    <cellStyle name="Normál 4 3 2 2 2 7 5 3 2" xfId="23409"/>
    <cellStyle name="Normál 4 3 2 2 2 7 5 4" xfId="8498"/>
    <cellStyle name="Normál 4 3 2 2 2 7 5 5" xfId="4075"/>
    <cellStyle name="Normál 4 3 2 2 2 7 5 6" xfId="18470"/>
    <cellStyle name="Normál 4 3 2 2 2 7 5 7" xfId="28332"/>
    <cellStyle name="Normál 4 3 2 2 2 7 6" xfId="892"/>
    <cellStyle name="Normál 4 3 2 2 2 7 6 2" xfId="4078"/>
    <cellStyle name="Normál 4 3 2 2 2 7 6 2 2" xfId="16003"/>
    <cellStyle name="Normál 4 3 2 2 2 7 6 2 2 2" xfId="25883"/>
    <cellStyle name="Normál 4 3 2 2 2 7 6 2 3" xfId="11040"/>
    <cellStyle name="Normál 4 3 2 2 2 7 6 2 4" xfId="20941"/>
    <cellStyle name="Normál 4 3 2 2 2 7 6 3" xfId="13516"/>
    <cellStyle name="Normál 4 3 2 2 2 7 6 3 2" xfId="23410"/>
    <cellStyle name="Normál 4 3 2 2 2 7 6 4" xfId="8499"/>
    <cellStyle name="Normál 4 3 2 2 2 7 6 5" xfId="4077"/>
    <cellStyle name="Normál 4 3 2 2 2 7 6 6" xfId="18471"/>
    <cellStyle name="Normál 4 3 2 2 2 7 6 7" xfId="28333"/>
    <cellStyle name="Normál 4 3 2 2 2 7 7" xfId="4079"/>
    <cellStyle name="Normál 4 3 2 2 2 7 7 2" xfId="15995"/>
    <cellStyle name="Normál 4 3 2 2 2 7 7 2 2" xfId="25875"/>
    <cellStyle name="Normál 4 3 2 2 2 7 7 3" xfId="11032"/>
    <cellStyle name="Normál 4 3 2 2 2 7 7 4" xfId="20933"/>
    <cellStyle name="Normál 4 3 2 2 2 7 8" xfId="13508"/>
    <cellStyle name="Normál 4 3 2 2 2 7 8 2" xfId="23402"/>
    <cellStyle name="Normál 4 3 2 2 2 7 9" xfId="8491"/>
    <cellStyle name="Normál 4 3 2 2 2 8" xfId="893"/>
    <cellStyle name="Normál 4 3 2 2 2 8 10" xfId="28334"/>
    <cellStyle name="Normál 4 3 2 2 2 8 2" xfId="894"/>
    <cellStyle name="Normál 4 3 2 2 2 8 2 2" xfId="4082"/>
    <cellStyle name="Normál 4 3 2 2 2 8 2 2 2" xfId="16005"/>
    <cellStyle name="Normál 4 3 2 2 2 8 2 2 2 2" xfId="25885"/>
    <cellStyle name="Normál 4 3 2 2 2 8 2 2 3" xfId="11042"/>
    <cellStyle name="Normál 4 3 2 2 2 8 2 2 4" xfId="20943"/>
    <cellStyle name="Normál 4 3 2 2 2 8 2 3" xfId="13518"/>
    <cellStyle name="Normál 4 3 2 2 2 8 2 3 2" xfId="23412"/>
    <cellStyle name="Normál 4 3 2 2 2 8 2 4" xfId="8501"/>
    <cellStyle name="Normál 4 3 2 2 2 8 2 5" xfId="4081"/>
    <cellStyle name="Normál 4 3 2 2 2 8 2 6" xfId="18473"/>
    <cellStyle name="Normál 4 3 2 2 2 8 2 7" xfId="28335"/>
    <cellStyle name="Normál 4 3 2 2 2 8 3" xfId="895"/>
    <cellStyle name="Normál 4 3 2 2 2 8 3 2" xfId="4084"/>
    <cellStyle name="Normál 4 3 2 2 2 8 3 2 2" xfId="16006"/>
    <cellStyle name="Normál 4 3 2 2 2 8 3 2 2 2" xfId="25886"/>
    <cellStyle name="Normál 4 3 2 2 2 8 3 2 3" xfId="11043"/>
    <cellStyle name="Normál 4 3 2 2 2 8 3 2 4" xfId="20944"/>
    <cellStyle name="Normál 4 3 2 2 2 8 3 3" xfId="13519"/>
    <cellStyle name="Normál 4 3 2 2 2 8 3 3 2" xfId="23413"/>
    <cellStyle name="Normál 4 3 2 2 2 8 3 4" xfId="8502"/>
    <cellStyle name="Normál 4 3 2 2 2 8 3 5" xfId="4083"/>
    <cellStyle name="Normál 4 3 2 2 2 8 3 6" xfId="18474"/>
    <cellStyle name="Normál 4 3 2 2 2 8 3 7" xfId="28336"/>
    <cellStyle name="Normál 4 3 2 2 2 8 4" xfId="896"/>
    <cellStyle name="Normál 4 3 2 2 2 8 4 2" xfId="4086"/>
    <cellStyle name="Normál 4 3 2 2 2 8 4 2 2" xfId="16007"/>
    <cellStyle name="Normál 4 3 2 2 2 8 4 2 2 2" xfId="25887"/>
    <cellStyle name="Normál 4 3 2 2 2 8 4 2 3" xfId="11044"/>
    <cellStyle name="Normál 4 3 2 2 2 8 4 2 4" xfId="20945"/>
    <cellStyle name="Normál 4 3 2 2 2 8 4 3" xfId="13520"/>
    <cellStyle name="Normál 4 3 2 2 2 8 4 3 2" xfId="23414"/>
    <cellStyle name="Normál 4 3 2 2 2 8 4 4" xfId="8503"/>
    <cellStyle name="Normál 4 3 2 2 2 8 4 5" xfId="4085"/>
    <cellStyle name="Normál 4 3 2 2 2 8 4 6" xfId="18475"/>
    <cellStyle name="Normál 4 3 2 2 2 8 4 7" xfId="28337"/>
    <cellStyle name="Normál 4 3 2 2 2 8 5" xfId="4087"/>
    <cellStyle name="Normál 4 3 2 2 2 8 5 2" xfId="16004"/>
    <cellStyle name="Normál 4 3 2 2 2 8 5 2 2" xfId="25884"/>
    <cellStyle name="Normál 4 3 2 2 2 8 5 3" xfId="11041"/>
    <cellStyle name="Normál 4 3 2 2 2 8 5 4" xfId="20942"/>
    <cellStyle name="Normál 4 3 2 2 2 8 6" xfId="13517"/>
    <cellStyle name="Normál 4 3 2 2 2 8 6 2" xfId="23411"/>
    <cellStyle name="Normál 4 3 2 2 2 8 7" xfId="8500"/>
    <cellStyle name="Normál 4 3 2 2 2 8 8" xfId="4080"/>
    <cellStyle name="Normál 4 3 2 2 2 8 9" xfId="18472"/>
    <cellStyle name="Normál 4 3 2 2 2 9" xfId="897"/>
    <cellStyle name="Normál 4 3 2 2 2 9 10" xfId="28338"/>
    <cellStyle name="Normál 4 3 2 2 2 9 2" xfId="898"/>
    <cellStyle name="Normál 4 3 2 2 2 9 2 2" xfId="4090"/>
    <cellStyle name="Normál 4 3 2 2 2 9 2 2 2" xfId="16009"/>
    <cellStyle name="Normál 4 3 2 2 2 9 2 2 2 2" xfId="25889"/>
    <cellStyle name="Normál 4 3 2 2 2 9 2 2 3" xfId="11046"/>
    <cellStyle name="Normál 4 3 2 2 2 9 2 2 4" xfId="20947"/>
    <cellStyle name="Normál 4 3 2 2 2 9 2 3" xfId="13522"/>
    <cellStyle name="Normál 4 3 2 2 2 9 2 3 2" xfId="23416"/>
    <cellStyle name="Normál 4 3 2 2 2 9 2 4" xfId="8505"/>
    <cellStyle name="Normál 4 3 2 2 2 9 2 5" xfId="4089"/>
    <cellStyle name="Normál 4 3 2 2 2 9 2 6" xfId="18477"/>
    <cellStyle name="Normál 4 3 2 2 2 9 2 7" xfId="28339"/>
    <cellStyle name="Normál 4 3 2 2 2 9 3" xfId="899"/>
    <cellStyle name="Normál 4 3 2 2 2 9 3 2" xfId="4092"/>
    <cellStyle name="Normál 4 3 2 2 2 9 3 2 2" xfId="16010"/>
    <cellStyle name="Normál 4 3 2 2 2 9 3 2 2 2" xfId="25890"/>
    <cellStyle name="Normál 4 3 2 2 2 9 3 2 3" xfId="11047"/>
    <cellStyle name="Normál 4 3 2 2 2 9 3 2 4" xfId="20948"/>
    <cellStyle name="Normál 4 3 2 2 2 9 3 3" xfId="13523"/>
    <cellStyle name="Normál 4 3 2 2 2 9 3 3 2" xfId="23417"/>
    <cellStyle name="Normál 4 3 2 2 2 9 3 4" xfId="8506"/>
    <cellStyle name="Normál 4 3 2 2 2 9 3 5" xfId="4091"/>
    <cellStyle name="Normál 4 3 2 2 2 9 3 6" xfId="18478"/>
    <cellStyle name="Normál 4 3 2 2 2 9 3 7" xfId="28340"/>
    <cellStyle name="Normál 4 3 2 2 2 9 4" xfId="900"/>
    <cellStyle name="Normál 4 3 2 2 2 9 4 2" xfId="4094"/>
    <cellStyle name="Normál 4 3 2 2 2 9 4 2 2" xfId="16011"/>
    <cellStyle name="Normál 4 3 2 2 2 9 4 2 2 2" xfId="25891"/>
    <cellStyle name="Normál 4 3 2 2 2 9 4 2 3" xfId="11048"/>
    <cellStyle name="Normál 4 3 2 2 2 9 4 2 4" xfId="20949"/>
    <cellStyle name="Normál 4 3 2 2 2 9 4 3" xfId="13524"/>
    <cellStyle name="Normál 4 3 2 2 2 9 4 3 2" xfId="23418"/>
    <cellStyle name="Normál 4 3 2 2 2 9 4 4" xfId="8507"/>
    <cellStyle name="Normál 4 3 2 2 2 9 4 5" xfId="4093"/>
    <cellStyle name="Normál 4 3 2 2 2 9 4 6" xfId="18479"/>
    <cellStyle name="Normál 4 3 2 2 2 9 4 7" xfId="28341"/>
    <cellStyle name="Normál 4 3 2 2 2 9 5" xfId="4095"/>
    <cellStyle name="Normál 4 3 2 2 2 9 5 2" xfId="16008"/>
    <cellStyle name="Normál 4 3 2 2 2 9 5 2 2" xfId="25888"/>
    <cellStyle name="Normál 4 3 2 2 2 9 5 3" xfId="11045"/>
    <cellStyle name="Normál 4 3 2 2 2 9 5 4" xfId="20946"/>
    <cellStyle name="Normál 4 3 2 2 2 9 6" xfId="13521"/>
    <cellStyle name="Normál 4 3 2 2 2 9 6 2" xfId="23415"/>
    <cellStyle name="Normál 4 3 2 2 2 9 7" xfId="8504"/>
    <cellStyle name="Normál 4 3 2 2 2 9 8" xfId="4088"/>
    <cellStyle name="Normál 4 3 2 2 2 9 9" xfId="18476"/>
    <cellStyle name="Normál 4 3 2 2 20" xfId="8361"/>
    <cellStyle name="Normál 4 3 2 2 21" xfId="3802"/>
    <cellStyle name="Normál 4 3 2 2 22" xfId="18333"/>
    <cellStyle name="Normál 4 3 2 2 23" xfId="28195"/>
    <cellStyle name="Normál 4 3 2 2 3" xfId="901"/>
    <cellStyle name="Normál 4 3 2 2 3 10" xfId="902"/>
    <cellStyle name="Normál 4 3 2 2 3 10 2" xfId="4098"/>
    <cellStyle name="Normál 4 3 2 2 3 10 2 2" xfId="16013"/>
    <cellStyle name="Normál 4 3 2 2 3 10 2 2 2" xfId="25893"/>
    <cellStyle name="Normál 4 3 2 2 3 10 2 3" xfId="11050"/>
    <cellStyle name="Normál 4 3 2 2 3 10 2 4" xfId="20951"/>
    <cellStyle name="Normál 4 3 2 2 3 10 3" xfId="13526"/>
    <cellStyle name="Normál 4 3 2 2 3 10 3 2" xfId="23420"/>
    <cellStyle name="Normál 4 3 2 2 3 10 4" xfId="8509"/>
    <cellStyle name="Normál 4 3 2 2 3 10 5" xfId="4097"/>
    <cellStyle name="Normál 4 3 2 2 3 10 6" xfId="18481"/>
    <cellStyle name="Normál 4 3 2 2 3 10 7" xfId="28343"/>
    <cellStyle name="Normál 4 3 2 2 3 11" xfId="903"/>
    <cellStyle name="Normál 4 3 2 2 3 11 2" xfId="4100"/>
    <cellStyle name="Normál 4 3 2 2 3 11 2 2" xfId="16014"/>
    <cellStyle name="Normál 4 3 2 2 3 11 2 2 2" xfId="25894"/>
    <cellStyle name="Normál 4 3 2 2 3 11 2 3" xfId="11051"/>
    <cellStyle name="Normál 4 3 2 2 3 11 2 4" xfId="20952"/>
    <cellStyle name="Normál 4 3 2 2 3 11 3" xfId="13527"/>
    <cellStyle name="Normál 4 3 2 2 3 11 3 2" xfId="23421"/>
    <cellStyle name="Normál 4 3 2 2 3 11 4" xfId="8510"/>
    <cellStyle name="Normál 4 3 2 2 3 11 5" xfId="4099"/>
    <cellStyle name="Normál 4 3 2 2 3 11 6" xfId="18482"/>
    <cellStyle name="Normál 4 3 2 2 3 11 7" xfId="28344"/>
    <cellStyle name="Normál 4 3 2 2 3 12" xfId="904"/>
    <cellStyle name="Normál 4 3 2 2 3 12 2" xfId="4102"/>
    <cellStyle name="Normál 4 3 2 2 3 12 2 2" xfId="16015"/>
    <cellStyle name="Normál 4 3 2 2 3 12 2 2 2" xfId="25895"/>
    <cellStyle name="Normál 4 3 2 2 3 12 2 3" xfId="11052"/>
    <cellStyle name="Normál 4 3 2 2 3 12 2 4" xfId="20953"/>
    <cellStyle name="Normál 4 3 2 2 3 12 3" xfId="13528"/>
    <cellStyle name="Normál 4 3 2 2 3 12 3 2" xfId="23422"/>
    <cellStyle name="Normál 4 3 2 2 3 12 4" xfId="8511"/>
    <cellStyle name="Normál 4 3 2 2 3 12 5" xfId="4101"/>
    <cellStyle name="Normál 4 3 2 2 3 12 6" xfId="18483"/>
    <cellStyle name="Normál 4 3 2 2 3 12 7" xfId="28345"/>
    <cellStyle name="Normál 4 3 2 2 3 13" xfId="4103"/>
    <cellStyle name="Normál 4 3 2 2 3 13 2" xfId="16012"/>
    <cellStyle name="Normál 4 3 2 2 3 13 2 2" xfId="25892"/>
    <cellStyle name="Normál 4 3 2 2 3 13 3" xfId="11049"/>
    <cellStyle name="Normál 4 3 2 2 3 13 4" xfId="20950"/>
    <cellStyle name="Normál 4 3 2 2 3 14" xfId="13525"/>
    <cellStyle name="Normál 4 3 2 2 3 14 2" xfId="23419"/>
    <cellStyle name="Normál 4 3 2 2 3 15" xfId="8508"/>
    <cellStyle name="Normál 4 3 2 2 3 16" xfId="4096"/>
    <cellStyle name="Normál 4 3 2 2 3 17" xfId="18480"/>
    <cellStyle name="Normál 4 3 2 2 3 18" xfId="28342"/>
    <cellStyle name="Normál 4 3 2 2 3 2" xfId="905"/>
    <cellStyle name="Normál 4 3 2 2 3 2 10" xfId="4104"/>
    <cellStyle name="Normál 4 3 2 2 3 2 11" xfId="18484"/>
    <cellStyle name="Normál 4 3 2 2 3 2 12" xfId="28346"/>
    <cellStyle name="Normál 4 3 2 2 3 2 2" xfId="906"/>
    <cellStyle name="Normál 4 3 2 2 3 2 2 10" xfId="28347"/>
    <cellStyle name="Normál 4 3 2 2 3 2 2 2" xfId="907"/>
    <cellStyle name="Normál 4 3 2 2 3 2 2 2 2" xfId="4107"/>
    <cellStyle name="Normál 4 3 2 2 3 2 2 2 2 2" xfId="16018"/>
    <cellStyle name="Normál 4 3 2 2 3 2 2 2 2 2 2" xfId="25898"/>
    <cellStyle name="Normál 4 3 2 2 3 2 2 2 2 3" xfId="11055"/>
    <cellStyle name="Normál 4 3 2 2 3 2 2 2 2 4" xfId="20956"/>
    <cellStyle name="Normál 4 3 2 2 3 2 2 2 3" xfId="13531"/>
    <cellStyle name="Normál 4 3 2 2 3 2 2 2 3 2" xfId="23425"/>
    <cellStyle name="Normál 4 3 2 2 3 2 2 2 4" xfId="8514"/>
    <cellStyle name="Normál 4 3 2 2 3 2 2 2 5" xfId="4106"/>
    <cellStyle name="Normál 4 3 2 2 3 2 2 2 6" xfId="18486"/>
    <cellStyle name="Normál 4 3 2 2 3 2 2 2 7" xfId="28348"/>
    <cellStyle name="Normál 4 3 2 2 3 2 2 3" xfId="908"/>
    <cellStyle name="Normál 4 3 2 2 3 2 2 3 2" xfId="4109"/>
    <cellStyle name="Normál 4 3 2 2 3 2 2 3 2 2" xfId="16019"/>
    <cellStyle name="Normál 4 3 2 2 3 2 2 3 2 2 2" xfId="25899"/>
    <cellStyle name="Normál 4 3 2 2 3 2 2 3 2 3" xfId="11056"/>
    <cellStyle name="Normál 4 3 2 2 3 2 2 3 2 4" xfId="20957"/>
    <cellStyle name="Normál 4 3 2 2 3 2 2 3 3" xfId="13532"/>
    <cellStyle name="Normál 4 3 2 2 3 2 2 3 3 2" xfId="23426"/>
    <cellStyle name="Normál 4 3 2 2 3 2 2 3 4" xfId="8515"/>
    <cellStyle name="Normál 4 3 2 2 3 2 2 3 5" xfId="4108"/>
    <cellStyle name="Normál 4 3 2 2 3 2 2 3 6" xfId="18487"/>
    <cellStyle name="Normál 4 3 2 2 3 2 2 3 7" xfId="28349"/>
    <cellStyle name="Normál 4 3 2 2 3 2 2 4" xfId="909"/>
    <cellStyle name="Normál 4 3 2 2 3 2 2 4 2" xfId="4111"/>
    <cellStyle name="Normál 4 3 2 2 3 2 2 4 2 2" xfId="16020"/>
    <cellStyle name="Normál 4 3 2 2 3 2 2 4 2 2 2" xfId="25900"/>
    <cellStyle name="Normál 4 3 2 2 3 2 2 4 2 3" xfId="11057"/>
    <cellStyle name="Normál 4 3 2 2 3 2 2 4 2 4" xfId="20958"/>
    <cellStyle name="Normál 4 3 2 2 3 2 2 4 3" xfId="13533"/>
    <cellStyle name="Normál 4 3 2 2 3 2 2 4 3 2" xfId="23427"/>
    <cellStyle name="Normál 4 3 2 2 3 2 2 4 4" xfId="8516"/>
    <cellStyle name="Normál 4 3 2 2 3 2 2 4 5" xfId="4110"/>
    <cellStyle name="Normál 4 3 2 2 3 2 2 4 6" xfId="18488"/>
    <cellStyle name="Normál 4 3 2 2 3 2 2 4 7" xfId="28350"/>
    <cellStyle name="Normál 4 3 2 2 3 2 2 5" xfId="4112"/>
    <cellStyle name="Normál 4 3 2 2 3 2 2 5 2" xfId="16017"/>
    <cellStyle name="Normál 4 3 2 2 3 2 2 5 2 2" xfId="25897"/>
    <cellStyle name="Normál 4 3 2 2 3 2 2 5 3" xfId="11054"/>
    <cellStyle name="Normál 4 3 2 2 3 2 2 5 4" xfId="20955"/>
    <cellStyle name="Normál 4 3 2 2 3 2 2 6" xfId="13530"/>
    <cellStyle name="Normál 4 3 2 2 3 2 2 6 2" xfId="23424"/>
    <cellStyle name="Normál 4 3 2 2 3 2 2 7" xfId="8513"/>
    <cellStyle name="Normál 4 3 2 2 3 2 2 8" xfId="4105"/>
    <cellStyle name="Normál 4 3 2 2 3 2 2 9" xfId="18485"/>
    <cellStyle name="Normál 4 3 2 2 3 2 3" xfId="910"/>
    <cellStyle name="Normál 4 3 2 2 3 2 3 2" xfId="4114"/>
    <cellStyle name="Normál 4 3 2 2 3 2 3 2 2" xfId="16021"/>
    <cellStyle name="Normál 4 3 2 2 3 2 3 2 2 2" xfId="25901"/>
    <cellStyle name="Normál 4 3 2 2 3 2 3 2 3" xfId="11058"/>
    <cellStyle name="Normál 4 3 2 2 3 2 3 2 4" xfId="20959"/>
    <cellStyle name="Normál 4 3 2 2 3 2 3 3" xfId="13534"/>
    <cellStyle name="Normál 4 3 2 2 3 2 3 3 2" xfId="23428"/>
    <cellStyle name="Normál 4 3 2 2 3 2 3 4" xfId="8517"/>
    <cellStyle name="Normál 4 3 2 2 3 2 3 5" xfId="4113"/>
    <cellStyle name="Normál 4 3 2 2 3 2 3 6" xfId="18489"/>
    <cellStyle name="Normál 4 3 2 2 3 2 3 7" xfId="28351"/>
    <cellStyle name="Normál 4 3 2 2 3 2 4" xfId="911"/>
    <cellStyle name="Normál 4 3 2 2 3 2 4 2" xfId="4116"/>
    <cellStyle name="Normál 4 3 2 2 3 2 4 2 2" xfId="16022"/>
    <cellStyle name="Normál 4 3 2 2 3 2 4 2 2 2" xfId="25902"/>
    <cellStyle name="Normál 4 3 2 2 3 2 4 2 3" xfId="11059"/>
    <cellStyle name="Normál 4 3 2 2 3 2 4 2 4" xfId="20960"/>
    <cellStyle name="Normál 4 3 2 2 3 2 4 3" xfId="13535"/>
    <cellStyle name="Normál 4 3 2 2 3 2 4 3 2" xfId="23429"/>
    <cellStyle name="Normál 4 3 2 2 3 2 4 4" xfId="8518"/>
    <cellStyle name="Normál 4 3 2 2 3 2 4 5" xfId="4115"/>
    <cellStyle name="Normál 4 3 2 2 3 2 4 6" xfId="18490"/>
    <cellStyle name="Normál 4 3 2 2 3 2 4 7" xfId="28352"/>
    <cellStyle name="Normál 4 3 2 2 3 2 5" xfId="912"/>
    <cellStyle name="Normál 4 3 2 2 3 2 5 2" xfId="4118"/>
    <cellStyle name="Normál 4 3 2 2 3 2 5 2 2" xfId="16023"/>
    <cellStyle name="Normál 4 3 2 2 3 2 5 2 2 2" xfId="25903"/>
    <cellStyle name="Normál 4 3 2 2 3 2 5 2 3" xfId="11060"/>
    <cellStyle name="Normál 4 3 2 2 3 2 5 2 4" xfId="20961"/>
    <cellStyle name="Normál 4 3 2 2 3 2 5 3" xfId="13536"/>
    <cellStyle name="Normál 4 3 2 2 3 2 5 3 2" xfId="23430"/>
    <cellStyle name="Normál 4 3 2 2 3 2 5 4" xfId="8519"/>
    <cellStyle name="Normál 4 3 2 2 3 2 5 5" xfId="4117"/>
    <cellStyle name="Normál 4 3 2 2 3 2 5 6" xfId="18491"/>
    <cellStyle name="Normál 4 3 2 2 3 2 5 7" xfId="28353"/>
    <cellStyle name="Normál 4 3 2 2 3 2 6" xfId="913"/>
    <cellStyle name="Normál 4 3 2 2 3 2 6 2" xfId="4120"/>
    <cellStyle name="Normál 4 3 2 2 3 2 6 2 2" xfId="16024"/>
    <cellStyle name="Normál 4 3 2 2 3 2 6 2 2 2" xfId="25904"/>
    <cellStyle name="Normál 4 3 2 2 3 2 6 2 3" xfId="11061"/>
    <cellStyle name="Normál 4 3 2 2 3 2 6 2 4" xfId="20962"/>
    <cellStyle name="Normál 4 3 2 2 3 2 6 3" xfId="13537"/>
    <cellStyle name="Normál 4 3 2 2 3 2 6 3 2" xfId="23431"/>
    <cellStyle name="Normál 4 3 2 2 3 2 6 4" xfId="8520"/>
    <cellStyle name="Normál 4 3 2 2 3 2 6 5" xfId="4119"/>
    <cellStyle name="Normál 4 3 2 2 3 2 6 6" xfId="18492"/>
    <cellStyle name="Normál 4 3 2 2 3 2 6 7" xfId="28354"/>
    <cellStyle name="Normál 4 3 2 2 3 2 7" xfId="4121"/>
    <cellStyle name="Normál 4 3 2 2 3 2 7 2" xfId="16016"/>
    <cellStyle name="Normál 4 3 2 2 3 2 7 2 2" xfId="25896"/>
    <cellStyle name="Normál 4 3 2 2 3 2 7 3" xfId="11053"/>
    <cellStyle name="Normál 4 3 2 2 3 2 7 4" xfId="20954"/>
    <cellStyle name="Normál 4 3 2 2 3 2 8" xfId="13529"/>
    <cellStyle name="Normál 4 3 2 2 3 2 8 2" xfId="23423"/>
    <cellStyle name="Normál 4 3 2 2 3 2 9" xfId="8512"/>
    <cellStyle name="Normál 4 3 2 2 3 3" xfId="914"/>
    <cellStyle name="Normál 4 3 2 2 3 3 10" xfId="4122"/>
    <cellStyle name="Normál 4 3 2 2 3 3 11" xfId="18493"/>
    <cellStyle name="Normál 4 3 2 2 3 3 12" xfId="28355"/>
    <cellStyle name="Normál 4 3 2 2 3 3 2" xfId="915"/>
    <cellStyle name="Normál 4 3 2 2 3 3 2 10" xfId="28356"/>
    <cellStyle name="Normál 4 3 2 2 3 3 2 2" xfId="916"/>
    <cellStyle name="Normál 4 3 2 2 3 3 2 2 2" xfId="4125"/>
    <cellStyle name="Normál 4 3 2 2 3 3 2 2 2 2" xfId="16027"/>
    <cellStyle name="Normál 4 3 2 2 3 3 2 2 2 2 2" xfId="25907"/>
    <cellStyle name="Normál 4 3 2 2 3 3 2 2 2 3" xfId="11064"/>
    <cellStyle name="Normál 4 3 2 2 3 3 2 2 2 4" xfId="20965"/>
    <cellStyle name="Normál 4 3 2 2 3 3 2 2 3" xfId="13540"/>
    <cellStyle name="Normál 4 3 2 2 3 3 2 2 3 2" xfId="23434"/>
    <cellStyle name="Normál 4 3 2 2 3 3 2 2 4" xfId="8523"/>
    <cellStyle name="Normál 4 3 2 2 3 3 2 2 5" xfId="4124"/>
    <cellStyle name="Normál 4 3 2 2 3 3 2 2 6" xfId="18495"/>
    <cellStyle name="Normál 4 3 2 2 3 3 2 2 7" xfId="28357"/>
    <cellStyle name="Normál 4 3 2 2 3 3 2 3" xfId="917"/>
    <cellStyle name="Normál 4 3 2 2 3 3 2 3 2" xfId="4127"/>
    <cellStyle name="Normál 4 3 2 2 3 3 2 3 2 2" xfId="16028"/>
    <cellStyle name="Normál 4 3 2 2 3 3 2 3 2 2 2" xfId="25908"/>
    <cellStyle name="Normál 4 3 2 2 3 3 2 3 2 3" xfId="11065"/>
    <cellStyle name="Normál 4 3 2 2 3 3 2 3 2 4" xfId="20966"/>
    <cellStyle name="Normál 4 3 2 2 3 3 2 3 3" xfId="13541"/>
    <cellStyle name="Normál 4 3 2 2 3 3 2 3 3 2" xfId="23435"/>
    <cellStyle name="Normál 4 3 2 2 3 3 2 3 4" xfId="8524"/>
    <cellStyle name="Normál 4 3 2 2 3 3 2 3 5" xfId="4126"/>
    <cellStyle name="Normál 4 3 2 2 3 3 2 3 6" xfId="18496"/>
    <cellStyle name="Normál 4 3 2 2 3 3 2 3 7" xfId="28358"/>
    <cellStyle name="Normál 4 3 2 2 3 3 2 4" xfId="918"/>
    <cellStyle name="Normál 4 3 2 2 3 3 2 4 2" xfId="4129"/>
    <cellStyle name="Normál 4 3 2 2 3 3 2 4 2 2" xfId="16029"/>
    <cellStyle name="Normál 4 3 2 2 3 3 2 4 2 2 2" xfId="25909"/>
    <cellStyle name="Normál 4 3 2 2 3 3 2 4 2 3" xfId="11066"/>
    <cellStyle name="Normál 4 3 2 2 3 3 2 4 2 4" xfId="20967"/>
    <cellStyle name="Normál 4 3 2 2 3 3 2 4 3" xfId="13542"/>
    <cellStyle name="Normál 4 3 2 2 3 3 2 4 3 2" xfId="23436"/>
    <cellStyle name="Normál 4 3 2 2 3 3 2 4 4" xfId="8525"/>
    <cellStyle name="Normál 4 3 2 2 3 3 2 4 5" xfId="4128"/>
    <cellStyle name="Normál 4 3 2 2 3 3 2 4 6" xfId="18497"/>
    <cellStyle name="Normál 4 3 2 2 3 3 2 4 7" xfId="28359"/>
    <cellStyle name="Normál 4 3 2 2 3 3 2 5" xfId="4130"/>
    <cellStyle name="Normál 4 3 2 2 3 3 2 5 2" xfId="16026"/>
    <cellStyle name="Normál 4 3 2 2 3 3 2 5 2 2" xfId="25906"/>
    <cellStyle name="Normál 4 3 2 2 3 3 2 5 3" xfId="11063"/>
    <cellStyle name="Normál 4 3 2 2 3 3 2 5 4" xfId="20964"/>
    <cellStyle name="Normál 4 3 2 2 3 3 2 6" xfId="13539"/>
    <cellStyle name="Normál 4 3 2 2 3 3 2 6 2" xfId="23433"/>
    <cellStyle name="Normál 4 3 2 2 3 3 2 7" xfId="8522"/>
    <cellStyle name="Normál 4 3 2 2 3 3 2 8" xfId="4123"/>
    <cellStyle name="Normál 4 3 2 2 3 3 2 9" xfId="18494"/>
    <cellStyle name="Normál 4 3 2 2 3 3 3" xfId="919"/>
    <cellStyle name="Normál 4 3 2 2 3 3 3 2" xfId="4132"/>
    <cellStyle name="Normál 4 3 2 2 3 3 3 2 2" xfId="16030"/>
    <cellStyle name="Normál 4 3 2 2 3 3 3 2 2 2" xfId="25910"/>
    <cellStyle name="Normál 4 3 2 2 3 3 3 2 3" xfId="11067"/>
    <cellStyle name="Normál 4 3 2 2 3 3 3 2 4" xfId="20968"/>
    <cellStyle name="Normál 4 3 2 2 3 3 3 3" xfId="13543"/>
    <cellStyle name="Normál 4 3 2 2 3 3 3 3 2" xfId="23437"/>
    <cellStyle name="Normál 4 3 2 2 3 3 3 4" xfId="8526"/>
    <cellStyle name="Normál 4 3 2 2 3 3 3 5" xfId="4131"/>
    <cellStyle name="Normál 4 3 2 2 3 3 3 6" xfId="18498"/>
    <cellStyle name="Normál 4 3 2 2 3 3 3 7" xfId="28360"/>
    <cellStyle name="Normál 4 3 2 2 3 3 4" xfId="920"/>
    <cellStyle name="Normál 4 3 2 2 3 3 4 2" xfId="4134"/>
    <cellStyle name="Normál 4 3 2 2 3 3 4 2 2" xfId="16031"/>
    <cellStyle name="Normál 4 3 2 2 3 3 4 2 2 2" xfId="25911"/>
    <cellStyle name="Normál 4 3 2 2 3 3 4 2 3" xfId="11068"/>
    <cellStyle name="Normál 4 3 2 2 3 3 4 2 4" xfId="20969"/>
    <cellStyle name="Normál 4 3 2 2 3 3 4 3" xfId="13544"/>
    <cellStyle name="Normál 4 3 2 2 3 3 4 3 2" xfId="23438"/>
    <cellStyle name="Normál 4 3 2 2 3 3 4 4" xfId="8527"/>
    <cellStyle name="Normál 4 3 2 2 3 3 4 5" xfId="4133"/>
    <cellStyle name="Normál 4 3 2 2 3 3 4 6" xfId="18499"/>
    <cellStyle name="Normál 4 3 2 2 3 3 4 7" xfId="28361"/>
    <cellStyle name="Normál 4 3 2 2 3 3 5" xfId="921"/>
    <cellStyle name="Normál 4 3 2 2 3 3 5 2" xfId="4136"/>
    <cellStyle name="Normál 4 3 2 2 3 3 5 2 2" xfId="16032"/>
    <cellStyle name="Normál 4 3 2 2 3 3 5 2 2 2" xfId="25912"/>
    <cellStyle name="Normál 4 3 2 2 3 3 5 2 3" xfId="11069"/>
    <cellStyle name="Normál 4 3 2 2 3 3 5 2 4" xfId="20970"/>
    <cellStyle name="Normál 4 3 2 2 3 3 5 3" xfId="13545"/>
    <cellStyle name="Normál 4 3 2 2 3 3 5 3 2" xfId="23439"/>
    <cellStyle name="Normál 4 3 2 2 3 3 5 4" xfId="8528"/>
    <cellStyle name="Normál 4 3 2 2 3 3 5 5" xfId="4135"/>
    <cellStyle name="Normál 4 3 2 2 3 3 5 6" xfId="18500"/>
    <cellStyle name="Normál 4 3 2 2 3 3 5 7" xfId="28362"/>
    <cellStyle name="Normál 4 3 2 2 3 3 6" xfId="922"/>
    <cellStyle name="Normál 4 3 2 2 3 3 6 2" xfId="4138"/>
    <cellStyle name="Normál 4 3 2 2 3 3 6 2 2" xfId="16033"/>
    <cellStyle name="Normál 4 3 2 2 3 3 6 2 2 2" xfId="25913"/>
    <cellStyle name="Normál 4 3 2 2 3 3 6 2 3" xfId="11070"/>
    <cellStyle name="Normál 4 3 2 2 3 3 6 2 4" xfId="20971"/>
    <cellStyle name="Normál 4 3 2 2 3 3 6 3" xfId="13546"/>
    <cellStyle name="Normál 4 3 2 2 3 3 6 3 2" xfId="23440"/>
    <cellStyle name="Normál 4 3 2 2 3 3 6 4" xfId="8529"/>
    <cellStyle name="Normál 4 3 2 2 3 3 6 5" xfId="4137"/>
    <cellStyle name="Normál 4 3 2 2 3 3 6 6" xfId="18501"/>
    <cellStyle name="Normál 4 3 2 2 3 3 6 7" xfId="28363"/>
    <cellStyle name="Normál 4 3 2 2 3 3 7" xfId="4139"/>
    <cellStyle name="Normál 4 3 2 2 3 3 7 2" xfId="16025"/>
    <cellStyle name="Normál 4 3 2 2 3 3 7 2 2" xfId="25905"/>
    <cellStyle name="Normál 4 3 2 2 3 3 7 3" xfId="11062"/>
    <cellStyle name="Normál 4 3 2 2 3 3 7 4" xfId="20963"/>
    <cellStyle name="Normál 4 3 2 2 3 3 8" xfId="13538"/>
    <cellStyle name="Normál 4 3 2 2 3 3 8 2" xfId="23432"/>
    <cellStyle name="Normál 4 3 2 2 3 3 9" xfId="8521"/>
    <cellStyle name="Normál 4 3 2 2 3 4" xfId="923"/>
    <cellStyle name="Normál 4 3 2 2 3 4 10" xfId="4140"/>
    <cellStyle name="Normál 4 3 2 2 3 4 11" xfId="18502"/>
    <cellStyle name="Normál 4 3 2 2 3 4 12" xfId="28364"/>
    <cellStyle name="Normál 4 3 2 2 3 4 2" xfId="924"/>
    <cellStyle name="Normál 4 3 2 2 3 4 2 10" xfId="28365"/>
    <cellStyle name="Normál 4 3 2 2 3 4 2 2" xfId="925"/>
    <cellStyle name="Normál 4 3 2 2 3 4 2 2 2" xfId="4143"/>
    <cellStyle name="Normál 4 3 2 2 3 4 2 2 2 2" xfId="16036"/>
    <cellStyle name="Normál 4 3 2 2 3 4 2 2 2 2 2" xfId="25916"/>
    <cellStyle name="Normál 4 3 2 2 3 4 2 2 2 3" xfId="11073"/>
    <cellStyle name="Normál 4 3 2 2 3 4 2 2 2 4" xfId="20974"/>
    <cellStyle name="Normál 4 3 2 2 3 4 2 2 3" xfId="13549"/>
    <cellStyle name="Normál 4 3 2 2 3 4 2 2 3 2" xfId="23443"/>
    <cellStyle name="Normál 4 3 2 2 3 4 2 2 4" xfId="8532"/>
    <cellStyle name="Normál 4 3 2 2 3 4 2 2 5" xfId="4142"/>
    <cellStyle name="Normál 4 3 2 2 3 4 2 2 6" xfId="18504"/>
    <cellStyle name="Normál 4 3 2 2 3 4 2 2 7" xfId="28366"/>
    <cellStyle name="Normál 4 3 2 2 3 4 2 3" xfId="926"/>
    <cellStyle name="Normál 4 3 2 2 3 4 2 3 2" xfId="4145"/>
    <cellStyle name="Normál 4 3 2 2 3 4 2 3 2 2" xfId="16037"/>
    <cellStyle name="Normál 4 3 2 2 3 4 2 3 2 2 2" xfId="25917"/>
    <cellStyle name="Normál 4 3 2 2 3 4 2 3 2 3" xfId="11074"/>
    <cellStyle name="Normál 4 3 2 2 3 4 2 3 2 4" xfId="20975"/>
    <cellStyle name="Normál 4 3 2 2 3 4 2 3 3" xfId="13550"/>
    <cellStyle name="Normál 4 3 2 2 3 4 2 3 3 2" xfId="23444"/>
    <cellStyle name="Normál 4 3 2 2 3 4 2 3 4" xfId="8533"/>
    <cellStyle name="Normál 4 3 2 2 3 4 2 3 5" xfId="4144"/>
    <cellStyle name="Normál 4 3 2 2 3 4 2 3 6" xfId="18505"/>
    <cellStyle name="Normál 4 3 2 2 3 4 2 3 7" xfId="28367"/>
    <cellStyle name="Normál 4 3 2 2 3 4 2 4" xfId="927"/>
    <cellStyle name="Normál 4 3 2 2 3 4 2 4 2" xfId="4147"/>
    <cellStyle name="Normál 4 3 2 2 3 4 2 4 2 2" xfId="16038"/>
    <cellStyle name="Normál 4 3 2 2 3 4 2 4 2 2 2" xfId="25918"/>
    <cellStyle name="Normál 4 3 2 2 3 4 2 4 2 3" xfId="11075"/>
    <cellStyle name="Normál 4 3 2 2 3 4 2 4 2 4" xfId="20976"/>
    <cellStyle name="Normál 4 3 2 2 3 4 2 4 3" xfId="13551"/>
    <cellStyle name="Normál 4 3 2 2 3 4 2 4 3 2" xfId="23445"/>
    <cellStyle name="Normál 4 3 2 2 3 4 2 4 4" xfId="8534"/>
    <cellStyle name="Normál 4 3 2 2 3 4 2 4 5" xfId="4146"/>
    <cellStyle name="Normál 4 3 2 2 3 4 2 4 6" xfId="18506"/>
    <cellStyle name="Normál 4 3 2 2 3 4 2 4 7" xfId="28368"/>
    <cellStyle name="Normál 4 3 2 2 3 4 2 5" xfId="4148"/>
    <cellStyle name="Normál 4 3 2 2 3 4 2 5 2" xfId="16035"/>
    <cellStyle name="Normál 4 3 2 2 3 4 2 5 2 2" xfId="25915"/>
    <cellStyle name="Normál 4 3 2 2 3 4 2 5 3" xfId="11072"/>
    <cellStyle name="Normál 4 3 2 2 3 4 2 5 4" xfId="20973"/>
    <cellStyle name="Normál 4 3 2 2 3 4 2 6" xfId="13548"/>
    <cellStyle name="Normál 4 3 2 2 3 4 2 6 2" xfId="23442"/>
    <cellStyle name="Normál 4 3 2 2 3 4 2 7" xfId="8531"/>
    <cellStyle name="Normál 4 3 2 2 3 4 2 8" xfId="4141"/>
    <cellStyle name="Normál 4 3 2 2 3 4 2 9" xfId="18503"/>
    <cellStyle name="Normál 4 3 2 2 3 4 3" xfId="928"/>
    <cellStyle name="Normál 4 3 2 2 3 4 3 2" xfId="4150"/>
    <cellStyle name="Normál 4 3 2 2 3 4 3 2 2" xfId="16039"/>
    <cellStyle name="Normál 4 3 2 2 3 4 3 2 2 2" xfId="25919"/>
    <cellStyle name="Normál 4 3 2 2 3 4 3 2 3" xfId="11076"/>
    <cellStyle name="Normál 4 3 2 2 3 4 3 2 4" xfId="20977"/>
    <cellStyle name="Normál 4 3 2 2 3 4 3 3" xfId="13552"/>
    <cellStyle name="Normál 4 3 2 2 3 4 3 3 2" xfId="23446"/>
    <cellStyle name="Normál 4 3 2 2 3 4 3 4" xfId="8535"/>
    <cellStyle name="Normál 4 3 2 2 3 4 3 5" xfId="4149"/>
    <cellStyle name="Normál 4 3 2 2 3 4 3 6" xfId="18507"/>
    <cellStyle name="Normál 4 3 2 2 3 4 3 7" xfId="28369"/>
    <cellStyle name="Normál 4 3 2 2 3 4 4" xfId="929"/>
    <cellStyle name="Normál 4 3 2 2 3 4 4 2" xfId="4152"/>
    <cellStyle name="Normál 4 3 2 2 3 4 4 2 2" xfId="16040"/>
    <cellStyle name="Normál 4 3 2 2 3 4 4 2 2 2" xfId="25920"/>
    <cellStyle name="Normál 4 3 2 2 3 4 4 2 3" xfId="11077"/>
    <cellStyle name="Normál 4 3 2 2 3 4 4 2 4" xfId="20978"/>
    <cellStyle name="Normál 4 3 2 2 3 4 4 3" xfId="13553"/>
    <cellStyle name="Normál 4 3 2 2 3 4 4 3 2" xfId="23447"/>
    <cellStyle name="Normál 4 3 2 2 3 4 4 4" xfId="8536"/>
    <cellStyle name="Normál 4 3 2 2 3 4 4 5" xfId="4151"/>
    <cellStyle name="Normál 4 3 2 2 3 4 4 6" xfId="18508"/>
    <cellStyle name="Normál 4 3 2 2 3 4 4 7" xfId="28370"/>
    <cellStyle name="Normál 4 3 2 2 3 4 5" xfId="930"/>
    <cellStyle name="Normál 4 3 2 2 3 4 5 2" xfId="4154"/>
    <cellStyle name="Normál 4 3 2 2 3 4 5 2 2" xfId="16041"/>
    <cellStyle name="Normál 4 3 2 2 3 4 5 2 2 2" xfId="25921"/>
    <cellStyle name="Normál 4 3 2 2 3 4 5 2 3" xfId="11078"/>
    <cellStyle name="Normál 4 3 2 2 3 4 5 2 4" xfId="20979"/>
    <cellStyle name="Normál 4 3 2 2 3 4 5 3" xfId="13554"/>
    <cellStyle name="Normál 4 3 2 2 3 4 5 3 2" xfId="23448"/>
    <cellStyle name="Normál 4 3 2 2 3 4 5 4" xfId="8537"/>
    <cellStyle name="Normál 4 3 2 2 3 4 5 5" xfId="4153"/>
    <cellStyle name="Normál 4 3 2 2 3 4 5 6" xfId="18509"/>
    <cellStyle name="Normál 4 3 2 2 3 4 5 7" xfId="28371"/>
    <cellStyle name="Normál 4 3 2 2 3 4 6" xfId="931"/>
    <cellStyle name="Normál 4 3 2 2 3 4 6 2" xfId="4156"/>
    <cellStyle name="Normál 4 3 2 2 3 4 6 2 2" xfId="16042"/>
    <cellStyle name="Normál 4 3 2 2 3 4 6 2 2 2" xfId="25922"/>
    <cellStyle name="Normál 4 3 2 2 3 4 6 2 3" xfId="11079"/>
    <cellStyle name="Normál 4 3 2 2 3 4 6 2 4" xfId="20980"/>
    <cellStyle name="Normál 4 3 2 2 3 4 6 3" xfId="13555"/>
    <cellStyle name="Normál 4 3 2 2 3 4 6 3 2" xfId="23449"/>
    <cellStyle name="Normál 4 3 2 2 3 4 6 4" xfId="8538"/>
    <cellStyle name="Normál 4 3 2 2 3 4 6 5" xfId="4155"/>
    <cellStyle name="Normál 4 3 2 2 3 4 6 6" xfId="18510"/>
    <cellStyle name="Normál 4 3 2 2 3 4 6 7" xfId="28372"/>
    <cellStyle name="Normál 4 3 2 2 3 4 7" xfId="4157"/>
    <cellStyle name="Normál 4 3 2 2 3 4 7 2" xfId="16034"/>
    <cellStyle name="Normál 4 3 2 2 3 4 7 2 2" xfId="25914"/>
    <cellStyle name="Normál 4 3 2 2 3 4 7 3" xfId="11071"/>
    <cellStyle name="Normál 4 3 2 2 3 4 7 4" xfId="20972"/>
    <cellStyle name="Normál 4 3 2 2 3 4 8" xfId="13547"/>
    <cellStyle name="Normál 4 3 2 2 3 4 8 2" xfId="23441"/>
    <cellStyle name="Normál 4 3 2 2 3 4 9" xfId="8530"/>
    <cellStyle name="Normál 4 3 2 2 3 5" xfId="932"/>
    <cellStyle name="Normál 4 3 2 2 3 5 10" xfId="4158"/>
    <cellStyle name="Normál 4 3 2 2 3 5 11" xfId="18511"/>
    <cellStyle name="Normál 4 3 2 2 3 5 12" xfId="28373"/>
    <cellStyle name="Normál 4 3 2 2 3 5 2" xfId="933"/>
    <cellStyle name="Normál 4 3 2 2 3 5 2 10" xfId="28374"/>
    <cellStyle name="Normál 4 3 2 2 3 5 2 2" xfId="934"/>
    <cellStyle name="Normál 4 3 2 2 3 5 2 2 2" xfId="4161"/>
    <cellStyle name="Normál 4 3 2 2 3 5 2 2 2 2" xfId="16045"/>
    <cellStyle name="Normál 4 3 2 2 3 5 2 2 2 2 2" xfId="25925"/>
    <cellStyle name="Normál 4 3 2 2 3 5 2 2 2 3" xfId="11082"/>
    <cellStyle name="Normál 4 3 2 2 3 5 2 2 2 4" xfId="20983"/>
    <cellStyle name="Normál 4 3 2 2 3 5 2 2 3" xfId="13558"/>
    <cellStyle name="Normál 4 3 2 2 3 5 2 2 3 2" xfId="23452"/>
    <cellStyle name="Normál 4 3 2 2 3 5 2 2 4" xfId="8541"/>
    <cellStyle name="Normál 4 3 2 2 3 5 2 2 5" xfId="4160"/>
    <cellStyle name="Normál 4 3 2 2 3 5 2 2 6" xfId="18513"/>
    <cellStyle name="Normál 4 3 2 2 3 5 2 2 7" xfId="28375"/>
    <cellStyle name="Normál 4 3 2 2 3 5 2 3" xfId="935"/>
    <cellStyle name="Normál 4 3 2 2 3 5 2 3 2" xfId="4163"/>
    <cellStyle name="Normál 4 3 2 2 3 5 2 3 2 2" xfId="16046"/>
    <cellStyle name="Normál 4 3 2 2 3 5 2 3 2 2 2" xfId="25926"/>
    <cellStyle name="Normál 4 3 2 2 3 5 2 3 2 3" xfId="11083"/>
    <cellStyle name="Normál 4 3 2 2 3 5 2 3 2 4" xfId="20984"/>
    <cellStyle name="Normál 4 3 2 2 3 5 2 3 3" xfId="13559"/>
    <cellStyle name="Normál 4 3 2 2 3 5 2 3 3 2" xfId="23453"/>
    <cellStyle name="Normál 4 3 2 2 3 5 2 3 4" xfId="8542"/>
    <cellStyle name="Normál 4 3 2 2 3 5 2 3 5" xfId="4162"/>
    <cellStyle name="Normál 4 3 2 2 3 5 2 3 6" xfId="18514"/>
    <cellStyle name="Normál 4 3 2 2 3 5 2 3 7" xfId="28376"/>
    <cellStyle name="Normál 4 3 2 2 3 5 2 4" xfId="936"/>
    <cellStyle name="Normál 4 3 2 2 3 5 2 4 2" xfId="4165"/>
    <cellStyle name="Normál 4 3 2 2 3 5 2 4 2 2" xfId="16047"/>
    <cellStyle name="Normál 4 3 2 2 3 5 2 4 2 2 2" xfId="25927"/>
    <cellStyle name="Normál 4 3 2 2 3 5 2 4 2 3" xfId="11084"/>
    <cellStyle name="Normál 4 3 2 2 3 5 2 4 2 4" xfId="20985"/>
    <cellStyle name="Normál 4 3 2 2 3 5 2 4 3" xfId="13560"/>
    <cellStyle name="Normál 4 3 2 2 3 5 2 4 3 2" xfId="23454"/>
    <cellStyle name="Normál 4 3 2 2 3 5 2 4 4" xfId="8543"/>
    <cellStyle name="Normál 4 3 2 2 3 5 2 4 5" xfId="4164"/>
    <cellStyle name="Normál 4 3 2 2 3 5 2 4 6" xfId="18515"/>
    <cellStyle name="Normál 4 3 2 2 3 5 2 4 7" xfId="28377"/>
    <cellStyle name="Normál 4 3 2 2 3 5 2 5" xfId="4166"/>
    <cellStyle name="Normál 4 3 2 2 3 5 2 5 2" xfId="16044"/>
    <cellStyle name="Normál 4 3 2 2 3 5 2 5 2 2" xfId="25924"/>
    <cellStyle name="Normál 4 3 2 2 3 5 2 5 3" xfId="11081"/>
    <cellStyle name="Normál 4 3 2 2 3 5 2 5 4" xfId="20982"/>
    <cellStyle name="Normál 4 3 2 2 3 5 2 6" xfId="13557"/>
    <cellStyle name="Normál 4 3 2 2 3 5 2 6 2" xfId="23451"/>
    <cellStyle name="Normál 4 3 2 2 3 5 2 7" xfId="8540"/>
    <cellStyle name="Normál 4 3 2 2 3 5 2 8" xfId="4159"/>
    <cellStyle name="Normál 4 3 2 2 3 5 2 9" xfId="18512"/>
    <cellStyle name="Normál 4 3 2 2 3 5 3" xfId="937"/>
    <cellStyle name="Normál 4 3 2 2 3 5 3 2" xfId="4168"/>
    <cellStyle name="Normál 4 3 2 2 3 5 3 2 2" xfId="16048"/>
    <cellStyle name="Normál 4 3 2 2 3 5 3 2 2 2" xfId="25928"/>
    <cellStyle name="Normál 4 3 2 2 3 5 3 2 3" xfId="11085"/>
    <cellStyle name="Normál 4 3 2 2 3 5 3 2 4" xfId="20986"/>
    <cellStyle name="Normál 4 3 2 2 3 5 3 3" xfId="13561"/>
    <cellStyle name="Normál 4 3 2 2 3 5 3 3 2" xfId="23455"/>
    <cellStyle name="Normál 4 3 2 2 3 5 3 4" xfId="8544"/>
    <cellStyle name="Normál 4 3 2 2 3 5 3 5" xfId="4167"/>
    <cellStyle name="Normál 4 3 2 2 3 5 3 6" xfId="18516"/>
    <cellStyle name="Normál 4 3 2 2 3 5 3 7" xfId="28378"/>
    <cellStyle name="Normál 4 3 2 2 3 5 4" xfId="938"/>
    <cellStyle name="Normál 4 3 2 2 3 5 4 2" xfId="4170"/>
    <cellStyle name="Normál 4 3 2 2 3 5 4 2 2" xfId="16049"/>
    <cellStyle name="Normál 4 3 2 2 3 5 4 2 2 2" xfId="25929"/>
    <cellStyle name="Normál 4 3 2 2 3 5 4 2 3" xfId="11086"/>
    <cellStyle name="Normál 4 3 2 2 3 5 4 2 4" xfId="20987"/>
    <cellStyle name="Normál 4 3 2 2 3 5 4 3" xfId="13562"/>
    <cellStyle name="Normál 4 3 2 2 3 5 4 3 2" xfId="23456"/>
    <cellStyle name="Normál 4 3 2 2 3 5 4 4" xfId="8545"/>
    <cellStyle name="Normál 4 3 2 2 3 5 4 5" xfId="4169"/>
    <cellStyle name="Normál 4 3 2 2 3 5 4 6" xfId="18517"/>
    <cellStyle name="Normál 4 3 2 2 3 5 4 7" xfId="28379"/>
    <cellStyle name="Normál 4 3 2 2 3 5 5" xfId="939"/>
    <cellStyle name="Normál 4 3 2 2 3 5 5 2" xfId="4172"/>
    <cellStyle name="Normál 4 3 2 2 3 5 5 2 2" xfId="16050"/>
    <cellStyle name="Normál 4 3 2 2 3 5 5 2 2 2" xfId="25930"/>
    <cellStyle name="Normál 4 3 2 2 3 5 5 2 3" xfId="11087"/>
    <cellStyle name="Normál 4 3 2 2 3 5 5 2 4" xfId="20988"/>
    <cellStyle name="Normál 4 3 2 2 3 5 5 3" xfId="13563"/>
    <cellStyle name="Normál 4 3 2 2 3 5 5 3 2" xfId="23457"/>
    <cellStyle name="Normál 4 3 2 2 3 5 5 4" xfId="8546"/>
    <cellStyle name="Normál 4 3 2 2 3 5 5 5" xfId="4171"/>
    <cellStyle name="Normál 4 3 2 2 3 5 5 6" xfId="18518"/>
    <cellStyle name="Normál 4 3 2 2 3 5 5 7" xfId="28380"/>
    <cellStyle name="Normál 4 3 2 2 3 5 6" xfId="940"/>
    <cellStyle name="Normál 4 3 2 2 3 5 6 2" xfId="4174"/>
    <cellStyle name="Normál 4 3 2 2 3 5 6 2 2" xfId="16051"/>
    <cellStyle name="Normál 4 3 2 2 3 5 6 2 2 2" xfId="25931"/>
    <cellStyle name="Normál 4 3 2 2 3 5 6 2 3" xfId="11088"/>
    <cellStyle name="Normál 4 3 2 2 3 5 6 2 4" xfId="20989"/>
    <cellStyle name="Normál 4 3 2 2 3 5 6 3" xfId="13564"/>
    <cellStyle name="Normál 4 3 2 2 3 5 6 3 2" xfId="23458"/>
    <cellStyle name="Normál 4 3 2 2 3 5 6 4" xfId="8547"/>
    <cellStyle name="Normál 4 3 2 2 3 5 6 5" xfId="4173"/>
    <cellStyle name="Normál 4 3 2 2 3 5 6 6" xfId="18519"/>
    <cellStyle name="Normál 4 3 2 2 3 5 6 7" xfId="28381"/>
    <cellStyle name="Normál 4 3 2 2 3 5 7" xfId="4175"/>
    <cellStyle name="Normál 4 3 2 2 3 5 7 2" xfId="16043"/>
    <cellStyle name="Normál 4 3 2 2 3 5 7 2 2" xfId="25923"/>
    <cellStyle name="Normál 4 3 2 2 3 5 7 3" xfId="11080"/>
    <cellStyle name="Normál 4 3 2 2 3 5 7 4" xfId="20981"/>
    <cellStyle name="Normál 4 3 2 2 3 5 8" xfId="13556"/>
    <cellStyle name="Normál 4 3 2 2 3 5 8 2" xfId="23450"/>
    <cellStyle name="Normál 4 3 2 2 3 5 9" xfId="8539"/>
    <cellStyle name="Normál 4 3 2 2 3 6" xfId="941"/>
    <cellStyle name="Normál 4 3 2 2 3 6 10" xfId="4176"/>
    <cellStyle name="Normál 4 3 2 2 3 6 11" xfId="18520"/>
    <cellStyle name="Normál 4 3 2 2 3 6 12" xfId="28382"/>
    <cellStyle name="Normál 4 3 2 2 3 6 2" xfId="942"/>
    <cellStyle name="Normál 4 3 2 2 3 6 2 10" xfId="28383"/>
    <cellStyle name="Normál 4 3 2 2 3 6 2 2" xfId="943"/>
    <cellStyle name="Normál 4 3 2 2 3 6 2 2 2" xfId="4179"/>
    <cellStyle name="Normál 4 3 2 2 3 6 2 2 2 2" xfId="16054"/>
    <cellStyle name="Normál 4 3 2 2 3 6 2 2 2 2 2" xfId="25934"/>
    <cellStyle name="Normál 4 3 2 2 3 6 2 2 2 3" xfId="11091"/>
    <cellStyle name="Normál 4 3 2 2 3 6 2 2 2 4" xfId="20992"/>
    <cellStyle name="Normál 4 3 2 2 3 6 2 2 3" xfId="13567"/>
    <cellStyle name="Normál 4 3 2 2 3 6 2 2 3 2" xfId="23461"/>
    <cellStyle name="Normál 4 3 2 2 3 6 2 2 4" xfId="8550"/>
    <cellStyle name="Normál 4 3 2 2 3 6 2 2 5" xfId="4178"/>
    <cellStyle name="Normál 4 3 2 2 3 6 2 2 6" xfId="18522"/>
    <cellStyle name="Normál 4 3 2 2 3 6 2 2 7" xfId="28384"/>
    <cellStyle name="Normál 4 3 2 2 3 6 2 3" xfId="944"/>
    <cellStyle name="Normál 4 3 2 2 3 6 2 3 2" xfId="4181"/>
    <cellStyle name="Normál 4 3 2 2 3 6 2 3 2 2" xfId="16055"/>
    <cellStyle name="Normál 4 3 2 2 3 6 2 3 2 2 2" xfId="25935"/>
    <cellStyle name="Normál 4 3 2 2 3 6 2 3 2 3" xfId="11092"/>
    <cellStyle name="Normál 4 3 2 2 3 6 2 3 2 4" xfId="20993"/>
    <cellStyle name="Normál 4 3 2 2 3 6 2 3 3" xfId="13568"/>
    <cellStyle name="Normál 4 3 2 2 3 6 2 3 3 2" xfId="23462"/>
    <cellStyle name="Normál 4 3 2 2 3 6 2 3 4" xfId="8551"/>
    <cellStyle name="Normál 4 3 2 2 3 6 2 3 5" xfId="4180"/>
    <cellStyle name="Normál 4 3 2 2 3 6 2 3 6" xfId="18523"/>
    <cellStyle name="Normál 4 3 2 2 3 6 2 3 7" xfId="28385"/>
    <cellStyle name="Normál 4 3 2 2 3 6 2 4" xfId="945"/>
    <cellStyle name="Normál 4 3 2 2 3 6 2 4 2" xfId="4183"/>
    <cellStyle name="Normál 4 3 2 2 3 6 2 4 2 2" xfId="16056"/>
    <cellStyle name="Normál 4 3 2 2 3 6 2 4 2 2 2" xfId="25936"/>
    <cellStyle name="Normál 4 3 2 2 3 6 2 4 2 3" xfId="11093"/>
    <cellStyle name="Normál 4 3 2 2 3 6 2 4 2 4" xfId="20994"/>
    <cellStyle name="Normál 4 3 2 2 3 6 2 4 3" xfId="13569"/>
    <cellStyle name="Normál 4 3 2 2 3 6 2 4 3 2" xfId="23463"/>
    <cellStyle name="Normál 4 3 2 2 3 6 2 4 4" xfId="8552"/>
    <cellStyle name="Normál 4 3 2 2 3 6 2 4 5" xfId="4182"/>
    <cellStyle name="Normál 4 3 2 2 3 6 2 4 6" xfId="18524"/>
    <cellStyle name="Normál 4 3 2 2 3 6 2 4 7" xfId="28386"/>
    <cellStyle name="Normál 4 3 2 2 3 6 2 5" xfId="4184"/>
    <cellStyle name="Normál 4 3 2 2 3 6 2 5 2" xfId="16053"/>
    <cellStyle name="Normál 4 3 2 2 3 6 2 5 2 2" xfId="25933"/>
    <cellStyle name="Normál 4 3 2 2 3 6 2 5 3" xfId="11090"/>
    <cellStyle name="Normál 4 3 2 2 3 6 2 5 4" xfId="20991"/>
    <cellStyle name="Normál 4 3 2 2 3 6 2 6" xfId="13566"/>
    <cellStyle name="Normál 4 3 2 2 3 6 2 6 2" xfId="23460"/>
    <cellStyle name="Normál 4 3 2 2 3 6 2 7" xfId="8549"/>
    <cellStyle name="Normál 4 3 2 2 3 6 2 8" xfId="4177"/>
    <cellStyle name="Normál 4 3 2 2 3 6 2 9" xfId="18521"/>
    <cellStyle name="Normál 4 3 2 2 3 6 3" xfId="946"/>
    <cellStyle name="Normál 4 3 2 2 3 6 3 2" xfId="4186"/>
    <cellStyle name="Normál 4 3 2 2 3 6 3 2 2" xfId="16057"/>
    <cellStyle name="Normál 4 3 2 2 3 6 3 2 2 2" xfId="25937"/>
    <cellStyle name="Normál 4 3 2 2 3 6 3 2 3" xfId="11094"/>
    <cellStyle name="Normál 4 3 2 2 3 6 3 2 4" xfId="20995"/>
    <cellStyle name="Normál 4 3 2 2 3 6 3 3" xfId="13570"/>
    <cellStyle name="Normál 4 3 2 2 3 6 3 3 2" xfId="23464"/>
    <cellStyle name="Normál 4 3 2 2 3 6 3 4" xfId="8553"/>
    <cellStyle name="Normál 4 3 2 2 3 6 3 5" xfId="4185"/>
    <cellStyle name="Normál 4 3 2 2 3 6 3 6" xfId="18525"/>
    <cellStyle name="Normál 4 3 2 2 3 6 3 7" xfId="28387"/>
    <cellStyle name="Normál 4 3 2 2 3 6 4" xfId="947"/>
    <cellStyle name="Normál 4 3 2 2 3 6 4 2" xfId="4188"/>
    <cellStyle name="Normál 4 3 2 2 3 6 4 2 2" xfId="16058"/>
    <cellStyle name="Normál 4 3 2 2 3 6 4 2 2 2" xfId="25938"/>
    <cellStyle name="Normál 4 3 2 2 3 6 4 2 3" xfId="11095"/>
    <cellStyle name="Normál 4 3 2 2 3 6 4 2 4" xfId="20996"/>
    <cellStyle name="Normál 4 3 2 2 3 6 4 3" xfId="13571"/>
    <cellStyle name="Normál 4 3 2 2 3 6 4 3 2" xfId="23465"/>
    <cellStyle name="Normál 4 3 2 2 3 6 4 4" xfId="8554"/>
    <cellStyle name="Normál 4 3 2 2 3 6 4 5" xfId="4187"/>
    <cellStyle name="Normál 4 3 2 2 3 6 4 6" xfId="18526"/>
    <cellStyle name="Normál 4 3 2 2 3 6 4 7" xfId="28388"/>
    <cellStyle name="Normál 4 3 2 2 3 6 5" xfId="948"/>
    <cellStyle name="Normál 4 3 2 2 3 6 5 2" xfId="4190"/>
    <cellStyle name="Normál 4 3 2 2 3 6 5 2 2" xfId="16059"/>
    <cellStyle name="Normál 4 3 2 2 3 6 5 2 2 2" xfId="25939"/>
    <cellStyle name="Normál 4 3 2 2 3 6 5 2 3" xfId="11096"/>
    <cellStyle name="Normál 4 3 2 2 3 6 5 2 4" xfId="20997"/>
    <cellStyle name="Normál 4 3 2 2 3 6 5 3" xfId="13572"/>
    <cellStyle name="Normál 4 3 2 2 3 6 5 3 2" xfId="23466"/>
    <cellStyle name="Normál 4 3 2 2 3 6 5 4" xfId="8555"/>
    <cellStyle name="Normál 4 3 2 2 3 6 5 5" xfId="4189"/>
    <cellStyle name="Normál 4 3 2 2 3 6 5 6" xfId="18527"/>
    <cellStyle name="Normál 4 3 2 2 3 6 5 7" xfId="28389"/>
    <cellStyle name="Normál 4 3 2 2 3 6 6" xfId="949"/>
    <cellStyle name="Normál 4 3 2 2 3 6 6 2" xfId="4192"/>
    <cellStyle name="Normál 4 3 2 2 3 6 6 2 2" xfId="16060"/>
    <cellStyle name="Normál 4 3 2 2 3 6 6 2 2 2" xfId="25940"/>
    <cellStyle name="Normál 4 3 2 2 3 6 6 2 3" xfId="11097"/>
    <cellStyle name="Normál 4 3 2 2 3 6 6 2 4" xfId="20998"/>
    <cellStyle name="Normál 4 3 2 2 3 6 6 3" xfId="13573"/>
    <cellStyle name="Normál 4 3 2 2 3 6 6 3 2" xfId="23467"/>
    <cellStyle name="Normál 4 3 2 2 3 6 6 4" xfId="8556"/>
    <cellStyle name="Normál 4 3 2 2 3 6 6 5" xfId="4191"/>
    <cellStyle name="Normál 4 3 2 2 3 6 6 6" xfId="18528"/>
    <cellStyle name="Normál 4 3 2 2 3 6 6 7" xfId="28390"/>
    <cellStyle name="Normál 4 3 2 2 3 6 7" xfId="4193"/>
    <cellStyle name="Normál 4 3 2 2 3 6 7 2" xfId="16052"/>
    <cellStyle name="Normál 4 3 2 2 3 6 7 2 2" xfId="25932"/>
    <cellStyle name="Normál 4 3 2 2 3 6 7 3" xfId="11089"/>
    <cellStyle name="Normál 4 3 2 2 3 6 7 4" xfId="20990"/>
    <cellStyle name="Normál 4 3 2 2 3 6 8" xfId="13565"/>
    <cellStyle name="Normál 4 3 2 2 3 6 8 2" xfId="23459"/>
    <cellStyle name="Normál 4 3 2 2 3 6 9" xfId="8548"/>
    <cellStyle name="Normál 4 3 2 2 3 7" xfId="950"/>
    <cellStyle name="Normál 4 3 2 2 3 7 10" xfId="28391"/>
    <cellStyle name="Normál 4 3 2 2 3 7 2" xfId="951"/>
    <cellStyle name="Normál 4 3 2 2 3 7 2 2" xfId="4196"/>
    <cellStyle name="Normál 4 3 2 2 3 7 2 2 2" xfId="16062"/>
    <cellStyle name="Normál 4 3 2 2 3 7 2 2 2 2" xfId="25942"/>
    <cellStyle name="Normál 4 3 2 2 3 7 2 2 3" xfId="11099"/>
    <cellStyle name="Normál 4 3 2 2 3 7 2 2 4" xfId="21000"/>
    <cellStyle name="Normál 4 3 2 2 3 7 2 3" xfId="13575"/>
    <cellStyle name="Normál 4 3 2 2 3 7 2 3 2" xfId="23469"/>
    <cellStyle name="Normál 4 3 2 2 3 7 2 4" xfId="8558"/>
    <cellStyle name="Normál 4 3 2 2 3 7 2 5" xfId="4195"/>
    <cellStyle name="Normál 4 3 2 2 3 7 2 6" xfId="18530"/>
    <cellStyle name="Normál 4 3 2 2 3 7 2 7" xfId="28392"/>
    <cellStyle name="Normál 4 3 2 2 3 7 3" xfId="952"/>
    <cellStyle name="Normál 4 3 2 2 3 7 3 2" xfId="4198"/>
    <cellStyle name="Normál 4 3 2 2 3 7 3 2 2" xfId="16063"/>
    <cellStyle name="Normál 4 3 2 2 3 7 3 2 2 2" xfId="25943"/>
    <cellStyle name="Normál 4 3 2 2 3 7 3 2 3" xfId="11100"/>
    <cellStyle name="Normál 4 3 2 2 3 7 3 2 4" xfId="21001"/>
    <cellStyle name="Normál 4 3 2 2 3 7 3 3" xfId="13576"/>
    <cellStyle name="Normál 4 3 2 2 3 7 3 3 2" xfId="23470"/>
    <cellStyle name="Normál 4 3 2 2 3 7 3 4" xfId="8559"/>
    <cellStyle name="Normál 4 3 2 2 3 7 3 5" xfId="4197"/>
    <cellStyle name="Normál 4 3 2 2 3 7 3 6" xfId="18531"/>
    <cellStyle name="Normál 4 3 2 2 3 7 3 7" xfId="28393"/>
    <cellStyle name="Normál 4 3 2 2 3 7 4" xfId="953"/>
    <cellStyle name="Normál 4 3 2 2 3 7 4 2" xfId="4200"/>
    <cellStyle name="Normál 4 3 2 2 3 7 4 2 2" xfId="16064"/>
    <cellStyle name="Normál 4 3 2 2 3 7 4 2 2 2" xfId="25944"/>
    <cellStyle name="Normál 4 3 2 2 3 7 4 2 3" xfId="11101"/>
    <cellStyle name="Normál 4 3 2 2 3 7 4 2 4" xfId="21002"/>
    <cellStyle name="Normál 4 3 2 2 3 7 4 3" xfId="13577"/>
    <cellStyle name="Normál 4 3 2 2 3 7 4 3 2" xfId="23471"/>
    <cellStyle name="Normál 4 3 2 2 3 7 4 4" xfId="8560"/>
    <cellStyle name="Normál 4 3 2 2 3 7 4 5" xfId="4199"/>
    <cellStyle name="Normál 4 3 2 2 3 7 4 6" xfId="18532"/>
    <cellStyle name="Normál 4 3 2 2 3 7 4 7" xfId="28394"/>
    <cellStyle name="Normál 4 3 2 2 3 7 5" xfId="4201"/>
    <cellStyle name="Normál 4 3 2 2 3 7 5 2" xfId="16061"/>
    <cellStyle name="Normál 4 3 2 2 3 7 5 2 2" xfId="25941"/>
    <cellStyle name="Normál 4 3 2 2 3 7 5 3" xfId="11098"/>
    <cellStyle name="Normál 4 3 2 2 3 7 5 4" xfId="20999"/>
    <cellStyle name="Normál 4 3 2 2 3 7 6" xfId="13574"/>
    <cellStyle name="Normál 4 3 2 2 3 7 6 2" xfId="23468"/>
    <cellStyle name="Normál 4 3 2 2 3 7 7" xfId="8557"/>
    <cellStyle name="Normál 4 3 2 2 3 7 8" xfId="4194"/>
    <cellStyle name="Normál 4 3 2 2 3 7 9" xfId="18529"/>
    <cellStyle name="Normál 4 3 2 2 3 8" xfId="954"/>
    <cellStyle name="Normál 4 3 2 2 3 8 10" xfId="28395"/>
    <cellStyle name="Normál 4 3 2 2 3 8 2" xfId="955"/>
    <cellStyle name="Normál 4 3 2 2 3 8 2 2" xfId="4204"/>
    <cellStyle name="Normál 4 3 2 2 3 8 2 2 2" xfId="16066"/>
    <cellStyle name="Normál 4 3 2 2 3 8 2 2 2 2" xfId="25946"/>
    <cellStyle name="Normál 4 3 2 2 3 8 2 2 3" xfId="11103"/>
    <cellStyle name="Normál 4 3 2 2 3 8 2 2 4" xfId="21004"/>
    <cellStyle name="Normál 4 3 2 2 3 8 2 3" xfId="13579"/>
    <cellStyle name="Normál 4 3 2 2 3 8 2 3 2" xfId="23473"/>
    <cellStyle name="Normál 4 3 2 2 3 8 2 4" xfId="8562"/>
    <cellStyle name="Normál 4 3 2 2 3 8 2 5" xfId="4203"/>
    <cellStyle name="Normál 4 3 2 2 3 8 2 6" xfId="18534"/>
    <cellStyle name="Normál 4 3 2 2 3 8 2 7" xfId="28396"/>
    <cellStyle name="Normál 4 3 2 2 3 8 3" xfId="956"/>
    <cellStyle name="Normál 4 3 2 2 3 8 3 2" xfId="4206"/>
    <cellStyle name="Normál 4 3 2 2 3 8 3 2 2" xfId="16067"/>
    <cellStyle name="Normál 4 3 2 2 3 8 3 2 2 2" xfId="25947"/>
    <cellStyle name="Normál 4 3 2 2 3 8 3 2 3" xfId="11104"/>
    <cellStyle name="Normál 4 3 2 2 3 8 3 2 4" xfId="21005"/>
    <cellStyle name="Normál 4 3 2 2 3 8 3 3" xfId="13580"/>
    <cellStyle name="Normál 4 3 2 2 3 8 3 3 2" xfId="23474"/>
    <cellStyle name="Normál 4 3 2 2 3 8 3 4" xfId="8563"/>
    <cellStyle name="Normál 4 3 2 2 3 8 3 5" xfId="4205"/>
    <cellStyle name="Normál 4 3 2 2 3 8 3 6" xfId="18535"/>
    <cellStyle name="Normál 4 3 2 2 3 8 3 7" xfId="28397"/>
    <cellStyle name="Normál 4 3 2 2 3 8 4" xfId="957"/>
    <cellStyle name="Normál 4 3 2 2 3 8 4 2" xfId="4208"/>
    <cellStyle name="Normál 4 3 2 2 3 8 4 2 2" xfId="16068"/>
    <cellStyle name="Normál 4 3 2 2 3 8 4 2 2 2" xfId="25948"/>
    <cellStyle name="Normál 4 3 2 2 3 8 4 2 3" xfId="11105"/>
    <cellStyle name="Normál 4 3 2 2 3 8 4 2 4" xfId="21006"/>
    <cellStyle name="Normál 4 3 2 2 3 8 4 3" xfId="13581"/>
    <cellStyle name="Normál 4 3 2 2 3 8 4 3 2" xfId="23475"/>
    <cellStyle name="Normál 4 3 2 2 3 8 4 4" xfId="8564"/>
    <cellStyle name="Normál 4 3 2 2 3 8 4 5" xfId="4207"/>
    <cellStyle name="Normál 4 3 2 2 3 8 4 6" xfId="18536"/>
    <cellStyle name="Normál 4 3 2 2 3 8 4 7" xfId="28398"/>
    <cellStyle name="Normál 4 3 2 2 3 8 5" xfId="4209"/>
    <cellStyle name="Normál 4 3 2 2 3 8 5 2" xfId="16065"/>
    <cellStyle name="Normál 4 3 2 2 3 8 5 2 2" xfId="25945"/>
    <cellStyle name="Normál 4 3 2 2 3 8 5 3" xfId="11102"/>
    <cellStyle name="Normál 4 3 2 2 3 8 5 4" xfId="21003"/>
    <cellStyle name="Normál 4 3 2 2 3 8 6" xfId="13578"/>
    <cellStyle name="Normál 4 3 2 2 3 8 6 2" xfId="23472"/>
    <cellStyle name="Normál 4 3 2 2 3 8 7" xfId="8561"/>
    <cellStyle name="Normál 4 3 2 2 3 8 8" xfId="4202"/>
    <cellStyle name="Normál 4 3 2 2 3 8 9" xfId="18533"/>
    <cellStyle name="Normál 4 3 2 2 3 9" xfId="958"/>
    <cellStyle name="Normál 4 3 2 2 3 9 2" xfId="4211"/>
    <cellStyle name="Normál 4 3 2 2 3 9 2 2" xfId="16069"/>
    <cellStyle name="Normál 4 3 2 2 3 9 2 2 2" xfId="25949"/>
    <cellStyle name="Normál 4 3 2 2 3 9 2 3" xfId="11106"/>
    <cellStyle name="Normál 4 3 2 2 3 9 2 4" xfId="21007"/>
    <cellStyle name="Normál 4 3 2 2 3 9 3" xfId="13582"/>
    <cellStyle name="Normál 4 3 2 2 3 9 3 2" xfId="23476"/>
    <cellStyle name="Normál 4 3 2 2 3 9 4" xfId="8565"/>
    <cellStyle name="Normál 4 3 2 2 3 9 5" xfId="4210"/>
    <cellStyle name="Normál 4 3 2 2 3 9 6" xfId="18537"/>
    <cellStyle name="Normál 4 3 2 2 3 9 7" xfId="28399"/>
    <cellStyle name="Normál 4 3 2 2 4" xfId="959"/>
    <cellStyle name="Normál 4 3 2 2 4 10" xfId="4212"/>
    <cellStyle name="Normál 4 3 2 2 4 11" xfId="18538"/>
    <cellStyle name="Normál 4 3 2 2 4 12" xfId="28400"/>
    <cellStyle name="Normál 4 3 2 2 4 2" xfId="960"/>
    <cellStyle name="Normál 4 3 2 2 4 2 10" xfId="28401"/>
    <cellStyle name="Normál 4 3 2 2 4 2 2" xfId="961"/>
    <cellStyle name="Normál 4 3 2 2 4 2 2 2" xfId="4215"/>
    <cellStyle name="Normál 4 3 2 2 4 2 2 2 2" xfId="16072"/>
    <cellStyle name="Normál 4 3 2 2 4 2 2 2 2 2" xfId="25952"/>
    <cellStyle name="Normál 4 3 2 2 4 2 2 2 3" xfId="11109"/>
    <cellStyle name="Normál 4 3 2 2 4 2 2 2 4" xfId="21010"/>
    <cellStyle name="Normál 4 3 2 2 4 2 2 3" xfId="13585"/>
    <cellStyle name="Normál 4 3 2 2 4 2 2 3 2" xfId="23479"/>
    <cellStyle name="Normál 4 3 2 2 4 2 2 4" xfId="8568"/>
    <cellStyle name="Normál 4 3 2 2 4 2 2 5" xfId="4214"/>
    <cellStyle name="Normál 4 3 2 2 4 2 2 6" xfId="18540"/>
    <cellStyle name="Normál 4 3 2 2 4 2 2 7" xfId="28402"/>
    <cellStyle name="Normál 4 3 2 2 4 2 3" xfId="962"/>
    <cellStyle name="Normál 4 3 2 2 4 2 3 2" xfId="4217"/>
    <cellStyle name="Normál 4 3 2 2 4 2 3 2 2" xfId="16073"/>
    <cellStyle name="Normál 4 3 2 2 4 2 3 2 2 2" xfId="25953"/>
    <cellStyle name="Normál 4 3 2 2 4 2 3 2 3" xfId="11110"/>
    <cellStyle name="Normál 4 3 2 2 4 2 3 2 4" xfId="21011"/>
    <cellStyle name="Normál 4 3 2 2 4 2 3 3" xfId="13586"/>
    <cellStyle name="Normál 4 3 2 2 4 2 3 3 2" xfId="23480"/>
    <cellStyle name="Normál 4 3 2 2 4 2 3 4" xfId="8569"/>
    <cellStyle name="Normál 4 3 2 2 4 2 3 5" xfId="4216"/>
    <cellStyle name="Normál 4 3 2 2 4 2 3 6" xfId="18541"/>
    <cellStyle name="Normál 4 3 2 2 4 2 3 7" xfId="28403"/>
    <cellStyle name="Normál 4 3 2 2 4 2 4" xfId="963"/>
    <cellStyle name="Normál 4 3 2 2 4 2 4 2" xfId="4219"/>
    <cellStyle name="Normál 4 3 2 2 4 2 4 2 2" xfId="16074"/>
    <cellStyle name="Normál 4 3 2 2 4 2 4 2 2 2" xfId="25954"/>
    <cellStyle name="Normál 4 3 2 2 4 2 4 2 3" xfId="11111"/>
    <cellStyle name="Normál 4 3 2 2 4 2 4 2 4" xfId="21012"/>
    <cellStyle name="Normál 4 3 2 2 4 2 4 3" xfId="13587"/>
    <cellStyle name="Normál 4 3 2 2 4 2 4 3 2" xfId="23481"/>
    <cellStyle name="Normál 4 3 2 2 4 2 4 4" xfId="8570"/>
    <cellStyle name="Normál 4 3 2 2 4 2 4 5" xfId="4218"/>
    <cellStyle name="Normál 4 3 2 2 4 2 4 6" xfId="18542"/>
    <cellStyle name="Normál 4 3 2 2 4 2 4 7" xfId="28404"/>
    <cellStyle name="Normál 4 3 2 2 4 2 5" xfId="4220"/>
    <cellStyle name="Normál 4 3 2 2 4 2 5 2" xfId="16071"/>
    <cellStyle name="Normál 4 3 2 2 4 2 5 2 2" xfId="25951"/>
    <cellStyle name="Normál 4 3 2 2 4 2 5 3" xfId="11108"/>
    <cellStyle name="Normál 4 3 2 2 4 2 5 4" xfId="21009"/>
    <cellStyle name="Normál 4 3 2 2 4 2 6" xfId="13584"/>
    <cellStyle name="Normál 4 3 2 2 4 2 6 2" xfId="23478"/>
    <cellStyle name="Normál 4 3 2 2 4 2 7" xfId="8567"/>
    <cellStyle name="Normál 4 3 2 2 4 2 8" xfId="4213"/>
    <cellStyle name="Normál 4 3 2 2 4 2 9" xfId="18539"/>
    <cellStyle name="Normál 4 3 2 2 4 3" xfId="964"/>
    <cellStyle name="Normál 4 3 2 2 4 3 2" xfId="4222"/>
    <cellStyle name="Normál 4 3 2 2 4 3 2 2" xfId="16075"/>
    <cellStyle name="Normál 4 3 2 2 4 3 2 2 2" xfId="25955"/>
    <cellStyle name="Normál 4 3 2 2 4 3 2 3" xfId="11112"/>
    <cellStyle name="Normál 4 3 2 2 4 3 2 4" xfId="21013"/>
    <cellStyle name="Normál 4 3 2 2 4 3 3" xfId="13588"/>
    <cellStyle name="Normál 4 3 2 2 4 3 3 2" xfId="23482"/>
    <cellStyle name="Normál 4 3 2 2 4 3 4" xfId="8571"/>
    <cellStyle name="Normál 4 3 2 2 4 3 5" xfId="4221"/>
    <cellStyle name="Normál 4 3 2 2 4 3 6" xfId="18543"/>
    <cellStyle name="Normál 4 3 2 2 4 3 7" xfId="28405"/>
    <cellStyle name="Normál 4 3 2 2 4 4" xfId="965"/>
    <cellStyle name="Normál 4 3 2 2 4 4 2" xfId="4224"/>
    <cellStyle name="Normál 4 3 2 2 4 4 2 2" xfId="16076"/>
    <cellStyle name="Normál 4 3 2 2 4 4 2 2 2" xfId="25956"/>
    <cellStyle name="Normál 4 3 2 2 4 4 2 3" xfId="11113"/>
    <cellStyle name="Normál 4 3 2 2 4 4 2 4" xfId="21014"/>
    <cellStyle name="Normál 4 3 2 2 4 4 3" xfId="13589"/>
    <cellStyle name="Normál 4 3 2 2 4 4 3 2" xfId="23483"/>
    <cellStyle name="Normál 4 3 2 2 4 4 4" xfId="8572"/>
    <cellStyle name="Normál 4 3 2 2 4 4 5" xfId="4223"/>
    <cellStyle name="Normál 4 3 2 2 4 4 6" xfId="18544"/>
    <cellStyle name="Normál 4 3 2 2 4 4 7" xfId="28406"/>
    <cellStyle name="Normál 4 3 2 2 4 5" xfId="966"/>
    <cellStyle name="Normál 4 3 2 2 4 5 2" xfId="4226"/>
    <cellStyle name="Normál 4 3 2 2 4 5 2 2" xfId="16077"/>
    <cellStyle name="Normál 4 3 2 2 4 5 2 2 2" xfId="25957"/>
    <cellStyle name="Normál 4 3 2 2 4 5 2 3" xfId="11114"/>
    <cellStyle name="Normál 4 3 2 2 4 5 2 4" xfId="21015"/>
    <cellStyle name="Normál 4 3 2 2 4 5 3" xfId="13590"/>
    <cellStyle name="Normál 4 3 2 2 4 5 3 2" xfId="23484"/>
    <cellStyle name="Normál 4 3 2 2 4 5 4" xfId="8573"/>
    <cellStyle name="Normál 4 3 2 2 4 5 5" xfId="4225"/>
    <cellStyle name="Normál 4 3 2 2 4 5 6" xfId="18545"/>
    <cellStyle name="Normál 4 3 2 2 4 5 7" xfId="28407"/>
    <cellStyle name="Normál 4 3 2 2 4 6" xfId="967"/>
    <cellStyle name="Normál 4 3 2 2 4 6 2" xfId="4228"/>
    <cellStyle name="Normál 4 3 2 2 4 6 2 2" xfId="16078"/>
    <cellStyle name="Normál 4 3 2 2 4 6 2 2 2" xfId="25958"/>
    <cellStyle name="Normál 4 3 2 2 4 6 2 3" xfId="11115"/>
    <cellStyle name="Normál 4 3 2 2 4 6 2 4" xfId="21016"/>
    <cellStyle name="Normál 4 3 2 2 4 6 3" xfId="13591"/>
    <cellStyle name="Normál 4 3 2 2 4 6 3 2" xfId="23485"/>
    <cellStyle name="Normál 4 3 2 2 4 6 4" xfId="8574"/>
    <cellStyle name="Normál 4 3 2 2 4 6 5" xfId="4227"/>
    <cellStyle name="Normál 4 3 2 2 4 6 6" xfId="18546"/>
    <cellStyle name="Normál 4 3 2 2 4 6 7" xfId="28408"/>
    <cellStyle name="Normál 4 3 2 2 4 7" xfId="4229"/>
    <cellStyle name="Normál 4 3 2 2 4 7 2" xfId="16070"/>
    <cellStyle name="Normál 4 3 2 2 4 7 2 2" xfId="25950"/>
    <cellStyle name="Normál 4 3 2 2 4 7 3" xfId="11107"/>
    <cellStyle name="Normál 4 3 2 2 4 7 4" xfId="21008"/>
    <cellStyle name="Normál 4 3 2 2 4 8" xfId="13583"/>
    <cellStyle name="Normál 4 3 2 2 4 8 2" xfId="23477"/>
    <cellStyle name="Normál 4 3 2 2 4 9" xfId="8566"/>
    <cellStyle name="Normál 4 3 2 2 5" xfId="968"/>
    <cellStyle name="Normál 4 3 2 2 5 10" xfId="4230"/>
    <cellStyle name="Normál 4 3 2 2 5 11" xfId="18547"/>
    <cellStyle name="Normál 4 3 2 2 5 12" xfId="28409"/>
    <cellStyle name="Normál 4 3 2 2 5 2" xfId="969"/>
    <cellStyle name="Normál 4 3 2 2 5 2 10" xfId="28410"/>
    <cellStyle name="Normál 4 3 2 2 5 2 2" xfId="970"/>
    <cellStyle name="Normál 4 3 2 2 5 2 2 2" xfId="4233"/>
    <cellStyle name="Normál 4 3 2 2 5 2 2 2 2" xfId="16081"/>
    <cellStyle name="Normál 4 3 2 2 5 2 2 2 2 2" xfId="25961"/>
    <cellStyle name="Normál 4 3 2 2 5 2 2 2 3" xfId="11118"/>
    <cellStyle name="Normál 4 3 2 2 5 2 2 2 4" xfId="21019"/>
    <cellStyle name="Normál 4 3 2 2 5 2 2 3" xfId="13594"/>
    <cellStyle name="Normál 4 3 2 2 5 2 2 3 2" xfId="23488"/>
    <cellStyle name="Normál 4 3 2 2 5 2 2 4" xfId="8577"/>
    <cellStyle name="Normál 4 3 2 2 5 2 2 5" xfId="4232"/>
    <cellStyle name="Normál 4 3 2 2 5 2 2 6" xfId="18549"/>
    <cellStyle name="Normál 4 3 2 2 5 2 2 7" xfId="28411"/>
    <cellStyle name="Normál 4 3 2 2 5 2 3" xfId="971"/>
    <cellStyle name="Normál 4 3 2 2 5 2 3 2" xfId="4235"/>
    <cellStyle name="Normál 4 3 2 2 5 2 3 2 2" xfId="16082"/>
    <cellStyle name="Normál 4 3 2 2 5 2 3 2 2 2" xfId="25962"/>
    <cellStyle name="Normál 4 3 2 2 5 2 3 2 3" xfId="11119"/>
    <cellStyle name="Normál 4 3 2 2 5 2 3 2 4" xfId="21020"/>
    <cellStyle name="Normál 4 3 2 2 5 2 3 3" xfId="13595"/>
    <cellStyle name="Normál 4 3 2 2 5 2 3 3 2" xfId="23489"/>
    <cellStyle name="Normál 4 3 2 2 5 2 3 4" xfId="8578"/>
    <cellStyle name="Normál 4 3 2 2 5 2 3 5" xfId="4234"/>
    <cellStyle name="Normál 4 3 2 2 5 2 3 6" xfId="18550"/>
    <cellStyle name="Normál 4 3 2 2 5 2 3 7" xfId="28412"/>
    <cellStyle name="Normál 4 3 2 2 5 2 4" xfId="972"/>
    <cellStyle name="Normál 4 3 2 2 5 2 4 2" xfId="4237"/>
    <cellStyle name="Normál 4 3 2 2 5 2 4 2 2" xfId="16083"/>
    <cellStyle name="Normál 4 3 2 2 5 2 4 2 2 2" xfId="25963"/>
    <cellStyle name="Normál 4 3 2 2 5 2 4 2 3" xfId="11120"/>
    <cellStyle name="Normál 4 3 2 2 5 2 4 2 4" xfId="21021"/>
    <cellStyle name="Normál 4 3 2 2 5 2 4 3" xfId="13596"/>
    <cellStyle name="Normál 4 3 2 2 5 2 4 3 2" xfId="23490"/>
    <cellStyle name="Normál 4 3 2 2 5 2 4 4" xfId="8579"/>
    <cellStyle name="Normál 4 3 2 2 5 2 4 5" xfId="4236"/>
    <cellStyle name="Normál 4 3 2 2 5 2 4 6" xfId="18551"/>
    <cellStyle name="Normál 4 3 2 2 5 2 4 7" xfId="28413"/>
    <cellStyle name="Normál 4 3 2 2 5 2 5" xfId="4238"/>
    <cellStyle name="Normál 4 3 2 2 5 2 5 2" xfId="16080"/>
    <cellStyle name="Normál 4 3 2 2 5 2 5 2 2" xfId="25960"/>
    <cellStyle name="Normál 4 3 2 2 5 2 5 3" xfId="11117"/>
    <cellStyle name="Normál 4 3 2 2 5 2 5 4" xfId="21018"/>
    <cellStyle name="Normál 4 3 2 2 5 2 6" xfId="13593"/>
    <cellStyle name="Normál 4 3 2 2 5 2 6 2" xfId="23487"/>
    <cellStyle name="Normál 4 3 2 2 5 2 7" xfId="8576"/>
    <cellStyle name="Normál 4 3 2 2 5 2 8" xfId="4231"/>
    <cellStyle name="Normál 4 3 2 2 5 2 9" xfId="18548"/>
    <cellStyle name="Normál 4 3 2 2 5 3" xfId="973"/>
    <cellStyle name="Normál 4 3 2 2 5 3 2" xfId="4240"/>
    <cellStyle name="Normál 4 3 2 2 5 3 2 2" xfId="16084"/>
    <cellStyle name="Normál 4 3 2 2 5 3 2 2 2" xfId="25964"/>
    <cellStyle name="Normál 4 3 2 2 5 3 2 3" xfId="11121"/>
    <cellStyle name="Normál 4 3 2 2 5 3 2 4" xfId="21022"/>
    <cellStyle name="Normál 4 3 2 2 5 3 3" xfId="13597"/>
    <cellStyle name="Normál 4 3 2 2 5 3 3 2" xfId="23491"/>
    <cellStyle name="Normál 4 3 2 2 5 3 4" xfId="8580"/>
    <cellStyle name="Normál 4 3 2 2 5 3 5" xfId="4239"/>
    <cellStyle name="Normál 4 3 2 2 5 3 6" xfId="18552"/>
    <cellStyle name="Normál 4 3 2 2 5 3 7" xfId="28414"/>
    <cellStyle name="Normál 4 3 2 2 5 4" xfId="974"/>
    <cellStyle name="Normál 4 3 2 2 5 4 2" xfId="4242"/>
    <cellStyle name="Normál 4 3 2 2 5 4 2 2" xfId="16085"/>
    <cellStyle name="Normál 4 3 2 2 5 4 2 2 2" xfId="25965"/>
    <cellStyle name="Normál 4 3 2 2 5 4 2 3" xfId="11122"/>
    <cellStyle name="Normál 4 3 2 2 5 4 2 4" xfId="21023"/>
    <cellStyle name="Normál 4 3 2 2 5 4 3" xfId="13598"/>
    <cellStyle name="Normál 4 3 2 2 5 4 3 2" xfId="23492"/>
    <cellStyle name="Normál 4 3 2 2 5 4 4" xfId="8581"/>
    <cellStyle name="Normál 4 3 2 2 5 4 5" xfId="4241"/>
    <cellStyle name="Normál 4 3 2 2 5 4 6" xfId="18553"/>
    <cellStyle name="Normál 4 3 2 2 5 4 7" xfId="28415"/>
    <cellStyle name="Normál 4 3 2 2 5 5" xfId="975"/>
    <cellStyle name="Normál 4 3 2 2 5 5 2" xfId="4244"/>
    <cellStyle name="Normál 4 3 2 2 5 5 2 2" xfId="16086"/>
    <cellStyle name="Normál 4 3 2 2 5 5 2 2 2" xfId="25966"/>
    <cellStyle name="Normál 4 3 2 2 5 5 2 3" xfId="11123"/>
    <cellStyle name="Normál 4 3 2 2 5 5 2 4" xfId="21024"/>
    <cellStyle name="Normál 4 3 2 2 5 5 3" xfId="13599"/>
    <cellStyle name="Normál 4 3 2 2 5 5 3 2" xfId="23493"/>
    <cellStyle name="Normál 4 3 2 2 5 5 4" xfId="8582"/>
    <cellStyle name="Normál 4 3 2 2 5 5 5" xfId="4243"/>
    <cellStyle name="Normál 4 3 2 2 5 5 6" xfId="18554"/>
    <cellStyle name="Normál 4 3 2 2 5 5 7" xfId="28416"/>
    <cellStyle name="Normál 4 3 2 2 5 6" xfId="976"/>
    <cellStyle name="Normál 4 3 2 2 5 6 2" xfId="4246"/>
    <cellStyle name="Normál 4 3 2 2 5 6 2 2" xfId="16087"/>
    <cellStyle name="Normál 4 3 2 2 5 6 2 2 2" xfId="25967"/>
    <cellStyle name="Normál 4 3 2 2 5 6 2 3" xfId="11124"/>
    <cellStyle name="Normál 4 3 2 2 5 6 2 4" xfId="21025"/>
    <cellStyle name="Normál 4 3 2 2 5 6 3" xfId="13600"/>
    <cellStyle name="Normál 4 3 2 2 5 6 3 2" xfId="23494"/>
    <cellStyle name="Normál 4 3 2 2 5 6 4" xfId="8583"/>
    <cellStyle name="Normál 4 3 2 2 5 6 5" xfId="4245"/>
    <cellStyle name="Normál 4 3 2 2 5 6 6" xfId="18555"/>
    <cellStyle name="Normál 4 3 2 2 5 6 7" xfId="28417"/>
    <cellStyle name="Normál 4 3 2 2 5 7" xfId="4247"/>
    <cellStyle name="Normál 4 3 2 2 5 7 2" xfId="16079"/>
    <cellStyle name="Normál 4 3 2 2 5 7 2 2" xfId="25959"/>
    <cellStyle name="Normál 4 3 2 2 5 7 3" xfId="11116"/>
    <cellStyle name="Normál 4 3 2 2 5 7 4" xfId="21017"/>
    <cellStyle name="Normál 4 3 2 2 5 8" xfId="13592"/>
    <cellStyle name="Normál 4 3 2 2 5 8 2" xfId="23486"/>
    <cellStyle name="Normál 4 3 2 2 5 9" xfId="8575"/>
    <cellStyle name="Normál 4 3 2 2 6" xfId="977"/>
    <cellStyle name="Normál 4 3 2 2 6 10" xfId="4248"/>
    <cellStyle name="Normál 4 3 2 2 6 11" xfId="18556"/>
    <cellStyle name="Normál 4 3 2 2 6 12" xfId="28418"/>
    <cellStyle name="Normál 4 3 2 2 6 2" xfId="978"/>
    <cellStyle name="Normál 4 3 2 2 6 2 10" xfId="28419"/>
    <cellStyle name="Normál 4 3 2 2 6 2 2" xfId="979"/>
    <cellStyle name="Normál 4 3 2 2 6 2 2 2" xfId="4251"/>
    <cellStyle name="Normál 4 3 2 2 6 2 2 2 2" xfId="16090"/>
    <cellStyle name="Normál 4 3 2 2 6 2 2 2 2 2" xfId="25970"/>
    <cellStyle name="Normál 4 3 2 2 6 2 2 2 3" xfId="11127"/>
    <cellStyle name="Normál 4 3 2 2 6 2 2 2 4" xfId="21028"/>
    <cellStyle name="Normál 4 3 2 2 6 2 2 3" xfId="13603"/>
    <cellStyle name="Normál 4 3 2 2 6 2 2 3 2" xfId="23497"/>
    <cellStyle name="Normál 4 3 2 2 6 2 2 4" xfId="8586"/>
    <cellStyle name="Normál 4 3 2 2 6 2 2 5" xfId="4250"/>
    <cellStyle name="Normál 4 3 2 2 6 2 2 6" xfId="18558"/>
    <cellStyle name="Normál 4 3 2 2 6 2 2 7" xfId="28420"/>
    <cellStyle name="Normál 4 3 2 2 6 2 3" xfId="980"/>
    <cellStyle name="Normál 4 3 2 2 6 2 3 2" xfId="4253"/>
    <cellStyle name="Normál 4 3 2 2 6 2 3 2 2" xfId="16091"/>
    <cellStyle name="Normál 4 3 2 2 6 2 3 2 2 2" xfId="25971"/>
    <cellStyle name="Normál 4 3 2 2 6 2 3 2 3" xfId="11128"/>
    <cellStyle name="Normál 4 3 2 2 6 2 3 2 4" xfId="21029"/>
    <cellStyle name="Normál 4 3 2 2 6 2 3 3" xfId="13604"/>
    <cellStyle name="Normál 4 3 2 2 6 2 3 3 2" xfId="23498"/>
    <cellStyle name="Normál 4 3 2 2 6 2 3 4" xfId="8587"/>
    <cellStyle name="Normál 4 3 2 2 6 2 3 5" xfId="4252"/>
    <cellStyle name="Normál 4 3 2 2 6 2 3 6" xfId="18559"/>
    <cellStyle name="Normál 4 3 2 2 6 2 3 7" xfId="28421"/>
    <cellStyle name="Normál 4 3 2 2 6 2 4" xfId="981"/>
    <cellStyle name="Normál 4 3 2 2 6 2 4 2" xfId="4255"/>
    <cellStyle name="Normál 4 3 2 2 6 2 4 2 2" xfId="16092"/>
    <cellStyle name="Normál 4 3 2 2 6 2 4 2 2 2" xfId="25972"/>
    <cellStyle name="Normál 4 3 2 2 6 2 4 2 3" xfId="11129"/>
    <cellStyle name="Normál 4 3 2 2 6 2 4 2 4" xfId="21030"/>
    <cellStyle name="Normál 4 3 2 2 6 2 4 3" xfId="13605"/>
    <cellStyle name="Normál 4 3 2 2 6 2 4 3 2" xfId="23499"/>
    <cellStyle name="Normál 4 3 2 2 6 2 4 4" xfId="8588"/>
    <cellStyle name="Normál 4 3 2 2 6 2 4 5" xfId="4254"/>
    <cellStyle name="Normál 4 3 2 2 6 2 4 6" xfId="18560"/>
    <cellStyle name="Normál 4 3 2 2 6 2 4 7" xfId="28422"/>
    <cellStyle name="Normál 4 3 2 2 6 2 5" xfId="4256"/>
    <cellStyle name="Normál 4 3 2 2 6 2 5 2" xfId="16089"/>
    <cellStyle name="Normál 4 3 2 2 6 2 5 2 2" xfId="25969"/>
    <cellStyle name="Normál 4 3 2 2 6 2 5 3" xfId="11126"/>
    <cellStyle name="Normál 4 3 2 2 6 2 5 4" xfId="21027"/>
    <cellStyle name="Normál 4 3 2 2 6 2 6" xfId="13602"/>
    <cellStyle name="Normál 4 3 2 2 6 2 6 2" xfId="23496"/>
    <cellStyle name="Normál 4 3 2 2 6 2 7" xfId="8585"/>
    <cellStyle name="Normál 4 3 2 2 6 2 8" xfId="4249"/>
    <cellStyle name="Normál 4 3 2 2 6 2 9" xfId="18557"/>
    <cellStyle name="Normál 4 3 2 2 6 3" xfId="982"/>
    <cellStyle name="Normál 4 3 2 2 6 3 2" xfId="4258"/>
    <cellStyle name="Normál 4 3 2 2 6 3 2 2" xfId="16093"/>
    <cellStyle name="Normál 4 3 2 2 6 3 2 2 2" xfId="25973"/>
    <cellStyle name="Normál 4 3 2 2 6 3 2 3" xfId="11130"/>
    <cellStyle name="Normál 4 3 2 2 6 3 2 4" xfId="21031"/>
    <cellStyle name="Normál 4 3 2 2 6 3 3" xfId="13606"/>
    <cellStyle name="Normál 4 3 2 2 6 3 3 2" xfId="23500"/>
    <cellStyle name="Normál 4 3 2 2 6 3 4" xfId="8589"/>
    <cellStyle name="Normál 4 3 2 2 6 3 5" xfId="4257"/>
    <cellStyle name="Normál 4 3 2 2 6 3 6" xfId="18561"/>
    <cellStyle name="Normál 4 3 2 2 6 3 7" xfId="28423"/>
    <cellStyle name="Normál 4 3 2 2 6 4" xfId="983"/>
    <cellStyle name="Normál 4 3 2 2 6 4 2" xfId="4260"/>
    <cellStyle name="Normál 4 3 2 2 6 4 2 2" xfId="16094"/>
    <cellStyle name="Normál 4 3 2 2 6 4 2 2 2" xfId="25974"/>
    <cellStyle name="Normál 4 3 2 2 6 4 2 3" xfId="11131"/>
    <cellStyle name="Normál 4 3 2 2 6 4 2 4" xfId="21032"/>
    <cellStyle name="Normál 4 3 2 2 6 4 3" xfId="13607"/>
    <cellStyle name="Normál 4 3 2 2 6 4 3 2" xfId="23501"/>
    <cellStyle name="Normál 4 3 2 2 6 4 4" xfId="8590"/>
    <cellStyle name="Normál 4 3 2 2 6 4 5" xfId="4259"/>
    <cellStyle name="Normál 4 3 2 2 6 4 6" xfId="18562"/>
    <cellStyle name="Normál 4 3 2 2 6 4 7" xfId="28424"/>
    <cellStyle name="Normál 4 3 2 2 6 5" xfId="984"/>
    <cellStyle name="Normál 4 3 2 2 6 5 2" xfId="4262"/>
    <cellStyle name="Normál 4 3 2 2 6 5 2 2" xfId="16095"/>
    <cellStyle name="Normál 4 3 2 2 6 5 2 2 2" xfId="25975"/>
    <cellStyle name="Normál 4 3 2 2 6 5 2 3" xfId="11132"/>
    <cellStyle name="Normál 4 3 2 2 6 5 2 4" xfId="21033"/>
    <cellStyle name="Normál 4 3 2 2 6 5 3" xfId="13608"/>
    <cellStyle name="Normál 4 3 2 2 6 5 3 2" xfId="23502"/>
    <cellStyle name="Normál 4 3 2 2 6 5 4" xfId="8591"/>
    <cellStyle name="Normál 4 3 2 2 6 5 5" xfId="4261"/>
    <cellStyle name="Normál 4 3 2 2 6 5 6" xfId="18563"/>
    <cellStyle name="Normál 4 3 2 2 6 5 7" xfId="28425"/>
    <cellStyle name="Normál 4 3 2 2 6 6" xfId="985"/>
    <cellStyle name="Normál 4 3 2 2 6 6 2" xfId="4264"/>
    <cellStyle name="Normál 4 3 2 2 6 6 2 2" xfId="16096"/>
    <cellStyle name="Normál 4 3 2 2 6 6 2 2 2" xfId="25976"/>
    <cellStyle name="Normál 4 3 2 2 6 6 2 3" xfId="11133"/>
    <cellStyle name="Normál 4 3 2 2 6 6 2 4" xfId="21034"/>
    <cellStyle name="Normál 4 3 2 2 6 6 3" xfId="13609"/>
    <cellStyle name="Normál 4 3 2 2 6 6 3 2" xfId="23503"/>
    <cellStyle name="Normál 4 3 2 2 6 6 4" xfId="8592"/>
    <cellStyle name="Normál 4 3 2 2 6 6 5" xfId="4263"/>
    <cellStyle name="Normál 4 3 2 2 6 6 6" xfId="18564"/>
    <cellStyle name="Normál 4 3 2 2 6 6 7" xfId="28426"/>
    <cellStyle name="Normál 4 3 2 2 6 7" xfId="4265"/>
    <cellStyle name="Normál 4 3 2 2 6 7 2" xfId="16088"/>
    <cellStyle name="Normál 4 3 2 2 6 7 2 2" xfId="25968"/>
    <cellStyle name="Normál 4 3 2 2 6 7 3" xfId="11125"/>
    <cellStyle name="Normál 4 3 2 2 6 7 4" xfId="21026"/>
    <cellStyle name="Normál 4 3 2 2 6 8" xfId="13601"/>
    <cellStyle name="Normál 4 3 2 2 6 8 2" xfId="23495"/>
    <cellStyle name="Normál 4 3 2 2 6 9" xfId="8584"/>
    <cellStyle name="Normál 4 3 2 2 7" xfId="986"/>
    <cellStyle name="Normál 4 3 2 2 7 10" xfId="4266"/>
    <cellStyle name="Normál 4 3 2 2 7 11" xfId="18565"/>
    <cellStyle name="Normál 4 3 2 2 7 12" xfId="28427"/>
    <cellStyle name="Normál 4 3 2 2 7 2" xfId="987"/>
    <cellStyle name="Normál 4 3 2 2 7 2 10" xfId="28428"/>
    <cellStyle name="Normál 4 3 2 2 7 2 2" xfId="988"/>
    <cellStyle name="Normál 4 3 2 2 7 2 2 2" xfId="4269"/>
    <cellStyle name="Normál 4 3 2 2 7 2 2 2 2" xfId="16099"/>
    <cellStyle name="Normál 4 3 2 2 7 2 2 2 2 2" xfId="25979"/>
    <cellStyle name="Normál 4 3 2 2 7 2 2 2 3" xfId="11136"/>
    <cellStyle name="Normál 4 3 2 2 7 2 2 2 4" xfId="21037"/>
    <cellStyle name="Normál 4 3 2 2 7 2 2 3" xfId="13612"/>
    <cellStyle name="Normál 4 3 2 2 7 2 2 3 2" xfId="23506"/>
    <cellStyle name="Normál 4 3 2 2 7 2 2 4" xfId="8595"/>
    <cellStyle name="Normál 4 3 2 2 7 2 2 5" xfId="4268"/>
    <cellStyle name="Normál 4 3 2 2 7 2 2 6" xfId="18567"/>
    <cellStyle name="Normál 4 3 2 2 7 2 2 7" xfId="28429"/>
    <cellStyle name="Normál 4 3 2 2 7 2 3" xfId="989"/>
    <cellStyle name="Normál 4 3 2 2 7 2 3 2" xfId="4271"/>
    <cellStyle name="Normál 4 3 2 2 7 2 3 2 2" xfId="16100"/>
    <cellStyle name="Normál 4 3 2 2 7 2 3 2 2 2" xfId="25980"/>
    <cellStyle name="Normál 4 3 2 2 7 2 3 2 3" xfId="11137"/>
    <cellStyle name="Normál 4 3 2 2 7 2 3 2 4" xfId="21038"/>
    <cellStyle name="Normál 4 3 2 2 7 2 3 3" xfId="13613"/>
    <cellStyle name="Normál 4 3 2 2 7 2 3 3 2" xfId="23507"/>
    <cellStyle name="Normál 4 3 2 2 7 2 3 4" xfId="8596"/>
    <cellStyle name="Normál 4 3 2 2 7 2 3 5" xfId="4270"/>
    <cellStyle name="Normál 4 3 2 2 7 2 3 6" xfId="18568"/>
    <cellStyle name="Normál 4 3 2 2 7 2 3 7" xfId="28430"/>
    <cellStyle name="Normál 4 3 2 2 7 2 4" xfId="990"/>
    <cellStyle name="Normál 4 3 2 2 7 2 4 2" xfId="4273"/>
    <cellStyle name="Normál 4 3 2 2 7 2 4 2 2" xfId="16101"/>
    <cellStyle name="Normál 4 3 2 2 7 2 4 2 2 2" xfId="25981"/>
    <cellStyle name="Normál 4 3 2 2 7 2 4 2 3" xfId="11138"/>
    <cellStyle name="Normál 4 3 2 2 7 2 4 2 4" xfId="21039"/>
    <cellStyle name="Normál 4 3 2 2 7 2 4 3" xfId="13614"/>
    <cellStyle name="Normál 4 3 2 2 7 2 4 3 2" xfId="23508"/>
    <cellStyle name="Normál 4 3 2 2 7 2 4 4" xfId="8597"/>
    <cellStyle name="Normál 4 3 2 2 7 2 4 5" xfId="4272"/>
    <cellStyle name="Normál 4 3 2 2 7 2 4 6" xfId="18569"/>
    <cellStyle name="Normál 4 3 2 2 7 2 4 7" xfId="28431"/>
    <cellStyle name="Normál 4 3 2 2 7 2 5" xfId="4274"/>
    <cellStyle name="Normál 4 3 2 2 7 2 5 2" xfId="16098"/>
    <cellStyle name="Normál 4 3 2 2 7 2 5 2 2" xfId="25978"/>
    <cellStyle name="Normál 4 3 2 2 7 2 5 3" xfId="11135"/>
    <cellStyle name="Normál 4 3 2 2 7 2 5 4" xfId="21036"/>
    <cellStyle name="Normál 4 3 2 2 7 2 6" xfId="13611"/>
    <cellStyle name="Normál 4 3 2 2 7 2 6 2" xfId="23505"/>
    <cellStyle name="Normál 4 3 2 2 7 2 7" xfId="8594"/>
    <cellStyle name="Normál 4 3 2 2 7 2 8" xfId="4267"/>
    <cellStyle name="Normál 4 3 2 2 7 2 9" xfId="18566"/>
    <cellStyle name="Normál 4 3 2 2 7 3" xfId="991"/>
    <cellStyle name="Normál 4 3 2 2 7 3 2" xfId="4276"/>
    <cellStyle name="Normál 4 3 2 2 7 3 2 2" xfId="16102"/>
    <cellStyle name="Normál 4 3 2 2 7 3 2 2 2" xfId="25982"/>
    <cellStyle name="Normál 4 3 2 2 7 3 2 3" xfId="11139"/>
    <cellStyle name="Normál 4 3 2 2 7 3 2 4" xfId="21040"/>
    <cellStyle name="Normál 4 3 2 2 7 3 3" xfId="13615"/>
    <cellStyle name="Normál 4 3 2 2 7 3 3 2" xfId="23509"/>
    <cellStyle name="Normál 4 3 2 2 7 3 4" xfId="8598"/>
    <cellStyle name="Normál 4 3 2 2 7 3 5" xfId="4275"/>
    <cellStyle name="Normál 4 3 2 2 7 3 6" xfId="18570"/>
    <cellStyle name="Normál 4 3 2 2 7 3 7" xfId="28432"/>
    <cellStyle name="Normál 4 3 2 2 7 4" xfId="992"/>
    <cellStyle name="Normál 4 3 2 2 7 4 2" xfId="4278"/>
    <cellStyle name="Normál 4 3 2 2 7 4 2 2" xfId="16103"/>
    <cellStyle name="Normál 4 3 2 2 7 4 2 2 2" xfId="25983"/>
    <cellStyle name="Normál 4 3 2 2 7 4 2 3" xfId="11140"/>
    <cellStyle name="Normál 4 3 2 2 7 4 2 4" xfId="21041"/>
    <cellStyle name="Normál 4 3 2 2 7 4 3" xfId="13616"/>
    <cellStyle name="Normál 4 3 2 2 7 4 3 2" xfId="23510"/>
    <cellStyle name="Normál 4 3 2 2 7 4 4" xfId="8599"/>
    <cellStyle name="Normál 4 3 2 2 7 4 5" xfId="4277"/>
    <cellStyle name="Normál 4 3 2 2 7 4 6" xfId="18571"/>
    <cellStyle name="Normál 4 3 2 2 7 4 7" xfId="28433"/>
    <cellStyle name="Normál 4 3 2 2 7 5" xfId="993"/>
    <cellStyle name="Normál 4 3 2 2 7 5 2" xfId="4280"/>
    <cellStyle name="Normál 4 3 2 2 7 5 2 2" xfId="16104"/>
    <cellStyle name="Normál 4 3 2 2 7 5 2 2 2" xfId="25984"/>
    <cellStyle name="Normál 4 3 2 2 7 5 2 3" xfId="11141"/>
    <cellStyle name="Normál 4 3 2 2 7 5 2 4" xfId="21042"/>
    <cellStyle name="Normál 4 3 2 2 7 5 3" xfId="13617"/>
    <cellStyle name="Normál 4 3 2 2 7 5 3 2" xfId="23511"/>
    <cellStyle name="Normál 4 3 2 2 7 5 4" xfId="8600"/>
    <cellStyle name="Normál 4 3 2 2 7 5 5" xfId="4279"/>
    <cellStyle name="Normál 4 3 2 2 7 5 6" xfId="18572"/>
    <cellStyle name="Normál 4 3 2 2 7 5 7" xfId="28434"/>
    <cellStyle name="Normál 4 3 2 2 7 6" xfId="994"/>
    <cellStyle name="Normál 4 3 2 2 7 6 2" xfId="4282"/>
    <cellStyle name="Normál 4 3 2 2 7 6 2 2" xfId="16105"/>
    <cellStyle name="Normál 4 3 2 2 7 6 2 2 2" xfId="25985"/>
    <cellStyle name="Normál 4 3 2 2 7 6 2 3" xfId="11142"/>
    <cellStyle name="Normál 4 3 2 2 7 6 2 4" xfId="21043"/>
    <cellStyle name="Normál 4 3 2 2 7 6 3" xfId="13618"/>
    <cellStyle name="Normál 4 3 2 2 7 6 3 2" xfId="23512"/>
    <cellStyle name="Normál 4 3 2 2 7 6 4" xfId="8601"/>
    <cellStyle name="Normál 4 3 2 2 7 6 5" xfId="4281"/>
    <cellStyle name="Normál 4 3 2 2 7 6 6" xfId="18573"/>
    <cellStyle name="Normál 4 3 2 2 7 6 7" xfId="28435"/>
    <cellStyle name="Normál 4 3 2 2 7 7" xfId="4283"/>
    <cellStyle name="Normál 4 3 2 2 7 7 2" xfId="16097"/>
    <cellStyle name="Normál 4 3 2 2 7 7 2 2" xfId="25977"/>
    <cellStyle name="Normál 4 3 2 2 7 7 3" xfId="11134"/>
    <cellStyle name="Normál 4 3 2 2 7 7 4" xfId="21035"/>
    <cellStyle name="Normál 4 3 2 2 7 8" xfId="13610"/>
    <cellStyle name="Normál 4 3 2 2 7 8 2" xfId="23504"/>
    <cellStyle name="Normál 4 3 2 2 7 9" xfId="8593"/>
    <cellStyle name="Normál 4 3 2 2 8" xfId="995"/>
    <cellStyle name="Normál 4 3 2 2 8 10" xfId="4284"/>
    <cellStyle name="Normál 4 3 2 2 8 11" xfId="18574"/>
    <cellStyle name="Normál 4 3 2 2 8 12" xfId="28436"/>
    <cellStyle name="Normál 4 3 2 2 8 2" xfId="996"/>
    <cellStyle name="Normál 4 3 2 2 8 2 10" xfId="28437"/>
    <cellStyle name="Normál 4 3 2 2 8 2 2" xfId="997"/>
    <cellStyle name="Normál 4 3 2 2 8 2 2 2" xfId="4287"/>
    <cellStyle name="Normál 4 3 2 2 8 2 2 2 2" xfId="16108"/>
    <cellStyle name="Normál 4 3 2 2 8 2 2 2 2 2" xfId="25988"/>
    <cellStyle name="Normál 4 3 2 2 8 2 2 2 3" xfId="11145"/>
    <cellStyle name="Normál 4 3 2 2 8 2 2 2 4" xfId="21046"/>
    <cellStyle name="Normál 4 3 2 2 8 2 2 3" xfId="13621"/>
    <cellStyle name="Normál 4 3 2 2 8 2 2 3 2" xfId="23515"/>
    <cellStyle name="Normál 4 3 2 2 8 2 2 4" xfId="8604"/>
    <cellStyle name="Normál 4 3 2 2 8 2 2 5" xfId="4286"/>
    <cellStyle name="Normál 4 3 2 2 8 2 2 6" xfId="18576"/>
    <cellStyle name="Normál 4 3 2 2 8 2 2 7" xfId="28438"/>
    <cellStyle name="Normál 4 3 2 2 8 2 3" xfId="998"/>
    <cellStyle name="Normál 4 3 2 2 8 2 3 2" xfId="4289"/>
    <cellStyle name="Normál 4 3 2 2 8 2 3 2 2" xfId="16109"/>
    <cellStyle name="Normál 4 3 2 2 8 2 3 2 2 2" xfId="25989"/>
    <cellStyle name="Normál 4 3 2 2 8 2 3 2 3" xfId="11146"/>
    <cellStyle name="Normál 4 3 2 2 8 2 3 2 4" xfId="21047"/>
    <cellStyle name="Normál 4 3 2 2 8 2 3 3" xfId="13622"/>
    <cellStyle name="Normál 4 3 2 2 8 2 3 3 2" xfId="23516"/>
    <cellStyle name="Normál 4 3 2 2 8 2 3 4" xfId="8605"/>
    <cellStyle name="Normál 4 3 2 2 8 2 3 5" xfId="4288"/>
    <cellStyle name="Normál 4 3 2 2 8 2 3 6" xfId="18577"/>
    <cellStyle name="Normál 4 3 2 2 8 2 3 7" xfId="28439"/>
    <cellStyle name="Normál 4 3 2 2 8 2 4" xfId="999"/>
    <cellStyle name="Normál 4 3 2 2 8 2 4 2" xfId="4291"/>
    <cellStyle name="Normál 4 3 2 2 8 2 4 2 2" xfId="16110"/>
    <cellStyle name="Normál 4 3 2 2 8 2 4 2 2 2" xfId="25990"/>
    <cellStyle name="Normál 4 3 2 2 8 2 4 2 3" xfId="11147"/>
    <cellStyle name="Normál 4 3 2 2 8 2 4 2 4" xfId="21048"/>
    <cellStyle name="Normál 4 3 2 2 8 2 4 3" xfId="13623"/>
    <cellStyle name="Normál 4 3 2 2 8 2 4 3 2" xfId="23517"/>
    <cellStyle name="Normál 4 3 2 2 8 2 4 4" xfId="8606"/>
    <cellStyle name="Normál 4 3 2 2 8 2 4 5" xfId="4290"/>
    <cellStyle name="Normál 4 3 2 2 8 2 4 6" xfId="18578"/>
    <cellStyle name="Normál 4 3 2 2 8 2 4 7" xfId="28440"/>
    <cellStyle name="Normál 4 3 2 2 8 2 5" xfId="4292"/>
    <cellStyle name="Normál 4 3 2 2 8 2 5 2" xfId="16107"/>
    <cellStyle name="Normál 4 3 2 2 8 2 5 2 2" xfId="25987"/>
    <cellStyle name="Normál 4 3 2 2 8 2 5 3" xfId="11144"/>
    <cellStyle name="Normál 4 3 2 2 8 2 5 4" xfId="21045"/>
    <cellStyle name="Normál 4 3 2 2 8 2 6" xfId="13620"/>
    <cellStyle name="Normál 4 3 2 2 8 2 6 2" xfId="23514"/>
    <cellStyle name="Normál 4 3 2 2 8 2 7" xfId="8603"/>
    <cellStyle name="Normál 4 3 2 2 8 2 8" xfId="4285"/>
    <cellStyle name="Normál 4 3 2 2 8 2 9" xfId="18575"/>
    <cellStyle name="Normál 4 3 2 2 8 3" xfId="1000"/>
    <cellStyle name="Normál 4 3 2 2 8 3 2" xfId="4294"/>
    <cellStyle name="Normál 4 3 2 2 8 3 2 2" xfId="16111"/>
    <cellStyle name="Normál 4 3 2 2 8 3 2 2 2" xfId="25991"/>
    <cellStyle name="Normál 4 3 2 2 8 3 2 3" xfId="11148"/>
    <cellStyle name="Normál 4 3 2 2 8 3 2 4" xfId="21049"/>
    <cellStyle name="Normál 4 3 2 2 8 3 3" xfId="13624"/>
    <cellStyle name="Normál 4 3 2 2 8 3 3 2" xfId="23518"/>
    <cellStyle name="Normál 4 3 2 2 8 3 4" xfId="8607"/>
    <cellStyle name="Normál 4 3 2 2 8 3 5" xfId="4293"/>
    <cellStyle name="Normál 4 3 2 2 8 3 6" xfId="18579"/>
    <cellStyle name="Normál 4 3 2 2 8 3 7" xfId="28441"/>
    <cellStyle name="Normál 4 3 2 2 8 4" xfId="1001"/>
    <cellStyle name="Normál 4 3 2 2 8 4 2" xfId="4296"/>
    <cellStyle name="Normál 4 3 2 2 8 4 2 2" xfId="16112"/>
    <cellStyle name="Normál 4 3 2 2 8 4 2 2 2" xfId="25992"/>
    <cellStyle name="Normál 4 3 2 2 8 4 2 3" xfId="11149"/>
    <cellStyle name="Normál 4 3 2 2 8 4 2 4" xfId="21050"/>
    <cellStyle name="Normál 4 3 2 2 8 4 3" xfId="13625"/>
    <cellStyle name="Normál 4 3 2 2 8 4 3 2" xfId="23519"/>
    <cellStyle name="Normál 4 3 2 2 8 4 4" xfId="8608"/>
    <cellStyle name="Normál 4 3 2 2 8 4 5" xfId="4295"/>
    <cellStyle name="Normál 4 3 2 2 8 4 6" xfId="18580"/>
    <cellStyle name="Normál 4 3 2 2 8 4 7" xfId="28442"/>
    <cellStyle name="Normál 4 3 2 2 8 5" xfId="1002"/>
    <cellStyle name="Normál 4 3 2 2 8 5 2" xfId="4298"/>
    <cellStyle name="Normál 4 3 2 2 8 5 2 2" xfId="16113"/>
    <cellStyle name="Normál 4 3 2 2 8 5 2 2 2" xfId="25993"/>
    <cellStyle name="Normál 4 3 2 2 8 5 2 3" xfId="11150"/>
    <cellStyle name="Normál 4 3 2 2 8 5 2 4" xfId="21051"/>
    <cellStyle name="Normál 4 3 2 2 8 5 3" xfId="13626"/>
    <cellStyle name="Normál 4 3 2 2 8 5 3 2" xfId="23520"/>
    <cellStyle name="Normál 4 3 2 2 8 5 4" xfId="8609"/>
    <cellStyle name="Normál 4 3 2 2 8 5 5" xfId="4297"/>
    <cellStyle name="Normál 4 3 2 2 8 5 6" xfId="18581"/>
    <cellStyle name="Normál 4 3 2 2 8 5 7" xfId="28443"/>
    <cellStyle name="Normál 4 3 2 2 8 6" xfId="1003"/>
    <cellStyle name="Normál 4 3 2 2 8 6 2" xfId="4300"/>
    <cellStyle name="Normál 4 3 2 2 8 6 2 2" xfId="16114"/>
    <cellStyle name="Normál 4 3 2 2 8 6 2 2 2" xfId="25994"/>
    <cellStyle name="Normál 4 3 2 2 8 6 2 3" xfId="11151"/>
    <cellStyle name="Normál 4 3 2 2 8 6 2 4" xfId="21052"/>
    <cellStyle name="Normál 4 3 2 2 8 6 3" xfId="13627"/>
    <cellStyle name="Normál 4 3 2 2 8 6 3 2" xfId="23521"/>
    <cellStyle name="Normál 4 3 2 2 8 6 4" xfId="8610"/>
    <cellStyle name="Normál 4 3 2 2 8 6 5" xfId="4299"/>
    <cellStyle name="Normál 4 3 2 2 8 6 6" xfId="18582"/>
    <cellStyle name="Normál 4 3 2 2 8 6 7" xfId="28444"/>
    <cellStyle name="Normál 4 3 2 2 8 7" xfId="4301"/>
    <cellStyle name="Normál 4 3 2 2 8 7 2" xfId="16106"/>
    <cellStyle name="Normál 4 3 2 2 8 7 2 2" xfId="25986"/>
    <cellStyle name="Normál 4 3 2 2 8 7 3" xfId="11143"/>
    <cellStyle name="Normál 4 3 2 2 8 7 4" xfId="21044"/>
    <cellStyle name="Normál 4 3 2 2 8 8" xfId="13619"/>
    <cellStyle name="Normál 4 3 2 2 8 8 2" xfId="23513"/>
    <cellStyle name="Normál 4 3 2 2 8 9" xfId="8602"/>
    <cellStyle name="Normál 4 3 2 2 9" xfId="1004"/>
    <cellStyle name="Normál 4 3 2 2 9 10" xfId="4302"/>
    <cellStyle name="Normál 4 3 2 2 9 11" xfId="18583"/>
    <cellStyle name="Normál 4 3 2 2 9 12" xfId="28445"/>
    <cellStyle name="Normál 4 3 2 2 9 2" xfId="1005"/>
    <cellStyle name="Normál 4 3 2 2 9 2 10" xfId="28446"/>
    <cellStyle name="Normál 4 3 2 2 9 2 2" xfId="1006"/>
    <cellStyle name="Normál 4 3 2 2 9 2 2 2" xfId="4305"/>
    <cellStyle name="Normál 4 3 2 2 9 2 2 2 2" xfId="16117"/>
    <cellStyle name="Normál 4 3 2 2 9 2 2 2 2 2" xfId="25997"/>
    <cellStyle name="Normál 4 3 2 2 9 2 2 2 3" xfId="11154"/>
    <cellStyle name="Normál 4 3 2 2 9 2 2 2 4" xfId="21055"/>
    <cellStyle name="Normál 4 3 2 2 9 2 2 3" xfId="13630"/>
    <cellStyle name="Normál 4 3 2 2 9 2 2 3 2" xfId="23524"/>
    <cellStyle name="Normál 4 3 2 2 9 2 2 4" xfId="8613"/>
    <cellStyle name="Normál 4 3 2 2 9 2 2 5" xfId="4304"/>
    <cellStyle name="Normál 4 3 2 2 9 2 2 6" xfId="18585"/>
    <cellStyle name="Normál 4 3 2 2 9 2 2 7" xfId="28447"/>
    <cellStyle name="Normál 4 3 2 2 9 2 3" xfId="1007"/>
    <cellStyle name="Normál 4 3 2 2 9 2 3 2" xfId="4307"/>
    <cellStyle name="Normál 4 3 2 2 9 2 3 2 2" xfId="16118"/>
    <cellStyle name="Normál 4 3 2 2 9 2 3 2 2 2" xfId="25998"/>
    <cellStyle name="Normál 4 3 2 2 9 2 3 2 3" xfId="11155"/>
    <cellStyle name="Normál 4 3 2 2 9 2 3 2 4" xfId="21056"/>
    <cellStyle name="Normál 4 3 2 2 9 2 3 3" xfId="13631"/>
    <cellStyle name="Normál 4 3 2 2 9 2 3 3 2" xfId="23525"/>
    <cellStyle name="Normál 4 3 2 2 9 2 3 4" xfId="8614"/>
    <cellStyle name="Normál 4 3 2 2 9 2 3 5" xfId="4306"/>
    <cellStyle name="Normál 4 3 2 2 9 2 3 6" xfId="18586"/>
    <cellStyle name="Normál 4 3 2 2 9 2 3 7" xfId="28448"/>
    <cellStyle name="Normál 4 3 2 2 9 2 4" xfId="1008"/>
    <cellStyle name="Normál 4 3 2 2 9 2 4 2" xfId="4309"/>
    <cellStyle name="Normál 4 3 2 2 9 2 4 2 2" xfId="16119"/>
    <cellStyle name="Normál 4 3 2 2 9 2 4 2 2 2" xfId="25999"/>
    <cellStyle name="Normál 4 3 2 2 9 2 4 2 3" xfId="11156"/>
    <cellStyle name="Normál 4 3 2 2 9 2 4 2 4" xfId="21057"/>
    <cellStyle name="Normál 4 3 2 2 9 2 4 3" xfId="13632"/>
    <cellStyle name="Normál 4 3 2 2 9 2 4 3 2" xfId="23526"/>
    <cellStyle name="Normál 4 3 2 2 9 2 4 4" xfId="8615"/>
    <cellStyle name="Normál 4 3 2 2 9 2 4 5" xfId="4308"/>
    <cellStyle name="Normál 4 3 2 2 9 2 4 6" xfId="18587"/>
    <cellStyle name="Normál 4 3 2 2 9 2 4 7" xfId="28449"/>
    <cellStyle name="Normál 4 3 2 2 9 2 5" xfId="4310"/>
    <cellStyle name="Normál 4 3 2 2 9 2 5 2" xfId="16116"/>
    <cellStyle name="Normál 4 3 2 2 9 2 5 2 2" xfId="25996"/>
    <cellStyle name="Normál 4 3 2 2 9 2 5 3" xfId="11153"/>
    <cellStyle name="Normál 4 3 2 2 9 2 5 4" xfId="21054"/>
    <cellStyle name="Normál 4 3 2 2 9 2 6" xfId="13629"/>
    <cellStyle name="Normál 4 3 2 2 9 2 6 2" xfId="23523"/>
    <cellStyle name="Normál 4 3 2 2 9 2 7" xfId="8612"/>
    <cellStyle name="Normál 4 3 2 2 9 2 8" xfId="4303"/>
    <cellStyle name="Normál 4 3 2 2 9 2 9" xfId="18584"/>
    <cellStyle name="Normál 4 3 2 2 9 3" xfId="1009"/>
    <cellStyle name="Normál 4 3 2 2 9 3 2" xfId="4312"/>
    <cellStyle name="Normál 4 3 2 2 9 3 2 2" xfId="16120"/>
    <cellStyle name="Normál 4 3 2 2 9 3 2 2 2" xfId="26000"/>
    <cellStyle name="Normál 4 3 2 2 9 3 2 3" xfId="11157"/>
    <cellStyle name="Normál 4 3 2 2 9 3 2 4" xfId="21058"/>
    <cellStyle name="Normál 4 3 2 2 9 3 3" xfId="13633"/>
    <cellStyle name="Normál 4 3 2 2 9 3 3 2" xfId="23527"/>
    <cellStyle name="Normál 4 3 2 2 9 3 4" xfId="8616"/>
    <cellStyle name="Normál 4 3 2 2 9 3 5" xfId="4311"/>
    <cellStyle name="Normál 4 3 2 2 9 3 6" xfId="18588"/>
    <cellStyle name="Normál 4 3 2 2 9 3 7" xfId="28450"/>
    <cellStyle name="Normál 4 3 2 2 9 4" xfId="1010"/>
    <cellStyle name="Normál 4 3 2 2 9 4 2" xfId="4314"/>
    <cellStyle name="Normál 4 3 2 2 9 4 2 2" xfId="16121"/>
    <cellStyle name="Normál 4 3 2 2 9 4 2 2 2" xfId="26001"/>
    <cellStyle name="Normál 4 3 2 2 9 4 2 3" xfId="11158"/>
    <cellStyle name="Normál 4 3 2 2 9 4 2 4" xfId="21059"/>
    <cellStyle name="Normál 4 3 2 2 9 4 3" xfId="13634"/>
    <cellStyle name="Normál 4 3 2 2 9 4 3 2" xfId="23528"/>
    <cellStyle name="Normál 4 3 2 2 9 4 4" xfId="8617"/>
    <cellStyle name="Normál 4 3 2 2 9 4 5" xfId="4313"/>
    <cellStyle name="Normál 4 3 2 2 9 4 6" xfId="18589"/>
    <cellStyle name="Normál 4 3 2 2 9 4 7" xfId="28451"/>
    <cellStyle name="Normál 4 3 2 2 9 5" xfId="1011"/>
    <cellStyle name="Normál 4 3 2 2 9 5 2" xfId="4316"/>
    <cellStyle name="Normál 4 3 2 2 9 5 2 2" xfId="16122"/>
    <cellStyle name="Normál 4 3 2 2 9 5 2 2 2" xfId="26002"/>
    <cellStyle name="Normál 4 3 2 2 9 5 2 3" xfId="11159"/>
    <cellStyle name="Normál 4 3 2 2 9 5 2 4" xfId="21060"/>
    <cellStyle name="Normál 4 3 2 2 9 5 3" xfId="13635"/>
    <cellStyle name="Normál 4 3 2 2 9 5 3 2" xfId="23529"/>
    <cellStyle name="Normál 4 3 2 2 9 5 4" xfId="8618"/>
    <cellStyle name="Normál 4 3 2 2 9 5 5" xfId="4315"/>
    <cellStyle name="Normál 4 3 2 2 9 5 6" xfId="18590"/>
    <cellStyle name="Normál 4 3 2 2 9 5 7" xfId="28452"/>
    <cellStyle name="Normál 4 3 2 2 9 6" xfId="1012"/>
    <cellStyle name="Normál 4 3 2 2 9 6 2" xfId="4318"/>
    <cellStyle name="Normál 4 3 2 2 9 6 2 2" xfId="16123"/>
    <cellStyle name="Normál 4 3 2 2 9 6 2 2 2" xfId="26003"/>
    <cellStyle name="Normál 4 3 2 2 9 6 2 3" xfId="11160"/>
    <cellStyle name="Normál 4 3 2 2 9 6 2 4" xfId="21061"/>
    <cellStyle name="Normál 4 3 2 2 9 6 3" xfId="13636"/>
    <cellStyle name="Normál 4 3 2 2 9 6 3 2" xfId="23530"/>
    <cellStyle name="Normál 4 3 2 2 9 6 4" xfId="8619"/>
    <cellStyle name="Normál 4 3 2 2 9 6 5" xfId="4317"/>
    <cellStyle name="Normál 4 3 2 2 9 6 6" xfId="18591"/>
    <cellStyle name="Normál 4 3 2 2 9 6 7" xfId="28453"/>
    <cellStyle name="Normál 4 3 2 2 9 7" xfId="4319"/>
    <cellStyle name="Normál 4 3 2 2 9 7 2" xfId="16115"/>
    <cellStyle name="Normál 4 3 2 2 9 7 2 2" xfId="25995"/>
    <cellStyle name="Normál 4 3 2 2 9 7 3" xfId="11152"/>
    <cellStyle name="Normál 4 3 2 2 9 7 4" xfId="21053"/>
    <cellStyle name="Normál 4 3 2 2 9 8" xfId="13628"/>
    <cellStyle name="Normál 4 3 2 2 9 8 2" xfId="23522"/>
    <cellStyle name="Normál 4 3 2 2 9 9" xfId="8611"/>
    <cellStyle name="Normál 4 3 2 20" xfId="4320"/>
    <cellStyle name="Normál 4 3 2 20 2" xfId="15816"/>
    <cellStyle name="Normál 4 3 2 20 2 2" xfId="25696"/>
    <cellStyle name="Normál 4 3 2 20 3" xfId="10853"/>
    <cellStyle name="Normál 4 3 2 20 4" xfId="20754"/>
    <cellStyle name="Normál 4 3 2 21" xfId="13329"/>
    <cellStyle name="Normál 4 3 2 21 2" xfId="23223"/>
    <cellStyle name="Normál 4 3 2 22" xfId="8312"/>
    <cellStyle name="Normál 4 3 2 23" xfId="3705"/>
    <cellStyle name="Normál 4 3 2 24" xfId="18284"/>
    <cellStyle name="Normál 4 3 2 25" xfId="28146"/>
    <cellStyle name="Normál 4 3 2 3" xfId="1013"/>
    <cellStyle name="Normál 4 3 2 3 10" xfId="1014"/>
    <cellStyle name="Normál 4 3 2 3 10 2" xfId="4323"/>
    <cellStyle name="Normál 4 3 2 3 10 2 2" xfId="16125"/>
    <cellStyle name="Normál 4 3 2 3 10 2 2 2" xfId="26005"/>
    <cellStyle name="Normál 4 3 2 3 10 2 3" xfId="11162"/>
    <cellStyle name="Normál 4 3 2 3 10 2 4" xfId="21063"/>
    <cellStyle name="Normál 4 3 2 3 10 3" xfId="13638"/>
    <cellStyle name="Normál 4 3 2 3 10 3 2" xfId="23532"/>
    <cellStyle name="Normál 4 3 2 3 10 4" xfId="8621"/>
    <cellStyle name="Normál 4 3 2 3 10 5" xfId="4322"/>
    <cellStyle name="Normál 4 3 2 3 10 6" xfId="18593"/>
    <cellStyle name="Normál 4 3 2 3 10 7" xfId="28455"/>
    <cellStyle name="Normál 4 3 2 3 11" xfId="1015"/>
    <cellStyle name="Normál 4 3 2 3 11 2" xfId="4325"/>
    <cellStyle name="Normál 4 3 2 3 11 2 2" xfId="16126"/>
    <cellStyle name="Normál 4 3 2 3 11 2 2 2" xfId="26006"/>
    <cellStyle name="Normál 4 3 2 3 11 2 3" xfId="11163"/>
    <cellStyle name="Normál 4 3 2 3 11 2 4" xfId="21064"/>
    <cellStyle name="Normál 4 3 2 3 11 3" xfId="13639"/>
    <cellStyle name="Normál 4 3 2 3 11 3 2" xfId="23533"/>
    <cellStyle name="Normál 4 3 2 3 11 4" xfId="8622"/>
    <cellStyle name="Normál 4 3 2 3 11 5" xfId="4324"/>
    <cellStyle name="Normál 4 3 2 3 11 6" xfId="18594"/>
    <cellStyle name="Normál 4 3 2 3 11 7" xfId="28456"/>
    <cellStyle name="Normál 4 3 2 3 12" xfId="1016"/>
    <cellStyle name="Normál 4 3 2 3 12 2" xfId="4327"/>
    <cellStyle name="Normál 4 3 2 3 12 2 2" xfId="16127"/>
    <cellStyle name="Normál 4 3 2 3 12 2 2 2" xfId="26007"/>
    <cellStyle name="Normál 4 3 2 3 12 2 3" xfId="11164"/>
    <cellStyle name="Normál 4 3 2 3 12 2 4" xfId="21065"/>
    <cellStyle name="Normál 4 3 2 3 12 3" xfId="13640"/>
    <cellStyle name="Normál 4 3 2 3 12 3 2" xfId="23534"/>
    <cellStyle name="Normál 4 3 2 3 12 4" xfId="8623"/>
    <cellStyle name="Normál 4 3 2 3 12 5" xfId="4326"/>
    <cellStyle name="Normál 4 3 2 3 12 6" xfId="18595"/>
    <cellStyle name="Normál 4 3 2 3 12 7" xfId="28457"/>
    <cellStyle name="Normál 4 3 2 3 13" xfId="1017"/>
    <cellStyle name="Normál 4 3 2 3 13 2" xfId="4329"/>
    <cellStyle name="Normál 4 3 2 3 13 2 2" xfId="16128"/>
    <cellStyle name="Normál 4 3 2 3 13 2 2 2" xfId="26008"/>
    <cellStyle name="Normál 4 3 2 3 13 2 3" xfId="11165"/>
    <cellStyle name="Normál 4 3 2 3 13 2 4" xfId="21066"/>
    <cellStyle name="Normál 4 3 2 3 13 3" xfId="13641"/>
    <cellStyle name="Normál 4 3 2 3 13 3 2" xfId="23535"/>
    <cellStyle name="Normál 4 3 2 3 13 4" xfId="8624"/>
    <cellStyle name="Normál 4 3 2 3 13 5" xfId="4328"/>
    <cellStyle name="Normál 4 3 2 3 13 6" xfId="18596"/>
    <cellStyle name="Normál 4 3 2 3 13 7" xfId="28458"/>
    <cellStyle name="Normál 4 3 2 3 14" xfId="4330"/>
    <cellStyle name="Normál 4 3 2 3 14 2" xfId="16124"/>
    <cellStyle name="Normál 4 3 2 3 14 2 2" xfId="26004"/>
    <cellStyle name="Normál 4 3 2 3 14 3" xfId="11161"/>
    <cellStyle name="Normál 4 3 2 3 14 4" xfId="21062"/>
    <cellStyle name="Normál 4 3 2 3 15" xfId="13637"/>
    <cellStyle name="Normál 4 3 2 3 15 2" xfId="23531"/>
    <cellStyle name="Normál 4 3 2 3 16" xfId="8620"/>
    <cellStyle name="Normál 4 3 2 3 17" xfId="4321"/>
    <cellStyle name="Normál 4 3 2 3 18" xfId="18592"/>
    <cellStyle name="Normál 4 3 2 3 19" xfId="28454"/>
    <cellStyle name="Normál 4 3 2 3 2" xfId="1018"/>
    <cellStyle name="Normál 4 3 2 3 2 10" xfId="1019"/>
    <cellStyle name="Normál 4 3 2 3 2 10 2" xfId="4333"/>
    <cellStyle name="Normál 4 3 2 3 2 10 2 2" xfId="16130"/>
    <cellStyle name="Normál 4 3 2 3 2 10 2 2 2" xfId="26010"/>
    <cellStyle name="Normál 4 3 2 3 2 10 2 3" xfId="11167"/>
    <cellStyle name="Normál 4 3 2 3 2 10 2 4" xfId="21068"/>
    <cellStyle name="Normál 4 3 2 3 2 10 3" xfId="13643"/>
    <cellStyle name="Normál 4 3 2 3 2 10 3 2" xfId="23537"/>
    <cellStyle name="Normál 4 3 2 3 2 10 4" xfId="8626"/>
    <cellStyle name="Normál 4 3 2 3 2 10 5" xfId="4332"/>
    <cellStyle name="Normál 4 3 2 3 2 10 6" xfId="18598"/>
    <cellStyle name="Normál 4 3 2 3 2 10 7" xfId="28460"/>
    <cellStyle name="Normál 4 3 2 3 2 11" xfId="1020"/>
    <cellStyle name="Normál 4 3 2 3 2 11 2" xfId="4335"/>
    <cellStyle name="Normál 4 3 2 3 2 11 2 2" xfId="16131"/>
    <cellStyle name="Normál 4 3 2 3 2 11 2 2 2" xfId="26011"/>
    <cellStyle name="Normál 4 3 2 3 2 11 2 3" xfId="11168"/>
    <cellStyle name="Normál 4 3 2 3 2 11 2 4" xfId="21069"/>
    <cellStyle name="Normál 4 3 2 3 2 11 3" xfId="13644"/>
    <cellStyle name="Normál 4 3 2 3 2 11 3 2" xfId="23538"/>
    <cellStyle name="Normál 4 3 2 3 2 11 4" xfId="8627"/>
    <cellStyle name="Normál 4 3 2 3 2 11 5" xfId="4334"/>
    <cellStyle name="Normál 4 3 2 3 2 11 6" xfId="18599"/>
    <cellStyle name="Normál 4 3 2 3 2 11 7" xfId="28461"/>
    <cellStyle name="Normál 4 3 2 3 2 12" xfId="1021"/>
    <cellStyle name="Normál 4 3 2 3 2 12 2" xfId="4337"/>
    <cellStyle name="Normál 4 3 2 3 2 12 2 2" xfId="16132"/>
    <cellStyle name="Normál 4 3 2 3 2 12 2 2 2" xfId="26012"/>
    <cellStyle name="Normál 4 3 2 3 2 12 2 3" xfId="11169"/>
    <cellStyle name="Normál 4 3 2 3 2 12 2 4" xfId="21070"/>
    <cellStyle name="Normál 4 3 2 3 2 12 3" xfId="13645"/>
    <cellStyle name="Normál 4 3 2 3 2 12 3 2" xfId="23539"/>
    <cellStyle name="Normál 4 3 2 3 2 12 4" xfId="8628"/>
    <cellStyle name="Normál 4 3 2 3 2 12 5" xfId="4336"/>
    <cellStyle name="Normál 4 3 2 3 2 12 6" xfId="18600"/>
    <cellStyle name="Normál 4 3 2 3 2 12 7" xfId="28462"/>
    <cellStyle name="Normál 4 3 2 3 2 13" xfId="4338"/>
    <cellStyle name="Normál 4 3 2 3 2 13 2" xfId="16129"/>
    <cellStyle name="Normál 4 3 2 3 2 13 2 2" xfId="26009"/>
    <cellStyle name="Normál 4 3 2 3 2 13 3" xfId="11166"/>
    <cellStyle name="Normál 4 3 2 3 2 13 4" xfId="21067"/>
    <cellStyle name="Normál 4 3 2 3 2 14" xfId="13642"/>
    <cellStyle name="Normál 4 3 2 3 2 14 2" xfId="23536"/>
    <cellStyle name="Normál 4 3 2 3 2 15" xfId="8625"/>
    <cellStyle name="Normál 4 3 2 3 2 16" xfId="4331"/>
    <cellStyle name="Normál 4 3 2 3 2 17" xfId="18597"/>
    <cellStyle name="Normál 4 3 2 3 2 18" xfId="28459"/>
    <cellStyle name="Normál 4 3 2 3 2 2" xfId="1022"/>
    <cellStyle name="Normál 4 3 2 3 2 2 10" xfId="4339"/>
    <cellStyle name="Normál 4 3 2 3 2 2 11" xfId="18601"/>
    <cellStyle name="Normál 4 3 2 3 2 2 12" xfId="28463"/>
    <cellStyle name="Normál 4 3 2 3 2 2 2" xfId="1023"/>
    <cellStyle name="Normál 4 3 2 3 2 2 2 10" xfId="28464"/>
    <cellStyle name="Normál 4 3 2 3 2 2 2 2" xfId="1024"/>
    <cellStyle name="Normál 4 3 2 3 2 2 2 2 2" xfId="4342"/>
    <cellStyle name="Normál 4 3 2 3 2 2 2 2 2 2" xfId="16135"/>
    <cellStyle name="Normál 4 3 2 3 2 2 2 2 2 2 2" xfId="26015"/>
    <cellStyle name="Normál 4 3 2 3 2 2 2 2 2 3" xfId="11172"/>
    <cellStyle name="Normál 4 3 2 3 2 2 2 2 2 4" xfId="21073"/>
    <cellStyle name="Normál 4 3 2 3 2 2 2 2 3" xfId="13648"/>
    <cellStyle name="Normál 4 3 2 3 2 2 2 2 3 2" xfId="23542"/>
    <cellStyle name="Normál 4 3 2 3 2 2 2 2 4" xfId="8631"/>
    <cellStyle name="Normál 4 3 2 3 2 2 2 2 5" xfId="4341"/>
    <cellStyle name="Normál 4 3 2 3 2 2 2 2 6" xfId="18603"/>
    <cellStyle name="Normál 4 3 2 3 2 2 2 2 7" xfId="28465"/>
    <cellStyle name="Normál 4 3 2 3 2 2 2 3" xfId="1025"/>
    <cellStyle name="Normál 4 3 2 3 2 2 2 3 2" xfId="4344"/>
    <cellStyle name="Normál 4 3 2 3 2 2 2 3 2 2" xfId="16136"/>
    <cellStyle name="Normál 4 3 2 3 2 2 2 3 2 2 2" xfId="26016"/>
    <cellStyle name="Normál 4 3 2 3 2 2 2 3 2 3" xfId="11173"/>
    <cellStyle name="Normál 4 3 2 3 2 2 2 3 2 4" xfId="21074"/>
    <cellStyle name="Normál 4 3 2 3 2 2 2 3 3" xfId="13649"/>
    <cellStyle name="Normál 4 3 2 3 2 2 2 3 3 2" xfId="23543"/>
    <cellStyle name="Normál 4 3 2 3 2 2 2 3 4" xfId="8632"/>
    <cellStyle name="Normál 4 3 2 3 2 2 2 3 5" xfId="4343"/>
    <cellStyle name="Normál 4 3 2 3 2 2 2 3 6" xfId="18604"/>
    <cellStyle name="Normál 4 3 2 3 2 2 2 3 7" xfId="28466"/>
    <cellStyle name="Normál 4 3 2 3 2 2 2 4" xfId="1026"/>
    <cellStyle name="Normál 4 3 2 3 2 2 2 4 2" xfId="4346"/>
    <cellStyle name="Normál 4 3 2 3 2 2 2 4 2 2" xfId="16137"/>
    <cellStyle name="Normál 4 3 2 3 2 2 2 4 2 2 2" xfId="26017"/>
    <cellStyle name="Normál 4 3 2 3 2 2 2 4 2 3" xfId="11174"/>
    <cellStyle name="Normál 4 3 2 3 2 2 2 4 2 4" xfId="21075"/>
    <cellStyle name="Normál 4 3 2 3 2 2 2 4 3" xfId="13650"/>
    <cellStyle name="Normál 4 3 2 3 2 2 2 4 3 2" xfId="23544"/>
    <cellStyle name="Normál 4 3 2 3 2 2 2 4 4" xfId="8633"/>
    <cellStyle name="Normál 4 3 2 3 2 2 2 4 5" xfId="4345"/>
    <cellStyle name="Normál 4 3 2 3 2 2 2 4 6" xfId="18605"/>
    <cellStyle name="Normál 4 3 2 3 2 2 2 4 7" xfId="28467"/>
    <cellStyle name="Normál 4 3 2 3 2 2 2 5" xfId="4347"/>
    <cellStyle name="Normál 4 3 2 3 2 2 2 5 2" xfId="16134"/>
    <cellStyle name="Normál 4 3 2 3 2 2 2 5 2 2" xfId="26014"/>
    <cellStyle name="Normál 4 3 2 3 2 2 2 5 3" xfId="11171"/>
    <cellStyle name="Normál 4 3 2 3 2 2 2 5 4" xfId="21072"/>
    <cellStyle name="Normál 4 3 2 3 2 2 2 6" xfId="13647"/>
    <cellStyle name="Normál 4 3 2 3 2 2 2 6 2" xfId="23541"/>
    <cellStyle name="Normál 4 3 2 3 2 2 2 7" xfId="8630"/>
    <cellStyle name="Normál 4 3 2 3 2 2 2 8" xfId="4340"/>
    <cellStyle name="Normál 4 3 2 3 2 2 2 9" xfId="18602"/>
    <cellStyle name="Normál 4 3 2 3 2 2 3" xfId="1027"/>
    <cellStyle name="Normál 4 3 2 3 2 2 3 2" xfId="4349"/>
    <cellStyle name="Normál 4 3 2 3 2 2 3 2 2" xfId="16138"/>
    <cellStyle name="Normál 4 3 2 3 2 2 3 2 2 2" xfId="26018"/>
    <cellStyle name="Normál 4 3 2 3 2 2 3 2 3" xfId="11175"/>
    <cellStyle name="Normál 4 3 2 3 2 2 3 2 4" xfId="21076"/>
    <cellStyle name="Normál 4 3 2 3 2 2 3 3" xfId="13651"/>
    <cellStyle name="Normál 4 3 2 3 2 2 3 3 2" xfId="23545"/>
    <cellStyle name="Normál 4 3 2 3 2 2 3 4" xfId="8634"/>
    <cellStyle name="Normál 4 3 2 3 2 2 3 5" xfId="4348"/>
    <cellStyle name="Normál 4 3 2 3 2 2 3 6" xfId="18606"/>
    <cellStyle name="Normál 4 3 2 3 2 2 3 7" xfId="28468"/>
    <cellStyle name="Normál 4 3 2 3 2 2 4" xfId="1028"/>
    <cellStyle name="Normál 4 3 2 3 2 2 4 2" xfId="4351"/>
    <cellStyle name="Normál 4 3 2 3 2 2 4 2 2" xfId="16139"/>
    <cellStyle name="Normál 4 3 2 3 2 2 4 2 2 2" xfId="26019"/>
    <cellStyle name="Normál 4 3 2 3 2 2 4 2 3" xfId="11176"/>
    <cellStyle name="Normál 4 3 2 3 2 2 4 2 4" xfId="21077"/>
    <cellStyle name="Normál 4 3 2 3 2 2 4 3" xfId="13652"/>
    <cellStyle name="Normál 4 3 2 3 2 2 4 3 2" xfId="23546"/>
    <cellStyle name="Normál 4 3 2 3 2 2 4 4" xfId="8635"/>
    <cellStyle name="Normál 4 3 2 3 2 2 4 5" xfId="4350"/>
    <cellStyle name="Normál 4 3 2 3 2 2 4 6" xfId="18607"/>
    <cellStyle name="Normál 4 3 2 3 2 2 4 7" xfId="28469"/>
    <cellStyle name="Normál 4 3 2 3 2 2 5" xfId="1029"/>
    <cellStyle name="Normál 4 3 2 3 2 2 5 2" xfId="4353"/>
    <cellStyle name="Normál 4 3 2 3 2 2 5 2 2" xfId="16140"/>
    <cellStyle name="Normál 4 3 2 3 2 2 5 2 2 2" xfId="26020"/>
    <cellStyle name="Normál 4 3 2 3 2 2 5 2 3" xfId="11177"/>
    <cellStyle name="Normál 4 3 2 3 2 2 5 2 4" xfId="21078"/>
    <cellStyle name="Normál 4 3 2 3 2 2 5 3" xfId="13653"/>
    <cellStyle name="Normál 4 3 2 3 2 2 5 3 2" xfId="23547"/>
    <cellStyle name="Normál 4 3 2 3 2 2 5 4" xfId="8636"/>
    <cellStyle name="Normál 4 3 2 3 2 2 5 5" xfId="4352"/>
    <cellStyle name="Normál 4 3 2 3 2 2 5 6" xfId="18608"/>
    <cellStyle name="Normál 4 3 2 3 2 2 5 7" xfId="28470"/>
    <cellStyle name="Normál 4 3 2 3 2 2 6" xfId="1030"/>
    <cellStyle name="Normál 4 3 2 3 2 2 6 2" xfId="4355"/>
    <cellStyle name="Normál 4 3 2 3 2 2 6 2 2" xfId="16141"/>
    <cellStyle name="Normál 4 3 2 3 2 2 6 2 2 2" xfId="26021"/>
    <cellStyle name="Normál 4 3 2 3 2 2 6 2 3" xfId="11178"/>
    <cellStyle name="Normál 4 3 2 3 2 2 6 2 4" xfId="21079"/>
    <cellStyle name="Normál 4 3 2 3 2 2 6 3" xfId="13654"/>
    <cellStyle name="Normál 4 3 2 3 2 2 6 3 2" xfId="23548"/>
    <cellStyle name="Normál 4 3 2 3 2 2 6 4" xfId="8637"/>
    <cellStyle name="Normál 4 3 2 3 2 2 6 5" xfId="4354"/>
    <cellStyle name="Normál 4 3 2 3 2 2 6 6" xfId="18609"/>
    <cellStyle name="Normál 4 3 2 3 2 2 6 7" xfId="28471"/>
    <cellStyle name="Normál 4 3 2 3 2 2 7" xfId="4356"/>
    <cellStyle name="Normál 4 3 2 3 2 2 7 2" xfId="16133"/>
    <cellStyle name="Normál 4 3 2 3 2 2 7 2 2" xfId="26013"/>
    <cellStyle name="Normál 4 3 2 3 2 2 7 3" xfId="11170"/>
    <cellStyle name="Normál 4 3 2 3 2 2 7 4" xfId="21071"/>
    <cellStyle name="Normál 4 3 2 3 2 2 8" xfId="13646"/>
    <cellStyle name="Normál 4 3 2 3 2 2 8 2" xfId="23540"/>
    <cellStyle name="Normál 4 3 2 3 2 2 9" xfId="8629"/>
    <cellStyle name="Normál 4 3 2 3 2 3" xfId="1031"/>
    <cellStyle name="Normál 4 3 2 3 2 3 10" xfId="4357"/>
    <cellStyle name="Normál 4 3 2 3 2 3 11" xfId="18610"/>
    <cellStyle name="Normál 4 3 2 3 2 3 12" xfId="28472"/>
    <cellStyle name="Normál 4 3 2 3 2 3 2" xfId="1032"/>
    <cellStyle name="Normál 4 3 2 3 2 3 2 10" xfId="28473"/>
    <cellStyle name="Normál 4 3 2 3 2 3 2 2" xfId="1033"/>
    <cellStyle name="Normál 4 3 2 3 2 3 2 2 2" xfId="4360"/>
    <cellStyle name="Normál 4 3 2 3 2 3 2 2 2 2" xfId="16144"/>
    <cellStyle name="Normál 4 3 2 3 2 3 2 2 2 2 2" xfId="26024"/>
    <cellStyle name="Normál 4 3 2 3 2 3 2 2 2 3" xfId="11181"/>
    <cellStyle name="Normál 4 3 2 3 2 3 2 2 2 4" xfId="21082"/>
    <cellStyle name="Normál 4 3 2 3 2 3 2 2 3" xfId="13657"/>
    <cellStyle name="Normál 4 3 2 3 2 3 2 2 3 2" xfId="23551"/>
    <cellStyle name="Normál 4 3 2 3 2 3 2 2 4" xfId="8640"/>
    <cellStyle name="Normál 4 3 2 3 2 3 2 2 5" xfId="4359"/>
    <cellStyle name="Normál 4 3 2 3 2 3 2 2 6" xfId="18612"/>
    <cellStyle name="Normál 4 3 2 3 2 3 2 2 7" xfId="28474"/>
    <cellStyle name="Normál 4 3 2 3 2 3 2 3" xfId="1034"/>
    <cellStyle name="Normál 4 3 2 3 2 3 2 3 2" xfId="4362"/>
    <cellStyle name="Normál 4 3 2 3 2 3 2 3 2 2" xfId="16145"/>
    <cellStyle name="Normál 4 3 2 3 2 3 2 3 2 2 2" xfId="26025"/>
    <cellStyle name="Normál 4 3 2 3 2 3 2 3 2 3" xfId="11182"/>
    <cellStyle name="Normál 4 3 2 3 2 3 2 3 2 4" xfId="21083"/>
    <cellStyle name="Normál 4 3 2 3 2 3 2 3 3" xfId="13658"/>
    <cellStyle name="Normál 4 3 2 3 2 3 2 3 3 2" xfId="23552"/>
    <cellStyle name="Normál 4 3 2 3 2 3 2 3 4" xfId="8641"/>
    <cellStyle name="Normál 4 3 2 3 2 3 2 3 5" xfId="4361"/>
    <cellStyle name="Normál 4 3 2 3 2 3 2 3 6" xfId="18613"/>
    <cellStyle name="Normál 4 3 2 3 2 3 2 3 7" xfId="28475"/>
    <cellStyle name="Normál 4 3 2 3 2 3 2 4" xfId="1035"/>
    <cellStyle name="Normál 4 3 2 3 2 3 2 4 2" xfId="4364"/>
    <cellStyle name="Normál 4 3 2 3 2 3 2 4 2 2" xfId="16146"/>
    <cellStyle name="Normál 4 3 2 3 2 3 2 4 2 2 2" xfId="26026"/>
    <cellStyle name="Normál 4 3 2 3 2 3 2 4 2 3" xfId="11183"/>
    <cellStyle name="Normál 4 3 2 3 2 3 2 4 2 4" xfId="21084"/>
    <cellStyle name="Normál 4 3 2 3 2 3 2 4 3" xfId="13659"/>
    <cellStyle name="Normál 4 3 2 3 2 3 2 4 3 2" xfId="23553"/>
    <cellStyle name="Normál 4 3 2 3 2 3 2 4 4" xfId="8642"/>
    <cellStyle name="Normál 4 3 2 3 2 3 2 4 5" xfId="4363"/>
    <cellStyle name="Normál 4 3 2 3 2 3 2 4 6" xfId="18614"/>
    <cellStyle name="Normál 4 3 2 3 2 3 2 4 7" xfId="28476"/>
    <cellStyle name="Normál 4 3 2 3 2 3 2 5" xfId="4365"/>
    <cellStyle name="Normál 4 3 2 3 2 3 2 5 2" xfId="16143"/>
    <cellStyle name="Normál 4 3 2 3 2 3 2 5 2 2" xfId="26023"/>
    <cellStyle name="Normál 4 3 2 3 2 3 2 5 3" xfId="11180"/>
    <cellStyle name="Normál 4 3 2 3 2 3 2 5 4" xfId="21081"/>
    <cellStyle name="Normál 4 3 2 3 2 3 2 6" xfId="13656"/>
    <cellStyle name="Normál 4 3 2 3 2 3 2 6 2" xfId="23550"/>
    <cellStyle name="Normál 4 3 2 3 2 3 2 7" xfId="8639"/>
    <cellStyle name="Normál 4 3 2 3 2 3 2 8" xfId="4358"/>
    <cellStyle name="Normál 4 3 2 3 2 3 2 9" xfId="18611"/>
    <cellStyle name="Normál 4 3 2 3 2 3 3" xfId="1036"/>
    <cellStyle name="Normál 4 3 2 3 2 3 3 2" xfId="4367"/>
    <cellStyle name="Normál 4 3 2 3 2 3 3 2 2" xfId="16147"/>
    <cellStyle name="Normál 4 3 2 3 2 3 3 2 2 2" xfId="26027"/>
    <cellStyle name="Normál 4 3 2 3 2 3 3 2 3" xfId="11184"/>
    <cellStyle name="Normál 4 3 2 3 2 3 3 2 4" xfId="21085"/>
    <cellStyle name="Normál 4 3 2 3 2 3 3 3" xfId="13660"/>
    <cellStyle name="Normál 4 3 2 3 2 3 3 3 2" xfId="23554"/>
    <cellStyle name="Normál 4 3 2 3 2 3 3 4" xfId="8643"/>
    <cellStyle name="Normál 4 3 2 3 2 3 3 5" xfId="4366"/>
    <cellStyle name="Normál 4 3 2 3 2 3 3 6" xfId="18615"/>
    <cellStyle name="Normál 4 3 2 3 2 3 3 7" xfId="28477"/>
    <cellStyle name="Normál 4 3 2 3 2 3 4" xfId="1037"/>
    <cellStyle name="Normál 4 3 2 3 2 3 4 2" xfId="4369"/>
    <cellStyle name="Normál 4 3 2 3 2 3 4 2 2" xfId="16148"/>
    <cellStyle name="Normál 4 3 2 3 2 3 4 2 2 2" xfId="26028"/>
    <cellStyle name="Normál 4 3 2 3 2 3 4 2 3" xfId="11185"/>
    <cellStyle name="Normál 4 3 2 3 2 3 4 2 4" xfId="21086"/>
    <cellStyle name="Normál 4 3 2 3 2 3 4 3" xfId="13661"/>
    <cellStyle name="Normál 4 3 2 3 2 3 4 3 2" xfId="23555"/>
    <cellStyle name="Normál 4 3 2 3 2 3 4 4" xfId="8644"/>
    <cellStyle name="Normál 4 3 2 3 2 3 4 5" xfId="4368"/>
    <cellStyle name="Normál 4 3 2 3 2 3 4 6" xfId="18616"/>
    <cellStyle name="Normál 4 3 2 3 2 3 4 7" xfId="28478"/>
    <cellStyle name="Normál 4 3 2 3 2 3 5" xfId="1038"/>
    <cellStyle name="Normál 4 3 2 3 2 3 5 2" xfId="4371"/>
    <cellStyle name="Normál 4 3 2 3 2 3 5 2 2" xfId="16149"/>
    <cellStyle name="Normál 4 3 2 3 2 3 5 2 2 2" xfId="26029"/>
    <cellStyle name="Normál 4 3 2 3 2 3 5 2 3" xfId="11186"/>
    <cellStyle name="Normál 4 3 2 3 2 3 5 2 4" xfId="21087"/>
    <cellStyle name="Normál 4 3 2 3 2 3 5 3" xfId="13662"/>
    <cellStyle name="Normál 4 3 2 3 2 3 5 3 2" xfId="23556"/>
    <cellStyle name="Normál 4 3 2 3 2 3 5 4" xfId="8645"/>
    <cellStyle name="Normál 4 3 2 3 2 3 5 5" xfId="4370"/>
    <cellStyle name="Normál 4 3 2 3 2 3 5 6" xfId="18617"/>
    <cellStyle name="Normál 4 3 2 3 2 3 5 7" xfId="28479"/>
    <cellStyle name="Normál 4 3 2 3 2 3 6" xfId="1039"/>
    <cellStyle name="Normál 4 3 2 3 2 3 6 2" xfId="4373"/>
    <cellStyle name="Normál 4 3 2 3 2 3 6 2 2" xfId="16150"/>
    <cellStyle name="Normál 4 3 2 3 2 3 6 2 2 2" xfId="26030"/>
    <cellStyle name="Normál 4 3 2 3 2 3 6 2 3" xfId="11187"/>
    <cellStyle name="Normál 4 3 2 3 2 3 6 2 4" xfId="21088"/>
    <cellStyle name="Normál 4 3 2 3 2 3 6 3" xfId="13663"/>
    <cellStyle name="Normál 4 3 2 3 2 3 6 3 2" xfId="23557"/>
    <cellStyle name="Normál 4 3 2 3 2 3 6 4" xfId="8646"/>
    <cellStyle name="Normál 4 3 2 3 2 3 6 5" xfId="4372"/>
    <cellStyle name="Normál 4 3 2 3 2 3 6 6" xfId="18618"/>
    <cellStyle name="Normál 4 3 2 3 2 3 6 7" xfId="28480"/>
    <cellStyle name="Normál 4 3 2 3 2 3 7" xfId="4374"/>
    <cellStyle name="Normál 4 3 2 3 2 3 7 2" xfId="16142"/>
    <cellStyle name="Normál 4 3 2 3 2 3 7 2 2" xfId="26022"/>
    <cellStyle name="Normál 4 3 2 3 2 3 7 3" xfId="11179"/>
    <cellStyle name="Normál 4 3 2 3 2 3 7 4" xfId="21080"/>
    <cellStyle name="Normál 4 3 2 3 2 3 8" xfId="13655"/>
    <cellStyle name="Normál 4 3 2 3 2 3 8 2" xfId="23549"/>
    <cellStyle name="Normál 4 3 2 3 2 3 9" xfId="8638"/>
    <cellStyle name="Normál 4 3 2 3 2 4" xfId="1040"/>
    <cellStyle name="Normál 4 3 2 3 2 4 10" xfId="4375"/>
    <cellStyle name="Normál 4 3 2 3 2 4 11" xfId="18619"/>
    <cellStyle name="Normál 4 3 2 3 2 4 12" xfId="28481"/>
    <cellStyle name="Normál 4 3 2 3 2 4 2" xfId="1041"/>
    <cellStyle name="Normál 4 3 2 3 2 4 2 10" xfId="28482"/>
    <cellStyle name="Normál 4 3 2 3 2 4 2 2" xfId="1042"/>
    <cellStyle name="Normál 4 3 2 3 2 4 2 2 2" xfId="4378"/>
    <cellStyle name="Normál 4 3 2 3 2 4 2 2 2 2" xfId="16153"/>
    <cellStyle name="Normál 4 3 2 3 2 4 2 2 2 2 2" xfId="26033"/>
    <cellStyle name="Normál 4 3 2 3 2 4 2 2 2 3" xfId="11190"/>
    <cellStyle name="Normál 4 3 2 3 2 4 2 2 2 4" xfId="21091"/>
    <cellStyle name="Normál 4 3 2 3 2 4 2 2 3" xfId="13666"/>
    <cellStyle name="Normál 4 3 2 3 2 4 2 2 3 2" xfId="23560"/>
    <cellStyle name="Normál 4 3 2 3 2 4 2 2 4" xfId="8649"/>
    <cellStyle name="Normál 4 3 2 3 2 4 2 2 5" xfId="4377"/>
    <cellStyle name="Normál 4 3 2 3 2 4 2 2 6" xfId="18621"/>
    <cellStyle name="Normál 4 3 2 3 2 4 2 2 7" xfId="28483"/>
    <cellStyle name="Normál 4 3 2 3 2 4 2 3" xfId="1043"/>
    <cellStyle name="Normál 4 3 2 3 2 4 2 3 2" xfId="4380"/>
    <cellStyle name="Normál 4 3 2 3 2 4 2 3 2 2" xfId="16154"/>
    <cellStyle name="Normál 4 3 2 3 2 4 2 3 2 2 2" xfId="26034"/>
    <cellStyle name="Normál 4 3 2 3 2 4 2 3 2 3" xfId="11191"/>
    <cellStyle name="Normál 4 3 2 3 2 4 2 3 2 4" xfId="21092"/>
    <cellStyle name="Normál 4 3 2 3 2 4 2 3 3" xfId="13667"/>
    <cellStyle name="Normál 4 3 2 3 2 4 2 3 3 2" xfId="23561"/>
    <cellStyle name="Normál 4 3 2 3 2 4 2 3 4" xfId="8650"/>
    <cellStyle name="Normál 4 3 2 3 2 4 2 3 5" xfId="4379"/>
    <cellStyle name="Normál 4 3 2 3 2 4 2 3 6" xfId="18622"/>
    <cellStyle name="Normál 4 3 2 3 2 4 2 3 7" xfId="28484"/>
    <cellStyle name="Normál 4 3 2 3 2 4 2 4" xfId="1044"/>
    <cellStyle name="Normál 4 3 2 3 2 4 2 4 2" xfId="4382"/>
    <cellStyle name="Normál 4 3 2 3 2 4 2 4 2 2" xfId="16155"/>
    <cellStyle name="Normál 4 3 2 3 2 4 2 4 2 2 2" xfId="26035"/>
    <cellStyle name="Normál 4 3 2 3 2 4 2 4 2 3" xfId="11192"/>
    <cellStyle name="Normál 4 3 2 3 2 4 2 4 2 4" xfId="21093"/>
    <cellStyle name="Normál 4 3 2 3 2 4 2 4 3" xfId="13668"/>
    <cellStyle name="Normál 4 3 2 3 2 4 2 4 3 2" xfId="23562"/>
    <cellStyle name="Normál 4 3 2 3 2 4 2 4 4" xfId="8651"/>
    <cellStyle name="Normál 4 3 2 3 2 4 2 4 5" xfId="4381"/>
    <cellStyle name="Normál 4 3 2 3 2 4 2 4 6" xfId="18623"/>
    <cellStyle name="Normál 4 3 2 3 2 4 2 4 7" xfId="28485"/>
    <cellStyle name="Normál 4 3 2 3 2 4 2 5" xfId="4383"/>
    <cellStyle name="Normál 4 3 2 3 2 4 2 5 2" xfId="16152"/>
    <cellStyle name="Normál 4 3 2 3 2 4 2 5 2 2" xfId="26032"/>
    <cellStyle name="Normál 4 3 2 3 2 4 2 5 3" xfId="11189"/>
    <cellStyle name="Normál 4 3 2 3 2 4 2 5 4" xfId="21090"/>
    <cellStyle name="Normál 4 3 2 3 2 4 2 6" xfId="13665"/>
    <cellStyle name="Normál 4 3 2 3 2 4 2 6 2" xfId="23559"/>
    <cellStyle name="Normál 4 3 2 3 2 4 2 7" xfId="8648"/>
    <cellStyle name="Normál 4 3 2 3 2 4 2 8" xfId="4376"/>
    <cellStyle name="Normál 4 3 2 3 2 4 2 9" xfId="18620"/>
    <cellStyle name="Normál 4 3 2 3 2 4 3" xfId="1045"/>
    <cellStyle name="Normál 4 3 2 3 2 4 3 2" xfId="4385"/>
    <cellStyle name="Normál 4 3 2 3 2 4 3 2 2" xfId="16156"/>
    <cellStyle name="Normál 4 3 2 3 2 4 3 2 2 2" xfId="26036"/>
    <cellStyle name="Normál 4 3 2 3 2 4 3 2 3" xfId="11193"/>
    <cellStyle name="Normál 4 3 2 3 2 4 3 2 4" xfId="21094"/>
    <cellStyle name="Normál 4 3 2 3 2 4 3 3" xfId="13669"/>
    <cellStyle name="Normál 4 3 2 3 2 4 3 3 2" xfId="23563"/>
    <cellStyle name="Normál 4 3 2 3 2 4 3 4" xfId="8652"/>
    <cellStyle name="Normál 4 3 2 3 2 4 3 5" xfId="4384"/>
    <cellStyle name="Normál 4 3 2 3 2 4 3 6" xfId="18624"/>
    <cellStyle name="Normál 4 3 2 3 2 4 3 7" xfId="28486"/>
    <cellStyle name="Normál 4 3 2 3 2 4 4" xfId="1046"/>
    <cellStyle name="Normál 4 3 2 3 2 4 4 2" xfId="4387"/>
    <cellStyle name="Normál 4 3 2 3 2 4 4 2 2" xfId="16157"/>
    <cellStyle name="Normál 4 3 2 3 2 4 4 2 2 2" xfId="26037"/>
    <cellStyle name="Normál 4 3 2 3 2 4 4 2 3" xfId="11194"/>
    <cellStyle name="Normál 4 3 2 3 2 4 4 2 4" xfId="21095"/>
    <cellStyle name="Normál 4 3 2 3 2 4 4 3" xfId="13670"/>
    <cellStyle name="Normál 4 3 2 3 2 4 4 3 2" xfId="23564"/>
    <cellStyle name="Normál 4 3 2 3 2 4 4 4" xfId="8653"/>
    <cellStyle name="Normál 4 3 2 3 2 4 4 5" xfId="4386"/>
    <cellStyle name="Normál 4 3 2 3 2 4 4 6" xfId="18625"/>
    <cellStyle name="Normál 4 3 2 3 2 4 4 7" xfId="28487"/>
    <cellStyle name="Normál 4 3 2 3 2 4 5" xfId="1047"/>
    <cellStyle name="Normál 4 3 2 3 2 4 5 2" xfId="4389"/>
    <cellStyle name="Normál 4 3 2 3 2 4 5 2 2" xfId="16158"/>
    <cellStyle name="Normál 4 3 2 3 2 4 5 2 2 2" xfId="26038"/>
    <cellStyle name="Normál 4 3 2 3 2 4 5 2 3" xfId="11195"/>
    <cellStyle name="Normál 4 3 2 3 2 4 5 2 4" xfId="21096"/>
    <cellStyle name="Normál 4 3 2 3 2 4 5 3" xfId="13671"/>
    <cellStyle name="Normál 4 3 2 3 2 4 5 3 2" xfId="23565"/>
    <cellStyle name="Normál 4 3 2 3 2 4 5 4" xfId="8654"/>
    <cellStyle name="Normál 4 3 2 3 2 4 5 5" xfId="4388"/>
    <cellStyle name="Normál 4 3 2 3 2 4 5 6" xfId="18626"/>
    <cellStyle name="Normál 4 3 2 3 2 4 5 7" xfId="28488"/>
    <cellStyle name="Normál 4 3 2 3 2 4 6" xfId="1048"/>
    <cellStyle name="Normál 4 3 2 3 2 4 6 2" xfId="4391"/>
    <cellStyle name="Normál 4 3 2 3 2 4 6 2 2" xfId="16159"/>
    <cellStyle name="Normál 4 3 2 3 2 4 6 2 2 2" xfId="26039"/>
    <cellStyle name="Normál 4 3 2 3 2 4 6 2 3" xfId="11196"/>
    <cellStyle name="Normál 4 3 2 3 2 4 6 2 4" xfId="21097"/>
    <cellStyle name="Normál 4 3 2 3 2 4 6 3" xfId="13672"/>
    <cellStyle name="Normál 4 3 2 3 2 4 6 3 2" xfId="23566"/>
    <cellStyle name="Normál 4 3 2 3 2 4 6 4" xfId="8655"/>
    <cellStyle name="Normál 4 3 2 3 2 4 6 5" xfId="4390"/>
    <cellStyle name="Normál 4 3 2 3 2 4 6 6" xfId="18627"/>
    <cellStyle name="Normál 4 3 2 3 2 4 6 7" xfId="28489"/>
    <cellStyle name="Normál 4 3 2 3 2 4 7" xfId="4392"/>
    <cellStyle name="Normál 4 3 2 3 2 4 7 2" xfId="16151"/>
    <cellStyle name="Normál 4 3 2 3 2 4 7 2 2" xfId="26031"/>
    <cellStyle name="Normál 4 3 2 3 2 4 7 3" xfId="11188"/>
    <cellStyle name="Normál 4 3 2 3 2 4 7 4" xfId="21089"/>
    <cellStyle name="Normál 4 3 2 3 2 4 8" xfId="13664"/>
    <cellStyle name="Normál 4 3 2 3 2 4 8 2" xfId="23558"/>
    <cellStyle name="Normál 4 3 2 3 2 4 9" xfId="8647"/>
    <cellStyle name="Normál 4 3 2 3 2 5" xfId="1049"/>
    <cellStyle name="Normál 4 3 2 3 2 5 10" xfId="4393"/>
    <cellStyle name="Normál 4 3 2 3 2 5 11" xfId="18628"/>
    <cellStyle name="Normál 4 3 2 3 2 5 12" xfId="28490"/>
    <cellStyle name="Normál 4 3 2 3 2 5 2" xfId="1050"/>
    <cellStyle name="Normál 4 3 2 3 2 5 2 10" xfId="28491"/>
    <cellStyle name="Normál 4 3 2 3 2 5 2 2" xfId="1051"/>
    <cellStyle name="Normál 4 3 2 3 2 5 2 2 2" xfId="4396"/>
    <cellStyle name="Normál 4 3 2 3 2 5 2 2 2 2" xfId="16162"/>
    <cellStyle name="Normál 4 3 2 3 2 5 2 2 2 2 2" xfId="26042"/>
    <cellStyle name="Normál 4 3 2 3 2 5 2 2 2 3" xfId="11199"/>
    <cellStyle name="Normál 4 3 2 3 2 5 2 2 2 4" xfId="21100"/>
    <cellStyle name="Normál 4 3 2 3 2 5 2 2 3" xfId="13675"/>
    <cellStyle name="Normál 4 3 2 3 2 5 2 2 3 2" xfId="23569"/>
    <cellStyle name="Normál 4 3 2 3 2 5 2 2 4" xfId="8658"/>
    <cellStyle name="Normál 4 3 2 3 2 5 2 2 5" xfId="4395"/>
    <cellStyle name="Normál 4 3 2 3 2 5 2 2 6" xfId="18630"/>
    <cellStyle name="Normál 4 3 2 3 2 5 2 2 7" xfId="28492"/>
    <cellStyle name="Normál 4 3 2 3 2 5 2 3" xfId="1052"/>
    <cellStyle name="Normál 4 3 2 3 2 5 2 3 2" xfId="4398"/>
    <cellStyle name="Normál 4 3 2 3 2 5 2 3 2 2" xfId="16163"/>
    <cellStyle name="Normál 4 3 2 3 2 5 2 3 2 2 2" xfId="26043"/>
    <cellStyle name="Normál 4 3 2 3 2 5 2 3 2 3" xfId="11200"/>
    <cellStyle name="Normál 4 3 2 3 2 5 2 3 2 4" xfId="21101"/>
    <cellStyle name="Normál 4 3 2 3 2 5 2 3 3" xfId="13676"/>
    <cellStyle name="Normál 4 3 2 3 2 5 2 3 3 2" xfId="23570"/>
    <cellStyle name="Normál 4 3 2 3 2 5 2 3 4" xfId="8659"/>
    <cellStyle name="Normál 4 3 2 3 2 5 2 3 5" xfId="4397"/>
    <cellStyle name="Normál 4 3 2 3 2 5 2 3 6" xfId="18631"/>
    <cellStyle name="Normál 4 3 2 3 2 5 2 3 7" xfId="28493"/>
    <cellStyle name="Normál 4 3 2 3 2 5 2 4" xfId="1053"/>
    <cellStyle name="Normál 4 3 2 3 2 5 2 4 2" xfId="4400"/>
    <cellStyle name="Normál 4 3 2 3 2 5 2 4 2 2" xfId="16164"/>
    <cellStyle name="Normál 4 3 2 3 2 5 2 4 2 2 2" xfId="26044"/>
    <cellStyle name="Normál 4 3 2 3 2 5 2 4 2 3" xfId="11201"/>
    <cellStyle name="Normál 4 3 2 3 2 5 2 4 2 4" xfId="21102"/>
    <cellStyle name="Normál 4 3 2 3 2 5 2 4 3" xfId="13677"/>
    <cellStyle name="Normál 4 3 2 3 2 5 2 4 3 2" xfId="23571"/>
    <cellStyle name="Normál 4 3 2 3 2 5 2 4 4" xfId="8660"/>
    <cellStyle name="Normál 4 3 2 3 2 5 2 4 5" xfId="4399"/>
    <cellStyle name="Normál 4 3 2 3 2 5 2 4 6" xfId="18632"/>
    <cellStyle name="Normál 4 3 2 3 2 5 2 4 7" xfId="28494"/>
    <cellStyle name="Normál 4 3 2 3 2 5 2 5" xfId="4401"/>
    <cellStyle name="Normál 4 3 2 3 2 5 2 5 2" xfId="16161"/>
    <cellStyle name="Normál 4 3 2 3 2 5 2 5 2 2" xfId="26041"/>
    <cellStyle name="Normál 4 3 2 3 2 5 2 5 3" xfId="11198"/>
    <cellStyle name="Normál 4 3 2 3 2 5 2 5 4" xfId="21099"/>
    <cellStyle name="Normál 4 3 2 3 2 5 2 6" xfId="13674"/>
    <cellStyle name="Normál 4 3 2 3 2 5 2 6 2" xfId="23568"/>
    <cellStyle name="Normál 4 3 2 3 2 5 2 7" xfId="8657"/>
    <cellStyle name="Normál 4 3 2 3 2 5 2 8" xfId="4394"/>
    <cellStyle name="Normál 4 3 2 3 2 5 2 9" xfId="18629"/>
    <cellStyle name="Normál 4 3 2 3 2 5 3" xfId="1054"/>
    <cellStyle name="Normál 4 3 2 3 2 5 3 2" xfId="4403"/>
    <cellStyle name="Normál 4 3 2 3 2 5 3 2 2" xfId="16165"/>
    <cellStyle name="Normál 4 3 2 3 2 5 3 2 2 2" xfId="26045"/>
    <cellStyle name="Normál 4 3 2 3 2 5 3 2 3" xfId="11202"/>
    <cellStyle name="Normál 4 3 2 3 2 5 3 2 4" xfId="21103"/>
    <cellStyle name="Normál 4 3 2 3 2 5 3 3" xfId="13678"/>
    <cellStyle name="Normál 4 3 2 3 2 5 3 3 2" xfId="23572"/>
    <cellStyle name="Normál 4 3 2 3 2 5 3 4" xfId="8661"/>
    <cellStyle name="Normál 4 3 2 3 2 5 3 5" xfId="4402"/>
    <cellStyle name="Normál 4 3 2 3 2 5 3 6" xfId="18633"/>
    <cellStyle name="Normál 4 3 2 3 2 5 3 7" xfId="28495"/>
    <cellStyle name="Normál 4 3 2 3 2 5 4" xfId="1055"/>
    <cellStyle name="Normál 4 3 2 3 2 5 4 2" xfId="4405"/>
    <cellStyle name="Normál 4 3 2 3 2 5 4 2 2" xfId="16166"/>
    <cellStyle name="Normál 4 3 2 3 2 5 4 2 2 2" xfId="26046"/>
    <cellStyle name="Normál 4 3 2 3 2 5 4 2 3" xfId="11203"/>
    <cellStyle name="Normál 4 3 2 3 2 5 4 2 4" xfId="21104"/>
    <cellStyle name="Normál 4 3 2 3 2 5 4 3" xfId="13679"/>
    <cellStyle name="Normál 4 3 2 3 2 5 4 3 2" xfId="23573"/>
    <cellStyle name="Normál 4 3 2 3 2 5 4 4" xfId="8662"/>
    <cellStyle name="Normál 4 3 2 3 2 5 4 5" xfId="4404"/>
    <cellStyle name="Normál 4 3 2 3 2 5 4 6" xfId="18634"/>
    <cellStyle name="Normál 4 3 2 3 2 5 4 7" xfId="28496"/>
    <cellStyle name="Normál 4 3 2 3 2 5 5" xfId="1056"/>
    <cellStyle name="Normál 4 3 2 3 2 5 5 2" xfId="4407"/>
    <cellStyle name="Normál 4 3 2 3 2 5 5 2 2" xfId="16167"/>
    <cellStyle name="Normál 4 3 2 3 2 5 5 2 2 2" xfId="26047"/>
    <cellStyle name="Normál 4 3 2 3 2 5 5 2 3" xfId="11204"/>
    <cellStyle name="Normál 4 3 2 3 2 5 5 2 4" xfId="21105"/>
    <cellStyle name="Normál 4 3 2 3 2 5 5 3" xfId="13680"/>
    <cellStyle name="Normál 4 3 2 3 2 5 5 3 2" xfId="23574"/>
    <cellStyle name="Normál 4 3 2 3 2 5 5 4" xfId="8663"/>
    <cellStyle name="Normál 4 3 2 3 2 5 5 5" xfId="4406"/>
    <cellStyle name="Normál 4 3 2 3 2 5 5 6" xfId="18635"/>
    <cellStyle name="Normál 4 3 2 3 2 5 5 7" xfId="28497"/>
    <cellStyle name="Normál 4 3 2 3 2 5 6" xfId="1057"/>
    <cellStyle name="Normál 4 3 2 3 2 5 6 2" xfId="4409"/>
    <cellStyle name="Normál 4 3 2 3 2 5 6 2 2" xfId="16168"/>
    <cellStyle name="Normál 4 3 2 3 2 5 6 2 2 2" xfId="26048"/>
    <cellStyle name="Normál 4 3 2 3 2 5 6 2 3" xfId="11205"/>
    <cellStyle name="Normál 4 3 2 3 2 5 6 2 4" xfId="21106"/>
    <cellStyle name="Normál 4 3 2 3 2 5 6 3" xfId="13681"/>
    <cellStyle name="Normál 4 3 2 3 2 5 6 3 2" xfId="23575"/>
    <cellStyle name="Normál 4 3 2 3 2 5 6 4" xfId="8664"/>
    <cellStyle name="Normál 4 3 2 3 2 5 6 5" xfId="4408"/>
    <cellStyle name="Normál 4 3 2 3 2 5 6 6" xfId="18636"/>
    <cellStyle name="Normál 4 3 2 3 2 5 6 7" xfId="28498"/>
    <cellStyle name="Normál 4 3 2 3 2 5 7" xfId="4410"/>
    <cellStyle name="Normál 4 3 2 3 2 5 7 2" xfId="16160"/>
    <cellStyle name="Normál 4 3 2 3 2 5 7 2 2" xfId="26040"/>
    <cellStyle name="Normál 4 3 2 3 2 5 7 3" xfId="11197"/>
    <cellStyle name="Normál 4 3 2 3 2 5 7 4" xfId="21098"/>
    <cellStyle name="Normál 4 3 2 3 2 5 8" xfId="13673"/>
    <cellStyle name="Normál 4 3 2 3 2 5 8 2" xfId="23567"/>
    <cellStyle name="Normál 4 3 2 3 2 5 9" xfId="8656"/>
    <cellStyle name="Normál 4 3 2 3 2 6" xfId="1058"/>
    <cellStyle name="Normál 4 3 2 3 2 6 10" xfId="4411"/>
    <cellStyle name="Normál 4 3 2 3 2 6 11" xfId="18637"/>
    <cellStyle name="Normál 4 3 2 3 2 6 12" xfId="28499"/>
    <cellStyle name="Normál 4 3 2 3 2 6 2" xfId="1059"/>
    <cellStyle name="Normál 4 3 2 3 2 6 2 10" xfId="28500"/>
    <cellStyle name="Normál 4 3 2 3 2 6 2 2" xfId="1060"/>
    <cellStyle name="Normál 4 3 2 3 2 6 2 2 2" xfId="4414"/>
    <cellStyle name="Normál 4 3 2 3 2 6 2 2 2 2" xfId="16171"/>
    <cellStyle name="Normál 4 3 2 3 2 6 2 2 2 2 2" xfId="26051"/>
    <cellStyle name="Normál 4 3 2 3 2 6 2 2 2 3" xfId="11208"/>
    <cellStyle name="Normál 4 3 2 3 2 6 2 2 2 4" xfId="21109"/>
    <cellStyle name="Normál 4 3 2 3 2 6 2 2 3" xfId="13684"/>
    <cellStyle name="Normál 4 3 2 3 2 6 2 2 3 2" xfId="23578"/>
    <cellStyle name="Normál 4 3 2 3 2 6 2 2 4" xfId="8667"/>
    <cellStyle name="Normál 4 3 2 3 2 6 2 2 5" xfId="4413"/>
    <cellStyle name="Normál 4 3 2 3 2 6 2 2 6" xfId="18639"/>
    <cellStyle name="Normál 4 3 2 3 2 6 2 2 7" xfId="28501"/>
    <cellStyle name="Normál 4 3 2 3 2 6 2 3" xfId="1061"/>
    <cellStyle name="Normál 4 3 2 3 2 6 2 3 2" xfId="4416"/>
    <cellStyle name="Normál 4 3 2 3 2 6 2 3 2 2" xfId="16172"/>
    <cellStyle name="Normál 4 3 2 3 2 6 2 3 2 2 2" xfId="26052"/>
    <cellStyle name="Normál 4 3 2 3 2 6 2 3 2 3" xfId="11209"/>
    <cellStyle name="Normál 4 3 2 3 2 6 2 3 2 4" xfId="21110"/>
    <cellStyle name="Normál 4 3 2 3 2 6 2 3 3" xfId="13685"/>
    <cellStyle name="Normál 4 3 2 3 2 6 2 3 3 2" xfId="23579"/>
    <cellStyle name="Normál 4 3 2 3 2 6 2 3 4" xfId="8668"/>
    <cellStyle name="Normál 4 3 2 3 2 6 2 3 5" xfId="4415"/>
    <cellStyle name="Normál 4 3 2 3 2 6 2 3 6" xfId="18640"/>
    <cellStyle name="Normál 4 3 2 3 2 6 2 3 7" xfId="28502"/>
    <cellStyle name="Normál 4 3 2 3 2 6 2 4" xfId="1062"/>
    <cellStyle name="Normál 4 3 2 3 2 6 2 4 2" xfId="4418"/>
    <cellStyle name="Normál 4 3 2 3 2 6 2 4 2 2" xfId="16173"/>
    <cellStyle name="Normál 4 3 2 3 2 6 2 4 2 2 2" xfId="26053"/>
    <cellStyle name="Normál 4 3 2 3 2 6 2 4 2 3" xfId="11210"/>
    <cellStyle name="Normál 4 3 2 3 2 6 2 4 2 4" xfId="21111"/>
    <cellStyle name="Normál 4 3 2 3 2 6 2 4 3" xfId="13686"/>
    <cellStyle name="Normál 4 3 2 3 2 6 2 4 3 2" xfId="23580"/>
    <cellStyle name="Normál 4 3 2 3 2 6 2 4 4" xfId="8669"/>
    <cellStyle name="Normál 4 3 2 3 2 6 2 4 5" xfId="4417"/>
    <cellStyle name="Normál 4 3 2 3 2 6 2 4 6" xfId="18641"/>
    <cellStyle name="Normál 4 3 2 3 2 6 2 4 7" xfId="28503"/>
    <cellStyle name="Normál 4 3 2 3 2 6 2 5" xfId="4419"/>
    <cellStyle name="Normál 4 3 2 3 2 6 2 5 2" xfId="16170"/>
    <cellStyle name="Normál 4 3 2 3 2 6 2 5 2 2" xfId="26050"/>
    <cellStyle name="Normál 4 3 2 3 2 6 2 5 3" xfId="11207"/>
    <cellStyle name="Normál 4 3 2 3 2 6 2 5 4" xfId="21108"/>
    <cellStyle name="Normál 4 3 2 3 2 6 2 6" xfId="13683"/>
    <cellStyle name="Normál 4 3 2 3 2 6 2 6 2" xfId="23577"/>
    <cellStyle name="Normál 4 3 2 3 2 6 2 7" xfId="8666"/>
    <cellStyle name="Normál 4 3 2 3 2 6 2 8" xfId="4412"/>
    <cellStyle name="Normál 4 3 2 3 2 6 2 9" xfId="18638"/>
    <cellStyle name="Normál 4 3 2 3 2 6 3" xfId="1063"/>
    <cellStyle name="Normál 4 3 2 3 2 6 3 2" xfId="4421"/>
    <cellStyle name="Normál 4 3 2 3 2 6 3 2 2" xfId="16174"/>
    <cellStyle name="Normál 4 3 2 3 2 6 3 2 2 2" xfId="26054"/>
    <cellStyle name="Normál 4 3 2 3 2 6 3 2 3" xfId="11211"/>
    <cellStyle name="Normál 4 3 2 3 2 6 3 2 4" xfId="21112"/>
    <cellStyle name="Normál 4 3 2 3 2 6 3 3" xfId="13687"/>
    <cellStyle name="Normál 4 3 2 3 2 6 3 3 2" xfId="23581"/>
    <cellStyle name="Normál 4 3 2 3 2 6 3 4" xfId="8670"/>
    <cellStyle name="Normál 4 3 2 3 2 6 3 5" xfId="4420"/>
    <cellStyle name="Normál 4 3 2 3 2 6 3 6" xfId="18642"/>
    <cellStyle name="Normál 4 3 2 3 2 6 3 7" xfId="28504"/>
    <cellStyle name="Normál 4 3 2 3 2 6 4" xfId="1064"/>
    <cellStyle name="Normál 4 3 2 3 2 6 4 2" xfId="4423"/>
    <cellStyle name="Normál 4 3 2 3 2 6 4 2 2" xfId="16175"/>
    <cellStyle name="Normál 4 3 2 3 2 6 4 2 2 2" xfId="26055"/>
    <cellStyle name="Normál 4 3 2 3 2 6 4 2 3" xfId="11212"/>
    <cellStyle name="Normál 4 3 2 3 2 6 4 2 4" xfId="21113"/>
    <cellStyle name="Normál 4 3 2 3 2 6 4 3" xfId="13688"/>
    <cellStyle name="Normál 4 3 2 3 2 6 4 3 2" xfId="23582"/>
    <cellStyle name="Normál 4 3 2 3 2 6 4 4" xfId="8671"/>
    <cellStyle name="Normál 4 3 2 3 2 6 4 5" xfId="4422"/>
    <cellStyle name="Normál 4 3 2 3 2 6 4 6" xfId="18643"/>
    <cellStyle name="Normál 4 3 2 3 2 6 4 7" xfId="28505"/>
    <cellStyle name="Normál 4 3 2 3 2 6 5" xfId="1065"/>
    <cellStyle name="Normál 4 3 2 3 2 6 5 2" xfId="4425"/>
    <cellStyle name="Normál 4 3 2 3 2 6 5 2 2" xfId="16176"/>
    <cellStyle name="Normál 4 3 2 3 2 6 5 2 2 2" xfId="26056"/>
    <cellStyle name="Normál 4 3 2 3 2 6 5 2 3" xfId="11213"/>
    <cellStyle name="Normál 4 3 2 3 2 6 5 2 4" xfId="21114"/>
    <cellStyle name="Normál 4 3 2 3 2 6 5 3" xfId="13689"/>
    <cellStyle name="Normál 4 3 2 3 2 6 5 3 2" xfId="23583"/>
    <cellStyle name="Normál 4 3 2 3 2 6 5 4" xfId="8672"/>
    <cellStyle name="Normál 4 3 2 3 2 6 5 5" xfId="4424"/>
    <cellStyle name="Normál 4 3 2 3 2 6 5 6" xfId="18644"/>
    <cellStyle name="Normál 4 3 2 3 2 6 5 7" xfId="28506"/>
    <cellStyle name="Normál 4 3 2 3 2 6 6" xfId="1066"/>
    <cellStyle name="Normál 4 3 2 3 2 6 6 2" xfId="4427"/>
    <cellStyle name="Normál 4 3 2 3 2 6 6 2 2" xfId="16177"/>
    <cellStyle name="Normál 4 3 2 3 2 6 6 2 2 2" xfId="26057"/>
    <cellStyle name="Normál 4 3 2 3 2 6 6 2 3" xfId="11214"/>
    <cellStyle name="Normál 4 3 2 3 2 6 6 2 4" xfId="21115"/>
    <cellStyle name="Normál 4 3 2 3 2 6 6 3" xfId="13690"/>
    <cellStyle name="Normál 4 3 2 3 2 6 6 3 2" xfId="23584"/>
    <cellStyle name="Normál 4 3 2 3 2 6 6 4" xfId="8673"/>
    <cellStyle name="Normál 4 3 2 3 2 6 6 5" xfId="4426"/>
    <cellStyle name="Normál 4 3 2 3 2 6 6 6" xfId="18645"/>
    <cellStyle name="Normál 4 3 2 3 2 6 6 7" xfId="28507"/>
    <cellStyle name="Normál 4 3 2 3 2 6 7" xfId="4428"/>
    <cellStyle name="Normál 4 3 2 3 2 6 7 2" xfId="16169"/>
    <cellStyle name="Normál 4 3 2 3 2 6 7 2 2" xfId="26049"/>
    <cellStyle name="Normál 4 3 2 3 2 6 7 3" xfId="11206"/>
    <cellStyle name="Normál 4 3 2 3 2 6 7 4" xfId="21107"/>
    <cellStyle name="Normál 4 3 2 3 2 6 8" xfId="13682"/>
    <cellStyle name="Normál 4 3 2 3 2 6 8 2" xfId="23576"/>
    <cellStyle name="Normál 4 3 2 3 2 6 9" xfId="8665"/>
    <cellStyle name="Normál 4 3 2 3 2 7" xfId="1067"/>
    <cellStyle name="Normál 4 3 2 3 2 7 10" xfId="28508"/>
    <cellStyle name="Normál 4 3 2 3 2 7 2" xfId="1068"/>
    <cellStyle name="Normál 4 3 2 3 2 7 2 2" xfId="4431"/>
    <cellStyle name="Normál 4 3 2 3 2 7 2 2 2" xfId="16179"/>
    <cellStyle name="Normál 4 3 2 3 2 7 2 2 2 2" xfId="26059"/>
    <cellStyle name="Normál 4 3 2 3 2 7 2 2 3" xfId="11216"/>
    <cellStyle name="Normál 4 3 2 3 2 7 2 2 4" xfId="21117"/>
    <cellStyle name="Normál 4 3 2 3 2 7 2 3" xfId="13692"/>
    <cellStyle name="Normál 4 3 2 3 2 7 2 3 2" xfId="23586"/>
    <cellStyle name="Normál 4 3 2 3 2 7 2 4" xfId="8675"/>
    <cellStyle name="Normál 4 3 2 3 2 7 2 5" xfId="4430"/>
    <cellStyle name="Normál 4 3 2 3 2 7 2 6" xfId="18647"/>
    <cellStyle name="Normál 4 3 2 3 2 7 2 7" xfId="28509"/>
    <cellStyle name="Normál 4 3 2 3 2 7 3" xfId="1069"/>
    <cellStyle name="Normál 4 3 2 3 2 7 3 2" xfId="4433"/>
    <cellStyle name="Normál 4 3 2 3 2 7 3 2 2" xfId="16180"/>
    <cellStyle name="Normál 4 3 2 3 2 7 3 2 2 2" xfId="26060"/>
    <cellStyle name="Normál 4 3 2 3 2 7 3 2 3" xfId="11217"/>
    <cellStyle name="Normál 4 3 2 3 2 7 3 2 4" xfId="21118"/>
    <cellStyle name="Normál 4 3 2 3 2 7 3 3" xfId="13693"/>
    <cellStyle name="Normál 4 3 2 3 2 7 3 3 2" xfId="23587"/>
    <cellStyle name="Normál 4 3 2 3 2 7 3 4" xfId="8676"/>
    <cellStyle name="Normál 4 3 2 3 2 7 3 5" xfId="4432"/>
    <cellStyle name="Normál 4 3 2 3 2 7 3 6" xfId="18648"/>
    <cellStyle name="Normál 4 3 2 3 2 7 3 7" xfId="28510"/>
    <cellStyle name="Normál 4 3 2 3 2 7 4" xfId="1070"/>
    <cellStyle name="Normál 4 3 2 3 2 7 4 2" xfId="4435"/>
    <cellStyle name="Normál 4 3 2 3 2 7 4 2 2" xfId="16181"/>
    <cellStyle name="Normál 4 3 2 3 2 7 4 2 2 2" xfId="26061"/>
    <cellStyle name="Normál 4 3 2 3 2 7 4 2 3" xfId="11218"/>
    <cellStyle name="Normál 4 3 2 3 2 7 4 2 4" xfId="21119"/>
    <cellStyle name="Normál 4 3 2 3 2 7 4 3" xfId="13694"/>
    <cellStyle name="Normál 4 3 2 3 2 7 4 3 2" xfId="23588"/>
    <cellStyle name="Normál 4 3 2 3 2 7 4 4" xfId="8677"/>
    <cellStyle name="Normál 4 3 2 3 2 7 4 5" xfId="4434"/>
    <cellStyle name="Normál 4 3 2 3 2 7 4 6" xfId="18649"/>
    <cellStyle name="Normál 4 3 2 3 2 7 4 7" xfId="28511"/>
    <cellStyle name="Normál 4 3 2 3 2 7 5" xfId="4436"/>
    <cellStyle name="Normál 4 3 2 3 2 7 5 2" xfId="16178"/>
    <cellStyle name="Normál 4 3 2 3 2 7 5 2 2" xfId="26058"/>
    <cellStyle name="Normál 4 3 2 3 2 7 5 3" xfId="11215"/>
    <cellStyle name="Normál 4 3 2 3 2 7 5 4" xfId="21116"/>
    <cellStyle name="Normál 4 3 2 3 2 7 6" xfId="13691"/>
    <cellStyle name="Normál 4 3 2 3 2 7 6 2" xfId="23585"/>
    <cellStyle name="Normál 4 3 2 3 2 7 7" xfId="8674"/>
    <cellStyle name="Normál 4 3 2 3 2 7 8" xfId="4429"/>
    <cellStyle name="Normál 4 3 2 3 2 7 9" xfId="18646"/>
    <cellStyle name="Normál 4 3 2 3 2 8" xfId="1071"/>
    <cellStyle name="Normál 4 3 2 3 2 8 10" xfId="28512"/>
    <cellStyle name="Normál 4 3 2 3 2 8 2" xfId="1072"/>
    <cellStyle name="Normál 4 3 2 3 2 8 2 2" xfId="4439"/>
    <cellStyle name="Normál 4 3 2 3 2 8 2 2 2" xfId="16183"/>
    <cellStyle name="Normál 4 3 2 3 2 8 2 2 2 2" xfId="26063"/>
    <cellStyle name="Normál 4 3 2 3 2 8 2 2 3" xfId="11220"/>
    <cellStyle name="Normál 4 3 2 3 2 8 2 2 4" xfId="21121"/>
    <cellStyle name="Normál 4 3 2 3 2 8 2 3" xfId="13696"/>
    <cellStyle name="Normál 4 3 2 3 2 8 2 3 2" xfId="23590"/>
    <cellStyle name="Normál 4 3 2 3 2 8 2 4" xfId="8679"/>
    <cellStyle name="Normál 4 3 2 3 2 8 2 5" xfId="4438"/>
    <cellStyle name="Normál 4 3 2 3 2 8 2 6" xfId="18651"/>
    <cellStyle name="Normál 4 3 2 3 2 8 2 7" xfId="28513"/>
    <cellStyle name="Normál 4 3 2 3 2 8 3" xfId="1073"/>
    <cellStyle name="Normál 4 3 2 3 2 8 3 2" xfId="4441"/>
    <cellStyle name="Normál 4 3 2 3 2 8 3 2 2" xfId="16184"/>
    <cellStyle name="Normál 4 3 2 3 2 8 3 2 2 2" xfId="26064"/>
    <cellStyle name="Normál 4 3 2 3 2 8 3 2 3" xfId="11221"/>
    <cellStyle name="Normál 4 3 2 3 2 8 3 2 4" xfId="21122"/>
    <cellStyle name="Normál 4 3 2 3 2 8 3 3" xfId="13697"/>
    <cellStyle name="Normál 4 3 2 3 2 8 3 3 2" xfId="23591"/>
    <cellStyle name="Normál 4 3 2 3 2 8 3 4" xfId="8680"/>
    <cellStyle name="Normál 4 3 2 3 2 8 3 5" xfId="4440"/>
    <cellStyle name="Normál 4 3 2 3 2 8 3 6" xfId="18652"/>
    <cellStyle name="Normál 4 3 2 3 2 8 3 7" xfId="28514"/>
    <cellStyle name="Normál 4 3 2 3 2 8 4" xfId="1074"/>
    <cellStyle name="Normál 4 3 2 3 2 8 4 2" xfId="4443"/>
    <cellStyle name="Normál 4 3 2 3 2 8 4 2 2" xfId="16185"/>
    <cellStyle name="Normál 4 3 2 3 2 8 4 2 2 2" xfId="26065"/>
    <cellStyle name="Normál 4 3 2 3 2 8 4 2 3" xfId="11222"/>
    <cellStyle name="Normál 4 3 2 3 2 8 4 2 4" xfId="21123"/>
    <cellStyle name="Normál 4 3 2 3 2 8 4 3" xfId="13698"/>
    <cellStyle name="Normál 4 3 2 3 2 8 4 3 2" xfId="23592"/>
    <cellStyle name="Normál 4 3 2 3 2 8 4 4" xfId="8681"/>
    <cellStyle name="Normál 4 3 2 3 2 8 4 5" xfId="4442"/>
    <cellStyle name="Normál 4 3 2 3 2 8 4 6" xfId="18653"/>
    <cellStyle name="Normál 4 3 2 3 2 8 4 7" xfId="28515"/>
    <cellStyle name="Normál 4 3 2 3 2 8 5" xfId="4444"/>
    <cellStyle name="Normál 4 3 2 3 2 8 5 2" xfId="16182"/>
    <cellStyle name="Normál 4 3 2 3 2 8 5 2 2" xfId="26062"/>
    <cellStyle name="Normál 4 3 2 3 2 8 5 3" xfId="11219"/>
    <cellStyle name="Normál 4 3 2 3 2 8 5 4" xfId="21120"/>
    <cellStyle name="Normál 4 3 2 3 2 8 6" xfId="13695"/>
    <cellStyle name="Normál 4 3 2 3 2 8 6 2" xfId="23589"/>
    <cellStyle name="Normál 4 3 2 3 2 8 7" xfId="8678"/>
    <cellStyle name="Normál 4 3 2 3 2 8 8" xfId="4437"/>
    <cellStyle name="Normál 4 3 2 3 2 8 9" xfId="18650"/>
    <cellStyle name="Normál 4 3 2 3 2 9" xfId="1075"/>
    <cellStyle name="Normál 4 3 2 3 2 9 2" xfId="4446"/>
    <cellStyle name="Normál 4 3 2 3 2 9 2 2" xfId="16186"/>
    <cellStyle name="Normál 4 3 2 3 2 9 2 2 2" xfId="26066"/>
    <cellStyle name="Normál 4 3 2 3 2 9 2 3" xfId="11223"/>
    <cellStyle name="Normál 4 3 2 3 2 9 2 4" xfId="21124"/>
    <cellStyle name="Normál 4 3 2 3 2 9 3" xfId="13699"/>
    <cellStyle name="Normál 4 3 2 3 2 9 3 2" xfId="23593"/>
    <cellStyle name="Normál 4 3 2 3 2 9 4" xfId="8682"/>
    <cellStyle name="Normál 4 3 2 3 2 9 5" xfId="4445"/>
    <cellStyle name="Normál 4 3 2 3 2 9 6" xfId="18654"/>
    <cellStyle name="Normál 4 3 2 3 2 9 7" xfId="28516"/>
    <cellStyle name="Normál 4 3 2 3 3" xfId="1076"/>
    <cellStyle name="Normál 4 3 2 3 3 10" xfId="4447"/>
    <cellStyle name="Normál 4 3 2 3 3 11" xfId="18655"/>
    <cellStyle name="Normál 4 3 2 3 3 12" xfId="28517"/>
    <cellStyle name="Normál 4 3 2 3 3 2" xfId="1077"/>
    <cellStyle name="Normál 4 3 2 3 3 2 10" xfId="28518"/>
    <cellStyle name="Normál 4 3 2 3 3 2 2" xfId="1078"/>
    <cellStyle name="Normál 4 3 2 3 3 2 2 2" xfId="4450"/>
    <cellStyle name="Normál 4 3 2 3 3 2 2 2 2" xfId="16189"/>
    <cellStyle name="Normál 4 3 2 3 3 2 2 2 2 2" xfId="26069"/>
    <cellStyle name="Normál 4 3 2 3 3 2 2 2 3" xfId="11226"/>
    <cellStyle name="Normál 4 3 2 3 3 2 2 2 4" xfId="21127"/>
    <cellStyle name="Normál 4 3 2 3 3 2 2 3" xfId="13702"/>
    <cellStyle name="Normál 4 3 2 3 3 2 2 3 2" xfId="23596"/>
    <cellStyle name="Normál 4 3 2 3 3 2 2 4" xfId="8685"/>
    <cellStyle name="Normál 4 3 2 3 3 2 2 5" xfId="4449"/>
    <cellStyle name="Normál 4 3 2 3 3 2 2 6" xfId="18657"/>
    <cellStyle name="Normál 4 3 2 3 3 2 2 7" xfId="28519"/>
    <cellStyle name="Normál 4 3 2 3 3 2 3" xfId="1079"/>
    <cellStyle name="Normál 4 3 2 3 3 2 3 2" xfId="4452"/>
    <cellStyle name="Normál 4 3 2 3 3 2 3 2 2" xfId="16190"/>
    <cellStyle name="Normál 4 3 2 3 3 2 3 2 2 2" xfId="26070"/>
    <cellStyle name="Normál 4 3 2 3 3 2 3 2 3" xfId="11227"/>
    <cellStyle name="Normál 4 3 2 3 3 2 3 2 4" xfId="21128"/>
    <cellStyle name="Normál 4 3 2 3 3 2 3 3" xfId="13703"/>
    <cellStyle name="Normál 4 3 2 3 3 2 3 3 2" xfId="23597"/>
    <cellStyle name="Normál 4 3 2 3 3 2 3 4" xfId="8686"/>
    <cellStyle name="Normál 4 3 2 3 3 2 3 5" xfId="4451"/>
    <cellStyle name="Normál 4 3 2 3 3 2 3 6" xfId="18658"/>
    <cellStyle name="Normál 4 3 2 3 3 2 3 7" xfId="28520"/>
    <cellStyle name="Normál 4 3 2 3 3 2 4" xfId="1080"/>
    <cellStyle name="Normál 4 3 2 3 3 2 4 2" xfId="4454"/>
    <cellStyle name="Normál 4 3 2 3 3 2 4 2 2" xfId="16191"/>
    <cellStyle name="Normál 4 3 2 3 3 2 4 2 2 2" xfId="26071"/>
    <cellStyle name="Normál 4 3 2 3 3 2 4 2 3" xfId="11228"/>
    <cellStyle name="Normál 4 3 2 3 3 2 4 2 4" xfId="21129"/>
    <cellStyle name="Normál 4 3 2 3 3 2 4 3" xfId="13704"/>
    <cellStyle name="Normál 4 3 2 3 3 2 4 3 2" xfId="23598"/>
    <cellStyle name="Normál 4 3 2 3 3 2 4 4" xfId="8687"/>
    <cellStyle name="Normál 4 3 2 3 3 2 4 5" xfId="4453"/>
    <cellStyle name="Normál 4 3 2 3 3 2 4 6" xfId="18659"/>
    <cellStyle name="Normál 4 3 2 3 3 2 4 7" xfId="28521"/>
    <cellStyle name="Normál 4 3 2 3 3 2 5" xfId="4455"/>
    <cellStyle name="Normál 4 3 2 3 3 2 5 2" xfId="16188"/>
    <cellStyle name="Normál 4 3 2 3 3 2 5 2 2" xfId="26068"/>
    <cellStyle name="Normál 4 3 2 3 3 2 5 3" xfId="11225"/>
    <cellStyle name="Normál 4 3 2 3 3 2 5 4" xfId="21126"/>
    <cellStyle name="Normál 4 3 2 3 3 2 6" xfId="13701"/>
    <cellStyle name="Normál 4 3 2 3 3 2 6 2" xfId="23595"/>
    <cellStyle name="Normál 4 3 2 3 3 2 7" xfId="8684"/>
    <cellStyle name="Normál 4 3 2 3 3 2 8" xfId="4448"/>
    <cellStyle name="Normál 4 3 2 3 3 2 9" xfId="18656"/>
    <cellStyle name="Normál 4 3 2 3 3 3" xfId="1081"/>
    <cellStyle name="Normál 4 3 2 3 3 3 2" xfId="4457"/>
    <cellStyle name="Normál 4 3 2 3 3 3 2 2" xfId="16192"/>
    <cellStyle name="Normál 4 3 2 3 3 3 2 2 2" xfId="26072"/>
    <cellStyle name="Normál 4 3 2 3 3 3 2 3" xfId="11229"/>
    <cellStyle name="Normál 4 3 2 3 3 3 2 4" xfId="21130"/>
    <cellStyle name="Normál 4 3 2 3 3 3 3" xfId="13705"/>
    <cellStyle name="Normál 4 3 2 3 3 3 3 2" xfId="23599"/>
    <cellStyle name="Normál 4 3 2 3 3 3 4" xfId="8688"/>
    <cellStyle name="Normál 4 3 2 3 3 3 5" xfId="4456"/>
    <cellStyle name="Normál 4 3 2 3 3 3 6" xfId="18660"/>
    <cellStyle name="Normál 4 3 2 3 3 3 7" xfId="28522"/>
    <cellStyle name="Normál 4 3 2 3 3 4" xfId="1082"/>
    <cellStyle name="Normál 4 3 2 3 3 4 2" xfId="4459"/>
    <cellStyle name="Normál 4 3 2 3 3 4 2 2" xfId="16193"/>
    <cellStyle name="Normál 4 3 2 3 3 4 2 2 2" xfId="26073"/>
    <cellStyle name="Normál 4 3 2 3 3 4 2 3" xfId="11230"/>
    <cellStyle name="Normál 4 3 2 3 3 4 2 4" xfId="21131"/>
    <cellStyle name="Normál 4 3 2 3 3 4 3" xfId="13706"/>
    <cellStyle name="Normál 4 3 2 3 3 4 3 2" xfId="23600"/>
    <cellStyle name="Normál 4 3 2 3 3 4 4" xfId="8689"/>
    <cellStyle name="Normál 4 3 2 3 3 4 5" xfId="4458"/>
    <cellStyle name="Normál 4 3 2 3 3 4 6" xfId="18661"/>
    <cellStyle name="Normál 4 3 2 3 3 4 7" xfId="28523"/>
    <cellStyle name="Normál 4 3 2 3 3 5" xfId="1083"/>
    <cellStyle name="Normál 4 3 2 3 3 5 2" xfId="4461"/>
    <cellStyle name="Normál 4 3 2 3 3 5 2 2" xfId="16194"/>
    <cellStyle name="Normál 4 3 2 3 3 5 2 2 2" xfId="26074"/>
    <cellStyle name="Normál 4 3 2 3 3 5 2 3" xfId="11231"/>
    <cellStyle name="Normál 4 3 2 3 3 5 2 4" xfId="21132"/>
    <cellStyle name="Normál 4 3 2 3 3 5 3" xfId="13707"/>
    <cellStyle name="Normál 4 3 2 3 3 5 3 2" xfId="23601"/>
    <cellStyle name="Normál 4 3 2 3 3 5 4" xfId="8690"/>
    <cellStyle name="Normál 4 3 2 3 3 5 5" xfId="4460"/>
    <cellStyle name="Normál 4 3 2 3 3 5 6" xfId="18662"/>
    <cellStyle name="Normál 4 3 2 3 3 5 7" xfId="28524"/>
    <cellStyle name="Normál 4 3 2 3 3 6" xfId="1084"/>
    <cellStyle name="Normál 4 3 2 3 3 6 2" xfId="4463"/>
    <cellStyle name="Normál 4 3 2 3 3 6 2 2" xfId="16195"/>
    <cellStyle name="Normál 4 3 2 3 3 6 2 2 2" xfId="26075"/>
    <cellStyle name="Normál 4 3 2 3 3 6 2 3" xfId="11232"/>
    <cellStyle name="Normál 4 3 2 3 3 6 2 4" xfId="21133"/>
    <cellStyle name="Normál 4 3 2 3 3 6 3" xfId="13708"/>
    <cellStyle name="Normál 4 3 2 3 3 6 3 2" xfId="23602"/>
    <cellStyle name="Normál 4 3 2 3 3 6 4" xfId="8691"/>
    <cellStyle name="Normál 4 3 2 3 3 6 5" xfId="4462"/>
    <cellStyle name="Normál 4 3 2 3 3 6 6" xfId="18663"/>
    <cellStyle name="Normál 4 3 2 3 3 6 7" xfId="28525"/>
    <cellStyle name="Normál 4 3 2 3 3 7" xfId="4464"/>
    <cellStyle name="Normál 4 3 2 3 3 7 2" xfId="16187"/>
    <cellStyle name="Normál 4 3 2 3 3 7 2 2" xfId="26067"/>
    <cellStyle name="Normál 4 3 2 3 3 7 3" xfId="11224"/>
    <cellStyle name="Normál 4 3 2 3 3 7 4" xfId="21125"/>
    <cellStyle name="Normál 4 3 2 3 3 8" xfId="13700"/>
    <cellStyle name="Normál 4 3 2 3 3 8 2" xfId="23594"/>
    <cellStyle name="Normál 4 3 2 3 3 9" xfId="8683"/>
    <cellStyle name="Normál 4 3 2 3 4" xfId="1085"/>
    <cellStyle name="Normál 4 3 2 3 4 10" xfId="4465"/>
    <cellStyle name="Normál 4 3 2 3 4 11" xfId="18664"/>
    <cellStyle name="Normál 4 3 2 3 4 12" xfId="28526"/>
    <cellStyle name="Normál 4 3 2 3 4 2" xfId="1086"/>
    <cellStyle name="Normál 4 3 2 3 4 2 10" xfId="28527"/>
    <cellStyle name="Normál 4 3 2 3 4 2 2" xfId="1087"/>
    <cellStyle name="Normál 4 3 2 3 4 2 2 2" xfId="4468"/>
    <cellStyle name="Normál 4 3 2 3 4 2 2 2 2" xfId="16198"/>
    <cellStyle name="Normál 4 3 2 3 4 2 2 2 2 2" xfId="26078"/>
    <cellStyle name="Normál 4 3 2 3 4 2 2 2 3" xfId="11235"/>
    <cellStyle name="Normál 4 3 2 3 4 2 2 2 4" xfId="21136"/>
    <cellStyle name="Normál 4 3 2 3 4 2 2 3" xfId="13711"/>
    <cellStyle name="Normál 4 3 2 3 4 2 2 3 2" xfId="23605"/>
    <cellStyle name="Normál 4 3 2 3 4 2 2 4" xfId="8694"/>
    <cellStyle name="Normál 4 3 2 3 4 2 2 5" xfId="4467"/>
    <cellStyle name="Normál 4 3 2 3 4 2 2 6" xfId="18666"/>
    <cellStyle name="Normál 4 3 2 3 4 2 2 7" xfId="28528"/>
    <cellStyle name="Normál 4 3 2 3 4 2 3" xfId="1088"/>
    <cellStyle name="Normál 4 3 2 3 4 2 3 2" xfId="4470"/>
    <cellStyle name="Normál 4 3 2 3 4 2 3 2 2" xfId="16199"/>
    <cellStyle name="Normál 4 3 2 3 4 2 3 2 2 2" xfId="26079"/>
    <cellStyle name="Normál 4 3 2 3 4 2 3 2 3" xfId="11236"/>
    <cellStyle name="Normál 4 3 2 3 4 2 3 2 4" xfId="21137"/>
    <cellStyle name="Normál 4 3 2 3 4 2 3 3" xfId="13712"/>
    <cellStyle name="Normál 4 3 2 3 4 2 3 3 2" xfId="23606"/>
    <cellStyle name="Normál 4 3 2 3 4 2 3 4" xfId="8695"/>
    <cellStyle name="Normál 4 3 2 3 4 2 3 5" xfId="4469"/>
    <cellStyle name="Normál 4 3 2 3 4 2 3 6" xfId="18667"/>
    <cellStyle name="Normál 4 3 2 3 4 2 3 7" xfId="28529"/>
    <cellStyle name="Normál 4 3 2 3 4 2 4" xfId="1089"/>
    <cellStyle name="Normál 4 3 2 3 4 2 4 2" xfId="4472"/>
    <cellStyle name="Normál 4 3 2 3 4 2 4 2 2" xfId="16200"/>
    <cellStyle name="Normál 4 3 2 3 4 2 4 2 2 2" xfId="26080"/>
    <cellStyle name="Normál 4 3 2 3 4 2 4 2 3" xfId="11237"/>
    <cellStyle name="Normál 4 3 2 3 4 2 4 2 4" xfId="21138"/>
    <cellStyle name="Normál 4 3 2 3 4 2 4 3" xfId="13713"/>
    <cellStyle name="Normál 4 3 2 3 4 2 4 3 2" xfId="23607"/>
    <cellStyle name="Normál 4 3 2 3 4 2 4 4" xfId="8696"/>
    <cellStyle name="Normál 4 3 2 3 4 2 4 5" xfId="4471"/>
    <cellStyle name="Normál 4 3 2 3 4 2 4 6" xfId="18668"/>
    <cellStyle name="Normál 4 3 2 3 4 2 4 7" xfId="28530"/>
    <cellStyle name="Normál 4 3 2 3 4 2 5" xfId="4473"/>
    <cellStyle name="Normál 4 3 2 3 4 2 5 2" xfId="16197"/>
    <cellStyle name="Normál 4 3 2 3 4 2 5 2 2" xfId="26077"/>
    <cellStyle name="Normál 4 3 2 3 4 2 5 3" xfId="11234"/>
    <cellStyle name="Normál 4 3 2 3 4 2 5 4" xfId="21135"/>
    <cellStyle name="Normál 4 3 2 3 4 2 6" xfId="13710"/>
    <cellStyle name="Normál 4 3 2 3 4 2 6 2" xfId="23604"/>
    <cellStyle name="Normál 4 3 2 3 4 2 7" xfId="8693"/>
    <cellStyle name="Normál 4 3 2 3 4 2 8" xfId="4466"/>
    <cellStyle name="Normál 4 3 2 3 4 2 9" xfId="18665"/>
    <cellStyle name="Normál 4 3 2 3 4 3" xfId="1090"/>
    <cellStyle name="Normál 4 3 2 3 4 3 2" xfId="4475"/>
    <cellStyle name="Normál 4 3 2 3 4 3 2 2" xfId="16201"/>
    <cellStyle name="Normál 4 3 2 3 4 3 2 2 2" xfId="26081"/>
    <cellStyle name="Normál 4 3 2 3 4 3 2 3" xfId="11238"/>
    <cellStyle name="Normál 4 3 2 3 4 3 2 4" xfId="21139"/>
    <cellStyle name="Normál 4 3 2 3 4 3 3" xfId="13714"/>
    <cellStyle name="Normál 4 3 2 3 4 3 3 2" xfId="23608"/>
    <cellStyle name="Normál 4 3 2 3 4 3 4" xfId="8697"/>
    <cellStyle name="Normál 4 3 2 3 4 3 5" xfId="4474"/>
    <cellStyle name="Normál 4 3 2 3 4 3 6" xfId="18669"/>
    <cellStyle name="Normál 4 3 2 3 4 3 7" xfId="28531"/>
    <cellStyle name="Normál 4 3 2 3 4 4" xfId="1091"/>
    <cellStyle name="Normál 4 3 2 3 4 4 2" xfId="4477"/>
    <cellStyle name="Normál 4 3 2 3 4 4 2 2" xfId="16202"/>
    <cellStyle name="Normál 4 3 2 3 4 4 2 2 2" xfId="26082"/>
    <cellStyle name="Normál 4 3 2 3 4 4 2 3" xfId="11239"/>
    <cellStyle name="Normál 4 3 2 3 4 4 2 4" xfId="21140"/>
    <cellStyle name="Normál 4 3 2 3 4 4 3" xfId="13715"/>
    <cellStyle name="Normál 4 3 2 3 4 4 3 2" xfId="23609"/>
    <cellStyle name="Normál 4 3 2 3 4 4 4" xfId="8698"/>
    <cellStyle name="Normál 4 3 2 3 4 4 5" xfId="4476"/>
    <cellStyle name="Normál 4 3 2 3 4 4 6" xfId="18670"/>
    <cellStyle name="Normál 4 3 2 3 4 4 7" xfId="28532"/>
    <cellStyle name="Normál 4 3 2 3 4 5" xfId="1092"/>
    <cellStyle name="Normál 4 3 2 3 4 5 2" xfId="4479"/>
    <cellStyle name="Normál 4 3 2 3 4 5 2 2" xfId="16203"/>
    <cellStyle name="Normál 4 3 2 3 4 5 2 2 2" xfId="26083"/>
    <cellStyle name="Normál 4 3 2 3 4 5 2 3" xfId="11240"/>
    <cellStyle name="Normál 4 3 2 3 4 5 2 4" xfId="21141"/>
    <cellStyle name="Normál 4 3 2 3 4 5 3" xfId="13716"/>
    <cellStyle name="Normál 4 3 2 3 4 5 3 2" xfId="23610"/>
    <cellStyle name="Normál 4 3 2 3 4 5 4" xfId="8699"/>
    <cellStyle name="Normál 4 3 2 3 4 5 5" xfId="4478"/>
    <cellStyle name="Normál 4 3 2 3 4 5 6" xfId="18671"/>
    <cellStyle name="Normál 4 3 2 3 4 5 7" xfId="28533"/>
    <cellStyle name="Normál 4 3 2 3 4 6" xfId="1093"/>
    <cellStyle name="Normál 4 3 2 3 4 6 2" xfId="4481"/>
    <cellStyle name="Normál 4 3 2 3 4 6 2 2" xfId="16204"/>
    <cellStyle name="Normál 4 3 2 3 4 6 2 2 2" xfId="26084"/>
    <cellStyle name="Normál 4 3 2 3 4 6 2 3" xfId="11241"/>
    <cellStyle name="Normál 4 3 2 3 4 6 2 4" xfId="21142"/>
    <cellStyle name="Normál 4 3 2 3 4 6 3" xfId="13717"/>
    <cellStyle name="Normál 4 3 2 3 4 6 3 2" xfId="23611"/>
    <cellStyle name="Normál 4 3 2 3 4 6 4" xfId="8700"/>
    <cellStyle name="Normál 4 3 2 3 4 6 5" xfId="4480"/>
    <cellStyle name="Normál 4 3 2 3 4 6 6" xfId="18672"/>
    <cellStyle name="Normál 4 3 2 3 4 6 7" xfId="28534"/>
    <cellStyle name="Normál 4 3 2 3 4 7" xfId="4482"/>
    <cellStyle name="Normál 4 3 2 3 4 7 2" xfId="16196"/>
    <cellStyle name="Normál 4 3 2 3 4 7 2 2" xfId="26076"/>
    <cellStyle name="Normál 4 3 2 3 4 7 3" xfId="11233"/>
    <cellStyle name="Normál 4 3 2 3 4 7 4" xfId="21134"/>
    <cellStyle name="Normál 4 3 2 3 4 8" xfId="13709"/>
    <cellStyle name="Normál 4 3 2 3 4 8 2" xfId="23603"/>
    <cellStyle name="Normál 4 3 2 3 4 9" xfId="8692"/>
    <cellStyle name="Normál 4 3 2 3 5" xfId="1094"/>
    <cellStyle name="Normál 4 3 2 3 5 10" xfId="4483"/>
    <cellStyle name="Normál 4 3 2 3 5 11" xfId="18673"/>
    <cellStyle name="Normál 4 3 2 3 5 12" xfId="28535"/>
    <cellStyle name="Normál 4 3 2 3 5 2" xfId="1095"/>
    <cellStyle name="Normál 4 3 2 3 5 2 10" xfId="28536"/>
    <cellStyle name="Normál 4 3 2 3 5 2 2" xfId="1096"/>
    <cellStyle name="Normál 4 3 2 3 5 2 2 2" xfId="4486"/>
    <cellStyle name="Normál 4 3 2 3 5 2 2 2 2" xfId="16207"/>
    <cellStyle name="Normál 4 3 2 3 5 2 2 2 2 2" xfId="26087"/>
    <cellStyle name="Normál 4 3 2 3 5 2 2 2 3" xfId="11244"/>
    <cellStyle name="Normál 4 3 2 3 5 2 2 2 4" xfId="21145"/>
    <cellStyle name="Normál 4 3 2 3 5 2 2 3" xfId="13720"/>
    <cellStyle name="Normál 4 3 2 3 5 2 2 3 2" xfId="23614"/>
    <cellStyle name="Normál 4 3 2 3 5 2 2 4" xfId="8703"/>
    <cellStyle name="Normál 4 3 2 3 5 2 2 5" xfId="4485"/>
    <cellStyle name="Normál 4 3 2 3 5 2 2 6" xfId="18675"/>
    <cellStyle name="Normál 4 3 2 3 5 2 2 7" xfId="28537"/>
    <cellStyle name="Normál 4 3 2 3 5 2 3" xfId="1097"/>
    <cellStyle name="Normál 4 3 2 3 5 2 3 2" xfId="4488"/>
    <cellStyle name="Normál 4 3 2 3 5 2 3 2 2" xfId="16208"/>
    <cellStyle name="Normál 4 3 2 3 5 2 3 2 2 2" xfId="26088"/>
    <cellStyle name="Normál 4 3 2 3 5 2 3 2 3" xfId="11245"/>
    <cellStyle name="Normál 4 3 2 3 5 2 3 2 4" xfId="21146"/>
    <cellStyle name="Normál 4 3 2 3 5 2 3 3" xfId="13721"/>
    <cellStyle name="Normál 4 3 2 3 5 2 3 3 2" xfId="23615"/>
    <cellStyle name="Normál 4 3 2 3 5 2 3 4" xfId="8704"/>
    <cellStyle name="Normál 4 3 2 3 5 2 3 5" xfId="4487"/>
    <cellStyle name="Normál 4 3 2 3 5 2 3 6" xfId="18676"/>
    <cellStyle name="Normál 4 3 2 3 5 2 3 7" xfId="28538"/>
    <cellStyle name="Normál 4 3 2 3 5 2 4" xfId="1098"/>
    <cellStyle name="Normál 4 3 2 3 5 2 4 2" xfId="4490"/>
    <cellStyle name="Normál 4 3 2 3 5 2 4 2 2" xfId="16209"/>
    <cellStyle name="Normál 4 3 2 3 5 2 4 2 2 2" xfId="26089"/>
    <cellStyle name="Normál 4 3 2 3 5 2 4 2 3" xfId="11246"/>
    <cellStyle name="Normál 4 3 2 3 5 2 4 2 4" xfId="21147"/>
    <cellStyle name="Normál 4 3 2 3 5 2 4 3" xfId="13722"/>
    <cellStyle name="Normál 4 3 2 3 5 2 4 3 2" xfId="23616"/>
    <cellStyle name="Normál 4 3 2 3 5 2 4 4" xfId="8705"/>
    <cellStyle name="Normál 4 3 2 3 5 2 4 5" xfId="4489"/>
    <cellStyle name="Normál 4 3 2 3 5 2 4 6" xfId="18677"/>
    <cellStyle name="Normál 4 3 2 3 5 2 4 7" xfId="28539"/>
    <cellStyle name="Normál 4 3 2 3 5 2 5" xfId="4491"/>
    <cellStyle name="Normál 4 3 2 3 5 2 5 2" xfId="16206"/>
    <cellStyle name="Normál 4 3 2 3 5 2 5 2 2" xfId="26086"/>
    <cellStyle name="Normál 4 3 2 3 5 2 5 3" xfId="11243"/>
    <cellStyle name="Normál 4 3 2 3 5 2 5 4" xfId="21144"/>
    <cellStyle name="Normál 4 3 2 3 5 2 6" xfId="13719"/>
    <cellStyle name="Normál 4 3 2 3 5 2 6 2" xfId="23613"/>
    <cellStyle name="Normál 4 3 2 3 5 2 7" xfId="8702"/>
    <cellStyle name="Normál 4 3 2 3 5 2 8" xfId="4484"/>
    <cellStyle name="Normál 4 3 2 3 5 2 9" xfId="18674"/>
    <cellStyle name="Normál 4 3 2 3 5 3" xfId="1099"/>
    <cellStyle name="Normál 4 3 2 3 5 3 2" xfId="4493"/>
    <cellStyle name="Normál 4 3 2 3 5 3 2 2" xfId="16210"/>
    <cellStyle name="Normál 4 3 2 3 5 3 2 2 2" xfId="26090"/>
    <cellStyle name="Normál 4 3 2 3 5 3 2 3" xfId="11247"/>
    <cellStyle name="Normál 4 3 2 3 5 3 2 4" xfId="21148"/>
    <cellStyle name="Normál 4 3 2 3 5 3 3" xfId="13723"/>
    <cellStyle name="Normál 4 3 2 3 5 3 3 2" xfId="23617"/>
    <cellStyle name="Normál 4 3 2 3 5 3 4" xfId="8706"/>
    <cellStyle name="Normál 4 3 2 3 5 3 5" xfId="4492"/>
    <cellStyle name="Normál 4 3 2 3 5 3 6" xfId="18678"/>
    <cellStyle name="Normál 4 3 2 3 5 3 7" xfId="28540"/>
    <cellStyle name="Normál 4 3 2 3 5 4" xfId="1100"/>
    <cellStyle name="Normál 4 3 2 3 5 4 2" xfId="4495"/>
    <cellStyle name="Normál 4 3 2 3 5 4 2 2" xfId="16211"/>
    <cellStyle name="Normál 4 3 2 3 5 4 2 2 2" xfId="26091"/>
    <cellStyle name="Normál 4 3 2 3 5 4 2 3" xfId="11248"/>
    <cellStyle name="Normál 4 3 2 3 5 4 2 4" xfId="21149"/>
    <cellStyle name="Normál 4 3 2 3 5 4 3" xfId="13724"/>
    <cellStyle name="Normál 4 3 2 3 5 4 3 2" xfId="23618"/>
    <cellStyle name="Normál 4 3 2 3 5 4 4" xfId="8707"/>
    <cellStyle name="Normál 4 3 2 3 5 4 5" xfId="4494"/>
    <cellStyle name="Normál 4 3 2 3 5 4 6" xfId="18679"/>
    <cellStyle name="Normál 4 3 2 3 5 4 7" xfId="28541"/>
    <cellStyle name="Normál 4 3 2 3 5 5" xfId="1101"/>
    <cellStyle name="Normál 4 3 2 3 5 5 2" xfId="4497"/>
    <cellStyle name="Normál 4 3 2 3 5 5 2 2" xfId="16212"/>
    <cellStyle name="Normál 4 3 2 3 5 5 2 2 2" xfId="26092"/>
    <cellStyle name="Normál 4 3 2 3 5 5 2 3" xfId="11249"/>
    <cellStyle name="Normál 4 3 2 3 5 5 2 4" xfId="21150"/>
    <cellStyle name="Normál 4 3 2 3 5 5 3" xfId="13725"/>
    <cellStyle name="Normál 4 3 2 3 5 5 3 2" xfId="23619"/>
    <cellStyle name="Normál 4 3 2 3 5 5 4" xfId="8708"/>
    <cellStyle name="Normál 4 3 2 3 5 5 5" xfId="4496"/>
    <cellStyle name="Normál 4 3 2 3 5 5 6" xfId="18680"/>
    <cellStyle name="Normál 4 3 2 3 5 5 7" xfId="28542"/>
    <cellStyle name="Normál 4 3 2 3 5 6" xfId="1102"/>
    <cellStyle name="Normál 4 3 2 3 5 6 2" xfId="4499"/>
    <cellStyle name="Normál 4 3 2 3 5 6 2 2" xfId="16213"/>
    <cellStyle name="Normál 4 3 2 3 5 6 2 2 2" xfId="26093"/>
    <cellStyle name="Normál 4 3 2 3 5 6 2 3" xfId="11250"/>
    <cellStyle name="Normál 4 3 2 3 5 6 2 4" xfId="21151"/>
    <cellStyle name="Normál 4 3 2 3 5 6 3" xfId="13726"/>
    <cellStyle name="Normál 4 3 2 3 5 6 3 2" xfId="23620"/>
    <cellStyle name="Normál 4 3 2 3 5 6 4" xfId="8709"/>
    <cellStyle name="Normál 4 3 2 3 5 6 5" xfId="4498"/>
    <cellStyle name="Normál 4 3 2 3 5 6 6" xfId="18681"/>
    <cellStyle name="Normál 4 3 2 3 5 6 7" xfId="28543"/>
    <cellStyle name="Normál 4 3 2 3 5 7" xfId="4500"/>
    <cellStyle name="Normál 4 3 2 3 5 7 2" xfId="16205"/>
    <cellStyle name="Normál 4 3 2 3 5 7 2 2" xfId="26085"/>
    <cellStyle name="Normál 4 3 2 3 5 7 3" xfId="11242"/>
    <cellStyle name="Normál 4 3 2 3 5 7 4" xfId="21143"/>
    <cellStyle name="Normál 4 3 2 3 5 8" xfId="13718"/>
    <cellStyle name="Normál 4 3 2 3 5 8 2" xfId="23612"/>
    <cellStyle name="Normál 4 3 2 3 5 9" xfId="8701"/>
    <cellStyle name="Normál 4 3 2 3 6" xfId="1103"/>
    <cellStyle name="Normál 4 3 2 3 6 10" xfId="4501"/>
    <cellStyle name="Normál 4 3 2 3 6 11" xfId="18682"/>
    <cellStyle name="Normál 4 3 2 3 6 12" xfId="28544"/>
    <cellStyle name="Normál 4 3 2 3 6 2" xfId="1104"/>
    <cellStyle name="Normál 4 3 2 3 6 2 10" xfId="28545"/>
    <cellStyle name="Normál 4 3 2 3 6 2 2" xfId="1105"/>
    <cellStyle name="Normál 4 3 2 3 6 2 2 2" xfId="4504"/>
    <cellStyle name="Normál 4 3 2 3 6 2 2 2 2" xfId="16216"/>
    <cellStyle name="Normál 4 3 2 3 6 2 2 2 2 2" xfId="26096"/>
    <cellStyle name="Normál 4 3 2 3 6 2 2 2 3" xfId="11253"/>
    <cellStyle name="Normál 4 3 2 3 6 2 2 2 4" xfId="21154"/>
    <cellStyle name="Normál 4 3 2 3 6 2 2 3" xfId="13729"/>
    <cellStyle name="Normál 4 3 2 3 6 2 2 3 2" xfId="23623"/>
    <cellStyle name="Normál 4 3 2 3 6 2 2 4" xfId="8712"/>
    <cellStyle name="Normál 4 3 2 3 6 2 2 5" xfId="4503"/>
    <cellStyle name="Normál 4 3 2 3 6 2 2 6" xfId="18684"/>
    <cellStyle name="Normál 4 3 2 3 6 2 2 7" xfId="28546"/>
    <cellStyle name="Normál 4 3 2 3 6 2 3" xfId="1106"/>
    <cellStyle name="Normál 4 3 2 3 6 2 3 2" xfId="4506"/>
    <cellStyle name="Normál 4 3 2 3 6 2 3 2 2" xfId="16217"/>
    <cellStyle name="Normál 4 3 2 3 6 2 3 2 2 2" xfId="26097"/>
    <cellStyle name="Normál 4 3 2 3 6 2 3 2 3" xfId="11254"/>
    <cellStyle name="Normál 4 3 2 3 6 2 3 2 4" xfId="21155"/>
    <cellStyle name="Normál 4 3 2 3 6 2 3 3" xfId="13730"/>
    <cellStyle name="Normál 4 3 2 3 6 2 3 3 2" xfId="23624"/>
    <cellStyle name="Normál 4 3 2 3 6 2 3 4" xfId="8713"/>
    <cellStyle name="Normál 4 3 2 3 6 2 3 5" xfId="4505"/>
    <cellStyle name="Normál 4 3 2 3 6 2 3 6" xfId="18685"/>
    <cellStyle name="Normál 4 3 2 3 6 2 3 7" xfId="28547"/>
    <cellStyle name="Normál 4 3 2 3 6 2 4" xfId="1107"/>
    <cellStyle name="Normál 4 3 2 3 6 2 4 2" xfId="4508"/>
    <cellStyle name="Normál 4 3 2 3 6 2 4 2 2" xfId="16218"/>
    <cellStyle name="Normál 4 3 2 3 6 2 4 2 2 2" xfId="26098"/>
    <cellStyle name="Normál 4 3 2 3 6 2 4 2 3" xfId="11255"/>
    <cellStyle name="Normál 4 3 2 3 6 2 4 2 4" xfId="21156"/>
    <cellStyle name="Normál 4 3 2 3 6 2 4 3" xfId="13731"/>
    <cellStyle name="Normál 4 3 2 3 6 2 4 3 2" xfId="23625"/>
    <cellStyle name="Normál 4 3 2 3 6 2 4 4" xfId="8714"/>
    <cellStyle name="Normál 4 3 2 3 6 2 4 5" xfId="4507"/>
    <cellStyle name="Normál 4 3 2 3 6 2 4 6" xfId="18686"/>
    <cellStyle name="Normál 4 3 2 3 6 2 4 7" xfId="28548"/>
    <cellStyle name="Normál 4 3 2 3 6 2 5" xfId="4509"/>
    <cellStyle name="Normál 4 3 2 3 6 2 5 2" xfId="16215"/>
    <cellStyle name="Normál 4 3 2 3 6 2 5 2 2" xfId="26095"/>
    <cellStyle name="Normál 4 3 2 3 6 2 5 3" xfId="11252"/>
    <cellStyle name="Normál 4 3 2 3 6 2 5 4" xfId="21153"/>
    <cellStyle name="Normál 4 3 2 3 6 2 6" xfId="13728"/>
    <cellStyle name="Normál 4 3 2 3 6 2 6 2" xfId="23622"/>
    <cellStyle name="Normál 4 3 2 3 6 2 7" xfId="8711"/>
    <cellStyle name="Normál 4 3 2 3 6 2 8" xfId="4502"/>
    <cellStyle name="Normál 4 3 2 3 6 2 9" xfId="18683"/>
    <cellStyle name="Normál 4 3 2 3 6 3" xfId="1108"/>
    <cellStyle name="Normál 4 3 2 3 6 3 2" xfId="4511"/>
    <cellStyle name="Normál 4 3 2 3 6 3 2 2" xfId="16219"/>
    <cellStyle name="Normál 4 3 2 3 6 3 2 2 2" xfId="26099"/>
    <cellStyle name="Normál 4 3 2 3 6 3 2 3" xfId="11256"/>
    <cellStyle name="Normál 4 3 2 3 6 3 2 4" xfId="21157"/>
    <cellStyle name="Normál 4 3 2 3 6 3 3" xfId="13732"/>
    <cellStyle name="Normál 4 3 2 3 6 3 3 2" xfId="23626"/>
    <cellStyle name="Normál 4 3 2 3 6 3 4" xfId="8715"/>
    <cellStyle name="Normál 4 3 2 3 6 3 5" xfId="4510"/>
    <cellStyle name="Normál 4 3 2 3 6 3 6" xfId="18687"/>
    <cellStyle name="Normál 4 3 2 3 6 3 7" xfId="28549"/>
    <cellStyle name="Normál 4 3 2 3 6 4" xfId="1109"/>
    <cellStyle name="Normál 4 3 2 3 6 4 2" xfId="4513"/>
    <cellStyle name="Normál 4 3 2 3 6 4 2 2" xfId="16220"/>
    <cellStyle name="Normál 4 3 2 3 6 4 2 2 2" xfId="26100"/>
    <cellStyle name="Normál 4 3 2 3 6 4 2 3" xfId="11257"/>
    <cellStyle name="Normál 4 3 2 3 6 4 2 4" xfId="21158"/>
    <cellStyle name="Normál 4 3 2 3 6 4 3" xfId="13733"/>
    <cellStyle name="Normál 4 3 2 3 6 4 3 2" xfId="23627"/>
    <cellStyle name="Normál 4 3 2 3 6 4 4" xfId="8716"/>
    <cellStyle name="Normál 4 3 2 3 6 4 5" xfId="4512"/>
    <cellStyle name="Normál 4 3 2 3 6 4 6" xfId="18688"/>
    <cellStyle name="Normál 4 3 2 3 6 4 7" xfId="28550"/>
    <cellStyle name="Normál 4 3 2 3 6 5" xfId="1110"/>
    <cellStyle name="Normál 4 3 2 3 6 5 2" xfId="4515"/>
    <cellStyle name="Normál 4 3 2 3 6 5 2 2" xfId="16221"/>
    <cellStyle name="Normál 4 3 2 3 6 5 2 2 2" xfId="26101"/>
    <cellStyle name="Normál 4 3 2 3 6 5 2 3" xfId="11258"/>
    <cellStyle name="Normál 4 3 2 3 6 5 2 4" xfId="21159"/>
    <cellStyle name="Normál 4 3 2 3 6 5 3" xfId="13734"/>
    <cellStyle name="Normál 4 3 2 3 6 5 3 2" xfId="23628"/>
    <cellStyle name="Normál 4 3 2 3 6 5 4" xfId="8717"/>
    <cellStyle name="Normál 4 3 2 3 6 5 5" xfId="4514"/>
    <cellStyle name="Normál 4 3 2 3 6 5 6" xfId="18689"/>
    <cellStyle name="Normál 4 3 2 3 6 5 7" xfId="28551"/>
    <cellStyle name="Normál 4 3 2 3 6 6" xfId="1111"/>
    <cellStyle name="Normál 4 3 2 3 6 6 2" xfId="4517"/>
    <cellStyle name="Normál 4 3 2 3 6 6 2 2" xfId="16222"/>
    <cellStyle name="Normál 4 3 2 3 6 6 2 2 2" xfId="26102"/>
    <cellStyle name="Normál 4 3 2 3 6 6 2 3" xfId="11259"/>
    <cellStyle name="Normál 4 3 2 3 6 6 2 4" xfId="21160"/>
    <cellStyle name="Normál 4 3 2 3 6 6 3" xfId="13735"/>
    <cellStyle name="Normál 4 3 2 3 6 6 3 2" xfId="23629"/>
    <cellStyle name="Normál 4 3 2 3 6 6 4" xfId="8718"/>
    <cellStyle name="Normál 4 3 2 3 6 6 5" xfId="4516"/>
    <cellStyle name="Normál 4 3 2 3 6 6 6" xfId="18690"/>
    <cellStyle name="Normál 4 3 2 3 6 6 7" xfId="28552"/>
    <cellStyle name="Normál 4 3 2 3 6 7" xfId="4518"/>
    <cellStyle name="Normál 4 3 2 3 6 7 2" xfId="16214"/>
    <cellStyle name="Normál 4 3 2 3 6 7 2 2" xfId="26094"/>
    <cellStyle name="Normál 4 3 2 3 6 7 3" xfId="11251"/>
    <cellStyle name="Normál 4 3 2 3 6 7 4" xfId="21152"/>
    <cellStyle name="Normál 4 3 2 3 6 8" xfId="13727"/>
    <cellStyle name="Normál 4 3 2 3 6 8 2" xfId="23621"/>
    <cellStyle name="Normál 4 3 2 3 6 9" xfId="8710"/>
    <cellStyle name="Normál 4 3 2 3 7" xfId="1112"/>
    <cellStyle name="Normál 4 3 2 3 7 10" xfId="4519"/>
    <cellStyle name="Normál 4 3 2 3 7 11" xfId="18691"/>
    <cellStyle name="Normál 4 3 2 3 7 12" xfId="28553"/>
    <cellStyle name="Normál 4 3 2 3 7 2" xfId="1113"/>
    <cellStyle name="Normál 4 3 2 3 7 2 10" xfId="28554"/>
    <cellStyle name="Normál 4 3 2 3 7 2 2" xfId="1114"/>
    <cellStyle name="Normál 4 3 2 3 7 2 2 2" xfId="4522"/>
    <cellStyle name="Normál 4 3 2 3 7 2 2 2 2" xfId="16225"/>
    <cellStyle name="Normál 4 3 2 3 7 2 2 2 2 2" xfId="26105"/>
    <cellStyle name="Normál 4 3 2 3 7 2 2 2 3" xfId="11262"/>
    <cellStyle name="Normál 4 3 2 3 7 2 2 2 4" xfId="21163"/>
    <cellStyle name="Normál 4 3 2 3 7 2 2 3" xfId="13738"/>
    <cellStyle name="Normál 4 3 2 3 7 2 2 3 2" xfId="23632"/>
    <cellStyle name="Normál 4 3 2 3 7 2 2 4" xfId="8721"/>
    <cellStyle name="Normál 4 3 2 3 7 2 2 5" xfId="4521"/>
    <cellStyle name="Normál 4 3 2 3 7 2 2 6" xfId="18693"/>
    <cellStyle name="Normál 4 3 2 3 7 2 2 7" xfId="28555"/>
    <cellStyle name="Normál 4 3 2 3 7 2 3" xfId="1115"/>
    <cellStyle name="Normál 4 3 2 3 7 2 3 2" xfId="4524"/>
    <cellStyle name="Normál 4 3 2 3 7 2 3 2 2" xfId="16226"/>
    <cellStyle name="Normál 4 3 2 3 7 2 3 2 2 2" xfId="26106"/>
    <cellStyle name="Normál 4 3 2 3 7 2 3 2 3" xfId="11263"/>
    <cellStyle name="Normál 4 3 2 3 7 2 3 2 4" xfId="21164"/>
    <cellStyle name="Normál 4 3 2 3 7 2 3 3" xfId="13739"/>
    <cellStyle name="Normál 4 3 2 3 7 2 3 3 2" xfId="23633"/>
    <cellStyle name="Normál 4 3 2 3 7 2 3 4" xfId="8722"/>
    <cellStyle name="Normál 4 3 2 3 7 2 3 5" xfId="4523"/>
    <cellStyle name="Normál 4 3 2 3 7 2 3 6" xfId="18694"/>
    <cellStyle name="Normál 4 3 2 3 7 2 3 7" xfId="28556"/>
    <cellStyle name="Normál 4 3 2 3 7 2 4" xfId="1116"/>
    <cellStyle name="Normál 4 3 2 3 7 2 4 2" xfId="4526"/>
    <cellStyle name="Normál 4 3 2 3 7 2 4 2 2" xfId="16227"/>
    <cellStyle name="Normál 4 3 2 3 7 2 4 2 2 2" xfId="26107"/>
    <cellStyle name="Normál 4 3 2 3 7 2 4 2 3" xfId="11264"/>
    <cellStyle name="Normál 4 3 2 3 7 2 4 2 4" xfId="21165"/>
    <cellStyle name="Normál 4 3 2 3 7 2 4 3" xfId="13740"/>
    <cellStyle name="Normál 4 3 2 3 7 2 4 3 2" xfId="23634"/>
    <cellStyle name="Normál 4 3 2 3 7 2 4 4" xfId="8723"/>
    <cellStyle name="Normál 4 3 2 3 7 2 4 5" xfId="4525"/>
    <cellStyle name="Normál 4 3 2 3 7 2 4 6" xfId="18695"/>
    <cellStyle name="Normál 4 3 2 3 7 2 4 7" xfId="28557"/>
    <cellStyle name="Normál 4 3 2 3 7 2 5" xfId="4527"/>
    <cellStyle name="Normál 4 3 2 3 7 2 5 2" xfId="16224"/>
    <cellStyle name="Normál 4 3 2 3 7 2 5 2 2" xfId="26104"/>
    <cellStyle name="Normál 4 3 2 3 7 2 5 3" xfId="11261"/>
    <cellStyle name="Normál 4 3 2 3 7 2 5 4" xfId="21162"/>
    <cellStyle name="Normál 4 3 2 3 7 2 6" xfId="13737"/>
    <cellStyle name="Normál 4 3 2 3 7 2 6 2" xfId="23631"/>
    <cellStyle name="Normál 4 3 2 3 7 2 7" xfId="8720"/>
    <cellStyle name="Normál 4 3 2 3 7 2 8" xfId="4520"/>
    <cellStyle name="Normál 4 3 2 3 7 2 9" xfId="18692"/>
    <cellStyle name="Normál 4 3 2 3 7 3" xfId="1117"/>
    <cellStyle name="Normál 4 3 2 3 7 3 2" xfId="4529"/>
    <cellStyle name="Normál 4 3 2 3 7 3 2 2" xfId="16228"/>
    <cellStyle name="Normál 4 3 2 3 7 3 2 2 2" xfId="26108"/>
    <cellStyle name="Normál 4 3 2 3 7 3 2 3" xfId="11265"/>
    <cellStyle name="Normál 4 3 2 3 7 3 2 4" xfId="21166"/>
    <cellStyle name="Normál 4 3 2 3 7 3 3" xfId="13741"/>
    <cellStyle name="Normál 4 3 2 3 7 3 3 2" xfId="23635"/>
    <cellStyle name="Normál 4 3 2 3 7 3 4" xfId="8724"/>
    <cellStyle name="Normál 4 3 2 3 7 3 5" xfId="4528"/>
    <cellStyle name="Normál 4 3 2 3 7 3 6" xfId="18696"/>
    <cellStyle name="Normál 4 3 2 3 7 3 7" xfId="28558"/>
    <cellStyle name="Normál 4 3 2 3 7 4" xfId="1118"/>
    <cellStyle name="Normál 4 3 2 3 7 4 2" xfId="4531"/>
    <cellStyle name="Normál 4 3 2 3 7 4 2 2" xfId="16229"/>
    <cellStyle name="Normál 4 3 2 3 7 4 2 2 2" xfId="26109"/>
    <cellStyle name="Normál 4 3 2 3 7 4 2 3" xfId="11266"/>
    <cellStyle name="Normál 4 3 2 3 7 4 2 4" xfId="21167"/>
    <cellStyle name="Normál 4 3 2 3 7 4 3" xfId="13742"/>
    <cellStyle name="Normál 4 3 2 3 7 4 3 2" xfId="23636"/>
    <cellStyle name="Normál 4 3 2 3 7 4 4" xfId="8725"/>
    <cellStyle name="Normál 4 3 2 3 7 4 5" xfId="4530"/>
    <cellStyle name="Normál 4 3 2 3 7 4 6" xfId="18697"/>
    <cellStyle name="Normál 4 3 2 3 7 4 7" xfId="28559"/>
    <cellStyle name="Normál 4 3 2 3 7 5" xfId="1119"/>
    <cellStyle name="Normál 4 3 2 3 7 5 2" xfId="4533"/>
    <cellStyle name="Normál 4 3 2 3 7 5 2 2" xfId="16230"/>
    <cellStyle name="Normál 4 3 2 3 7 5 2 2 2" xfId="26110"/>
    <cellStyle name="Normál 4 3 2 3 7 5 2 3" xfId="11267"/>
    <cellStyle name="Normál 4 3 2 3 7 5 2 4" xfId="21168"/>
    <cellStyle name="Normál 4 3 2 3 7 5 3" xfId="13743"/>
    <cellStyle name="Normál 4 3 2 3 7 5 3 2" xfId="23637"/>
    <cellStyle name="Normál 4 3 2 3 7 5 4" xfId="8726"/>
    <cellStyle name="Normál 4 3 2 3 7 5 5" xfId="4532"/>
    <cellStyle name="Normál 4 3 2 3 7 5 6" xfId="18698"/>
    <cellStyle name="Normál 4 3 2 3 7 5 7" xfId="28560"/>
    <cellStyle name="Normál 4 3 2 3 7 6" xfId="1120"/>
    <cellStyle name="Normál 4 3 2 3 7 6 2" xfId="4535"/>
    <cellStyle name="Normál 4 3 2 3 7 6 2 2" xfId="16231"/>
    <cellStyle name="Normál 4 3 2 3 7 6 2 2 2" xfId="26111"/>
    <cellStyle name="Normál 4 3 2 3 7 6 2 3" xfId="11268"/>
    <cellStyle name="Normál 4 3 2 3 7 6 2 4" xfId="21169"/>
    <cellStyle name="Normál 4 3 2 3 7 6 3" xfId="13744"/>
    <cellStyle name="Normál 4 3 2 3 7 6 3 2" xfId="23638"/>
    <cellStyle name="Normál 4 3 2 3 7 6 4" xfId="8727"/>
    <cellStyle name="Normál 4 3 2 3 7 6 5" xfId="4534"/>
    <cellStyle name="Normál 4 3 2 3 7 6 6" xfId="18699"/>
    <cellStyle name="Normál 4 3 2 3 7 6 7" xfId="28561"/>
    <cellStyle name="Normál 4 3 2 3 7 7" xfId="4536"/>
    <cellStyle name="Normál 4 3 2 3 7 7 2" xfId="16223"/>
    <cellStyle name="Normál 4 3 2 3 7 7 2 2" xfId="26103"/>
    <cellStyle name="Normál 4 3 2 3 7 7 3" xfId="11260"/>
    <cellStyle name="Normál 4 3 2 3 7 7 4" xfId="21161"/>
    <cellStyle name="Normál 4 3 2 3 7 8" xfId="13736"/>
    <cellStyle name="Normál 4 3 2 3 7 8 2" xfId="23630"/>
    <cellStyle name="Normál 4 3 2 3 7 9" xfId="8719"/>
    <cellStyle name="Normál 4 3 2 3 8" xfId="1121"/>
    <cellStyle name="Normál 4 3 2 3 8 10" xfId="28562"/>
    <cellStyle name="Normál 4 3 2 3 8 2" xfId="1122"/>
    <cellStyle name="Normál 4 3 2 3 8 2 2" xfId="4539"/>
    <cellStyle name="Normál 4 3 2 3 8 2 2 2" xfId="16233"/>
    <cellStyle name="Normál 4 3 2 3 8 2 2 2 2" xfId="26113"/>
    <cellStyle name="Normál 4 3 2 3 8 2 2 3" xfId="11270"/>
    <cellStyle name="Normál 4 3 2 3 8 2 2 4" xfId="21171"/>
    <cellStyle name="Normál 4 3 2 3 8 2 3" xfId="13746"/>
    <cellStyle name="Normál 4 3 2 3 8 2 3 2" xfId="23640"/>
    <cellStyle name="Normál 4 3 2 3 8 2 4" xfId="8729"/>
    <cellStyle name="Normál 4 3 2 3 8 2 5" xfId="4538"/>
    <cellStyle name="Normál 4 3 2 3 8 2 6" xfId="18701"/>
    <cellStyle name="Normál 4 3 2 3 8 2 7" xfId="28563"/>
    <cellStyle name="Normál 4 3 2 3 8 3" xfId="1123"/>
    <cellStyle name="Normál 4 3 2 3 8 3 2" xfId="4541"/>
    <cellStyle name="Normál 4 3 2 3 8 3 2 2" xfId="16234"/>
    <cellStyle name="Normál 4 3 2 3 8 3 2 2 2" xfId="26114"/>
    <cellStyle name="Normál 4 3 2 3 8 3 2 3" xfId="11271"/>
    <cellStyle name="Normál 4 3 2 3 8 3 2 4" xfId="21172"/>
    <cellStyle name="Normál 4 3 2 3 8 3 3" xfId="13747"/>
    <cellStyle name="Normál 4 3 2 3 8 3 3 2" xfId="23641"/>
    <cellStyle name="Normál 4 3 2 3 8 3 4" xfId="8730"/>
    <cellStyle name="Normál 4 3 2 3 8 3 5" xfId="4540"/>
    <cellStyle name="Normál 4 3 2 3 8 3 6" xfId="18702"/>
    <cellStyle name="Normál 4 3 2 3 8 3 7" xfId="28564"/>
    <cellStyle name="Normál 4 3 2 3 8 4" xfId="1124"/>
    <cellStyle name="Normál 4 3 2 3 8 4 2" xfId="4543"/>
    <cellStyle name="Normál 4 3 2 3 8 4 2 2" xfId="16235"/>
    <cellStyle name="Normál 4 3 2 3 8 4 2 2 2" xfId="26115"/>
    <cellStyle name="Normál 4 3 2 3 8 4 2 3" xfId="11272"/>
    <cellStyle name="Normál 4 3 2 3 8 4 2 4" xfId="21173"/>
    <cellStyle name="Normál 4 3 2 3 8 4 3" xfId="13748"/>
    <cellStyle name="Normál 4 3 2 3 8 4 3 2" xfId="23642"/>
    <cellStyle name="Normál 4 3 2 3 8 4 4" xfId="8731"/>
    <cellStyle name="Normál 4 3 2 3 8 4 5" xfId="4542"/>
    <cellStyle name="Normál 4 3 2 3 8 4 6" xfId="18703"/>
    <cellStyle name="Normál 4 3 2 3 8 4 7" xfId="28565"/>
    <cellStyle name="Normál 4 3 2 3 8 5" xfId="4544"/>
    <cellStyle name="Normál 4 3 2 3 8 5 2" xfId="16232"/>
    <cellStyle name="Normál 4 3 2 3 8 5 2 2" xfId="26112"/>
    <cellStyle name="Normál 4 3 2 3 8 5 3" xfId="11269"/>
    <cellStyle name="Normál 4 3 2 3 8 5 4" xfId="21170"/>
    <cellStyle name="Normál 4 3 2 3 8 6" xfId="13745"/>
    <cellStyle name="Normál 4 3 2 3 8 6 2" xfId="23639"/>
    <cellStyle name="Normál 4 3 2 3 8 7" xfId="8728"/>
    <cellStyle name="Normál 4 3 2 3 8 8" xfId="4537"/>
    <cellStyle name="Normál 4 3 2 3 8 9" xfId="18700"/>
    <cellStyle name="Normál 4 3 2 3 9" xfId="1125"/>
    <cellStyle name="Normál 4 3 2 3 9 10" xfId="28566"/>
    <cellStyle name="Normál 4 3 2 3 9 2" xfId="1126"/>
    <cellStyle name="Normál 4 3 2 3 9 2 2" xfId="4547"/>
    <cellStyle name="Normál 4 3 2 3 9 2 2 2" xfId="16237"/>
    <cellStyle name="Normál 4 3 2 3 9 2 2 2 2" xfId="26117"/>
    <cellStyle name="Normál 4 3 2 3 9 2 2 3" xfId="11274"/>
    <cellStyle name="Normál 4 3 2 3 9 2 2 4" xfId="21175"/>
    <cellStyle name="Normál 4 3 2 3 9 2 3" xfId="13750"/>
    <cellStyle name="Normál 4 3 2 3 9 2 3 2" xfId="23644"/>
    <cellStyle name="Normál 4 3 2 3 9 2 4" xfId="8733"/>
    <cellStyle name="Normál 4 3 2 3 9 2 5" xfId="4546"/>
    <cellStyle name="Normál 4 3 2 3 9 2 6" xfId="18705"/>
    <cellStyle name="Normál 4 3 2 3 9 2 7" xfId="28567"/>
    <cellStyle name="Normál 4 3 2 3 9 3" xfId="1127"/>
    <cellStyle name="Normál 4 3 2 3 9 3 2" xfId="4549"/>
    <cellStyle name="Normál 4 3 2 3 9 3 2 2" xfId="16238"/>
    <cellStyle name="Normál 4 3 2 3 9 3 2 2 2" xfId="26118"/>
    <cellStyle name="Normál 4 3 2 3 9 3 2 3" xfId="11275"/>
    <cellStyle name="Normál 4 3 2 3 9 3 2 4" xfId="21176"/>
    <cellStyle name="Normál 4 3 2 3 9 3 3" xfId="13751"/>
    <cellStyle name="Normál 4 3 2 3 9 3 3 2" xfId="23645"/>
    <cellStyle name="Normál 4 3 2 3 9 3 4" xfId="8734"/>
    <cellStyle name="Normál 4 3 2 3 9 3 5" xfId="4548"/>
    <cellStyle name="Normál 4 3 2 3 9 3 6" xfId="18706"/>
    <cellStyle name="Normál 4 3 2 3 9 3 7" xfId="28568"/>
    <cellStyle name="Normál 4 3 2 3 9 4" xfId="1128"/>
    <cellStyle name="Normál 4 3 2 3 9 4 2" xfId="4551"/>
    <cellStyle name="Normál 4 3 2 3 9 4 2 2" xfId="16239"/>
    <cellStyle name="Normál 4 3 2 3 9 4 2 2 2" xfId="26119"/>
    <cellStyle name="Normál 4 3 2 3 9 4 2 3" xfId="11276"/>
    <cellStyle name="Normál 4 3 2 3 9 4 2 4" xfId="21177"/>
    <cellStyle name="Normál 4 3 2 3 9 4 3" xfId="13752"/>
    <cellStyle name="Normál 4 3 2 3 9 4 3 2" xfId="23646"/>
    <cellStyle name="Normál 4 3 2 3 9 4 4" xfId="8735"/>
    <cellStyle name="Normál 4 3 2 3 9 4 5" xfId="4550"/>
    <cellStyle name="Normál 4 3 2 3 9 4 6" xfId="18707"/>
    <cellStyle name="Normál 4 3 2 3 9 4 7" xfId="28569"/>
    <cellStyle name="Normál 4 3 2 3 9 5" xfId="4552"/>
    <cellStyle name="Normál 4 3 2 3 9 5 2" xfId="16236"/>
    <cellStyle name="Normál 4 3 2 3 9 5 2 2" xfId="26116"/>
    <cellStyle name="Normál 4 3 2 3 9 5 3" xfId="11273"/>
    <cellStyle name="Normál 4 3 2 3 9 5 4" xfId="21174"/>
    <cellStyle name="Normál 4 3 2 3 9 6" xfId="13749"/>
    <cellStyle name="Normál 4 3 2 3 9 6 2" xfId="23643"/>
    <cellStyle name="Normál 4 3 2 3 9 7" xfId="8732"/>
    <cellStyle name="Normál 4 3 2 3 9 8" xfId="4545"/>
    <cellStyle name="Normál 4 3 2 3 9 9" xfId="18704"/>
    <cellStyle name="Normál 4 3 2 4" xfId="1129"/>
    <cellStyle name="Normál 4 3 2 4 10" xfId="1130"/>
    <cellStyle name="Normál 4 3 2 4 10 2" xfId="4555"/>
    <cellStyle name="Normál 4 3 2 4 10 2 2" xfId="16241"/>
    <cellStyle name="Normál 4 3 2 4 10 2 2 2" xfId="26121"/>
    <cellStyle name="Normál 4 3 2 4 10 2 3" xfId="11278"/>
    <cellStyle name="Normál 4 3 2 4 10 2 4" xfId="21179"/>
    <cellStyle name="Normál 4 3 2 4 10 3" xfId="13754"/>
    <cellStyle name="Normál 4 3 2 4 10 3 2" xfId="23648"/>
    <cellStyle name="Normál 4 3 2 4 10 4" xfId="8737"/>
    <cellStyle name="Normál 4 3 2 4 10 5" xfId="4554"/>
    <cellStyle name="Normál 4 3 2 4 10 6" xfId="18709"/>
    <cellStyle name="Normál 4 3 2 4 10 7" xfId="28571"/>
    <cellStyle name="Normál 4 3 2 4 11" xfId="1131"/>
    <cellStyle name="Normál 4 3 2 4 11 2" xfId="4557"/>
    <cellStyle name="Normál 4 3 2 4 11 2 2" xfId="16242"/>
    <cellStyle name="Normál 4 3 2 4 11 2 2 2" xfId="26122"/>
    <cellStyle name="Normál 4 3 2 4 11 2 3" xfId="11279"/>
    <cellStyle name="Normál 4 3 2 4 11 2 4" xfId="21180"/>
    <cellStyle name="Normál 4 3 2 4 11 3" xfId="13755"/>
    <cellStyle name="Normál 4 3 2 4 11 3 2" xfId="23649"/>
    <cellStyle name="Normál 4 3 2 4 11 4" xfId="8738"/>
    <cellStyle name="Normál 4 3 2 4 11 5" xfId="4556"/>
    <cellStyle name="Normál 4 3 2 4 11 6" xfId="18710"/>
    <cellStyle name="Normál 4 3 2 4 11 7" xfId="28572"/>
    <cellStyle name="Normál 4 3 2 4 12" xfId="1132"/>
    <cellStyle name="Normál 4 3 2 4 12 2" xfId="4559"/>
    <cellStyle name="Normál 4 3 2 4 12 2 2" xfId="16243"/>
    <cellStyle name="Normál 4 3 2 4 12 2 2 2" xfId="26123"/>
    <cellStyle name="Normál 4 3 2 4 12 2 3" xfId="11280"/>
    <cellStyle name="Normál 4 3 2 4 12 2 4" xfId="21181"/>
    <cellStyle name="Normál 4 3 2 4 12 3" xfId="13756"/>
    <cellStyle name="Normál 4 3 2 4 12 3 2" xfId="23650"/>
    <cellStyle name="Normál 4 3 2 4 12 4" xfId="8739"/>
    <cellStyle name="Normál 4 3 2 4 12 5" xfId="4558"/>
    <cellStyle name="Normál 4 3 2 4 12 6" xfId="18711"/>
    <cellStyle name="Normál 4 3 2 4 12 7" xfId="28573"/>
    <cellStyle name="Normál 4 3 2 4 13" xfId="4560"/>
    <cellStyle name="Normál 4 3 2 4 13 2" xfId="16240"/>
    <cellStyle name="Normál 4 3 2 4 13 2 2" xfId="26120"/>
    <cellStyle name="Normál 4 3 2 4 13 3" xfId="11277"/>
    <cellStyle name="Normál 4 3 2 4 13 4" xfId="21178"/>
    <cellStyle name="Normál 4 3 2 4 14" xfId="13753"/>
    <cellStyle name="Normál 4 3 2 4 14 2" xfId="23647"/>
    <cellStyle name="Normál 4 3 2 4 15" xfId="8736"/>
    <cellStyle name="Normál 4 3 2 4 16" xfId="4553"/>
    <cellStyle name="Normál 4 3 2 4 17" xfId="18708"/>
    <cellStyle name="Normál 4 3 2 4 18" xfId="28570"/>
    <cellStyle name="Normál 4 3 2 4 2" xfId="1133"/>
    <cellStyle name="Normál 4 3 2 4 2 10" xfId="4561"/>
    <cellStyle name="Normál 4 3 2 4 2 11" xfId="18712"/>
    <cellStyle name="Normál 4 3 2 4 2 12" xfId="28574"/>
    <cellStyle name="Normál 4 3 2 4 2 2" xfId="1134"/>
    <cellStyle name="Normál 4 3 2 4 2 2 10" xfId="28575"/>
    <cellStyle name="Normál 4 3 2 4 2 2 2" xfId="1135"/>
    <cellStyle name="Normál 4 3 2 4 2 2 2 2" xfId="4564"/>
    <cellStyle name="Normál 4 3 2 4 2 2 2 2 2" xfId="16246"/>
    <cellStyle name="Normál 4 3 2 4 2 2 2 2 2 2" xfId="26126"/>
    <cellStyle name="Normál 4 3 2 4 2 2 2 2 3" xfId="11283"/>
    <cellStyle name="Normál 4 3 2 4 2 2 2 2 4" xfId="21184"/>
    <cellStyle name="Normál 4 3 2 4 2 2 2 3" xfId="13759"/>
    <cellStyle name="Normál 4 3 2 4 2 2 2 3 2" xfId="23653"/>
    <cellStyle name="Normál 4 3 2 4 2 2 2 4" xfId="8742"/>
    <cellStyle name="Normál 4 3 2 4 2 2 2 5" xfId="4563"/>
    <cellStyle name="Normál 4 3 2 4 2 2 2 6" xfId="18714"/>
    <cellStyle name="Normál 4 3 2 4 2 2 2 7" xfId="28576"/>
    <cellStyle name="Normál 4 3 2 4 2 2 3" xfId="1136"/>
    <cellStyle name="Normál 4 3 2 4 2 2 3 2" xfId="4566"/>
    <cellStyle name="Normál 4 3 2 4 2 2 3 2 2" xfId="16247"/>
    <cellStyle name="Normál 4 3 2 4 2 2 3 2 2 2" xfId="26127"/>
    <cellStyle name="Normál 4 3 2 4 2 2 3 2 3" xfId="11284"/>
    <cellStyle name="Normál 4 3 2 4 2 2 3 2 4" xfId="21185"/>
    <cellStyle name="Normál 4 3 2 4 2 2 3 3" xfId="13760"/>
    <cellStyle name="Normál 4 3 2 4 2 2 3 3 2" xfId="23654"/>
    <cellStyle name="Normál 4 3 2 4 2 2 3 4" xfId="8743"/>
    <cellStyle name="Normál 4 3 2 4 2 2 3 5" xfId="4565"/>
    <cellStyle name="Normál 4 3 2 4 2 2 3 6" xfId="18715"/>
    <cellStyle name="Normál 4 3 2 4 2 2 3 7" xfId="28577"/>
    <cellStyle name="Normál 4 3 2 4 2 2 4" xfId="1137"/>
    <cellStyle name="Normál 4 3 2 4 2 2 4 2" xfId="4568"/>
    <cellStyle name="Normál 4 3 2 4 2 2 4 2 2" xfId="16248"/>
    <cellStyle name="Normál 4 3 2 4 2 2 4 2 2 2" xfId="26128"/>
    <cellStyle name="Normál 4 3 2 4 2 2 4 2 3" xfId="11285"/>
    <cellStyle name="Normál 4 3 2 4 2 2 4 2 4" xfId="21186"/>
    <cellStyle name="Normál 4 3 2 4 2 2 4 3" xfId="13761"/>
    <cellStyle name="Normál 4 3 2 4 2 2 4 3 2" xfId="23655"/>
    <cellStyle name="Normál 4 3 2 4 2 2 4 4" xfId="8744"/>
    <cellStyle name="Normál 4 3 2 4 2 2 4 5" xfId="4567"/>
    <cellStyle name="Normál 4 3 2 4 2 2 4 6" xfId="18716"/>
    <cellStyle name="Normál 4 3 2 4 2 2 4 7" xfId="28578"/>
    <cellStyle name="Normál 4 3 2 4 2 2 5" xfId="4569"/>
    <cellStyle name="Normál 4 3 2 4 2 2 5 2" xfId="16245"/>
    <cellStyle name="Normál 4 3 2 4 2 2 5 2 2" xfId="26125"/>
    <cellStyle name="Normál 4 3 2 4 2 2 5 3" xfId="11282"/>
    <cellStyle name="Normál 4 3 2 4 2 2 5 4" xfId="21183"/>
    <cellStyle name="Normál 4 3 2 4 2 2 6" xfId="13758"/>
    <cellStyle name="Normál 4 3 2 4 2 2 6 2" xfId="23652"/>
    <cellStyle name="Normál 4 3 2 4 2 2 7" xfId="8741"/>
    <cellStyle name="Normál 4 3 2 4 2 2 8" xfId="4562"/>
    <cellStyle name="Normál 4 3 2 4 2 2 9" xfId="18713"/>
    <cellStyle name="Normál 4 3 2 4 2 3" xfId="1138"/>
    <cellStyle name="Normál 4 3 2 4 2 3 2" xfId="4571"/>
    <cellStyle name="Normál 4 3 2 4 2 3 2 2" xfId="16249"/>
    <cellStyle name="Normál 4 3 2 4 2 3 2 2 2" xfId="26129"/>
    <cellStyle name="Normál 4 3 2 4 2 3 2 3" xfId="11286"/>
    <cellStyle name="Normál 4 3 2 4 2 3 2 4" xfId="21187"/>
    <cellStyle name="Normál 4 3 2 4 2 3 3" xfId="13762"/>
    <cellStyle name="Normál 4 3 2 4 2 3 3 2" xfId="23656"/>
    <cellStyle name="Normál 4 3 2 4 2 3 4" xfId="8745"/>
    <cellStyle name="Normál 4 3 2 4 2 3 5" xfId="4570"/>
    <cellStyle name="Normál 4 3 2 4 2 3 6" xfId="18717"/>
    <cellStyle name="Normál 4 3 2 4 2 3 7" xfId="28579"/>
    <cellStyle name="Normál 4 3 2 4 2 4" xfId="1139"/>
    <cellStyle name="Normál 4 3 2 4 2 4 2" xfId="4573"/>
    <cellStyle name="Normál 4 3 2 4 2 4 2 2" xfId="16250"/>
    <cellStyle name="Normál 4 3 2 4 2 4 2 2 2" xfId="26130"/>
    <cellStyle name="Normál 4 3 2 4 2 4 2 3" xfId="11287"/>
    <cellStyle name="Normál 4 3 2 4 2 4 2 4" xfId="21188"/>
    <cellStyle name="Normál 4 3 2 4 2 4 3" xfId="13763"/>
    <cellStyle name="Normál 4 3 2 4 2 4 3 2" xfId="23657"/>
    <cellStyle name="Normál 4 3 2 4 2 4 4" xfId="8746"/>
    <cellStyle name="Normál 4 3 2 4 2 4 5" xfId="4572"/>
    <cellStyle name="Normál 4 3 2 4 2 4 6" xfId="18718"/>
    <cellStyle name="Normál 4 3 2 4 2 4 7" xfId="28580"/>
    <cellStyle name="Normál 4 3 2 4 2 5" xfId="1140"/>
    <cellStyle name="Normál 4 3 2 4 2 5 2" xfId="4575"/>
    <cellStyle name="Normál 4 3 2 4 2 5 2 2" xfId="16251"/>
    <cellStyle name="Normál 4 3 2 4 2 5 2 2 2" xfId="26131"/>
    <cellStyle name="Normál 4 3 2 4 2 5 2 3" xfId="11288"/>
    <cellStyle name="Normál 4 3 2 4 2 5 2 4" xfId="21189"/>
    <cellStyle name="Normál 4 3 2 4 2 5 3" xfId="13764"/>
    <cellStyle name="Normál 4 3 2 4 2 5 3 2" xfId="23658"/>
    <cellStyle name="Normál 4 3 2 4 2 5 4" xfId="8747"/>
    <cellStyle name="Normál 4 3 2 4 2 5 5" xfId="4574"/>
    <cellStyle name="Normál 4 3 2 4 2 5 6" xfId="18719"/>
    <cellStyle name="Normál 4 3 2 4 2 5 7" xfId="28581"/>
    <cellStyle name="Normál 4 3 2 4 2 6" xfId="1141"/>
    <cellStyle name="Normál 4 3 2 4 2 6 2" xfId="4577"/>
    <cellStyle name="Normál 4 3 2 4 2 6 2 2" xfId="16252"/>
    <cellStyle name="Normál 4 3 2 4 2 6 2 2 2" xfId="26132"/>
    <cellStyle name="Normál 4 3 2 4 2 6 2 3" xfId="11289"/>
    <cellStyle name="Normál 4 3 2 4 2 6 2 4" xfId="21190"/>
    <cellStyle name="Normál 4 3 2 4 2 6 3" xfId="13765"/>
    <cellStyle name="Normál 4 3 2 4 2 6 3 2" xfId="23659"/>
    <cellStyle name="Normál 4 3 2 4 2 6 4" xfId="8748"/>
    <cellStyle name="Normál 4 3 2 4 2 6 5" xfId="4576"/>
    <cellStyle name="Normál 4 3 2 4 2 6 6" xfId="18720"/>
    <cellStyle name="Normál 4 3 2 4 2 6 7" xfId="28582"/>
    <cellStyle name="Normál 4 3 2 4 2 7" xfId="4578"/>
    <cellStyle name="Normál 4 3 2 4 2 7 2" xfId="16244"/>
    <cellStyle name="Normál 4 3 2 4 2 7 2 2" xfId="26124"/>
    <cellStyle name="Normál 4 3 2 4 2 7 3" xfId="11281"/>
    <cellStyle name="Normál 4 3 2 4 2 7 4" xfId="21182"/>
    <cellStyle name="Normál 4 3 2 4 2 8" xfId="13757"/>
    <cellStyle name="Normál 4 3 2 4 2 8 2" xfId="23651"/>
    <cellStyle name="Normál 4 3 2 4 2 9" xfId="8740"/>
    <cellStyle name="Normál 4 3 2 4 3" xfId="1142"/>
    <cellStyle name="Normál 4 3 2 4 3 10" xfId="4579"/>
    <cellStyle name="Normál 4 3 2 4 3 11" xfId="18721"/>
    <cellStyle name="Normál 4 3 2 4 3 12" xfId="28583"/>
    <cellStyle name="Normál 4 3 2 4 3 2" xfId="1143"/>
    <cellStyle name="Normál 4 3 2 4 3 2 10" xfId="28584"/>
    <cellStyle name="Normál 4 3 2 4 3 2 2" xfId="1144"/>
    <cellStyle name="Normál 4 3 2 4 3 2 2 2" xfId="4582"/>
    <cellStyle name="Normál 4 3 2 4 3 2 2 2 2" xfId="16255"/>
    <cellStyle name="Normál 4 3 2 4 3 2 2 2 2 2" xfId="26135"/>
    <cellStyle name="Normál 4 3 2 4 3 2 2 2 3" xfId="11292"/>
    <cellStyle name="Normál 4 3 2 4 3 2 2 2 4" xfId="21193"/>
    <cellStyle name="Normál 4 3 2 4 3 2 2 3" xfId="13768"/>
    <cellStyle name="Normál 4 3 2 4 3 2 2 3 2" xfId="23662"/>
    <cellStyle name="Normál 4 3 2 4 3 2 2 4" xfId="8751"/>
    <cellStyle name="Normál 4 3 2 4 3 2 2 5" xfId="4581"/>
    <cellStyle name="Normál 4 3 2 4 3 2 2 6" xfId="18723"/>
    <cellStyle name="Normál 4 3 2 4 3 2 2 7" xfId="28585"/>
    <cellStyle name="Normál 4 3 2 4 3 2 3" xfId="1145"/>
    <cellStyle name="Normál 4 3 2 4 3 2 3 2" xfId="4584"/>
    <cellStyle name="Normál 4 3 2 4 3 2 3 2 2" xfId="16256"/>
    <cellStyle name="Normál 4 3 2 4 3 2 3 2 2 2" xfId="26136"/>
    <cellStyle name="Normál 4 3 2 4 3 2 3 2 3" xfId="11293"/>
    <cellStyle name="Normál 4 3 2 4 3 2 3 2 4" xfId="21194"/>
    <cellStyle name="Normál 4 3 2 4 3 2 3 3" xfId="13769"/>
    <cellStyle name="Normál 4 3 2 4 3 2 3 3 2" xfId="23663"/>
    <cellStyle name="Normál 4 3 2 4 3 2 3 4" xfId="8752"/>
    <cellStyle name="Normál 4 3 2 4 3 2 3 5" xfId="4583"/>
    <cellStyle name="Normál 4 3 2 4 3 2 3 6" xfId="18724"/>
    <cellStyle name="Normál 4 3 2 4 3 2 3 7" xfId="28586"/>
    <cellStyle name="Normál 4 3 2 4 3 2 4" xfId="1146"/>
    <cellStyle name="Normál 4 3 2 4 3 2 4 2" xfId="4586"/>
    <cellStyle name="Normál 4 3 2 4 3 2 4 2 2" xfId="16257"/>
    <cellStyle name="Normál 4 3 2 4 3 2 4 2 2 2" xfId="26137"/>
    <cellStyle name="Normál 4 3 2 4 3 2 4 2 3" xfId="11294"/>
    <cellStyle name="Normál 4 3 2 4 3 2 4 2 4" xfId="21195"/>
    <cellStyle name="Normál 4 3 2 4 3 2 4 3" xfId="13770"/>
    <cellStyle name="Normál 4 3 2 4 3 2 4 3 2" xfId="23664"/>
    <cellStyle name="Normál 4 3 2 4 3 2 4 4" xfId="8753"/>
    <cellStyle name="Normál 4 3 2 4 3 2 4 5" xfId="4585"/>
    <cellStyle name="Normál 4 3 2 4 3 2 4 6" xfId="18725"/>
    <cellStyle name="Normál 4 3 2 4 3 2 4 7" xfId="28587"/>
    <cellStyle name="Normál 4 3 2 4 3 2 5" xfId="4587"/>
    <cellStyle name="Normál 4 3 2 4 3 2 5 2" xfId="16254"/>
    <cellStyle name="Normál 4 3 2 4 3 2 5 2 2" xfId="26134"/>
    <cellStyle name="Normál 4 3 2 4 3 2 5 3" xfId="11291"/>
    <cellStyle name="Normál 4 3 2 4 3 2 5 4" xfId="21192"/>
    <cellStyle name="Normál 4 3 2 4 3 2 6" xfId="13767"/>
    <cellStyle name="Normál 4 3 2 4 3 2 6 2" xfId="23661"/>
    <cellStyle name="Normál 4 3 2 4 3 2 7" xfId="8750"/>
    <cellStyle name="Normál 4 3 2 4 3 2 8" xfId="4580"/>
    <cellStyle name="Normál 4 3 2 4 3 2 9" xfId="18722"/>
    <cellStyle name="Normál 4 3 2 4 3 3" xfId="1147"/>
    <cellStyle name="Normál 4 3 2 4 3 3 2" xfId="4589"/>
    <cellStyle name="Normál 4 3 2 4 3 3 2 2" xfId="16258"/>
    <cellStyle name="Normál 4 3 2 4 3 3 2 2 2" xfId="26138"/>
    <cellStyle name="Normál 4 3 2 4 3 3 2 3" xfId="11295"/>
    <cellStyle name="Normál 4 3 2 4 3 3 2 4" xfId="21196"/>
    <cellStyle name="Normál 4 3 2 4 3 3 3" xfId="13771"/>
    <cellStyle name="Normál 4 3 2 4 3 3 3 2" xfId="23665"/>
    <cellStyle name="Normál 4 3 2 4 3 3 4" xfId="8754"/>
    <cellStyle name="Normál 4 3 2 4 3 3 5" xfId="4588"/>
    <cellStyle name="Normál 4 3 2 4 3 3 6" xfId="18726"/>
    <cellStyle name="Normál 4 3 2 4 3 3 7" xfId="28588"/>
    <cellStyle name="Normál 4 3 2 4 3 4" xfId="1148"/>
    <cellStyle name="Normál 4 3 2 4 3 4 2" xfId="4591"/>
    <cellStyle name="Normál 4 3 2 4 3 4 2 2" xfId="16259"/>
    <cellStyle name="Normál 4 3 2 4 3 4 2 2 2" xfId="26139"/>
    <cellStyle name="Normál 4 3 2 4 3 4 2 3" xfId="11296"/>
    <cellStyle name="Normál 4 3 2 4 3 4 2 4" xfId="21197"/>
    <cellStyle name="Normál 4 3 2 4 3 4 3" xfId="13772"/>
    <cellStyle name="Normál 4 3 2 4 3 4 3 2" xfId="23666"/>
    <cellStyle name="Normál 4 3 2 4 3 4 4" xfId="8755"/>
    <cellStyle name="Normál 4 3 2 4 3 4 5" xfId="4590"/>
    <cellStyle name="Normál 4 3 2 4 3 4 6" xfId="18727"/>
    <cellStyle name="Normál 4 3 2 4 3 4 7" xfId="28589"/>
    <cellStyle name="Normál 4 3 2 4 3 5" xfId="1149"/>
    <cellStyle name="Normál 4 3 2 4 3 5 2" xfId="4593"/>
    <cellStyle name="Normál 4 3 2 4 3 5 2 2" xfId="16260"/>
    <cellStyle name="Normál 4 3 2 4 3 5 2 2 2" xfId="26140"/>
    <cellStyle name="Normál 4 3 2 4 3 5 2 3" xfId="11297"/>
    <cellStyle name="Normál 4 3 2 4 3 5 2 4" xfId="21198"/>
    <cellStyle name="Normál 4 3 2 4 3 5 3" xfId="13773"/>
    <cellStyle name="Normál 4 3 2 4 3 5 3 2" xfId="23667"/>
    <cellStyle name="Normál 4 3 2 4 3 5 4" xfId="8756"/>
    <cellStyle name="Normál 4 3 2 4 3 5 5" xfId="4592"/>
    <cellStyle name="Normál 4 3 2 4 3 5 6" xfId="18728"/>
    <cellStyle name="Normál 4 3 2 4 3 5 7" xfId="28590"/>
    <cellStyle name="Normál 4 3 2 4 3 6" xfId="1150"/>
    <cellStyle name="Normál 4 3 2 4 3 6 2" xfId="4595"/>
    <cellStyle name="Normál 4 3 2 4 3 6 2 2" xfId="16261"/>
    <cellStyle name="Normál 4 3 2 4 3 6 2 2 2" xfId="26141"/>
    <cellStyle name="Normál 4 3 2 4 3 6 2 3" xfId="11298"/>
    <cellStyle name="Normál 4 3 2 4 3 6 2 4" xfId="21199"/>
    <cellStyle name="Normál 4 3 2 4 3 6 3" xfId="13774"/>
    <cellStyle name="Normál 4 3 2 4 3 6 3 2" xfId="23668"/>
    <cellStyle name="Normál 4 3 2 4 3 6 4" xfId="8757"/>
    <cellStyle name="Normál 4 3 2 4 3 6 5" xfId="4594"/>
    <cellStyle name="Normál 4 3 2 4 3 6 6" xfId="18729"/>
    <cellStyle name="Normál 4 3 2 4 3 6 7" xfId="28591"/>
    <cellStyle name="Normál 4 3 2 4 3 7" xfId="4596"/>
    <cellStyle name="Normál 4 3 2 4 3 7 2" xfId="16253"/>
    <cellStyle name="Normál 4 3 2 4 3 7 2 2" xfId="26133"/>
    <cellStyle name="Normál 4 3 2 4 3 7 3" xfId="11290"/>
    <cellStyle name="Normál 4 3 2 4 3 7 4" xfId="21191"/>
    <cellStyle name="Normál 4 3 2 4 3 8" xfId="13766"/>
    <cellStyle name="Normál 4 3 2 4 3 8 2" xfId="23660"/>
    <cellStyle name="Normál 4 3 2 4 3 9" xfId="8749"/>
    <cellStyle name="Normál 4 3 2 4 4" xfId="1151"/>
    <cellStyle name="Normál 4 3 2 4 4 10" xfId="4597"/>
    <cellStyle name="Normál 4 3 2 4 4 11" xfId="18730"/>
    <cellStyle name="Normál 4 3 2 4 4 12" xfId="28592"/>
    <cellStyle name="Normál 4 3 2 4 4 2" xfId="1152"/>
    <cellStyle name="Normál 4 3 2 4 4 2 10" xfId="28593"/>
    <cellStyle name="Normál 4 3 2 4 4 2 2" xfId="1153"/>
    <cellStyle name="Normál 4 3 2 4 4 2 2 2" xfId="4600"/>
    <cellStyle name="Normál 4 3 2 4 4 2 2 2 2" xfId="16264"/>
    <cellStyle name="Normál 4 3 2 4 4 2 2 2 2 2" xfId="26144"/>
    <cellStyle name="Normál 4 3 2 4 4 2 2 2 3" xfId="11301"/>
    <cellStyle name="Normál 4 3 2 4 4 2 2 2 4" xfId="21202"/>
    <cellStyle name="Normál 4 3 2 4 4 2 2 3" xfId="13777"/>
    <cellStyle name="Normál 4 3 2 4 4 2 2 3 2" xfId="23671"/>
    <cellStyle name="Normál 4 3 2 4 4 2 2 4" xfId="8760"/>
    <cellStyle name="Normál 4 3 2 4 4 2 2 5" xfId="4599"/>
    <cellStyle name="Normál 4 3 2 4 4 2 2 6" xfId="18732"/>
    <cellStyle name="Normál 4 3 2 4 4 2 2 7" xfId="28594"/>
    <cellStyle name="Normál 4 3 2 4 4 2 3" xfId="1154"/>
    <cellStyle name="Normál 4 3 2 4 4 2 3 2" xfId="4602"/>
    <cellStyle name="Normál 4 3 2 4 4 2 3 2 2" xfId="16265"/>
    <cellStyle name="Normál 4 3 2 4 4 2 3 2 2 2" xfId="26145"/>
    <cellStyle name="Normál 4 3 2 4 4 2 3 2 3" xfId="11302"/>
    <cellStyle name="Normál 4 3 2 4 4 2 3 2 4" xfId="21203"/>
    <cellStyle name="Normál 4 3 2 4 4 2 3 3" xfId="13778"/>
    <cellStyle name="Normál 4 3 2 4 4 2 3 3 2" xfId="23672"/>
    <cellStyle name="Normál 4 3 2 4 4 2 3 4" xfId="8761"/>
    <cellStyle name="Normál 4 3 2 4 4 2 3 5" xfId="4601"/>
    <cellStyle name="Normál 4 3 2 4 4 2 3 6" xfId="18733"/>
    <cellStyle name="Normál 4 3 2 4 4 2 3 7" xfId="28595"/>
    <cellStyle name="Normál 4 3 2 4 4 2 4" xfId="1155"/>
    <cellStyle name="Normál 4 3 2 4 4 2 4 2" xfId="4604"/>
    <cellStyle name="Normál 4 3 2 4 4 2 4 2 2" xfId="16266"/>
    <cellStyle name="Normál 4 3 2 4 4 2 4 2 2 2" xfId="26146"/>
    <cellStyle name="Normál 4 3 2 4 4 2 4 2 3" xfId="11303"/>
    <cellStyle name="Normál 4 3 2 4 4 2 4 2 4" xfId="21204"/>
    <cellStyle name="Normál 4 3 2 4 4 2 4 3" xfId="13779"/>
    <cellStyle name="Normál 4 3 2 4 4 2 4 3 2" xfId="23673"/>
    <cellStyle name="Normál 4 3 2 4 4 2 4 4" xfId="8762"/>
    <cellStyle name="Normál 4 3 2 4 4 2 4 5" xfId="4603"/>
    <cellStyle name="Normál 4 3 2 4 4 2 4 6" xfId="18734"/>
    <cellStyle name="Normál 4 3 2 4 4 2 4 7" xfId="28596"/>
    <cellStyle name="Normál 4 3 2 4 4 2 5" xfId="4605"/>
    <cellStyle name="Normál 4 3 2 4 4 2 5 2" xfId="16263"/>
    <cellStyle name="Normál 4 3 2 4 4 2 5 2 2" xfId="26143"/>
    <cellStyle name="Normál 4 3 2 4 4 2 5 3" xfId="11300"/>
    <cellStyle name="Normál 4 3 2 4 4 2 5 4" xfId="21201"/>
    <cellStyle name="Normál 4 3 2 4 4 2 6" xfId="13776"/>
    <cellStyle name="Normál 4 3 2 4 4 2 6 2" xfId="23670"/>
    <cellStyle name="Normál 4 3 2 4 4 2 7" xfId="8759"/>
    <cellStyle name="Normál 4 3 2 4 4 2 8" xfId="4598"/>
    <cellStyle name="Normál 4 3 2 4 4 2 9" xfId="18731"/>
    <cellStyle name="Normál 4 3 2 4 4 3" xfId="1156"/>
    <cellStyle name="Normál 4 3 2 4 4 3 2" xfId="4607"/>
    <cellStyle name="Normál 4 3 2 4 4 3 2 2" xfId="16267"/>
    <cellStyle name="Normál 4 3 2 4 4 3 2 2 2" xfId="26147"/>
    <cellStyle name="Normál 4 3 2 4 4 3 2 3" xfId="11304"/>
    <cellStyle name="Normál 4 3 2 4 4 3 2 4" xfId="21205"/>
    <cellStyle name="Normál 4 3 2 4 4 3 3" xfId="13780"/>
    <cellStyle name="Normál 4 3 2 4 4 3 3 2" xfId="23674"/>
    <cellStyle name="Normál 4 3 2 4 4 3 4" xfId="8763"/>
    <cellStyle name="Normál 4 3 2 4 4 3 5" xfId="4606"/>
    <cellStyle name="Normál 4 3 2 4 4 3 6" xfId="18735"/>
    <cellStyle name="Normál 4 3 2 4 4 3 7" xfId="28597"/>
    <cellStyle name="Normál 4 3 2 4 4 4" xfId="1157"/>
    <cellStyle name="Normál 4 3 2 4 4 4 2" xfId="4609"/>
    <cellStyle name="Normál 4 3 2 4 4 4 2 2" xfId="16268"/>
    <cellStyle name="Normál 4 3 2 4 4 4 2 2 2" xfId="26148"/>
    <cellStyle name="Normál 4 3 2 4 4 4 2 3" xfId="11305"/>
    <cellStyle name="Normál 4 3 2 4 4 4 2 4" xfId="21206"/>
    <cellStyle name="Normál 4 3 2 4 4 4 3" xfId="13781"/>
    <cellStyle name="Normál 4 3 2 4 4 4 3 2" xfId="23675"/>
    <cellStyle name="Normál 4 3 2 4 4 4 4" xfId="8764"/>
    <cellStyle name="Normál 4 3 2 4 4 4 5" xfId="4608"/>
    <cellStyle name="Normál 4 3 2 4 4 4 6" xfId="18736"/>
    <cellStyle name="Normál 4 3 2 4 4 4 7" xfId="28598"/>
    <cellStyle name="Normál 4 3 2 4 4 5" xfId="1158"/>
    <cellStyle name="Normál 4 3 2 4 4 5 2" xfId="4611"/>
    <cellStyle name="Normál 4 3 2 4 4 5 2 2" xfId="16269"/>
    <cellStyle name="Normál 4 3 2 4 4 5 2 2 2" xfId="26149"/>
    <cellStyle name="Normál 4 3 2 4 4 5 2 3" xfId="11306"/>
    <cellStyle name="Normál 4 3 2 4 4 5 2 4" xfId="21207"/>
    <cellStyle name="Normál 4 3 2 4 4 5 3" xfId="13782"/>
    <cellStyle name="Normál 4 3 2 4 4 5 3 2" xfId="23676"/>
    <cellStyle name="Normál 4 3 2 4 4 5 4" xfId="8765"/>
    <cellStyle name="Normál 4 3 2 4 4 5 5" xfId="4610"/>
    <cellStyle name="Normál 4 3 2 4 4 5 6" xfId="18737"/>
    <cellStyle name="Normál 4 3 2 4 4 5 7" xfId="28599"/>
    <cellStyle name="Normál 4 3 2 4 4 6" xfId="1159"/>
    <cellStyle name="Normál 4 3 2 4 4 6 2" xfId="4613"/>
    <cellStyle name="Normál 4 3 2 4 4 6 2 2" xfId="16270"/>
    <cellStyle name="Normál 4 3 2 4 4 6 2 2 2" xfId="26150"/>
    <cellStyle name="Normál 4 3 2 4 4 6 2 3" xfId="11307"/>
    <cellStyle name="Normál 4 3 2 4 4 6 2 4" xfId="21208"/>
    <cellStyle name="Normál 4 3 2 4 4 6 3" xfId="13783"/>
    <cellStyle name="Normál 4 3 2 4 4 6 3 2" xfId="23677"/>
    <cellStyle name="Normál 4 3 2 4 4 6 4" xfId="8766"/>
    <cellStyle name="Normál 4 3 2 4 4 6 5" xfId="4612"/>
    <cellStyle name="Normál 4 3 2 4 4 6 6" xfId="18738"/>
    <cellStyle name="Normál 4 3 2 4 4 6 7" xfId="28600"/>
    <cellStyle name="Normál 4 3 2 4 4 7" xfId="4614"/>
    <cellStyle name="Normál 4 3 2 4 4 7 2" xfId="16262"/>
    <cellStyle name="Normál 4 3 2 4 4 7 2 2" xfId="26142"/>
    <cellStyle name="Normál 4 3 2 4 4 7 3" xfId="11299"/>
    <cellStyle name="Normál 4 3 2 4 4 7 4" xfId="21200"/>
    <cellStyle name="Normál 4 3 2 4 4 8" xfId="13775"/>
    <cellStyle name="Normál 4 3 2 4 4 8 2" xfId="23669"/>
    <cellStyle name="Normál 4 3 2 4 4 9" xfId="8758"/>
    <cellStyle name="Normál 4 3 2 4 5" xfId="1160"/>
    <cellStyle name="Normál 4 3 2 4 5 10" xfId="4615"/>
    <cellStyle name="Normál 4 3 2 4 5 11" xfId="18739"/>
    <cellStyle name="Normál 4 3 2 4 5 12" xfId="28601"/>
    <cellStyle name="Normál 4 3 2 4 5 2" xfId="1161"/>
    <cellStyle name="Normál 4 3 2 4 5 2 10" xfId="28602"/>
    <cellStyle name="Normál 4 3 2 4 5 2 2" xfId="1162"/>
    <cellStyle name="Normál 4 3 2 4 5 2 2 2" xfId="4618"/>
    <cellStyle name="Normál 4 3 2 4 5 2 2 2 2" xfId="16273"/>
    <cellStyle name="Normál 4 3 2 4 5 2 2 2 2 2" xfId="26153"/>
    <cellStyle name="Normál 4 3 2 4 5 2 2 2 3" xfId="11310"/>
    <cellStyle name="Normál 4 3 2 4 5 2 2 2 4" xfId="21211"/>
    <cellStyle name="Normál 4 3 2 4 5 2 2 3" xfId="13786"/>
    <cellStyle name="Normál 4 3 2 4 5 2 2 3 2" xfId="23680"/>
    <cellStyle name="Normál 4 3 2 4 5 2 2 4" xfId="8769"/>
    <cellStyle name="Normál 4 3 2 4 5 2 2 5" xfId="4617"/>
    <cellStyle name="Normál 4 3 2 4 5 2 2 6" xfId="18741"/>
    <cellStyle name="Normál 4 3 2 4 5 2 2 7" xfId="28603"/>
    <cellStyle name="Normál 4 3 2 4 5 2 3" xfId="1163"/>
    <cellStyle name="Normál 4 3 2 4 5 2 3 2" xfId="4620"/>
    <cellStyle name="Normál 4 3 2 4 5 2 3 2 2" xfId="16274"/>
    <cellStyle name="Normál 4 3 2 4 5 2 3 2 2 2" xfId="26154"/>
    <cellStyle name="Normál 4 3 2 4 5 2 3 2 3" xfId="11311"/>
    <cellStyle name="Normál 4 3 2 4 5 2 3 2 4" xfId="21212"/>
    <cellStyle name="Normál 4 3 2 4 5 2 3 3" xfId="13787"/>
    <cellStyle name="Normál 4 3 2 4 5 2 3 3 2" xfId="23681"/>
    <cellStyle name="Normál 4 3 2 4 5 2 3 4" xfId="8770"/>
    <cellStyle name="Normál 4 3 2 4 5 2 3 5" xfId="4619"/>
    <cellStyle name="Normál 4 3 2 4 5 2 3 6" xfId="18742"/>
    <cellStyle name="Normál 4 3 2 4 5 2 3 7" xfId="28604"/>
    <cellStyle name="Normál 4 3 2 4 5 2 4" xfId="1164"/>
    <cellStyle name="Normál 4 3 2 4 5 2 4 2" xfId="4622"/>
    <cellStyle name="Normál 4 3 2 4 5 2 4 2 2" xfId="16275"/>
    <cellStyle name="Normál 4 3 2 4 5 2 4 2 2 2" xfId="26155"/>
    <cellStyle name="Normál 4 3 2 4 5 2 4 2 3" xfId="11312"/>
    <cellStyle name="Normál 4 3 2 4 5 2 4 2 4" xfId="21213"/>
    <cellStyle name="Normál 4 3 2 4 5 2 4 3" xfId="13788"/>
    <cellStyle name="Normál 4 3 2 4 5 2 4 3 2" xfId="23682"/>
    <cellStyle name="Normál 4 3 2 4 5 2 4 4" xfId="8771"/>
    <cellStyle name="Normál 4 3 2 4 5 2 4 5" xfId="4621"/>
    <cellStyle name="Normál 4 3 2 4 5 2 4 6" xfId="18743"/>
    <cellStyle name="Normál 4 3 2 4 5 2 4 7" xfId="28605"/>
    <cellStyle name="Normál 4 3 2 4 5 2 5" xfId="4623"/>
    <cellStyle name="Normál 4 3 2 4 5 2 5 2" xfId="16272"/>
    <cellStyle name="Normál 4 3 2 4 5 2 5 2 2" xfId="26152"/>
    <cellStyle name="Normál 4 3 2 4 5 2 5 3" xfId="11309"/>
    <cellStyle name="Normál 4 3 2 4 5 2 5 4" xfId="21210"/>
    <cellStyle name="Normál 4 3 2 4 5 2 6" xfId="13785"/>
    <cellStyle name="Normál 4 3 2 4 5 2 6 2" xfId="23679"/>
    <cellStyle name="Normál 4 3 2 4 5 2 7" xfId="8768"/>
    <cellStyle name="Normál 4 3 2 4 5 2 8" xfId="4616"/>
    <cellStyle name="Normál 4 3 2 4 5 2 9" xfId="18740"/>
    <cellStyle name="Normál 4 3 2 4 5 3" xfId="1165"/>
    <cellStyle name="Normál 4 3 2 4 5 3 2" xfId="4625"/>
    <cellStyle name="Normál 4 3 2 4 5 3 2 2" xfId="16276"/>
    <cellStyle name="Normál 4 3 2 4 5 3 2 2 2" xfId="26156"/>
    <cellStyle name="Normál 4 3 2 4 5 3 2 3" xfId="11313"/>
    <cellStyle name="Normál 4 3 2 4 5 3 2 4" xfId="21214"/>
    <cellStyle name="Normál 4 3 2 4 5 3 3" xfId="13789"/>
    <cellStyle name="Normál 4 3 2 4 5 3 3 2" xfId="23683"/>
    <cellStyle name="Normál 4 3 2 4 5 3 4" xfId="8772"/>
    <cellStyle name="Normál 4 3 2 4 5 3 5" xfId="4624"/>
    <cellStyle name="Normál 4 3 2 4 5 3 6" xfId="18744"/>
    <cellStyle name="Normál 4 3 2 4 5 3 7" xfId="28606"/>
    <cellStyle name="Normál 4 3 2 4 5 4" xfId="1166"/>
    <cellStyle name="Normál 4 3 2 4 5 4 2" xfId="4627"/>
    <cellStyle name="Normál 4 3 2 4 5 4 2 2" xfId="16277"/>
    <cellStyle name="Normál 4 3 2 4 5 4 2 2 2" xfId="26157"/>
    <cellStyle name="Normál 4 3 2 4 5 4 2 3" xfId="11314"/>
    <cellStyle name="Normál 4 3 2 4 5 4 2 4" xfId="21215"/>
    <cellStyle name="Normál 4 3 2 4 5 4 3" xfId="13790"/>
    <cellStyle name="Normál 4 3 2 4 5 4 3 2" xfId="23684"/>
    <cellStyle name="Normál 4 3 2 4 5 4 4" xfId="8773"/>
    <cellStyle name="Normál 4 3 2 4 5 4 5" xfId="4626"/>
    <cellStyle name="Normál 4 3 2 4 5 4 6" xfId="18745"/>
    <cellStyle name="Normál 4 3 2 4 5 4 7" xfId="28607"/>
    <cellStyle name="Normál 4 3 2 4 5 5" xfId="1167"/>
    <cellStyle name="Normál 4 3 2 4 5 5 2" xfId="4629"/>
    <cellStyle name="Normál 4 3 2 4 5 5 2 2" xfId="16278"/>
    <cellStyle name="Normál 4 3 2 4 5 5 2 2 2" xfId="26158"/>
    <cellStyle name="Normál 4 3 2 4 5 5 2 3" xfId="11315"/>
    <cellStyle name="Normál 4 3 2 4 5 5 2 4" xfId="21216"/>
    <cellStyle name="Normál 4 3 2 4 5 5 3" xfId="13791"/>
    <cellStyle name="Normál 4 3 2 4 5 5 3 2" xfId="23685"/>
    <cellStyle name="Normál 4 3 2 4 5 5 4" xfId="8774"/>
    <cellStyle name="Normál 4 3 2 4 5 5 5" xfId="4628"/>
    <cellStyle name="Normál 4 3 2 4 5 5 6" xfId="18746"/>
    <cellStyle name="Normál 4 3 2 4 5 5 7" xfId="28608"/>
    <cellStyle name="Normál 4 3 2 4 5 6" xfId="1168"/>
    <cellStyle name="Normál 4 3 2 4 5 6 2" xfId="4631"/>
    <cellStyle name="Normál 4 3 2 4 5 6 2 2" xfId="16279"/>
    <cellStyle name="Normál 4 3 2 4 5 6 2 2 2" xfId="26159"/>
    <cellStyle name="Normál 4 3 2 4 5 6 2 3" xfId="11316"/>
    <cellStyle name="Normál 4 3 2 4 5 6 2 4" xfId="21217"/>
    <cellStyle name="Normál 4 3 2 4 5 6 3" xfId="13792"/>
    <cellStyle name="Normál 4 3 2 4 5 6 3 2" xfId="23686"/>
    <cellStyle name="Normál 4 3 2 4 5 6 4" xfId="8775"/>
    <cellStyle name="Normál 4 3 2 4 5 6 5" xfId="4630"/>
    <cellStyle name="Normál 4 3 2 4 5 6 6" xfId="18747"/>
    <cellStyle name="Normál 4 3 2 4 5 6 7" xfId="28609"/>
    <cellStyle name="Normál 4 3 2 4 5 7" xfId="4632"/>
    <cellStyle name="Normál 4 3 2 4 5 7 2" xfId="16271"/>
    <cellStyle name="Normál 4 3 2 4 5 7 2 2" xfId="26151"/>
    <cellStyle name="Normál 4 3 2 4 5 7 3" xfId="11308"/>
    <cellStyle name="Normál 4 3 2 4 5 7 4" xfId="21209"/>
    <cellStyle name="Normál 4 3 2 4 5 8" xfId="13784"/>
    <cellStyle name="Normál 4 3 2 4 5 8 2" xfId="23678"/>
    <cellStyle name="Normál 4 3 2 4 5 9" xfId="8767"/>
    <cellStyle name="Normál 4 3 2 4 6" xfId="1169"/>
    <cellStyle name="Normál 4 3 2 4 6 10" xfId="4633"/>
    <cellStyle name="Normál 4 3 2 4 6 11" xfId="18748"/>
    <cellStyle name="Normál 4 3 2 4 6 12" xfId="28610"/>
    <cellStyle name="Normál 4 3 2 4 6 2" xfId="1170"/>
    <cellStyle name="Normál 4 3 2 4 6 2 10" xfId="28611"/>
    <cellStyle name="Normál 4 3 2 4 6 2 2" xfId="1171"/>
    <cellStyle name="Normál 4 3 2 4 6 2 2 2" xfId="4636"/>
    <cellStyle name="Normál 4 3 2 4 6 2 2 2 2" xfId="16282"/>
    <cellStyle name="Normál 4 3 2 4 6 2 2 2 2 2" xfId="26162"/>
    <cellStyle name="Normál 4 3 2 4 6 2 2 2 3" xfId="11319"/>
    <cellStyle name="Normál 4 3 2 4 6 2 2 2 4" xfId="21220"/>
    <cellStyle name="Normál 4 3 2 4 6 2 2 3" xfId="13795"/>
    <cellStyle name="Normál 4 3 2 4 6 2 2 3 2" xfId="23689"/>
    <cellStyle name="Normál 4 3 2 4 6 2 2 4" xfId="8778"/>
    <cellStyle name="Normál 4 3 2 4 6 2 2 5" xfId="4635"/>
    <cellStyle name="Normál 4 3 2 4 6 2 2 6" xfId="18750"/>
    <cellStyle name="Normál 4 3 2 4 6 2 2 7" xfId="28612"/>
    <cellStyle name="Normál 4 3 2 4 6 2 3" xfId="1172"/>
    <cellStyle name="Normál 4 3 2 4 6 2 3 2" xfId="4638"/>
    <cellStyle name="Normál 4 3 2 4 6 2 3 2 2" xfId="16283"/>
    <cellStyle name="Normál 4 3 2 4 6 2 3 2 2 2" xfId="26163"/>
    <cellStyle name="Normál 4 3 2 4 6 2 3 2 3" xfId="11320"/>
    <cellStyle name="Normál 4 3 2 4 6 2 3 2 4" xfId="21221"/>
    <cellStyle name="Normál 4 3 2 4 6 2 3 3" xfId="13796"/>
    <cellStyle name="Normál 4 3 2 4 6 2 3 3 2" xfId="23690"/>
    <cellStyle name="Normál 4 3 2 4 6 2 3 4" xfId="8779"/>
    <cellStyle name="Normál 4 3 2 4 6 2 3 5" xfId="4637"/>
    <cellStyle name="Normál 4 3 2 4 6 2 3 6" xfId="18751"/>
    <cellStyle name="Normál 4 3 2 4 6 2 3 7" xfId="28613"/>
    <cellStyle name="Normál 4 3 2 4 6 2 4" xfId="1173"/>
    <cellStyle name="Normál 4 3 2 4 6 2 4 2" xfId="4640"/>
    <cellStyle name="Normál 4 3 2 4 6 2 4 2 2" xfId="16284"/>
    <cellStyle name="Normál 4 3 2 4 6 2 4 2 2 2" xfId="26164"/>
    <cellStyle name="Normál 4 3 2 4 6 2 4 2 3" xfId="11321"/>
    <cellStyle name="Normál 4 3 2 4 6 2 4 2 4" xfId="21222"/>
    <cellStyle name="Normál 4 3 2 4 6 2 4 3" xfId="13797"/>
    <cellStyle name="Normál 4 3 2 4 6 2 4 3 2" xfId="23691"/>
    <cellStyle name="Normál 4 3 2 4 6 2 4 4" xfId="8780"/>
    <cellStyle name="Normál 4 3 2 4 6 2 4 5" xfId="4639"/>
    <cellStyle name="Normál 4 3 2 4 6 2 4 6" xfId="18752"/>
    <cellStyle name="Normál 4 3 2 4 6 2 4 7" xfId="28614"/>
    <cellStyle name="Normál 4 3 2 4 6 2 5" xfId="4641"/>
    <cellStyle name="Normál 4 3 2 4 6 2 5 2" xfId="16281"/>
    <cellStyle name="Normál 4 3 2 4 6 2 5 2 2" xfId="26161"/>
    <cellStyle name="Normál 4 3 2 4 6 2 5 3" xfId="11318"/>
    <cellStyle name="Normál 4 3 2 4 6 2 5 4" xfId="21219"/>
    <cellStyle name="Normál 4 3 2 4 6 2 6" xfId="13794"/>
    <cellStyle name="Normál 4 3 2 4 6 2 6 2" xfId="23688"/>
    <cellStyle name="Normál 4 3 2 4 6 2 7" xfId="8777"/>
    <cellStyle name="Normál 4 3 2 4 6 2 8" xfId="4634"/>
    <cellStyle name="Normál 4 3 2 4 6 2 9" xfId="18749"/>
    <cellStyle name="Normál 4 3 2 4 6 3" xfId="1174"/>
    <cellStyle name="Normál 4 3 2 4 6 3 2" xfId="4643"/>
    <cellStyle name="Normál 4 3 2 4 6 3 2 2" xfId="16285"/>
    <cellStyle name="Normál 4 3 2 4 6 3 2 2 2" xfId="26165"/>
    <cellStyle name="Normál 4 3 2 4 6 3 2 3" xfId="11322"/>
    <cellStyle name="Normál 4 3 2 4 6 3 2 4" xfId="21223"/>
    <cellStyle name="Normál 4 3 2 4 6 3 3" xfId="13798"/>
    <cellStyle name="Normál 4 3 2 4 6 3 3 2" xfId="23692"/>
    <cellStyle name="Normál 4 3 2 4 6 3 4" xfId="8781"/>
    <cellStyle name="Normál 4 3 2 4 6 3 5" xfId="4642"/>
    <cellStyle name="Normál 4 3 2 4 6 3 6" xfId="18753"/>
    <cellStyle name="Normál 4 3 2 4 6 3 7" xfId="28615"/>
    <cellStyle name="Normál 4 3 2 4 6 4" xfId="1175"/>
    <cellStyle name="Normál 4 3 2 4 6 4 2" xfId="4645"/>
    <cellStyle name="Normál 4 3 2 4 6 4 2 2" xfId="16286"/>
    <cellStyle name="Normál 4 3 2 4 6 4 2 2 2" xfId="26166"/>
    <cellStyle name="Normál 4 3 2 4 6 4 2 3" xfId="11323"/>
    <cellStyle name="Normál 4 3 2 4 6 4 2 4" xfId="21224"/>
    <cellStyle name="Normál 4 3 2 4 6 4 3" xfId="13799"/>
    <cellStyle name="Normál 4 3 2 4 6 4 3 2" xfId="23693"/>
    <cellStyle name="Normál 4 3 2 4 6 4 4" xfId="8782"/>
    <cellStyle name="Normál 4 3 2 4 6 4 5" xfId="4644"/>
    <cellStyle name="Normál 4 3 2 4 6 4 6" xfId="18754"/>
    <cellStyle name="Normál 4 3 2 4 6 4 7" xfId="28616"/>
    <cellStyle name="Normál 4 3 2 4 6 5" xfId="1176"/>
    <cellStyle name="Normál 4 3 2 4 6 5 2" xfId="4647"/>
    <cellStyle name="Normál 4 3 2 4 6 5 2 2" xfId="16287"/>
    <cellStyle name="Normál 4 3 2 4 6 5 2 2 2" xfId="26167"/>
    <cellStyle name="Normál 4 3 2 4 6 5 2 3" xfId="11324"/>
    <cellStyle name="Normál 4 3 2 4 6 5 2 4" xfId="21225"/>
    <cellStyle name="Normál 4 3 2 4 6 5 3" xfId="13800"/>
    <cellStyle name="Normál 4 3 2 4 6 5 3 2" xfId="23694"/>
    <cellStyle name="Normál 4 3 2 4 6 5 4" xfId="8783"/>
    <cellStyle name="Normál 4 3 2 4 6 5 5" xfId="4646"/>
    <cellStyle name="Normál 4 3 2 4 6 5 6" xfId="18755"/>
    <cellStyle name="Normál 4 3 2 4 6 5 7" xfId="28617"/>
    <cellStyle name="Normál 4 3 2 4 6 6" xfId="1177"/>
    <cellStyle name="Normál 4 3 2 4 6 6 2" xfId="4649"/>
    <cellStyle name="Normál 4 3 2 4 6 6 2 2" xfId="16288"/>
    <cellStyle name="Normál 4 3 2 4 6 6 2 2 2" xfId="26168"/>
    <cellStyle name="Normál 4 3 2 4 6 6 2 3" xfId="11325"/>
    <cellStyle name="Normál 4 3 2 4 6 6 2 4" xfId="21226"/>
    <cellStyle name="Normál 4 3 2 4 6 6 3" xfId="13801"/>
    <cellStyle name="Normál 4 3 2 4 6 6 3 2" xfId="23695"/>
    <cellStyle name="Normál 4 3 2 4 6 6 4" xfId="8784"/>
    <cellStyle name="Normál 4 3 2 4 6 6 5" xfId="4648"/>
    <cellStyle name="Normál 4 3 2 4 6 6 6" xfId="18756"/>
    <cellStyle name="Normál 4 3 2 4 6 6 7" xfId="28618"/>
    <cellStyle name="Normál 4 3 2 4 6 7" xfId="4650"/>
    <cellStyle name="Normál 4 3 2 4 6 7 2" xfId="16280"/>
    <cellStyle name="Normál 4 3 2 4 6 7 2 2" xfId="26160"/>
    <cellStyle name="Normál 4 3 2 4 6 7 3" xfId="11317"/>
    <cellStyle name="Normál 4 3 2 4 6 7 4" xfId="21218"/>
    <cellStyle name="Normál 4 3 2 4 6 8" xfId="13793"/>
    <cellStyle name="Normál 4 3 2 4 6 8 2" xfId="23687"/>
    <cellStyle name="Normál 4 3 2 4 6 9" xfId="8776"/>
    <cellStyle name="Normál 4 3 2 4 7" xfId="1178"/>
    <cellStyle name="Normál 4 3 2 4 7 10" xfId="28619"/>
    <cellStyle name="Normál 4 3 2 4 7 2" xfId="1179"/>
    <cellStyle name="Normál 4 3 2 4 7 2 2" xfId="4653"/>
    <cellStyle name="Normál 4 3 2 4 7 2 2 2" xfId="16290"/>
    <cellStyle name="Normál 4 3 2 4 7 2 2 2 2" xfId="26170"/>
    <cellStyle name="Normál 4 3 2 4 7 2 2 3" xfId="11327"/>
    <cellStyle name="Normál 4 3 2 4 7 2 2 4" xfId="21228"/>
    <cellStyle name="Normál 4 3 2 4 7 2 3" xfId="13803"/>
    <cellStyle name="Normál 4 3 2 4 7 2 3 2" xfId="23697"/>
    <cellStyle name="Normál 4 3 2 4 7 2 4" xfId="8786"/>
    <cellStyle name="Normál 4 3 2 4 7 2 5" xfId="4652"/>
    <cellStyle name="Normál 4 3 2 4 7 2 6" xfId="18758"/>
    <cellStyle name="Normál 4 3 2 4 7 2 7" xfId="28620"/>
    <cellStyle name="Normál 4 3 2 4 7 3" xfId="1180"/>
    <cellStyle name="Normál 4 3 2 4 7 3 2" xfId="4655"/>
    <cellStyle name="Normál 4 3 2 4 7 3 2 2" xfId="16291"/>
    <cellStyle name="Normál 4 3 2 4 7 3 2 2 2" xfId="26171"/>
    <cellStyle name="Normál 4 3 2 4 7 3 2 3" xfId="11328"/>
    <cellStyle name="Normál 4 3 2 4 7 3 2 4" xfId="21229"/>
    <cellStyle name="Normál 4 3 2 4 7 3 3" xfId="13804"/>
    <cellStyle name="Normál 4 3 2 4 7 3 3 2" xfId="23698"/>
    <cellStyle name="Normál 4 3 2 4 7 3 4" xfId="8787"/>
    <cellStyle name="Normál 4 3 2 4 7 3 5" xfId="4654"/>
    <cellStyle name="Normál 4 3 2 4 7 3 6" xfId="18759"/>
    <cellStyle name="Normál 4 3 2 4 7 3 7" xfId="28621"/>
    <cellStyle name="Normál 4 3 2 4 7 4" xfId="1181"/>
    <cellStyle name="Normál 4 3 2 4 7 4 2" xfId="4657"/>
    <cellStyle name="Normál 4 3 2 4 7 4 2 2" xfId="16292"/>
    <cellStyle name="Normál 4 3 2 4 7 4 2 2 2" xfId="26172"/>
    <cellStyle name="Normál 4 3 2 4 7 4 2 3" xfId="11329"/>
    <cellStyle name="Normál 4 3 2 4 7 4 2 4" xfId="21230"/>
    <cellStyle name="Normál 4 3 2 4 7 4 3" xfId="13805"/>
    <cellStyle name="Normál 4 3 2 4 7 4 3 2" xfId="23699"/>
    <cellStyle name="Normál 4 3 2 4 7 4 4" xfId="8788"/>
    <cellStyle name="Normál 4 3 2 4 7 4 5" xfId="4656"/>
    <cellStyle name="Normál 4 3 2 4 7 4 6" xfId="18760"/>
    <cellStyle name="Normál 4 3 2 4 7 4 7" xfId="28622"/>
    <cellStyle name="Normál 4 3 2 4 7 5" xfId="4658"/>
    <cellStyle name="Normál 4 3 2 4 7 5 2" xfId="16289"/>
    <cellStyle name="Normál 4 3 2 4 7 5 2 2" xfId="26169"/>
    <cellStyle name="Normál 4 3 2 4 7 5 3" xfId="11326"/>
    <cellStyle name="Normál 4 3 2 4 7 5 4" xfId="21227"/>
    <cellStyle name="Normál 4 3 2 4 7 6" xfId="13802"/>
    <cellStyle name="Normál 4 3 2 4 7 6 2" xfId="23696"/>
    <cellStyle name="Normál 4 3 2 4 7 7" xfId="8785"/>
    <cellStyle name="Normál 4 3 2 4 7 8" xfId="4651"/>
    <cellStyle name="Normál 4 3 2 4 7 9" xfId="18757"/>
    <cellStyle name="Normál 4 3 2 4 8" xfId="1182"/>
    <cellStyle name="Normál 4 3 2 4 8 10" xfId="28623"/>
    <cellStyle name="Normál 4 3 2 4 8 2" xfId="1183"/>
    <cellStyle name="Normál 4 3 2 4 8 2 2" xfId="4661"/>
    <cellStyle name="Normál 4 3 2 4 8 2 2 2" xfId="16294"/>
    <cellStyle name="Normál 4 3 2 4 8 2 2 2 2" xfId="26174"/>
    <cellStyle name="Normál 4 3 2 4 8 2 2 3" xfId="11331"/>
    <cellStyle name="Normál 4 3 2 4 8 2 2 4" xfId="21232"/>
    <cellStyle name="Normál 4 3 2 4 8 2 3" xfId="13807"/>
    <cellStyle name="Normál 4 3 2 4 8 2 3 2" xfId="23701"/>
    <cellStyle name="Normál 4 3 2 4 8 2 4" xfId="8790"/>
    <cellStyle name="Normál 4 3 2 4 8 2 5" xfId="4660"/>
    <cellStyle name="Normál 4 3 2 4 8 2 6" xfId="18762"/>
    <cellStyle name="Normál 4 3 2 4 8 2 7" xfId="28624"/>
    <cellStyle name="Normál 4 3 2 4 8 3" xfId="1184"/>
    <cellStyle name="Normál 4 3 2 4 8 3 2" xfId="4663"/>
    <cellStyle name="Normál 4 3 2 4 8 3 2 2" xfId="16295"/>
    <cellStyle name="Normál 4 3 2 4 8 3 2 2 2" xfId="26175"/>
    <cellStyle name="Normál 4 3 2 4 8 3 2 3" xfId="11332"/>
    <cellStyle name="Normál 4 3 2 4 8 3 2 4" xfId="21233"/>
    <cellStyle name="Normál 4 3 2 4 8 3 3" xfId="13808"/>
    <cellStyle name="Normál 4 3 2 4 8 3 3 2" xfId="23702"/>
    <cellStyle name="Normál 4 3 2 4 8 3 4" xfId="8791"/>
    <cellStyle name="Normál 4 3 2 4 8 3 5" xfId="4662"/>
    <cellStyle name="Normál 4 3 2 4 8 3 6" xfId="18763"/>
    <cellStyle name="Normál 4 3 2 4 8 3 7" xfId="28625"/>
    <cellStyle name="Normál 4 3 2 4 8 4" xfId="1185"/>
    <cellStyle name="Normál 4 3 2 4 8 4 2" xfId="4665"/>
    <cellStyle name="Normál 4 3 2 4 8 4 2 2" xfId="16296"/>
    <cellStyle name="Normál 4 3 2 4 8 4 2 2 2" xfId="26176"/>
    <cellStyle name="Normál 4 3 2 4 8 4 2 3" xfId="11333"/>
    <cellStyle name="Normál 4 3 2 4 8 4 2 4" xfId="21234"/>
    <cellStyle name="Normál 4 3 2 4 8 4 3" xfId="13809"/>
    <cellStyle name="Normál 4 3 2 4 8 4 3 2" xfId="23703"/>
    <cellStyle name="Normál 4 3 2 4 8 4 4" xfId="8792"/>
    <cellStyle name="Normál 4 3 2 4 8 4 5" xfId="4664"/>
    <cellStyle name="Normál 4 3 2 4 8 4 6" xfId="18764"/>
    <cellStyle name="Normál 4 3 2 4 8 4 7" xfId="28626"/>
    <cellStyle name="Normál 4 3 2 4 8 5" xfId="4666"/>
    <cellStyle name="Normál 4 3 2 4 8 5 2" xfId="16293"/>
    <cellStyle name="Normál 4 3 2 4 8 5 2 2" xfId="26173"/>
    <cellStyle name="Normál 4 3 2 4 8 5 3" xfId="11330"/>
    <cellStyle name="Normál 4 3 2 4 8 5 4" xfId="21231"/>
    <cellStyle name="Normál 4 3 2 4 8 6" xfId="13806"/>
    <cellStyle name="Normál 4 3 2 4 8 6 2" xfId="23700"/>
    <cellStyle name="Normál 4 3 2 4 8 7" xfId="8789"/>
    <cellStyle name="Normál 4 3 2 4 8 8" xfId="4659"/>
    <cellStyle name="Normál 4 3 2 4 8 9" xfId="18761"/>
    <cellStyle name="Normál 4 3 2 4 9" xfId="1186"/>
    <cellStyle name="Normál 4 3 2 4 9 2" xfId="4668"/>
    <cellStyle name="Normál 4 3 2 4 9 2 2" xfId="16297"/>
    <cellStyle name="Normál 4 3 2 4 9 2 2 2" xfId="26177"/>
    <cellStyle name="Normál 4 3 2 4 9 2 3" xfId="11334"/>
    <cellStyle name="Normál 4 3 2 4 9 2 4" xfId="21235"/>
    <cellStyle name="Normál 4 3 2 4 9 3" xfId="13810"/>
    <cellStyle name="Normál 4 3 2 4 9 3 2" xfId="23704"/>
    <cellStyle name="Normál 4 3 2 4 9 4" xfId="8793"/>
    <cellStyle name="Normál 4 3 2 4 9 5" xfId="4667"/>
    <cellStyle name="Normál 4 3 2 4 9 6" xfId="18765"/>
    <cellStyle name="Normál 4 3 2 4 9 7" xfId="28627"/>
    <cellStyle name="Normál 4 3 2 5" xfId="1187"/>
    <cellStyle name="Normál 4 3 2 5 10" xfId="4669"/>
    <cellStyle name="Normál 4 3 2 5 11" xfId="18766"/>
    <cellStyle name="Normál 4 3 2 5 12" xfId="28628"/>
    <cellStyle name="Normál 4 3 2 5 2" xfId="1188"/>
    <cellStyle name="Normál 4 3 2 5 2 10" xfId="28629"/>
    <cellStyle name="Normál 4 3 2 5 2 2" xfId="1189"/>
    <cellStyle name="Normál 4 3 2 5 2 2 2" xfId="4672"/>
    <cellStyle name="Normál 4 3 2 5 2 2 2 2" xfId="16300"/>
    <cellStyle name="Normál 4 3 2 5 2 2 2 2 2" xfId="26180"/>
    <cellStyle name="Normál 4 3 2 5 2 2 2 3" xfId="11337"/>
    <cellStyle name="Normál 4 3 2 5 2 2 2 4" xfId="21238"/>
    <cellStyle name="Normál 4 3 2 5 2 2 3" xfId="13813"/>
    <cellStyle name="Normál 4 3 2 5 2 2 3 2" xfId="23707"/>
    <cellStyle name="Normál 4 3 2 5 2 2 4" xfId="8796"/>
    <cellStyle name="Normál 4 3 2 5 2 2 5" xfId="4671"/>
    <cellStyle name="Normál 4 3 2 5 2 2 6" xfId="18768"/>
    <cellStyle name="Normál 4 3 2 5 2 2 7" xfId="28630"/>
    <cellStyle name="Normál 4 3 2 5 2 3" xfId="1190"/>
    <cellStyle name="Normál 4 3 2 5 2 3 2" xfId="4674"/>
    <cellStyle name="Normál 4 3 2 5 2 3 2 2" xfId="16301"/>
    <cellStyle name="Normál 4 3 2 5 2 3 2 2 2" xfId="26181"/>
    <cellStyle name="Normál 4 3 2 5 2 3 2 3" xfId="11338"/>
    <cellStyle name="Normál 4 3 2 5 2 3 2 4" xfId="21239"/>
    <cellStyle name="Normál 4 3 2 5 2 3 3" xfId="13814"/>
    <cellStyle name="Normál 4 3 2 5 2 3 3 2" xfId="23708"/>
    <cellStyle name="Normál 4 3 2 5 2 3 4" xfId="8797"/>
    <cellStyle name="Normál 4 3 2 5 2 3 5" xfId="4673"/>
    <cellStyle name="Normál 4 3 2 5 2 3 6" xfId="18769"/>
    <cellStyle name="Normál 4 3 2 5 2 3 7" xfId="28631"/>
    <cellStyle name="Normál 4 3 2 5 2 4" xfId="1191"/>
    <cellStyle name="Normál 4 3 2 5 2 4 2" xfId="4676"/>
    <cellStyle name="Normál 4 3 2 5 2 4 2 2" xfId="16302"/>
    <cellStyle name="Normál 4 3 2 5 2 4 2 2 2" xfId="26182"/>
    <cellStyle name="Normál 4 3 2 5 2 4 2 3" xfId="11339"/>
    <cellStyle name="Normál 4 3 2 5 2 4 2 4" xfId="21240"/>
    <cellStyle name="Normál 4 3 2 5 2 4 3" xfId="13815"/>
    <cellStyle name="Normál 4 3 2 5 2 4 3 2" xfId="23709"/>
    <cellStyle name="Normál 4 3 2 5 2 4 4" xfId="8798"/>
    <cellStyle name="Normál 4 3 2 5 2 4 5" xfId="4675"/>
    <cellStyle name="Normál 4 3 2 5 2 4 6" xfId="18770"/>
    <cellStyle name="Normál 4 3 2 5 2 4 7" xfId="28632"/>
    <cellStyle name="Normál 4 3 2 5 2 5" xfId="4677"/>
    <cellStyle name="Normál 4 3 2 5 2 5 2" xfId="16299"/>
    <cellStyle name="Normál 4 3 2 5 2 5 2 2" xfId="26179"/>
    <cellStyle name="Normál 4 3 2 5 2 5 3" xfId="11336"/>
    <cellStyle name="Normál 4 3 2 5 2 5 4" xfId="21237"/>
    <cellStyle name="Normál 4 3 2 5 2 6" xfId="13812"/>
    <cellStyle name="Normál 4 3 2 5 2 6 2" xfId="23706"/>
    <cellStyle name="Normál 4 3 2 5 2 7" xfId="8795"/>
    <cellStyle name="Normál 4 3 2 5 2 8" xfId="4670"/>
    <cellStyle name="Normál 4 3 2 5 2 9" xfId="18767"/>
    <cellStyle name="Normál 4 3 2 5 3" xfId="1192"/>
    <cellStyle name="Normál 4 3 2 5 3 2" xfId="4679"/>
    <cellStyle name="Normál 4 3 2 5 3 2 2" xfId="16303"/>
    <cellStyle name="Normál 4 3 2 5 3 2 2 2" xfId="26183"/>
    <cellStyle name="Normál 4 3 2 5 3 2 3" xfId="11340"/>
    <cellStyle name="Normál 4 3 2 5 3 2 4" xfId="21241"/>
    <cellStyle name="Normál 4 3 2 5 3 3" xfId="13816"/>
    <cellStyle name="Normál 4 3 2 5 3 3 2" xfId="23710"/>
    <cellStyle name="Normál 4 3 2 5 3 4" xfId="8799"/>
    <cellStyle name="Normál 4 3 2 5 3 5" xfId="4678"/>
    <cellStyle name="Normál 4 3 2 5 3 6" xfId="18771"/>
    <cellStyle name="Normál 4 3 2 5 3 7" xfId="28633"/>
    <cellStyle name="Normál 4 3 2 5 4" xfId="1193"/>
    <cellStyle name="Normál 4 3 2 5 4 2" xfId="4681"/>
    <cellStyle name="Normál 4 3 2 5 4 2 2" xfId="16304"/>
    <cellStyle name="Normál 4 3 2 5 4 2 2 2" xfId="26184"/>
    <cellStyle name="Normál 4 3 2 5 4 2 3" xfId="11341"/>
    <cellStyle name="Normál 4 3 2 5 4 2 4" xfId="21242"/>
    <cellStyle name="Normál 4 3 2 5 4 3" xfId="13817"/>
    <cellStyle name="Normál 4 3 2 5 4 3 2" xfId="23711"/>
    <cellStyle name="Normál 4 3 2 5 4 4" xfId="8800"/>
    <cellStyle name="Normál 4 3 2 5 4 5" xfId="4680"/>
    <cellStyle name="Normál 4 3 2 5 4 6" xfId="18772"/>
    <cellStyle name="Normál 4 3 2 5 4 7" xfId="28634"/>
    <cellStyle name="Normál 4 3 2 5 5" xfId="1194"/>
    <cellStyle name="Normál 4 3 2 5 5 2" xfId="4683"/>
    <cellStyle name="Normál 4 3 2 5 5 2 2" xfId="16305"/>
    <cellStyle name="Normál 4 3 2 5 5 2 2 2" xfId="26185"/>
    <cellStyle name="Normál 4 3 2 5 5 2 3" xfId="11342"/>
    <cellStyle name="Normál 4 3 2 5 5 2 4" xfId="21243"/>
    <cellStyle name="Normál 4 3 2 5 5 3" xfId="13818"/>
    <cellStyle name="Normál 4 3 2 5 5 3 2" xfId="23712"/>
    <cellStyle name="Normál 4 3 2 5 5 4" xfId="8801"/>
    <cellStyle name="Normál 4 3 2 5 5 5" xfId="4682"/>
    <cellStyle name="Normál 4 3 2 5 5 6" xfId="18773"/>
    <cellStyle name="Normál 4 3 2 5 5 7" xfId="28635"/>
    <cellStyle name="Normál 4 3 2 5 6" xfId="1195"/>
    <cellStyle name="Normál 4 3 2 5 6 2" xfId="4685"/>
    <cellStyle name="Normál 4 3 2 5 6 2 2" xfId="16306"/>
    <cellStyle name="Normál 4 3 2 5 6 2 2 2" xfId="26186"/>
    <cellStyle name="Normál 4 3 2 5 6 2 3" xfId="11343"/>
    <cellStyle name="Normál 4 3 2 5 6 2 4" xfId="21244"/>
    <cellStyle name="Normál 4 3 2 5 6 3" xfId="13819"/>
    <cellStyle name="Normál 4 3 2 5 6 3 2" xfId="23713"/>
    <cellStyle name="Normál 4 3 2 5 6 4" xfId="8802"/>
    <cellStyle name="Normál 4 3 2 5 6 5" xfId="4684"/>
    <cellStyle name="Normál 4 3 2 5 6 6" xfId="18774"/>
    <cellStyle name="Normál 4 3 2 5 6 7" xfId="28636"/>
    <cellStyle name="Normál 4 3 2 5 7" xfId="4686"/>
    <cellStyle name="Normál 4 3 2 5 7 2" xfId="16298"/>
    <cellStyle name="Normál 4 3 2 5 7 2 2" xfId="26178"/>
    <cellStyle name="Normál 4 3 2 5 7 3" xfId="11335"/>
    <cellStyle name="Normál 4 3 2 5 7 4" xfId="21236"/>
    <cellStyle name="Normál 4 3 2 5 8" xfId="13811"/>
    <cellStyle name="Normál 4 3 2 5 8 2" xfId="23705"/>
    <cellStyle name="Normál 4 3 2 5 9" xfId="8794"/>
    <cellStyle name="Normál 4 3 2 6" xfId="1196"/>
    <cellStyle name="Normál 4 3 2 6 10" xfId="4687"/>
    <cellStyle name="Normál 4 3 2 6 11" xfId="18775"/>
    <cellStyle name="Normál 4 3 2 6 12" xfId="28637"/>
    <cellStyle name="Normál 4 3 2 6 2" xfId="1197"/>
    <cellStyle name="Normál 4 3 2 6 2 10" xfId="28638"/>
    <cellStyle name="Normál 4 3 2 6 2 2" xfId="1198"/>
    <cellStyle name="Normál 4 3 2 6 2 2 2" xfId="4690"/>
    <cellStyle name="Normál 4 3 2 6 2 2 2 2" xfId="16309"/>
    <cellStyle name="Normál 4 3 2 6 2 2 2 2 2" xfId="26189"/>
    <cellStyle name="Normál 4 3 2 6 2 2 2 3" xfId="11346"/>
    <cellStyle name="Normál 4 3 2 6 2 2 2 4" xfId="21247"/>
    <cellStyle name="Normál 4 3 2 6 2 2 3" xfId="13822"/>
    <cellStyle name="Normál 4 3 2 6 2 2 3 2" xfId="23716"/>
    <cellStyle name="Normál 4 3 2 6 2 2 4" xfId="8805"/>
    <cellStyle name="Normál 4 3 2 6 2 2 5" xfId="4689"/>
    <cellStyle name="Normál 4 3 2 6 2 2 6" xfId="18777"/>
    <cellStyle name="Normál 4 3 2 6 2 2 7" xfId="28639"/>
    <cellStyle name="Normál 4 3 2 6 2 3" xfId="1199"/>
    <cellStyle name="Normál 4 3 2 6 2 3 2" xfId="4692"/>
    <cellStyle name="Normál 4 3 2 6 2 3 2 2" xfId="16310"/>
    <cellStyle name="Normál 4 3 2 6 2 3 2 2 2" xfId="26190"/>
    <cellStyle name="Normál 4 3 2 6 2 3 2 3" xfId="11347"/>
    <cellStyle name="Normál 4 3 2 6 2 3 2 4" xfId="21248"/>
    <cellStyle name="Normál 4 3 2 6 2 3 3" xfId="13823"/>
    <cellStyle name="Normál 4 3 2 6 2 3 3 2" xfId="23717"/>
    <cellStyle name="Normál 4 3 2 6 2 3 4" xfId="8806"/>
    <cellStyle name="Normál 4 3 2 6 2 3 5" xfId="4691"/>
    <cellStyle name="Normál 4 3 2 6 2 3 6" xfId="18778"/>
    <cellStyle name="Normál 4 3 2 6 2 3 7" xfId="28640"/>
    <cellStyle name="Normál 4 3 2 6 2 4" xfId="1200"/>
    <cellStyle name="Normál 4 3 2 6 2 4 2" xfId="4694"/>
    <cellStyle name="Normál 4 3 2 6 2 4 2 2" xfId="16311"/>
    <cellStyle name="Normál 4 3 2 6 2 4 2 2 2" xfId="26191"/>
    <cellStyle name="Normál 4 3 2 6 2 4 2 3" xfId="11348"/>
    <cellStyle name="Normál 4 3 2 6 2 4 2 4" xfId="21249"/>
    <cellStyle name="Normál 4 3 2 6 2 4 3" xfId="13824"/>
    <cellStyle name="Normál 4 3 2 6 2 4 3 2" xfId="23718"/>
    <cellStyle name="Normál 4 3 2 6 2 4 4" xfId="8807"/>
    <cellStyle name="Normál 4 3 2 6 2 4 5" xfId="4693"/>
    <cellStyle name="Normál 4 3 2 6 2 4 6" xfId="18779"/>
    <cellStyle name="Normál 4 3 2 6 2 4 7" xfId="28641"/>
    <cellStyle name="Normál 4 3 2 6 2 5" xfId="4695"/>
    <cellStyle name="Normál 4 3 2 6 2 5 2" xfId="16308"/>
    <cellStyle name="Normál 4 3 2 6 2 5 2 2" xfId="26188"/>
    <cellStyle name="Normál 4 3 2 6 2 5 3" xfId="11345"/>
    <cellStyle name="Normál 4 3 2 6 2 5 4" xfId="21246"/>
    <cellStyle name="Normál 4 3 2 6 2 6" xfId="13821"/>
    <cellStyle name="Normál 4 3 2 6 2 6 2" xfId="23715"/>
    <cellStyle name="Normál 4 3 2 6 2 7" xfId="8804"/>
    <cellStyle name="Normál 4 3 2 6 2 8" xfId="4688"/>
    <cellStyle name="Normál 4 3 2 6 2 9" xfId="18776"/>
    <cellStyle name="Normál 4 3 2 6 3" xfId="1201"/>
    <cellStyle name="Normál 4 3 2 6 3 2" xfId="4697"/>
    <cellStyle name="Normál 4 3 2 6 3 2 2" xfId="16312"/>
    <cellStyle name="Normál 4 3 2 6 3 2 2 2" xfId="26192"/>
    <cellStyle name="Normál 4 3 2 6 3 2 3" xfId="11349"/>
    <cellStyle name="Normál 4 3 2 6 3 2 4" xfId="21250"/>
    <cellStyle name="Normál 4 3 2 6 3 3" xfId="13825"/>
    <cellStyle name="Normál 4 3 2 6 3 3 2" xfId="23719"/>
    <cellStyle name="Normál 4 3 2 6 3 4" xfId="8808"/>
    <cellStyle name="Normál 4 3 2 6 3 5" xfId="4696"/>
    <cellStyle name="Normál 4 3 2 6 3 6" xfId="18780"/>
    <cellStyle name="Normál 4 3 2 6 3 7" xfId="28642"/>
    <cellStyle name="Normál 4 3 2 6 4" xfId="1202"/>
    <cellStyle name="Normál 4 3 2 6 4 2" xfId="4699"/>
    <cellStyle name="Normál 4 3 2 6 4 2 2" xfId="16313"/>
    <cellStyle name="Normál 4 3 2 6 4 2 2 2" xfId="26193"/>
    <cellStyle name="Normál 4 3 2 6 4 2 3" xfId="11350"/>
    <cellStyle name="Normál 4 3 2 6 4 2 4" xfId="21251"/>
    <cellStyle name="Normál 4 3 2 6 4 3" xfId="13826"/>
    <cellStyle name="Normál 4 3 2 6 4 3 2" xfId="23720"/>
    <cellStyle name="Normál 4 3 2 6 4 4" xfId="8809"/>
    <cellStyle name="Normál 4 3 2 6 4 5" xfId="4698"/>
    <cellStyle name="Normál 4 3 2 6 4 6" xfId="18781"/>
    <cellStyle name="Normál 4 3 2 6 4 7" xfId="28643"/>
    <cellStyle name="Normál 4 3 2 6 5" xfId="1203"/>
    <cellStyle name="Normál 4 3 2 6 5 2" xfId="4701"/>
    <cellStyle name="Normál 4 3 2 6 5 2 2" xfId="16314"/>
    <cellStyle name="Normál 4 3 2 6 5 2 2 2" xfId="26194"/>
    <cellStyle name="Normál 4 3 2 6 5 2 3" xfId="11351"/>
    <cellStyle name="Normál 4 3 2 6 5 2 4" xfId="21252"/>
    <cellStyle name="Normál 4 3 2 6 5 3" xfId="13827"/>
    <cellStyle name="Normál 4 3 2 6 5 3 2" xfId="23721"/>
    <cellStyle name="Normál 4 3 2 6 5 4" xfId="8810"/>
    <cellStyle name="Normál 4 3 2 6 5 5" xfId="4700"/>
    <cellStyle name="Normál 4 3 2 6 5 6" xfId="18782"/>
    <cellStyle name="Normál 4 3 2 6 5 7" xfId="28644"/>
    <cellStyle name="Normál 4 3 2 6 6" xfId="1204"/>
    <cellStyle name="Normál 4 3 2 6 6 2" xfId="4703"/>
    <cellStyle name="Normál 4 3 2 6 6 2 2" xfId="16315"/>
    <cellStyle name="Normál 4 3 2 6 6 2 2 2" xfId="26195"/>
    <cellStyle name="Normál 4 3 2 6 6 2 3" xfId="11352"/>
    <cellStyle name="Normál 4 3 2 6 6 2 4" xfId="21253"/>
    <cellStyle name="Normál 4 3 2 6 6 3" xfId="13828"/>
    <cellStyle name="Normál 4 3 2 6 6 3 2" xfId="23722"/>
    <cellStyle name="Normál 4 3 2 6 6 4" xfId="8811"/>
    <cellStyle name="Normál 4 3 2 6 6 5" xfId="4702"/>
    <cellStyle name="Normál 4 3 2 6 6 6" xfId="18783"/>
    <cellStyle name="Normál 4 3 2 6 6 7" xfId="28645"/>
    <cellStyle name="Normál 4 3 2 6 7" xfId="4704"/>
    <cellStyle name="Normál 4 3 2 6 7 2" xfId="16307"/>
    <cellStyle name="Normál 4 3 2 6 7 2 2" xfId="26187"/>
    <cellStyle name="Normál 4 3 2 6 7 3" xfId="11344"/>
    <cellStyle name="Normál 4 3 2 6 7 4" xfId="21245"/>
    <cellStyle name="Normál 4 3 2 6 8" xfId="13820"/>
    <cellStyle name="Normál 4 3 2 6 8 2" xfId="23714"/>
    <cellStyle name="Normál 4 3 2 6 9" xfId="8803"/>
    <cellStyle name="Normál 4 3 2 7" xfId="1205"/>
    <cellStyle name="Normál 4 3 2 7 10" xfId="4705"/>
    <cellStyle name="Normál 4 3 2 7 11" xfId="18784"/>
    <cellStyle name="Normál 4 3 2 7 12" xfId="28646"/>
    <cellStyle name="Normál 4 3 2 7 2" xfId="1206"/>
    <cellStyle name="Normál 4 3 2 7 2 10" xfId="28647"/>
    <cellStyle name="Normál 4 3 2 7 2 2" xfId="1207"/>
    <cellStyle name="Normál 4 3 2 7 2 2 2" xfId="4708"/>
    <cellStyle name="Normál 4 3 2 7 2 2 2 2" xfId="16318"/>
    <cellStyle name="Normál 4 3 2 7 2 2 2 2 2" xfId="26198"/>
    <cellStyle name="Normál 4 3 2 7 2 2 2 3" xfId="11355"/>
    <cellStyle name="Normál 4 3 2 7 2 2 2 4" xfId="21256"/>
    <cellStyle name="Normál 4 3 2 7 2 2 3" xfId="13831"/>
    <cellStyle name="Normál 4 3 2 7 2 2 3 2" xfId="23725"/>
    <cellStyle name="Normál 4 3 2 7 2 2 4" xfId="8814"/>
    <cellStyle name="Normál 4 3 2 7 2 2 5" xfId="4707"/>
    <cellStyle name="Normál 4 3 2 7 2 2 6" xfId="18786"/>
    <cellStyle name="Normál 4 3 2 7 2 2 7" xfId="28648"/>
    <cellStyle name="Normál 4 3 2 7 2 3" xfId="1208"/>
    <cellStyle name="Normál 4 3 2 7 2 3 2" xfId="4710"/>
    <cellStyle name="Normál 4 3 2 7 2 3 2 2" xfId="16319"/>
    <cellStyle name="Normál 4 3 2 7 2 3 2 2 2" xfId="26199"/>
    <cellStyle name="Normál 4 3 2 7 2 3 2 3" xfId="11356"/>
    <cellStyle name="Normál 4 3 2 7 2 3 2 4" xfId="21257"/>
    <cellStyle name="Normál 4 3 2 7 2 3 3" xfId="13832"/>
    <cellStyle name="Normál 4 3 2 7 2 3 3 2" xfId="23726"/>
    <cellStyle name="Normál 4 3 2 7 2 3 4" xfId="8815"/>
    <cellStyle name="Normál 4 3 2 7 2 3 5" xfId="4709"/>
    <cellStyle name="Normál 4 3 2 7 2 3 6" xfId="18787"/>
    <cellStyle name="Normál 4 3 2 7 2 3 7" xfId="28649"/>
    <cellStyle name="Normál 4 3 2 7 2 4" xfId="1209"/>
    <cellStyle name="Normál 4 3 2 7 2 4 2" xfId="4712"/>
    <cellStyle name="Normál 4 3 2 7 2 4 2 2" xfId="16320"/>
    <cellStyle name="Normál 4 3 2 7 2 4 2 2 2" xfId="26200"/>
    <cellStyle name="Normál 4 3 2 7 2 4 2 3" xfId="11357"/>
    <cellStyle name="Normál 4 3 2 7 2 4 2 4" xfId="21258"/>
    <cellStyle name="Normál 4 3 2 7 2 4 3" xfId="13833"/>
    <cellStyle name="Normál 4 3 2 7 2 4 3 2" xfId="23727"/>
    <cellStyle name="Normál 4 3 2 7 2 4 4" xfId="8816"/>
    <cellStyle name="Normál 4 3 2 7 2 4 5" xfId="4711"/>
    <cellStyle name="Normál 4 3 2 7 2 4 6" xfId="18788"/>
    <cellStyle name="Normál 4 3 2 7 2 4 7" xfId="28650"/>
    <cellStyle name="Normál 4 3 2 7 2 5" xfId="4713"/>
    <cellStyle name="Normál 4 3 2 7 2 5 2" xfId="16317"/>
    <cellStyle name="Normál 4 3 2 7 2 5 2 2" xfId="26197"/>
    <cellStyle name="Normál 4 3 2 7 2 5 3" xfId="11354"/>
    <cellStyle name="Normál 4 3 2 7 2 5 4" xfId="21255"/>
    <cellStyle name="Normál 4 3 2 7 2 6" xfId="13830"/>
    <cellStyle name="Normál 4 3 2 7 2 6 2" xfId="23724"/>
    <cellStyle name="Normál 4 3 2 7 2 7" xfId="8813"/>
    <cellStyle name="Normál 4 3 2 7 2 8" xfId="4706"/>
    <cellStyle name="Normál 4 3 2 7 2 9" xfId="18785"/>
    <cellStyle name="Normál 4 3 2 7 3" xfId="1210"/>
    <cellStyle name="Normál 4 3 2 7 3 2" xfId="4715"/>
    <cellStyle name="Normál 4 3 2 7 3 2 2" xfId="16321"/>
    <cellStyle name="Normál 4 3 2 7 3 2 2 2" xfId="26201"/>
    <cellStyle name="Normál 4 3 2 7 3 2 3" xfId="11358"/>
    <cellStyle name="Normál 4 3 2 7 3 2 4" xfId="21259"/>
    <cellStyle name="Normál 4 3 2 7 3 3" xfId="13834"/>
    <cellStyle name="Normál 4 3 2 7 3 3 2" xfId="23728"/>
    <cellStyle name="Normál 4 3 2 7 3 4" xfId="8817"/>
    <cellStyle name="Normál 4 3 2 7 3 5" xfId="4714"/>
    <cellStyle name="Normál 4 3 2 7 3 6" xfId="18789"/>
    <cellStyle name="Normál 4 3 2 7 3 7" xfId="28651"/>
    <cellStyle name="Normál 4 3 2 7 4" xfId="1211"/>
    <cellStyle name="Normál 4 3 2 7 4 2" xfId="4717"/>
    <cellStyle name="Normál 4 3 2 7 4 2 2" xfId="16322"/>
    <cellStyle name="Normál 4 3 2 7 4 2 2 2" xfId="26202"/>
    <cellStyle name="Normál 4 3 2 7 4 2 3" xfId="11359"/>
    <cellStyle name="Normál 4 3 2 7 4 2 4" xfId="21260"/>
    <cellStyle name="Normál 4 3 2 7 4 3" xfId="13835"/>
    <cellStyle name="Normál 4 3 2 7 4 3 2" xfId="23729"/>
    <cellStyle name="Normál 4 3 2 7 4 4" xfId="8818"/>
    <cellStyle name="Normál 4 3 2 7 4 5" xfId="4716"/>
    <cellStyle name="Normál 4 3 2 7 4 6" xfId="18790"/>
    <cellStyle name="Normál 4 3 2 7 4 7" xfId="28652"/>
    <cellStyle name="Normál 4 3 2 7 5" xfId="1212"/>
    <cellStyle name="Normál 4 3 2 7 5 2" xfId="4719"/>
    <cellStyle name="Normál 4 3 2 7 5 2 2" xfId="16323"/>
    <cellStyle name="Normál 4 3 2 7 5 2 2 2" xfId="26203"/>
    <cellStyle name="Normál 4 3 2 7 5 2 3" xfId="11360"/>
    <cellStyle name="Normál 4 3 2 7 5 2 4" xfId="21261"/>
    <cellStyle name="Normál 4 3 2 7 5 3" xfId="13836"/>
    <cellStyle name="Normál 4 3 2 7 5 3 2" xfId="23730"/>
    <cellStyle name="Normál 4 3 2 7 5 4" xfId="8819"/>
    <cellStyle name="Normál 4 3 2 7 5 5" xfId="4718"/>
    <cellStyle name="Normál 4 3 2 7 5 6" xfId="18791"/>
    <cellStyle name="Normál 4 3 2 7 5 7" xfId="28653"/>
    <cellStyle name="Normál 4 3 2 7 6" xfId="1213"/>
    <cellStyle name="Normál 4 3 2 7 6 2" xfId="4721"/>
    <cellStyle name="Normál 4 3 2 7 6 2 2" xfId="16324"/>
    <cellStyle name="Normál 4 3 2 7 6 2 2 2" xfId="26204"/>
    <cellStyle name="Normál 4 3 2 7 6 2 3" xfId="11361"/>
    <cellStyle name="Normál 4 3 2 7 6 2 4" xfId="21262"/>
    <cellStyle name="Normál 4 3 2 7 6 3" xfId="13837"/>
    <cellStyle name="Normál 4 3 2 7 6 3 2" xfId="23731"/>
    <cellStyle name="Normál 4 3 2 7 6 4" xfId="8820"/>
    <cellStyle name="Normál 4 3 2 7 6 5" xfId="4720"/>
    <cellStyle name="Normál 4 3 2 7 6 6" xfId="18792"/>
    <cellStyle name="Normál 4 3 2 7 6 7" xfId="28654"/>
    <cellStyle name="Normál 4 3 2 7 7" xfId="4722"/>
    <cellStyle name="Normál 4 3 2 7 7 2" xfId="16316"/>
    <cellStyle name="Normál 4 3 2 7 7 2 2" xfId="26196"/>
    <cellStyle name="Normál 4 3 2 7 7 3" xfId="11353"/>
    <cellStyle name="Normál 4 3 2 7 7 4" xfId="21254"/>
    <cellStyle name="Normál 4 3 2 7 8" xfId="13829"/>
    <cellStyle name="Normál 4 3 2 7 8 2" xfId="23723"/>
    <cellStyle name="Normál 4 3 2 7 9" xfId="8812"/>
    <cellStyle name="Normál 4 3 2 8" xfId="1214"/>
    <cellStyle name="Normál 4 3 2 8 10" xfId="4723"/>
    <cellStyle name="Normál 4 3 2 8 11" xfId="18793"/>
    <cellStyle name="Normál 4 3 2 8 12" xfId="28655"/>
    <cellStyle name="Normál 4 3 2 8 2" xfId="1215"/>
    <cellStyle name="Normál 4 3 2 8 2 10" xfId="28656"/>
    <cellStyle name="Normál 4 3 2 8 2 2" xfId="1216"/>
    <cellStyle name="Normál 4 3 2 8 2 2 2" xfId="4726"/>
    <cellStyle name="Normál 4 3 2 8 2 2 2 2" xfId="16327"/>
    <cellStyle name="Normál 4 3 2 8 2 2 2 2 2" xfId="26207"/>
    <cellStyle name="Normál 4 3 2 8 2 2 2 3" xfId="11364"/>
    <cellStyle name="Normál 4 3 2 8 2 2 2 4" xfId="21265"/>
    <cellStyle name="Normál 4 3 2 8 2 2 3" xfId="13840"/>
    <cellStyle name="Normál 4 3 2 8 2 2 3 2" xfId="23734"/>
    <cellStyle name="Normál 4 3 2 8 2 2 4" xfId="8823"/>
    <cellStyle name="Normál 4 3 2 8 2 2 5" xfId="4725"/>
    <cellStyle name="Normál 4 3 2 8 2 2 6" xfId="18795"/>
    <cellStyle name="Normál 4 3 2 8 2 2 7" xfId="28657"/>
    <cellStyle name="Normál 4 3 2 8 2 3" xfId="1217"/>
    <cellStyle name="Normál 4 3 2 8 2 3 2" xfId="4728"/>
    <cellStyle name="Normál 4 3 2 8 2 3 2 2" xfId="16328"/>
    <cellStyle name="Normál 4 3 2 8 2 3 2 2 2" xfId="26208"/>
    <cellStyle name="Normál 4 3 2 8 2 3 2 3" xfId="11365"/>
    <cellStyle name="Normál 4 3 2 8 2 3 2 4" xfId="21266"/>
    <cellStyle name="Normál 4 3 2 8 2 3 3" xfId="13841"/>
    <cellStyle name="Normál 4 3 2 8 2 3 3 2" xfId="23735"/>
    <cellStyle name="Normál 4 3 2 8 2 3 4" xfId="8824"/>
    <cellStyle name="Normál 4 3 2 8 2 3 5" xfId="4727"/>
    <cellStyle name="Normál 4 3 2 8 2 3 6" xfId="18796"/>
    <cellStyle name="Normál 4 3 2 8 2 3 7" xfId="28658"/>
    <cellStyle name="Normál 4 3 2 8 2 4" xfId="1218"/>
    <cellStyle name="Normál 4 3 2 8 2 4 2" xfId="4730"/>
    <cellStyle name="Normál 4 3 2 8 2 4 2 2" xfId="16329"/>
    <cellStyle name="Normál 4 3 2 8 2 4 2 2 2" xfId="26209"/>
    <cellStyle name="Normál 4 3 2 8 2 4 2 3" xfId="11366"/>
    <cellStyle name="Normál 4 3 2 8 2 4 2 4" xfId="21267"/>
    <cellStyle name="Normál 4 3 2 8 2 4 3" xfId="13842"/>
    <cellStyle name="Normál 4 3 2 8 2 4 3 2" xfId="23736"/>
    <cellStyle name="Normál 4 3 2 8 2 4 4" xfId="8825"/>
    <cellStyle name="Normál 4 3 2 8 2 4 5" xfId="4729"/>
    <cellStyle name="Normál 4 3 2 8 2 4 6" xfId="18797"/>
    <cellStyle name="Normál 4 3 2 8 2 4 7" xfId="28659"/>
    <cellStyle name="Normál 4 3 2 8 2 5" xfId="4731"/>
    <cellStyle name="Normál 4 3 2 8 2 5 2" xfId="16326"/>
    <cellStyle name="Normál 4 3 2 8 2 5 2 2" xfId="26206"/>
    <cellStyle name="Normál 4 3 2 8 2 5 3" xfId="11363"/>
    <cellStyle name="Normál 4 3 2 8 2 5 4" xfId="21264"/>
    <cellStyle name="Normál 4 3 2 8 2 6" xfId="13839"/>
    <cellStyle name="Normál 4 3 2 8 2 6 2" xfId="23733"/>
    <cellStyle name="Normál 4 3 2 8 2 7" xfId="8822"/>
    <cellStyle name="Normál 4 3 2 8 2 8" xfId="4724"/>
    <cellStyle name="Normál 4 3 2 8 2 9" xfId="18794"/>
    <cellStyle name="Normál 4 3 2 8 3" xfId="1219"/>
    <cellStyle name="Normál 4 3 2 8 3 2" xfId="4733"/>
    <cellStyle name="Normál 4 3 2 8 3 2 2" xfId="16330"/>
    <cellStyle name="Normál 4 3 2 8 3 2 2 2" xfId="26210"/>
    <cellStyle name="Normál 4 3 2 8 3 2 3" xfId="11367"/>
    <cellStyle name="Normál 4 3 2 8 3 2 4" xfId="21268"/>
    <cellStyle name="Normál 4 3 2 8 3 3" xfId="13843"/>
    <cellStyle name="Normál 4 3 2 8 3 3 2" xfId="23737"/>
    <cellStyle name="Normál 4 3 2 8 3 4" xfId="8826"/>
    <cellStyle name="Normál 4 3 2 8 3 5" xfId="4732"/>
    <cellStyle name="Normál 4 3 2 8 3 6" xfId="18798"/>
    <cellStyle name="Normál 4 3 2 8 3 7" xfId="28660"/>
    <cellStyle name="Normál 4 3 2 8 4" xfId="1220"/>
    <cellStyle name="Normál 4 3 2 8 4 2" xfId="4735"/>
    <cellStyle name="Normál 4 3 2 8 4 2 2" xfId="16331"/>
    <cellStyle name="Normál 4 3 2 8 4 2 2 2" xfId="26211"/>
    <cellStyle name="Normál 4 3 2 8 4 2 3" xfId="11368"/>
    <cellStyle name="Normál 4 3 2 8 4 2 4" xfId="21269"/>
    <cellStyle name="Normál 4 3 2 8 4 3" xfId="13844"/>
    <cellStyle name="Normál 4 3 2 8 4 3 2" xfId="23738"/>
    <cellStyle name="Normál 4 3 2 8 4 4" xfId="8827"/>
    <cellStyle name="Normál 4 3 2 8 4 5" xfId="4734"/>
    <cellStyle name="Normál 4 3 2 8 4 6" xfId="18799"/>
    <cellStyle name="Normál 4 3 2 8 4 7" xfId="28661"/>
    <cellStyle name="Normál 4 3 2 8 5" xfId="1221"/>
    <cellStyle name="Normál 4 3 2 8 5 2" xfId="4737"/>
    <cellStyle name="Normál 4 3 2 8 5 2 2" xfId="16332"/>
    <cellStyle name="Normál 4 3 2 8 5 2 2 2" xfId="26212"/>
    <cellStyle name="Normál 4 3 2 8 5 2 3" xfId="11369"/>
    <cellStyle name="Normál 4 3 2 8 5 2 4" xfId="21270"/>
    <cellStyle name="Normál 4 3 2 8 5 3" xfId="13845"/>
    <cellStyle name="Normál 4 3 2 8 5 3 2" xfId="23739"/>
    <cellStyle name="Normál 4 3 2 8 5 4" xfId="8828"/>
    <cellStyle name="Normál 4 3 2 8 5 5" xfId="4736"/>
    <cellStyle name="Normál 4 3 2 8 5 6" xfId="18800"/>
    <cellStyle name="Normál 4 3 2 8 5 7" xfId="28662"/>
    <cellStyle name="Normál 4 3 2 8 6" xfId="1222"/>
    <cellStyle name="Normál 4 3 2 8 6 2" xfId="4739"/>
    <cellStyle name="Normál 4 3 2 8 6 2 2" xfId="16333"/>
    <cellStyle name="Normál 4 3 2 8 6 2 2 2" xfId="26213"/>
    <cellStyle name="Normál 4 3 2 8 6 2 3" xfId="11370"/>
    <cellStyle name="Normál 4 3 2 8 6 2 4" xfId="21271"/>
    <cellStyle name="Normál 4 3 2 8 6 3" xfId="13846"/>
    <cellStyle name="Normál 4 3 2 8 6 3 2" xfId="23740"/>
    <cellStyle name="Normál 4 3 2 8 6 4" xfId="8829"/>
    <cellStyle name="Normál 4 3 2 8 6 5" xfId="4738"/>
    <cellStyle name="Normál 4 3 2 8 6 6" xfId="18801"/>
    <cellStyle name="Normál 4 3 2 8 6 7" xfId="28663"/>
    <cellStyle name="Normál 4 3 2 8 7" xfId="4740"/>
    <cellStyle name="Normál 4 3 2 8 7 2" xfId="16325"/>
    <cellStyle name="Normál 4 3 2 8 7 2 2" xfId="26205"/>
    <cellStyle name="Normál 4 3 2 8 7 3" xfId="11362"/>
    <cellStyle name="Normál 4 3 2 8 7 4" xfId="21263"/>
    <cellStyle name="Normál 4 3 2 8 8" xfId="13838"/>
    <cellStyle name="Normál 4 3 2 8 8 2" xfId="23732"/>
    <cellStyle name="Normál 4 3 2 8 9" xfId="8821"/>
    <cellStyle name="Normál 4 3 2 9" xfId="1223"/>
    <cellStyle name="Normál 4 3 2 9 10" xfId="4741"/>
    <cellStyle name="Normál 4 3 2 9 11" xfId="18802"/>
    <cellStyle name="Normál 4 3 2 9 12" xfId="28664"/>
    <cellStyle name="Normál 4 3 2 9 2" xfId="1224"/>
    <cellStyle name="Normál 4 3 2 9 2 10" xfId="28665"/>
    <cellStyle name="Normál 4 3 2 9 2 2" xfId="1225"/>
    <cellStyle name="Normál 4 3 2 9 2 2 2" xfId="4744"/>
    <cellStyle name="Normál 4 3 2 9 2 2 2 2" xfId="16336"/>
    <cellStyle name="Normál 4 3 2 9 2 2 2 2 2" xfId="26216"/>
    <cellStyle name="Normál 4 3 2 9 2 2 2 3" xfId="11373"/>
    <cellStyle name="Normál 4 3 2 9 2 2 2 4" xfId="21274"/>
    <cellStyle name="Normál 4 3 2 9 2 2 3" xfId="13849"/>
    <cellStyle name="Normál 4 3 2 9 2 2 3 2" xfId="23743"/>
    <cellStyle name="Normál 4 3 2 9 2 2 4" xfId="8832"/>
    <cellStyle name="Normál 4 3 2 9 2 2 5" xfId="4743"/>
    <cellStyle name="Normál 4 3 2 9 2 2 6" xfId="18804"/>
    <cellStyle name="Normál 4 3 2 9 2 2 7" xfId="28666"/>
    <cellStyle name="Normál 4 3 2 9 2 3" xfId="1226"/>
    <cellStyle name="Normál 4 3 2 9 2 3 2" xfId="4746"/>
    <cellStyle name="Normál 4 3 2 9 2 3 2 2" xfId="16337"/>
    <cellStyle name="Normál 4 3 2 9 2 3 2 2 2" xfId="26217"/>
    <cellStyle name="Normál 4 3 2 9 2 3 2 3" xfId="11374"/>
    <cellStyle name="Normál 4 3 2 9 2 3 2 4" xfId="21275"/>
    <cellStyle name="Normál 4 3 2 9 2 3 3" xfId="13850"/>
    <cellStyle name="Normál 4 3 2 9 2 3 3 2" xfId="23744"/>
    <cellStyle name="Normál 4 3 2 9 2 3 4" xfId="8833"/>
    <cellStyle name="Normál 4 3 2 9 2 3 5" xfId="4745"/>
    <cellStyle name="Normál 4 3 2 9 2 3 6" xfId="18805"/>
    <cellStyle name="Normál 4 3 2 9 2 3 7" xfId="28667"/>
    <cellStyle name="Normál 4 3 2 9 2 4" xfId="1227"/>
    <cellStyle name="Normál 4 3 2 9 2 4 2" xfId="4748"/>
    <cellStyle name="Normál 4 3 2 9 2 4 2 2" xfId="16338"/>
    <cellStyle name="Normál 4 3 2 9 2 4 2 2 2" xfId="26218"/>
    <cellStyle name="Normál 4 3 2 9 2 4 2 3" xfId="11375"/>
    <cellStyle name="Normál 4 3 2 9 2 4 2 4" xfId="21276"/>
    <cellStyle name="Normál 4 3 2 9 2 4 3" xfId="13851"/>
    <cellStyle name="Normál 4 3 2 9 2 4 3 2" xfId="23745"/>
    <cellStyle name="Normál 4 3 2 9 2 4 4" xfId="8834"/>
    <cellStyle name="Normál 4 3 2 9 2 4 5" xfId="4747"/>
    <cellStyle name="Normál 4 3 2 9 2 4 6" xfId="18806"/>
    <cellStyle name="Normál 4 3 2 9 2 4 7" xfId="28668"/>
    <cellStyle name="Normál 4 3 2 9 2 5" xfId="4749"/>
    <cellStyle name="Normál 4 3 2 9 2 5 2" xfId="16335"/>
    <cellStyle name="Normál 4 3 2 9 2 5 2 2" xfId="26215"/>
    <cellStyle name="Normál 4 3 2 9 2 5 3" xfId="11372"/>
    <cellStyle name="Normál 4 3 2 9 2 5 4" xfId="21273"/>
    <cellStyle name="Normál 4 3 2 9 2 6" xfId="13848"/>
    <cellStyle name="Normál 4 3 2 9 2 6 2" xfId="23742"/>
    <cellStyle name="Normál 4 3 2 9 2 7" xfId="8831"/>
    <cellStyle name="Normál 4 3 2 9 2 8" xfId="4742"/>
    <cellStyle name="Normál 4 3 2 9 2 9" xfId="18803"/>
    <cellStyle name="Normál 4 3 2 9 3" xfId="1228"/>
    <cellStyle name="Normál 4 3 2 9 3 2" xfId="4751"/>
    <cellStyle name="Normál 4 3 2 9 3 2 2" xfId="16339"/>
    <cellStyle name="Normál 4 3 2 9 3 2 2 2" xfId="26219"/>
    <cellStyle name="Normál 4 3 2 9 3 2 3" xfId="11376"/>
    <cellStyle name="Normál 4 3 2 9 3 2 4" xfId="21277"/>
    <cellStyle name="Normál 4 3 2 9 3 3" xfId="13852"/>
    <cellStyle name="Normál 4 3 2 9 3 3 2" xfId="23746"/>
    <cellStyle name="Normál 4 3 2 9 3 4" xfId="8835"/>
    <cellStyle name="Normál 4 3 2 9 3 5" xfId="4750"/>
    <cellStyle name="Normál 4 3 2 9 3 6" xfId="18807"/>
    <cellStyle name="Normál 4 3 2 9 3 7" xfId="28669"/>
    <cellStyle name="Normál 4 3 2 9 4" xfId="1229"/>
    <cellStyle name="Normál 4 3 2 9 4 2" xfId="4753"/>
    <cellStyle name="Normál 4 3 2 9 4 2 2" xfId="16340"/>
    <cellStyle name="Normál 4 3 2 9 4 2 2 2" xfId="26220"/>
    <cellStyle name="Normál 4 3 2 9 4 2 3" xfId="11377"/>
    <cellStyle name="Normál 4 3 2 9 4 2 4" xfId="21278"/>
    <cellStyle name="Normál 4 3 2 9 4 3" xfId="13853"/>
    <cellStyle name="Normál 4 3 2 9 4 3 2" xfId="23747"/>
    <cellStyle name="Normál 4 3 2 9 4 4" xfId="8836"/>
    <cellStyle name="Normál 4 3 2 9 4 5" xfId="4752"/>
    <cellStyle name="Normál 4 3 2 9 4 6" xfId="18808"/>
    <cellStyle name="Normál 4 3 2 9 4 7" xfId="28670"/>
    <cellStyle name="Normál 4 3 2 9 5" xfId="1230"/>
    <cellStyle name="Normál 4 3 2 9 5 2" xfId="4755"/>
    <cellStyle name="Normál 4 3 2 9 5 2 2" xfId="16341"/>
    <cellStyle name="Normál 4 3 2 9 5 2 2 2" xfId="26221"/>
    <cellStyle name="Normál 4 3 2 9 5 2 3" xfId="11378"/>
    <cellStyle name="Normál 4 3 2 9 5 2 4" xfId="21279"/>
    <cellStyle name="Normál 4 3 2 9 5 3" xfId="13854"/>
    <cellStyle name="Normál 4 3 2 9 5 3 2" xfId="23748"/>
    <cellStyle name="Normál 4 3 2 9 5 4" xfId="8837"/>
    <cellStyle name="Normál 4 3 2 9 5 5" xfId="4754"/>
    <cellStyle name="Normál 4 3 2 9 5 6" xfId="18809"/>
    <cellStyle name="Normál 4 3 2 9 5 7" xfId="28671"/>
    <cellStyle name="Normál 4 3 2 9 6" xfId="1231"/>
    <cellStyle name="Normál 4 3 2 9 6 2" xfId="4757"/>
    <cellStyle name="Normál 4 3 2 9 6 2 2" xfId="16342"/>
    <cellStyle name="Normál 4 3 2 9 6 2 2 2" xfId="26222"/>
    <cellStyle name="Normál 4 3 2 9 6 2 3" xfId="11379"/>
    <cellStyle name="Normál 4 3 2 9 6 2 4" xfId="21280"/>
    <cellStyle name="Normál 4 3 2 9 6 3" xfId="13855"/>
    <cellStyle name="Normál 4 3 2 9 6 3 2" xfId="23749"/>
    <cellStyle name="Normál 4 3 2 9 6 4" xfId="8838"/>
    <cellStyle name="Normál 4 3 2 9 6 5" xfId="4756"/>
    <cellStyle name="Normál 4 3 2 9 6 6" xfId="18810"/>
    <cellStyle name="Normál 4 3 2 9 6 7" xfId="28672"/>
    <cellStyle name="Normál 4 3 2 9 7" xfId="4758"/>
    <cellStyle name="Normál 4 3 2 9 7 2" xfId="16334"/>
    <cellStyle name="Normál 4 3 2 9 7 2 2" xfId="26214"/>
    <cellStyle name="Normál 4 3 2 9 7 3" xfId="11371"/>
    <cellStyle name="Normál 4 3 2 9 7 4" xfId="21272"/>
    <cellStyle name="Normál 4 3 2 9 8" xfId="13847"/>
    <cellStyle name="Normál 4 3 2 9 8 2" xfId="23741"/>
    <cellStyle name="Normál 4 3 2 9 9" xfId="8830"/>
    <cellStyle name="Normál 4 3 20" xfId="1232"/>
    <cellStyle name="Normál 4 3 20 2" xfId="4760"/>
    <cellStyle name="Normál 4 3 20 2 2" xfId="16343"/>
    <cellStyle name="Normál 4 3 20 2 2 2" xfId="26223"/>
    <cellStyle name="Normál 4 3 20 2 3" xfId="11380"/>
    <cellStyle name="Normál 4 3 20 2 4" xfId="21281"/>
    <cellStyle name="Normál 4 3 20 3" xfId="13856"/>
    <cellStyle name="Normál 4 3 20 3 2" xfId="23750"/>
    <cellStyle name="Normál 4 3 20 4" xfId="8839"/>
    <cellStyle name="Normál 4 3 20 5" xfId="4759"/>
    <cellStyle name="Normál 4 3 20 6" xfId="18811"/>
    <cellStyle name="Normál 4 3 20 7" xfId="28673"/>
    <cellStyle name="Normál 4 3 21" xfId="1233"/>
    <cellStyle name="Normál 4 3 21 2" xfId="4762"/>
    <cellStyle name="Normál 4 3 21 2 2" xfId="16344"/>
    <cellStyle name="Normál 4 3 21 2 2 2" xfId="26224"/>
    <cellStyle name="Normál 4 3 21 2 3" xfId="11381"/>
    <cellStyle name="Normál 4 3 21 2 4" xfId="21282"/>
    <cellStyle name="Normál 4 3 21 3" xfId="13857"/>
    <cellStyle name="Normál 4 3 21 3 2" xfId="23751"/>
    <cellStyle name="Normál 4 3 21 4" xfId="8840"/>
    <cellStyle name="Normál 4 3 21 5" xfId="4761"/>
    <cellStyle name="Normál 4 3 21 6" xfId="18812"/>
    <cellStyle name="Normál 4 3 21 7" xfId="28674"/>
    <cellStyle name="Normál 4 3 22" xfId="4763"/>
    <cellStyle name="Normál 4 3 22 2" xfId="15751"/>
    <cellStyle name="Normál 4 3 22 2 2" xfId="25631"/>
    <cellStyle name="Normál 4 3 22 3" xfId="10788"/>
    <cellStyle name="Normál 4 3 22 4" xfId="20689"/>
    <cellStyle name="Normál 4 3 23" xfId="13264"/>
    <cellStyle name="Normál 4 3 23 2" xfId="23158"/>
    <cellStyle name="Normál 4 3 24" xfId="8247"/>
    <cellStyle name="Normál 4 3 25" xfId="3576"/>
    <cellStyle name="Normál 4 3 26" xfId="18219"/>
    <cellStyle name="Normál 4 3 27" xfId="28081"/>
    <cellStyle name="Normál 4 3 3" xfId="1234"/>
    <cellStyle name="Normál 4 3 3 10" xfId="1235"/>
    <cellStyle name="Normál 4 3 3 10 2" xfId="4766"/>
    <cellStyle name="Normál 4 3 3 10 2 2" xfId="16346"/>
    <cellStyle name="Normál 4 3 3 10 2 2 2" xfId="26226"/>
    <cellStyle name="Normál 4 3 3 10 2 3" xfId="11383"/>
    <cellStyle name="Normál 4 3 3 10 2 4" xfId="21284"/>
    <cellStyle name="Normál 4 3 3 10 3" xfId="13859"/>
    <cellStyle name="Normál 4 3 3 10 3 2" xfId="23753"/>
    <cellStyle name="Normál 4 3 3 10 4" xfId="8842"/>
    <cellStyle name="Normál 4 3 3 10 5" xfId="4765"/>
    <cellStyle name="Normál 4 3 3 10 6" xfId="18814"/>
    <cellStyle name="Normál 4 3 3 10 7" xfId="28676"/>
    <cellStyle name="Normál 4 3 3 11" xfId="1236"/>
    <cellStyle name="Normál 4 3 3 11 2" xfId="4768"/>
    <cellStyle name="Normál 4 3 3 11 2 2" xfId="16347"/>
    <cellStyle name="Normál 4 3 3 11 2 2 2" xfId="26227"/>
    <cellStyle name="Normál 4 3 3 11 2 3" xfId="11384"/>
    <cellStyle name="Normál 4 3 3 11 2 4" xfId="21285"/>
    <cellStyle name="Normál 4 3 3 11 3" xfId="13860"/>
    <cellStyle name="Normál 4 3 3 11 3 2" xfId="23754"/>
    <cellStyle name="Normál 4 3 3 11 4" xfId="8843"/>
    <cellStyle name="Normál 4 3 3 11 5" xfId="4767"/>
    <cellStyle name="Normál 4 3 3 11 6" xfId="18815"/>
    <cellStyle name="Normál 4 3 3 11 7" xfId="28677"/>
    <cellStyle name="Normál 4 3 3 12" xfId="1237"/>
    <cellStyle name="Normál 4 3 3 12 2" xfId="4770"/>
    <cellStyle name="Normál 4 3 3 12 2 2" xfId="16348"/>
    <cellStyle name="Normál 4 3 3 12 2 2 2" xfId="26228"/>
    <cellStyle name="Normál 4 3 3 12 2 3" xfId="11385"/>
    <cellStyle name="Normál 4 3 3 12 2 4" xfId="21286"/>
    <cellStyle name="Normál 4 3 3 12 3" xfId="13861"/>
    <cellStyle name="Normál 4 3 3 12 3 2" xfId="23755"/>
    <cellStyle name="Normál 4 3 3 12 4" xfId="8844"/>
    <cellStyle name="Normál 4 3 3 12 5" xfId="4769"/>
    <cellStyle name="Normál 4 3 3 12 6" xfId="18816"/>
    <cellStyle name="Normál 4 3 3 12 7" xfId="28678"/>
    <cellStyle name="Normál 4 3 3 13" xfId="1238"/>
    <cellStyle name="Normál 4 3 3 13 2" xfId="4772"/>
    <cellStyle name="Normál 4 3 3 13 2 2" xfId="16349"/>
    <cellStyle name="Normál 4 3 3 13 2 2 2" xfId="26229"/>
    <cellStyle name="Normál 4 3 3 13 2 3" xfId="11386"/>
    <cellStyle name="Normál 4 3 3 13 2 4" xfId="21287"/>
    <cellStyle name="Normál 4 3 3 13 3" xfId="13862"/>
    <cellStyle name="Normál 4 3 3 13 3 2" xfId="23756"/>
    <cellStyle name="Normál 4 3 3 13 4" xfId="8845"/>
    <cellStyle name="Normál 4 3 3 13 5" xfId="4771"/>
    <cellStyle name="Normál 4 3 3 13 6" xfId="18817"/>
    <cellStyle name="Normál 4 3 3 13 7" xfId="28679"/>
    <cellStyle name="Normál 4 3 3 14" xfId="4773"/>
    <cellStyle name="Normál 4 3 3 14 2" xfId="16345"/>
    <cellStyle name="Normál 4 3 3 14 2 2" xfId="26225"/>
    <cellStyle name="Normál 4 3 3 14 3" xfId="11382"/>
    <cellStyle name="Normál 4 3 3 14 4" xfId="21283"/>
    <cellStyle name="Normál 4 3 3 15" xfId="13858"/>
    <cellStyle name="Normál 4 3 3 15 2" xfId="23752"/>
    <cellStyle name="Normál 4 3 3 16" xfId="8841"/>
    <cellStyle name="Normál 4 3 3 17" xfId="4764"/>
    <cellStyle name="Normál 4 3 3 18" xfId="18813"/>
    <cellStyle name="Normál 4 3 3 19" xfId="28675"/>
    <cellStyle name="Normál 4 3 3 2" xfId="1239"/>
    <cellStyle name="Normál 4 3 3 2 10" xfId="1240"/>
    <cellStyle name="Normál 4 3 3 2 10 2" xfId="4776"/>
    <cellStyle name="Normál 4 3 3 2 10 2 2" xfId="16351"/>
    <cellStyle name="Normál 4 3 3 2 10 2 2 2" xfId="26231"/>
    <cellStyle name="Normál 4 3 3 2 10 2 3" xfId="11388"/>
    <cellStyle name="Normál 4 3 3 2 10 2 4" xfId="21289"/>
    <cellStyle name="Normál 4 3 3 2 10 3" xfId="13864"/>
    <cellStyle name="Normál 4 3 3 2 10 3 2" xfId="23758"/>
    <cellStyle name="Normál 4 3 3 2 10 4" xfId="8847"/>
    <cellStyle name="Normál 4 3 3 2 10 5" xfId="4775"/>
    <cellStyle name="Normál 4 3 3 2 10 6" xfId="18819"/>
    <cellStyle name="Normál 4 3 3 2 10 7" xfId="28681"/>
    <cellStyle name="Normál 4 3 3 2 11" xfId="1241"/>
    <cellStyle name="Normál 4 3 3 2 11 2" xfId="4778"/>
    <cellStyle name="Normál 4 3 3 2 11 2 2" xfId="16352"/>
    <cellStyle name="Normál 4 3 3 2 11 2 2 2" xfId="26232"/>
    <cellStyle name="Normál 4 3 3 2 11 2 3" xfId="11389"/>
    <cellStyle name="Normál 4 3 3 2 11 2 4" xfId="21290"/>
    <cellStyle name="Normál 4 3 3 2 11 3" xfId="13865"/>
    <cellStyle name="Normál 4 3 3 2 11 3 2" xfId="23759"/>
    <cellStyle name="Normál 4 3 3 2 11 4" xfId="8848"/>
    <cellStyle name="Normál 4 3 3 2 11 5" xfId="4777"/>
    <cellStyle name="Normál 4 3 3 2 11 6" xfId="18820"/>
    <cellStyle name="Normál 4 3 3 2 11 7" xfId="28682"/>
    <cellStyle name="Normál 4 3 3 2 12" xfId="1242"/>
    <cellStyle name="Normál 4 3 3 2 12 2" xfId="4780"/>
    <cellStyle name="Normál 4 3 3 2 12 2 2" xfId="16353"/>
    <cellStyle name="Normál 4 3 3 2 12 2 2 2" xfId="26233"/>
    <cellStyle name="Normál 4 3 3 2 12 2 3" xfId="11390"/>
    <cellStyle name="Normál 4 3 3 2 12 2 4" xfId="21291"/>
    <cellStyle name="Normál 4 3 3 2 12 3" xfId="13866"/>
    <cellStyle name="Normál 4 3 3 2 12 3 2" xfId="23760"/>
    <cellStyle name="Normál 4 3 3 2 12 4" xfId="8849"/>
    <cellStyle name="Normál 4 3 3 2 12 5" xfId="4779"/>
    <cellStyle name="Normál 4 3 3 2 12 6" xfId="18821"/>
    <cellStyle name="Normál 4 3 3 2 12 7" xfId="28683"/>
    <cellStyle name="Normál 4 3 3 2 13" xfId="4781"/>
    <cellStyle name="Normál 4 3 3 2 13 2" xfId="16350"/>
    <cellStyle name="Normál 4 3 3 2 13 2 2" xfId="26230"/>
    <cellStyle name="Normál 4 3 3 2 13 3" xfId="11387"/>
    <cellStyle name="Normál 4 3 3 2 13 4" xfId="21288"/>
    <cellStyle name="Normál 4 3 3 2 14" xfId="13863"/>
    <cellStyle name="Normál 4 3 3 2 14 2" xfId="23757"/>
    <cellStyle name="Normál 4 3 3 2 15" xfId="8846"/>
    <cellStyle name="Normál 4 3 3 2 16" xfId="4774"/>
    <cellStyle name="Normál 4 3 3 2 17" xfId="18818"/>
    <cellStyle name="Normál 4 3 3 2 18" xfId="28680"/>
    <cellStyle name="Normál 4 3 3 2 2" xfId="1243"/>
    <cellStyle name="Normál 4 3 3 2 2 10" xfId="4782"/>
    <cellStyle name="Normál 4 3 3 2 2 11" xfId="18822"/>
    <cellStyle name="Normál 4 3 3 2 2 12" xfId="28684"/>
    <cellStyle name="Normál 4 3 3 2 2 2" xfId="1244"/>
    <cellStyle name="Normál 4 3 3 2 2 2 10" xfId="28685"/>
    <cellStyle name="Normál 4 3 3 2 2 2 2" xfId="1245"/>
    <cellStyle name="Normál 4 3 3 2 2 2 2 2" xfId="4785"/>
    <cellStyle name="Normál 4 3 3 2 2 2 2 2 2" xfId="16356"/>
    <cellStyle name="Normál 4 3 3 2 2 2 2 2 2 2" xfId="26236"/>
    <cellStyle name="Normál 4 3 3 2 2 2 2 2 3" xfId="11393"/>
    <cellStyle name="Normál 4 3 3 2 2 2 2 2 4" xfId="21294"/>
    <cellStyle name="Normál 4 3 3 2 2 2 2 3" xfId="13869"/>
    <cellStyle name="Normál 4 3 3 2 2 2 2 3 2" xfId="23763"/>
    <cellStyle name="Normál 4 3 3 2 2 2 2 4" xfId="8852"/>
    <cellStyle name="Normál 4 3 3 2 2 2 2 5" xfId="4784"/>
    <cellStyle name="Normál 4 3 3 2 2 2 2 6" xfId="18824"/>
    <cellStyle name="Normál 4 3 3 2 2 2 2 7" xfId="28686"/>
    <cellStyle name="Normál 4 3 3 2 2 2 3" xfId="1246"/>
    <cellStyle name="Normál 4 3 3 2 2 2 3 2" xfId="4787"/>
    <cellStyle name="Normál 4 3 3 2 2 2 3 2 2" xfId="16357"/>
    <cellStyle name="Normál 4 3 3 2 2 2 3 2 2 2" xfId="26237"/>
    <cellStyle name="Normál 4 3 3 2 2 2 3 2 3" xfId="11394"/>
    <cellStyle name="Normál 4 3 3 2 2 2 3 2 4" xfId="21295"/>
    <cellStyle name="Normál 4 3 3 2 2 2 3 3" xfId="13870"/>
    <cellStyle name="Normál 4 3 3 2 2 2 3 3 2" xfId="23764"/>
    <cellStyle name="Normál 4 3 3 2 2 2 3 4" xfId="8853"/>
    <cellStyle name="Normál 4 3 3 2 2 2 3 5" xfId="4786"/>
    <cellStyle name="Normál 4 3 3 2 2 2 3 6" xfId="18825"/>
    <cellStyle name="Normál 4 3 3 2 2 2 3 7" xfId="28687"/>
    <cellStyle name="Normál 4 3 3 2 2 2 4" xfId="1247"/>
    <cellStyle name="Normál 4 3 3 2 2 2 4 2" xfId="4789"/>
    <cellStyle name="Normál 4 3 3 2 2 2 4 2 2" xfId="16358"/>
    <cellStyle name="Normál 4 3 3 2 2 2 4 2 2 2" xfId="26238"/>
    <cellStyle name="Normál 4 3 3 2 2 2 4 2 3" xfId="11395"/>
    <cellStyle name="Normál 4 3 3 2 2 2 4 2 4" xfId="21296"/>
    <cellStyle name="Normál 4 3 3 2 2 2 4 3" xfId="13871"/>
    <cellStyle name="Normál 4 3 3 2 2 2 4 3 2" xfId="23765"/>
    <cellStyle name="Normál 4 3 3 2 2 2 4 4" xfId="8854"/>
    <cellStyle name="Normál 4 3 3 2 2 2 4 5" xfId="4788"/>
    <cellStyle name="Normál 4 3 3 2 2 2 4 6" xfId="18826"/>
    <cellStyle name="Normál 4 3 3 2 2 2 4 7" xfId="28688"/>
    <cellStyle name="Normál 4 3 3 2 2 2 5" xfId="4790"/>
    <cellStyle name="Normál 4 3 3 2 2 2 5 2" xfId="16355"/>
    <cellStyle name="Normál 4 3 3 2 2 2 5 2 2" xfId="26235"/>
    <cellStyle name="Normál 4 3 3 2 2 2 5 3" xfId="11392"/>
    <cellStyle name="Normál 4 3 3 2 2 2 5 4" xfId="21293"/>
    <cellStyle name="Normál 4 3 3 2 2 2 6" xfId="13868"/>
    <cellStyle name="Normál 4 3 3 2 2 2 6 2" xfId="23762"/>
    <cellStyle name="Normál 4 3 3 2 2 2 7" xfId="8851"/>
    <cellStyle name="Normál 4 3 3 2 2 2 8" xfId="4783"/>
    <cellStyle name="Normál 4 3 3 2 2 2 9" xfId="18823"/>
    <cellStyle name="Normál 4 3 3 2 2 3" xfId="1248"/>
    <cellStyle name="Normál 4 3 3 2 2 3 2" xfId="4792"/>
    <cellStyle name="Normál 4 3 3 2 2 3 2 2" xfId="16359"/>
    <cellStyle name="Normál 4 3 3 2 2 3 2 2 2" xfId="26239"/>
    <cellStyle name="Normál 4 3 3 2 2 3 2 3" xfId="11396"/>
    <cellStyle name="Normál 4 3 3 2 2 3 2 4" xfId="21297"/>
    <cellStyle name="Normál 4 3 3 2 2 3 3" xfId="13872"/>
    <cellStyle name="Normál 4 3 3 2 2 3 3 2" xfId="23766"/>
    <cellStyle name="Normál 4 3 3 2 2 3 4" xfId="8855"/>
    <cellStyle name="Normál 4 3 3 2 2 3 5" xfId="4791"/>
    <cellStyle name="Normál 4 3 3 2 2 3 6" xfId="18827"/>
    <cellStyle name="Normál 4 3 3 2 2 3 7" xfId="28689"/>
    <cellStyle name="Normál 4 3 3 2 2 4" xfId="1249"/>
    <cellStyle name="Normál 4 3 3 2 2 4 2" xfId="4794"/>
    <cellStyle name="Normál 4 3 3 2 2 4 2 2" xfId="16360"/>
    <cellStyle name="Normál 4 3 3 2 2 4 2 2 2" xfId="26240"/>
    <cellStyle name="Normál 4 3 3 2 2 4 2 3" xfId="11397"/>
    <cellStyle name="Normál 4 3 3 2 2 4 2 4" xfId="21298"/>
    <cellStyle name="Normál 4 3 3 2 2 4 3" xfId="13873"/>
    <cellStyle name="Normál 4 3 3 2 2 4 3 2" xfId="23767"/>
    <cellStyle name="Normál 4 3 3 2 2 4 4" xfId="8856"/>
    <cellStyle name="Normál 4 3 3 2 2 4 5" xfId="4793"/>
    <cellStyle name="Normál 4 3 3 2 2 4 6" xfId="18828"/>
    <cellStyle name="Normál 4 3 3 2 2 4 7" xfId="28690"/>
    <cellStyle name="Normál 4 3 3 2 2 5" xfId="1250"/>
    <cellStyle name="Normál 4 3 3 2 2 5 2" xfId="4796"/>
    <cellStyle name="Normál 4 3 3 2 2 5 2 2" xfId="16361"/>
    <cellStyle name="Normál 4 3 3 2 2 5 2 2 2" xfId="26241"/>
    <cellStyle name="Normál 4 3 3 2 2 5 2 3" xfId="11398"/>
    <cellStyle name="Normál 4 3 3 2 2 5 2 4" xfId="21299"/>
    <cellStyle name="Normál 4 3 3 2 2 5 3" xfId="13874"/>
    <cellStyle name="Normál 4 3 3 2 2 5 3 2" xfId="23768"/>
    <cellStyle name="Normál 4 3 3 2 2 5 4" xfId="8857"/>
    <cellStyle name="Normál 4 3 3 2 2 5 5" xfId="4795"/>
    <cellStyle name="Normál 4 3 3 2 2 5 6" xfId="18829"/>
    <cellStyle name="Normál 4 3 3 2 2 5 7" xfId="28691"/>
    <cellStyle name="Normál 4 3 3 2 2 6" xfId="1251"/>
    <cellStyle name="Normál 4 3 3 2 2 6 2" xfId="4798"/>
    <cellStyle name="Normál 4 3 3 2 2 6 2 2" xfId="16362"/>
    <cellStyle name="Normál 4 3 3 2 2 6 2 2 2" xfId="26242"/>
    <cellStyle name="Normál 4 3 3 2 2 6 2 3" xfId="11399"/>
    <cellStyle name="Normál 4 3 3 2 2 6 2 4" xfId="21300"/>
    <cellStyle name="Normál 4 3 3 2 2 6 3" xfId="13875"/>
    <cellStyle name="Normál 4 3 3 2 2 6 3 2" xfId="23769"/>
    <cellStyle name="Normál 4 3 3 2 2 6 4" xfId="8858"/>
    <cellStyle name="Normál 4 3 3 2 2 6 5" xfId="4797"/>
    <cellStyle name="Normál 4 3 3 2 2 6 6" xfId="18830"/>
    <cellStyle name="Normál 4 3 3 2 2 6 7" xfId="28692"/>
    <cellStyle name="Normál 4 3 3 2 2 7" xfId="4799"/>
    <cellStyle name="Normál 4 3 3 2 2 7 2" xfId="16354"/>
    <cellStyle name="Normál 4 3 3 2 2 7 2 2" xfId="26234"/>
    <cellStyle name="Normál 4 3 3 2 2 7 3" xfId="11391"/>
    <cellStyle name="Normál 4 3 3 2 2 7 4" xfId="21292"/>
    <cellStyle name="Normál 4 3 3 2 2 8" xfId="13867"/>
    <cellStyle name="Normál 4 3 3 2 2 8 2" xfId="23761"/>
    <cellStyle name="Normál 4 3 3 2 2 9" xfId="8850"/>
    <cellStyle name="Normál 4 3 3 2 3" xfId="1252"/>
    <cellStyle name="Normál 4 3 3 2 3 10" xfId="4800"/>
    <cellStyle name="Normál 4 3 3 2 3 11" xfId="18831"/>
    <cellStyle name="Normál 4 3 3 2 3 12" xfId="28693"/>
    <cellStyle name="Normál 4 3 3 2 3 2" xfId="1253"/>
    <cellStyle name="Normál 4 3 3 2 3 2 10" xfId="28694"/>
    <cellStyle name="Normál 4 3 3 2 3 2 2" xfId="1254"/>
    <cellStyle name="Normál 4 3 3 2 3 2 2 2" xfId="4803"/>
    <cellStyle name="Normál 4 3 3 2 3 2 2 2 2" xfId="16365"/>
    <cellStyle name="Normál 4 3 3 2 3 2 2 2 2 2" xfId="26245"/>
    <cellStyle name="Normál 4 3 3 2 3 2 2 2 3" xfId="11402"/>
    <cellStyle name="Normál 4 3 3 2 3 2 2 2 4" xfId="21303"/>
    <cellStyle name="Normál 4 3 3 2 3 2 2 3" xfId="13878"/>
    <cellStyle name="Normál 4 3 3 2 3 2 2 3 2" xfId="23772"/>
    <cellStyle name="Normál 4 3 3 2 3 2 2 4" xfId="8861"/>
    <cellStyle name="Normál 4 3 3 2 3 2 2 5" xfId="4802"/>
    <cellStyle name="Normál 4 3 3 2 3 2 2 6" xfId="18833"/>
    <cellStyle name="Normál 4 3 3 2 3 2 2 7" xfId="28695"/>
    <cellStyle name="Normál 4 3 3 2 3 2 3" xfId="1255"/>
    <cellStyle name="Normál 4 3 3 2 3 2 3 2" xfId="4805"/>
    <cellStyle name="Normál 4 3 3 2 3 2 3 2 2" xfId="16366"/>
    <cellStyle name="Normál 4 3 3 2 3 2 3 2 2 2" xfId="26246"/>
    <cellStyle name="Normál 4 3 3 2 3 2 3 2 3" xfId="11403"/>
    <cellStyle name="Normál 4 3 3 2 3 2 3 2 4" xfId="21304"/>
    <cellStyle name="Normál 4 3 3 2 3 2 3 3" xfId="13879"/>
    <cellStyle name="Normál 4 3 3 2 3 2 3 3 2" xfId="23773"/>
    <cellStyle name="Normál 4 3 3 2 3 2 3 4" xfId="8862"/>
    <cellStyle name="Normál 4 3 3 2 3 2 3 5" xfId="4804"/>
    <cellStyle name="Normál 4 3 3 2 3 2 3 6" xfId="18834"/>
    <cellStyle name="Normál 4 3 3 2 3 2 3 7" xfId="28696"/>
    <cellStyle name="Normál 4 3 3 2 3 2 4" xfId="1256"/>
    <cellStyle name="Normál 4 3 3 2 3 2 4 2" xfId="4807"/>
    <cellStyle name="Normál 4 3 3 2 3 2 4 2 2" xfId="16367"/>
    <cellStyle name="Normál 4 3 3 2 3 2 4 2 2 2" xfId="26247"/>
    <cellStyle name="Normál 4 3 3 2 3 2 4 2 3" xfId="11404"/>
    <cellStyle name="Normál 4 3 3 2 3 2 4 2 4" xfId="21305"/>
    <cellStyle name="Normál 4 3 3 2 3 2 4 3" xfId="13880"/>
    <cellStyle name="Normál 4 3 3 2 3 2 4 3 2" xfId="23774"/>
    <cellStyle name="Normál 4 3 3 2 3 2 4 4" xfId="8863"/>
    <cellStyle name="Normál 4 3 3 2 3 2 4 5" xfId="4806"/>
    <cellStyle name="Normál 4 3 3 2 3 2 4 6" xfId="18835"/>
    <cellStyle name="Normál 4 3 3 2 3 2 4 7" xfId="28697"/>
    <cellStyle name="Normál 4 3 3 2 3 2 5" xfId="4808"/>
    <cellStyle name="Normál 4 3 3 2 3 2 5 2" xfId="16364"/>
    <cellStyle name="Normál 4 3 3 2 3 2 5 2 2" xfId="26244"/>
    <cellStyle name="Normál 4 3 3 2 3 2 5 3" xfId="11401"/>
    <cellStyle name="Normál 4 3 3 2 3 2 5 4" xfId="21302"/>
    <cellStyle name="Normál 4 3 3 2 3 2 6" xfId="13877"/>
    <cellStyle name="Normál 4 3 3 2 3 2 6 2" xfId="23771"/>
    <cellStyle name="Normál 4 3 3 2 3 2 7" xfId="8860"/>
    <cellStyle name="Normál 4 3 3 2 3 2 8" xfId="4801"/>
    <cellStyle name="Normál 4 3 3 2 3 2 9" xfId="18832"/>
    <cellStyle name="Normál 4 3 3 2 3 3" xfId="1257"/>
    <cellStyle name="Normál 4 3 3 2 3 3 2" xfId="4810"/>
    <cellStyle name="Normál 4 3 3 2 3 3 2 2" xfId="16368"/>
    <cellStyle name="Normál 4 3 3 2 3 3 2 2 2" xfId="26248"/>
    <cellStyle name="Normál 4 3 3 2 3 3 2 3" xfId="11405"/>
    <cellStyle name="Normál 4 3 3 2 3 3 2 4" xfId="21306"/>
    <cellStyle name="Normál 4 3 3 2 3 3 3" xfId="13881"/>
    <cellStyle name="Normál 4 3 3 2 3 3 3 2" xfId="23775"/>
    <cellStyle name="Normál 4 3 3 2 3 3 4" xfId="8864"/>
    <cellStyle name="Normál 4 3 3 2 3 3 5" xfId="4809"/>
    <cellStyle name="Normál 4 3 3 2 3 3 6" xfId="18836"/>
    <cellStyle name="Normál 4 3 3 2 3 3 7" xfId="28698"/>
    <cellStyle name="Normál 4 3 3 2 3 4" xfId="1258"/>
    <cellStyle name="Normál 4 3 3 2 3 4 2" xfId="4812"/>
    <cellStyle name="Normál 4 3 3 2 3 4 2 2" xfId="16369"/>
    <cellStyle name="Normál 4 3 3 2 3 4 2 2 2" xfId="26249"/>
    <cellStyle name="Normál 4 3 3 2 3 4 2 3" xfId="11406"/>
    <cellStyle name="Normál 4 3 3 2 3 4 2 4" xfId="21307"/>
    <cellStyle name="Normál 4 3 3 2 3 4 3" xfId="13882"/>
    <cellStyle name="Normál 4 3 3 2 3 4 3 2" xfId="23776"/>
    <cellStyle name="Normál 4 3 3 2 3 4 4" xfId="8865"/>
    <cellStyle name="Normál 4 3 3 2 3 4 5" xfId="4811"/>
    <cellStyle name="Normál 4 3 3 2 3 4 6" xfId="18837"/>
    <cellStyle name="Normál 4 3 3 2 3 4 7" xfId="28699"/>
    <cellStyle name="Normál 4 3 3 2 3 5" xfId="1259"/>
    <cellStyle name="Normál 4 3 3 2 3 5 2" xfId="4814"/>
    <cellStyle name="Normál 4 3 3 2 3 5 2 2" xfId="16370"/>
    <cellStyle name="Normál 4 3 3 2 3 5 2 2 2" xfId="26250"/>
    <cellStyle name="Normál 4 3 3 2 3 5 2 3" xfId="11407"/>
    <cellStyle name="Normál 4 3 3 2 3 5 2 4" xfId="21308"/>
    <cellStyle name="Normál 4 3 3 2 3 5 3" xfId="13883"/>
    <cellStyle name="Normál 4 3 3 2 3 5 3 2" xfId="23777"/>
    <cellStyle name="Normál 4 3 3 2 3 5 4" xfId="8866"/>
    <cellStyle name="Normál 4 3 3 2 3 5 5" xfId="4813"/>
    <cellStyle name="Normál 4 3 3 2 3 5 6" xfId="18838"/>
    <cellStyle name="Normál 4 3 3 2 3 5 7" xfId="28700"/>
    <cellStyle name="Normál 4 3 3 2 3 6" xfId="1260"/>
    <cellStyle name="Normál 4 3 3 2 3 6 2" xfId="4816"/>
    <cellStyle name="Normál 4 3 3 2 3 6 2 2" xfId="16371"/>
    <cellStyle name="Normál 4 3 3 2 3 6 2 2 2" xfId="26251"/>
    <cellStyle name="Normál 4 3 3 2 3 6 2 3" xfId="11408"/>
    <cellStyle name="Normál 4 3 3 2 3 6 2 4" xfId="21309"/>
    <cellStyle name="Normál 4 3 3 2 3 6 3" xfId="13884"/>
    <cellStyle name="Normál 4 3 3 2 3 6 3 2" xfId="23778"/>
    <cellStyle name="Normál 4 3 3 2 3 6 4" xfId="8867"/>
    <cellStyle name="Normál 4 3 3 2 3 6 5" xfId="4815"/>
    <cellStyle name="Normál 4 3 3 2 3 6 6" xfId="18839"/>
    <cellStyle name="Normál 4 3 3 2 3 6 7" xfId="28701"/>
    <cellStyle name="Normál 4 3 3 2 3 7" xfId="4817"/>
    <cellStyle name="Normál 4 3 3 2 3 7 2" xfId="16363"/>
    <cellStyle name="Normál 4 3 3 2 3 7 2 2" xfId="26243"/>
    <cellStyle name="Normál 4 3 3 2 3 7 3" xfId="11400"/>
    <cellStyle name="Normál 4 3 3 2 3 7 4" xfId="21301"/>
    <cellStyle name="Normál 4 3 3 2 3 8" xfId="13876"/>
    <cellStyle name="Normál 4 3 3 2 3 8 2" xfId="23770"/>
    <cellStyle name="Normál 4 3 3 2 3 9" xfId="8859"/>
    <cellStyle name="Normál 4 3 3 2 4" xfId="1261"/>
    <cellStyle name="Normál 4 3 3 2 4 10" xfId="4818"/>
    <cellStyle name="Normál 4 3 3 2 4 11" xfId="18840"/>
    <cellStyle name="Normál 4 3 3 2 4 12" xfId="28702"/>
    <cellStyle name="Normál 4 3 3 2 4 2" xfId="1262"/>
    <cellStyle name="Normál 4 3 3 2 4 2 10" xfId="28703"/>
    <cellStyle name="Normál 4 3 3 2 4 2 2" xfId="1263"/>
    <cellStyle name="Normál 4 3 3 2 4 2 2 2" xfId="4821"/>
    <cellStyle name="Normál 4 3 3 2 4 2 2 2 2" xfId="16374"/>
    <cellStyle name="Normál 4 3 3 2 4 2 2 2 2 2" xfId="26254"/>
    <cellStyle name="Normál 4 3 3 2 4 2 2 2 3" xfId="11411"/>
    <cellStyle name="Normál 4 3 3 2 4 2 2 2 4" xfId="21312"/>
    <cellStyle name="Normál 4 3 3 2 4 2 2 3" xfId="13887"/>
    <cellStyle name="Normál 4 3 3 2 4 2 2 3 2" xfId="23781"/>
    <cellStyle name="Normál 4 3 3 2 4 2 2 4" xfId="8870"/>
    <cellStyle name="Normál 4 3 3 2 4 2 2 5" xfId="4820"/>
    <cellStyle name="Normál 4 3 3 2 4 2 2 6" xfId="18842"/>
    <cellStyle name="Normál 4 3 3 2 4 2 2 7" xfId="28704"/>
    <cellStyle name="Normál 4 3 3 2 4 2 3" xfId="1264"/>
    <cellStyle name="Normál 4 3 3 2 4 2 3 2" xfId="4823"/>
    <cellStyle name="Normál 4 3 3 2 4 2 3 2 2" xfId="16375"/>
    <cellStyle name="Normál 4 3 3 2 4 2 3 2 2 2" xfId="26255"/>
    <cellStyle name="Normál 4 3 3 2 4 2 3 2 3" xfId="11412"/>
    <cellStyle name="Normál 4 3 3 2 4 2 3 2 4" xfId="21313"/>
    <cellStyle name="Normál 4 3 3 2 4 2 3 3" xfId="13888"/>
    <cellStyle name="Normál 4 3 3 2 4 2 3 3 2" xfId="23782"/>
    <cellStyle name="Normál 4 3 3 2 4 2 3 4" xfId="8871"/>
    <cellStyle name="Normál 4 3 3 2 4 2 3 5" xfId="4822"/>
    <cellStyle name="Normál 4 3 3 2 4 2 3 6" xfId="18843"/>
    <cellStyle name="Normál 4 3 3 2 4 2 3 7" xfId="28705"/>
    <cellStyle name="Normál 4 3 3 2 4 2 4" xfId="1265"/>
    <cellStyle name="Normál 4 3 3 2 4 2 4 2" xfId="4825"/>
    <cellStyle name="Normál 4 3 3 2 4 2 4 2 2" xfId="16376"/>
    <cellStyle name="Normál 4 3 3 2 4 2 4 2 2 2" xfId="26256"/>
    <cellStyle name="Normál 4 3 3 2 4 2 4 2 3" xfId="11413"/>
    <cellStyle name="Normál 4 3 3 2 4 2 4 2 4" xfId="21314"/>
    <cellStyle name="Normál 4 3 3 2 4 2 4 3" xfId="13889"/>
    <cellStyle name="Normál 4 3 3 2 4 2 4 3 2" xfId="23783"/>
    <cellStyle name="Normál 4 3 3 2 4 2 4 4" xfId="8872"/>
    <cellStyle name="Normál 4 3 3 2 4 2 4 5" xfId="4824"/>
    <cellStyle name="Normál 4 3 3 2 4 2 4 6" xfId="18844"/>
    <cellStyle name="Normál 4 3 3 2 4 2 4 7" xfId="28706"/>
    <cellStyle name="Normál 4 3 3 2 4 2 5" xfId="4826"/>
    <cellStyle name="Normál 4 3 3 2 4 2 5 2" xfId="16373"/>
    <cellStyle name="Normál 4 3 3 2 4 2 5 2 2" xfId="26253"/>
    <cellStyle name="Normál 4 3 3 2 4 2 5 3" xfId="11410"/>
    <cellStyle name="Normál 4 3 3 2 4 2 5 4" xfId="21311"/>
    <cellStyle name="Normál 4 3 3 2 4 2 6" xfId="13886"/>
    <cellStyle name="Normál 4 3 3 2 4 2 6 2" xfId="23780"/>
    <cellStyle name="Normál 4 3 3 2 4 2 7" xfId="8869"/>
    <cellStyle name="Normál 4 3 3 2 4 2 8" xfId="4819"/>
    <cellStyle name="Normál 4 3 3 2 4 2 9" xfId="18841"/>
    <cellStyle name="Normál 4 3 3 2 4 3" xfId="1266"/>
    <cellStyle name="Normál 4 3 3 2 4 3 2" xfId="4828"/>
    <cellStyle name="Normál 4 3 3 2 4 3 2 2" xfId="16377"/>
    <cellStyle name="Normál 4 3 3 2 4 3 2 2 2" xfId="26257"/>
    <cellStyle name="Normál 4 3 3 2 4 3 2 3" xfId="11414"/>
    <cellStyle name="Normál 4 3 3 2 4 3 2 4" xfId="21315"/>
    <cellStyle name="Normál 4 3 3 2 4 3 3" xfId="13890"/>
    <cellStyle name="Normál 4 3 3 2 4 3 3 2" xfId="23784"/>
    <cellStyle name="Normál 4 3 3 2 4 3 4" xfId="8873"/>
    <cellStyle name="Normál 4 3 3 2 4 3 5" xfId="4827"/>
    <cellStyle name="Normál 4 3 3 2 4 3 6" xfId="18845"/>
    <cellStyle name="Normál 4 3 3 2 4 3 7" xfId="28707"/>
    <cellStyle name="Normál 4 3 3 2 4 4" xfId="1267"/>
    <cellStyle name="Normál 4 3 3 2 4 4 2" xfId="4830"/>
    <cellStyle name="Normál 4 3 3 2 4 4 2 2" xfId="16378"/>
    <cellStyle name="Normál 4 3 3 2 4 4 2 2 2" xfId="26258"/>
    <cellStyle name="Normál 4 3 3 2 4 4 2 3" xfId="11415"/>
    <cellStyle name="Normál 4 3 3 2 4 4 2 4" xfId="21316"/>
    <cellStyle name="Normál 4 3 3 2 4 4 3" xfId="13891"/>
    <cellStyle name="Normál 4 3 3 2 4 4 3 2" xfId="23785"/>
    <cellStyle name="Normál 4 3 3 2 4 4 4" xfId="8874"/>
    <cellStyle name="Normál 4 3 3 2 4 4 5" xfId="4829"/>
    <cellStyle name="Normál 4 3 3 2 4 4 6" xfId="18846"/>
    <cellStyle name="Normál 4 3 3 2 4 4 7" xfId="28708"/>
    <cellStyle name="Normál 4 3 3 2 4 5" xfId="1268"/>
    <cellStyle name="Normál 4 3 3 2 4 5 2" xfId="4832"/>
    <cellStyle name="Normál 4 3 3 2 4 5 2 2" xfId="16379"/>
    <cellStyle name="Normál 4 3 3 2 4 5 2 2 2" xfId="26259"/>
    <cellStyle name="Normál 4 3 3 2 4 5 2 3" xfId="11416"/>
    <cellStyle name="Normál 4 3 3 2 4 5 2 4" xfId="21317"/>
    <cellStyle name="Normál 4 3 3 2 4 5 3" xfId="13892"/>
    <cellStyle name="Normál 4 3 3 2 4 5 3 2" xfId="23786"/>
    <cellStyle name="Normál 4 3 3 2 4 5 4" xfId="8875"/>
    <cellStyle name="Normál 4 3 3 2 4 5 5" xfId="4831"/>
    <cellStyle name="Normál 4 3 3 2 4 5 6" xfId="18847"/>
    <cellStyle name="Normál 4 3 3 2 4 5 7" xfId="28709"/>
    <cellStyle name="Normál 4 3 3 2 4 6" xfId="1269"/>
    <cellStyle name="Normál 4 3 3 2 4 6 2" xfId="4834"/>
    <cellStyle name="Normál 4 3 3 2 4 6 2 2" xfId="16380"/>
    <cellStyle name="Normál 4 3 3 2 4 6 2 2 2" xfId="26260"/>
    <cellStyle name="Normál 4 3 3 2 4 6 2 3" xfId="11417"/>
    <cellStyle name="Normál 4 3 3 2 4 6 2 4" xfId="21318"/>
    <cellStyle name="Normál 4 3 3 2 4 6 3" xfId="13893"/>
    <cellStyle name="Normál 4 3 3 2 4 6 3 2" xfId="23787"/>
    <cellStyle name="Normál 4 3 3 2 4 6 4" xfId="8876"/>
    <cellStyle name="Normál 4 3 3 2 4 6 5" xfId="4833"/>
    <cellStyle name="Normál 4 3 3 2 4 6 6" xfId="18848"/>
    <cellStyle name="Normál 4 3 3 2 4 6 7" xfId="28710"/>
    <cellStyle name="Normál 4 3 3 2 4 7" xfId="4835"/>
    <cellStyle name="Normál 4 3 3 2 4 7 2" xfId="16372"/>
    <cellStyle name="Normál 4 3 3 2 4 7 2 2" xfId="26252"/>
    <cellStyle name="Normál 4 3 3 2 4 7 3" xfId="11409"/>
    <cellStyle name="Normál 4 3 3 2 4 7 4" xfId="21310"/>
    <cellStyle name="Normál 4 3 3 2 4 8" xfId="13885"/>
    <cellStyle name="Normál 4 3 3 2 4 8 2" xfId="23779"/>
    <cellStyle name="Normál 4 3 3 2 4 9" xfId="8868"/>
    <cellStyle name="Normál 4 3 3 2 5" xfId="1270"/>
    <cellStyle name="Normál 4 3 3 2 5 10" xfId="4836"/>
    <cellStyle name="Normál 4 3 3 2 5 11" xfId="18849"/>
    <cellStyle name="Normál 4 3 3 2 5 12" xfId="28711"/>
    <cellStyle name="Normál 4 3 3 2 5 2" xfId="1271"/>
    <cellStyle name="Normál 4 3 3 2 5 2 10" xfId="28712"/>
    <cellStyle name="Normál 4 3 3 2 5 2 2" xfId="1272"/>
    <cellStyle name="Normál 4 3 3 2 5 2 2 2" xfId="4839"/>
    <cellStyle name="Normál 4 3 3 2 5 2 2 2 2" xfId="16383"/>
    <cellStyle name="Normál 4 3 3 2 5 2 2 2 2 2" xfId="26263"/>
    <cellStyle name="Normál 4 3 3 2 5 2 2 2 3" xfId="11420"/>
    <cellStyle name="Normál 4 3 3 2 5 2 2 2 4" xfId="21321"/>
    <cellStyle name="Normál 4 3 3 2 5 2 2 3" xfId="13896"/>
    <cellStyle name="Normál 4 3 3 2 5 2 2 3 2" xfId="23790"/>
    <cellStyle name="Normál 4 3 3 2 5 2 2 4" xfId="8879"/>
    <cellStyle name="Normál 4 3 3 2 5 2 2 5" xfId="4838"/>
    <cellStyle name="Normál 4 3 3 2 5 2 2 6" xfId="18851"/>
    <cellStyle name="Normál 4 3 3 2 5 2 2 7" xfId="28713"/>
    <cellStyle name="Normál 4 3 3 2 5 2 3" xfId="1273"/>
    <cellStyle name="Normál 4 3 3 2 5 2 3 2" xfId="4841"/>
    <cellStyle name="Normál 4 3 3 2 5 2 3 2 2" xfId="16384"/>
    <cellStyle name="Normál 4 3 3 2 5 2 3 2 2 2" xfId="26264"/>
    <cellStyle name="Normál 4 3 3 2 5 2 3 2 3" xfId="11421"/>
    <cellStyle name="Normál 4 3 3 2 5 2 3 2 4" xfId="21322"/>
    <cellStyle name="Normál 4 3 3 2 5 2 3 3" xfId="13897"/>
    <cellStyle name="Normál 4 3 3 2 5 2 3 3 2" xfId="23791"/>
    <cellStyle name="Normál 4 3 3 2 5 2 3 4" xfId="8880"/>
    <cellStyle name="Normál 4 3 3 2 5 2 3 5" xfId="4840"/>
    <cellStyle name="Normál 4 3 3 2 5 2 3 6" xfId="18852"/>
    <cellStyle name="Normál 4 3 3 2 5 2 3 7" xfId="28714"/>
    <cellStyle name="Normál 4 3 3 2 5 2 4" xfId="1274"/>
    <cellStyle name="Normál 4 3 3 2 5 2 4 2" xfId="4843"/>
    <cellStyle name="Normál 4 3 3 2 5 2 4 2 2" xfId="16385"/>
    <cellStyle name="Normál 4 3 3 2 5 2 4 2 2 2" xfId="26265"/>
    <cellStyle name="Normál 4 3 3 2 5 2 4 2 3" xfId="11422"/>
    <cellStyle name="Normál 4 3 3 2 5 2 4 2 4" xfId="21323"/>
    <cellStyle name="Normál 4 3 3 2 5 2 4 3" xfId="13898"/>
    <cellStyle name="Normál 4 3 3 2 5 2 4 3 2" xfId="23792"/>
    <cellStyle name="Normál 4 3 3 2 5 2 4 4" xfId="8881"/>
    <cellStyle name="Normál 4 3 3 2 5 2 4 5" xfId="4842"/>
    <cellStyle name="Normál 4 3 3 2 5 2 4 6" xfId="18853"/>
    <cellStyle name="Normál 4 3 3 2 5 2 4 7" xfId="28715"/>
    <cellStyle name="Normál 4 3 3 2 5 2 5" xfId="4844"/>
    <cellStyle name="Normál 4 3 3 2 5 2 5 2" xfId="16382"/>
    <cellStyle name="Normál 4 3 3 2 5 2 5 2 2" xfId="26262"/>
    <cellStyle name="Normál 4 3 3 2 5 2 5 3" xfId="11419"/>
    <cellStyle name="Normál 4 3 3 2 5 2 5 4" xfId="21320"/>
    <cellStyle name="Normál 4 3 3 2 5 2 6" xfId="13895"/>
    <cellStyle name="Normál 4 3 3 2 5 2 6 2" xfId="23789"/>
    <cellStyle name="Normál 4 3 3 2 5 2 7" xfId="8878"/>
    <cellStyle name="Normál 4 3 3 2 5 2 8" xfId="4837"/>
    <cellStyle name="Normál 4 3 3 2 5 2 9" xfId="18850"/>
    <cellStyle name="Normál 4 3 3 2 5 3" xfId="1275"/>
    <cellStyle name="Normál 4 3 3 2 5 3 2" xfId="4846"/>
    <cellStyle name="Normál 4 3 3 2 5 3 2 2" xfId="16386"/>
    <cellStyle name="Normál 4 3 3 2 5 3 2 2 2" xfId="26266"/>
    <cellStyle name="Normál 4 3 3 2 5 3 2 3" xfId="11423"/>
    <cellStyle name="Normál 4 3 3 2 5 3 2 4" xfId="21324"/>
    <cellStyle name="Normál 4 3 3 2 5 3 3" xfId="13899"/>
    <cellStyle name="Normál 4 3 3 2 5 3 3 2" xfId="23793"/>
    <cellStyle name="Normál 4 3 3 2 5 3 4" xfId="8882"/>
    <cellStyle name="Normál 4 3 3 2 5 3 5" xfId="4845"/>
    <cellStyle name="Normál 4 3 3 2 5 3 6" xfId="18854"/>
    <cellStyle name="Normál 4 3 3 2 5 3 7" xfId="28716"/>
    <cellStyle name="Normál 4 3 3 2 5 4" xfId="1276"/>
    <cellStyle name="Normál 4 3 3 2 5 4 2" xfId="4848"/>
    <cellStyle name="Normál 4 3 3 2 5 4 2 2" xfId="16387"/>
    <cellStyle name="Normál 4 3 3 2 5 4 2 2 2" xfId="26267"/>
    <cellStyle name="Normál 4 3 3 2 5 4 2 3" xfId="11424"/>
    <cellStyle name="Normál 4 3 3 2 5 4 2 4" xfId="21325"/>
    <cellStyle name="Normál 4 3 3 2 5 4 3" xfId="13900"/>
    <cellStyle name="Normál 4 3 3 2 5 4 3 2" xfId="23794"/>
    <cellStyle name="Normál 4 3 3 2 5 4 4" xfId="8883"/>
    <cellStyle name="Normál 4 3 3 2 5 4 5" xfId="4847"/>
    <cellStyle name="Normál 4 3 3 2 5 4 6" xfId="18855"/>
    <cellStyle name="Normál 4 3 3 2 5 4 7" xfId="28717"/>
    <cellStyle name="Normál 4 3 3 2 5 5" xfId="1277"/>
    <cellStyle name="Normál 4 3 3 2 5 5 2" xfId="4850"/>
    <cellStyle name="Normál 4 3 3 2 5 5 2 2" xfId="16388"/>
    <cellStyle name="Normál 4 3 3 2 5 5 2 2 2" xfId="26268"/>
    <cellStyle name="Normál 4 3 3 2 5 5 2 3" xfId="11425"/>
    <cellStyle name="Normál 4 3 3 2 5 5 2 4" xfId="21326"/>
    <cellStyle name="Normál 4 3 3 2 5 5 3" xfId="13901"/>
    <cellStyle name="Normál 4 3 3 2 5 5 3 2" xfId="23795"/>
    <cellStyle name="Normál 4 3 3 2 5 5 4" xfId="8884"/>
    <cellStyle name="Normál 4 3 3 2 5 5 5" xfId="4849"/>
    <cellStyle name="Normál 4 3 3 2 5 5 6" xfId="18856"/>
    <cellStyle name="Normál 4 3 3 2 5 5 7" xfId="28718"/>
    <cellStyle name="Normál 4 3 3 2 5 6" xfId="1278"/>
    <cellStyle name="Normál 4 3 3 2 5 6 2" xfId="4852"/>
    <cellStyle name="Normál 4 3 3 2 5 6 2 2" xfId="16389"/>
    <cellStyle name="Normál 4 3 3 2 5 6 2 2 2" xfId="26269"/>
    <cellStyle name="Normál 4 3 3 2 5 6 2 3" xfId="11426"/>
    <cellStyle name="Normál 4 3 3 2 5 6 2 4" xfId="21327"/>
    <cellStyle name="Normál 4 3 3 2 5 6 3" xfId="13902"/>
    <cellStyle name="Normál 4 3 3 2 5 6 3 2" xfId="23796"/>
    <cellStyle name="Normál 4 3 3 2 5 6 4" xfId="8885"/>
    <cellStyle name="Normál 4 3 3 2 5 6 5" xfId="4851"/>
    <cellStyle name="Normál 4 3 3 2 5 6 6" xfId="18857"/>
    <cellStyle name="Normál 4 3 3 2 5 6 7" xfId="28719"/>
    <cellStyle name="Normál 4 3 3 2 5 7" xfId="4853"/>
    <cellStyle name="Normál 4 3 3 2 5 7 2" xfId="16381"/>
    <cellStyle name="Normál 4 3 3 2 5 7 2 2" xfId="26261"/>
    <cellStyle name="Normál 4 3 3 2 5 7 3" xfId="11418"/>
    <cellStyle name="Normál 4 3 3 2 5 7 4" xfId="21319"/>
    <cellStyle name="Normál 4 3 3 2 5 8" xfId="13894"/>
    <cellStyle name="Normál 4 3 3 2 5 8 2" xfId="23788"/>
    <cellStyle name="Normál 4 3 3 2 5 9" xfId="8877"/>
    <cellStyle name="Normál 4 3 3 2 6" xfId="1279"/>
    <cellStyle name="Normál 4 3 3 2 6 10" xfId="4854"/>
    <cellStyle name="Normál 4 3 3 2 6 11" xfId="18858"/>
    <cellStyle name="Normál 4 3 3 2 6 12" xfId="28720"/>
    <cellStyle name="Normál 4 3 3 2 6 2" xfId="1280"/>
    <cellStyle name="Normál 4 3 3 2 6 2 10" xfId="28721"/>
    <cellStyle name="Normál 4 3 3 2 6 2 2" xfId="1281"/>
    <cellStyle name="Normál 4 3 3 2 6 2 2 2" xfId="4857"/>
    <cellStyle name="Normál 4 3 3 2 6 2 2 2 2" xfId="16392"/>
    <cellStyle name="Normál 4 3 3 2 6 2 2 2 2 2" xfId="26272"/>
    <cellStyle name="Normál 4 3 3 2 6 2 2 2 3" xfId="11429"/>
    <cellStyle name="Normál 4 3 3 2 6 2 2 2 4" xfId="21330"/>
    <cellStyle name="Normál 4 3 3 2 6 2 2 3" xfId="13905"/>
    <cellStyle name="Normál 4 3 3 2 6 2 2 3 2" xfId="23799"/>
    <cellStyle name="Normál 4 3 3 2 6 2 2 4" xfId="8888"/>
    <cellStyle name="Normál 4 3 3 2 6 2 2 5" xfId="4856"/>
    <cellStyle name="Normál 4 3 3 2 6 2 2 6" xfId="18860"/>
    <cellStyle name="Normál 4 3 3 2 6 2 2 7" xfId="28722"/>
    <cellStyle name="Normál 4 3 3 2 6 2 3" xfId="1282"/>
    <cellStyle name="Normál 4 3 3 2 6 2 3 2" xfId="4859"/>
    <cellStyle name="Normál 4 3 3 2 6 2 3 2 2" xfId="16393"/>
    <cellStyle name="Normál 4 3 3 2 6 2 3 2 2 2" xfId="26273"/>
    <cellStyle name="Normál 4 3 3 2 6 2 3 2 3" xfId="11430"/>
    <cellStyle name="Normál 4 3 3 2 6 2 3 2 4" xfId="21331"/>
    <cellStyle name="Normál 4 3 3 2 6 2 3 3" xfId="13906"/>
    <cellStyle name="Normál 4 3 3 2 6 2 3 3 2" xfId="23800"/>
    <cellStyle name="Normál 4 3 3 2 6 2 3 4" xfId="8889"/>
    <cellStyle name="Normál 4 3 3 2 6 2 3 5" xfId="4858"/>
    <cellStyle name="Normál 4 3 3 2 6 2 3 6" xfId="18861"/>
    <cellStyle name="Normál 4 3 3 2 6 2 3 7" xfId="28723"/>
    <cellStyle name="Normál 4 3 3 2 6 2 4" xfId="1283"/>
    <cellStyle name="Normál 4 3 3 2 6 2 4 2" xfId="4861"/>
    <cellStyle name="Normál 4 3 3 2 6 2 4 2 2" xfId="16394"/>
    <cellStyle name="Normál 4 3 3 2 6 2 4 2 2 2" xfId="26274"/>
    <cellStyle name="Normál 4 3 3 2 6 2 4 2 3" xfId="11431"/>
    <cellStyle name="Normál 4 3 3 2 6 2 4 2 4" xfId="21332"/>
    <cellStyle name="Normál 4 3 3 2 6 2 4 3" xfId="13907"/>
    <cellStyle name="Normál 4 3 3 2 6 2 4 3 2" xfId="23801"/>
    <cellStyle name="Normál 4 3 3 2 6 2 4 4" xfId="8890"/>
    <cellStyle name="Normál 4 3 3 2 6 2 4 5" xfId="4860"/>
    <cellStyle name="Normál 4 3 3 2 6 2 4 6" xfId="18862"/>
    <cellStyle name="Normál 4 3 3 2 6 2 4 7" xfId="28724"/>
    <cellStyle name="Normál 4 3 3 2 6 2 5" xfId="4862"/>
    <cellStyle name="Normál 4 3 3 2 6 2 5 2" xfId="16391"/>
    <cellStyle name="Normál 4 3 3 2 6 2 5 2 2" xfId="26271"/>
    <cellStyle name="Normál 4 3 3 2 6 2 5 3" xfId="11428"/>
    <cellStyle name="Normál 4 3 3 2 6 2 5 4" xfId="21329"/>
    <cellStyle name="Normál 4 3 3 2 6 2 6" xfId="13904"/>
    <cellStyle name="Normál 4 3 3 2 6 2 6 2" xfId="23798"/>
    <cellStyle name="Normál 4 3 3 2 6 2 7" xfId="8887"/>
    <cellStyle name="Normál 4 3 3 2 6 2 8" xfId="4855"/>
    <cellStyle name="Normál 4 3 3 2 6 2 9" xfId="18859"/>
    <cellStyle name="Normál 4 3 3 2 6 3" xfId="1284"/>
    <cellStyle name="Normál 4 3 3 2 6 3 2" xfId="4864"/>
    <cellStyle name="Normál 4 3 3 2 6 3 2 2" xfId="16395"/>
    <cellStyle name="Normál 4 3 3 2 6 3 2 2 2" xfId="26275"/>
    <cellStyle name="Normál 4 3 3 2 6 3 2 3" xfId="11432"/>
    <cellStyle name="Normál 4 3 3 2 6 3 2 4" xfId="21333"/>
    <cellStyle name="Normál 4 3 3 2 6 3 3" xfId="13908"/>
    <cellStyle name="Normál 4 3 3 2 6 3 3 2" xfId="23802"/>
    <cellStyle name="Normál 4 3 3 2 6 3 4" xfId="8891"/>
    <cellStyle name="Normál 4 3 3 2 6 3 5" xfId="4863"/>
    <cellStyle name="Normál 4 3 3 2 6 3 6" xfId="18863"/>
    <cellStyle name="Normál 4 3 3 2 6 3 7" xfId="28725"/>
    <cellStyle name="Normál 4 3 3 2 6 4" xfId="1285"/>
    <cellStyle name="Normál 4 3 3 2 6 4 2" xfId="4866"/>
    <cellStyle name="Normál 4 3 3 2 6 4 2 2" xfId="16396"/>
    <cellStyle name="Normál 4 3 3 2 6 4 2 2 2" xfId="26276"/>
    <cellStyle name="Normál 4 3 3 2 6 4 2 3" xfId="11433"/>
    <cellStyle name="Normál 4 3 3 2 6 4 2 4" xfId="21334"/>
    <cellStyle name="Normál 4 3 3 2 6 4 3" xfId="13909"/>
    <cellStyle name="Normál 4 3 3 2 6 4 3 2" xfId="23803"/>
    <cellStyle name="Normál 4 3 3 2 6 4 4" xfId="8892"/>
    <cellStyle name="Normál 4 3 3 2 6 4 5" xfId="4865"/>
    <cellStyle name="Normál 4 3 3 2 6 4 6" xfId="18864"/>
    <cellStyle name="Normál 4 3 3 2 6 4 7" xfId="28726"/>
    <cellStyle name="Normál 4 3 3 2 6 5" xfId="1286"/>
    <cellStyle name="Normál 4 3 3 2 6 5 2" xfId="4868"/>
    <cellStyle name="Normál 4 3 3 2 6 5 2 2" xfId="16397"/>
    <cellStyle name="Normál 4 3 3 2 6 5 2 2 2" xfId="26277"/>
    <cellStyle name="Normál 4 3 3 2 6 5 2 3" xfId="11434"/>
    <cellStyle name="Normál 4 3 3 2 6 5 2 4" xfId="21335"/>
    <cellStyle name="Normál 4 3 3 2 6 5 3" xfId="13910"/>
    <cellStyle name="Normál 4 3 3 2 6 5 3 2" xfId="23804"/>
    <cellStyle name="Normál 4 3 3 2 6 5 4" xfId="8893"/>
    <cellStyle name="Normál 4 3 3 2 6 5 5" xfId="4867"/>
    <cellStyle name="Normál 4 3 3 2 6 5 6" xfId="18865"/>
    <cellStyle name="Normál 4 3 3 2 6 5 7" xfId="28727"/>
    <cellStyle name="Normál 4 3 3 2 6 6" xfId="1287"/>
    <cellStyle name="Normál 4 3 3 2 6 6 2" xfId="4870"/>
    <cellStyle name="Normál 4 3 3 2 6 6 2 2" xfId="16398"/>
    <cellStyle name="Normál 4 3 3 2 6 6 2 2 2" xfId="26278"/>
    <cellStyle name="Normál 4 3 3 2 6 6 2 3" xfId="11435"/>
    <cellStyle name="Normál 4 3 3 2 6 6 2 4" xfId="21336"/>
    <cellStyle name="Normál 4 3 3 2 6 6 3" xfId="13911"/>
    <cellStyle name="Normál 4 3 3 2 6 6 3 2" xfId="23805"/>
    <cellStyle name="Normál 4 3 3 2 6 6 4" xfId="8894"/>
    <cellStyle name="Normál 4 3 3 2 6 6 5" xfId="4869"/>
    <cellStyle name="Normál 4 3 3 2 6 6 6" xfId="18866"/>
    <cellStyle name="Normál 4 3 3 2 6 6 7" xfId="28728"/>
    <cellStyle name="Normál 4 3 3 2 6 7" xfId="4871"/>
    <cellStyle name="Normál 4 3 3 2 6 7 2" xfId="16390"/>
    <cellStyle name="Normál 4 3 3 2 6 7 2 2" xfId="26270"/>
    <cellStyle name="Normál 4 3 3 2 6 7 3" xfId="11427"/>
    <cellStyle name="Normál 4 3 3 2 6 7 4" xfId="21328"/>
    <cellStyle name="Normál 4 3 3 2 6 8" xfId="13903"/>
    <cellStyle name="Normál 4 3 3 2 6 8 2" xfId="23797"/>
    <cellStyle name="Normál 4 3 3 2 6 9" xfId="8886"/>
    <cellStyle name="Normál 4 3 3 2 7" xfId="1288"/>
    <cellStyle name="Normál 4 3 3 2 7 10" xfId="28729"/>
    <cellStyle name="Normál 4 3 3 2 7 2" xfId="1289"/>
    <cellStyle name="Normál 4 3 3 2 7 2 2" xfId="4874"/>
    <cellStyle name="Normál 4 3 3 2 7 2 2 2" xfId="16400"/>
    <cellStyle name="Normál 4 3 3 2 7 2 2 2 2" xfId="26280"/>
    <cellStyle name="Normál 4 3 3 2 7 2 2 3" xfId="11437"/>
    <cellStyle name="Normál 4 3 3 2 7 2 2 4" xfId="21338"/>
    <cellStyle name="Normál 4 3 3 2 7 2 3" xfId="13913"/>
    <cellStyle name="Normál 4 3 3 2 7 2 3 2" xfId="23807"/>
    <cellStyle name="Normál 4 3 3 2 7 2 4" xfId="8896"/>
    <cellStyle name="Normál 4 3 3 2 7 2 5" xfId="4873"/>
    <cellStyle name="Normál 4 3 3 2 7 2 6" xfId="18868"/>
    <cellStyle name="Normál 4 3 3 2 7 2 7" xfId="28730"/>
    <cellStyle name="Normál 4 3 3 2 7 3" xfId="1290"/>
    <cellStyle name="Normál 4 3 3 2 7 3 2" xfId="4876"/>
    <cellStyle name="Normál 4 3 3 2 7 3 2 2" xfId="16401"/>
    <cellStyle name="Normál 4 3 3 2 7 3 2 2 2" xfId="26281"/>
    <cellStyle name="Normál 4 3 3 2 7 3 2 3" xfId="11438"/>
    <cellStyle name="Normál 4 3 3 2 7 3 2 4" xfId="21339"/>
    <cellStyle name="Normál 4 3 3 2 7 3 3" xfId="13914"/>
    <cellStyle name="Normál 4 3 3 2 7 3 3 2" xfId="23808"/>
    <cellStyle name="Normál 4 3 3 2 7 3 4" xfId="8897"/>
    <cellStyle name="Normál 4 3 3 2 7 3 5" xfId="4875"/>
    <cellStyle name="Normál 4 3 3 2 7 3 6" xfId="18869"/>
    <cellStyle name="Normál 4 3 3 2 7 3 7" xfId="28731"/>
    <cellStyle name="Normál 4 3 3 2 7 4" xfId="1291"/>
    <cellStyle name="Normál 4 3 3 2 7 4 2" xfId="4878"/>
    <cellStyle name="Normál 4 3 3 2 7 4 2 2" xfId="16402"/>
    <cellStyle name="Normál 4 3 3 2 7 4 2 2 2" xfId="26282"/>
    <cellStyle name="Normál 4 3 3 2 7 4 2 3" xfId="11439"/>
    <cellStyle name="Normál 4 3 3 2 7 4 2 4" xfId="21340"/>
    <cellStyle name="Normál 4 3 3 2 7 4 3" xfId="13915"/>
    <cellStyle name="Normál 4 3 3 2 7 4 3 2" xfId="23809"/>
    <cellStyle name="Normál 4 3 3 2 7 4 4" xfId="8898"/>
    <cellStyle name="Normál 4 3 3 2 7 4 5" xfId="4877"/>
    <cellStyle name="Normál 4 3 3 2 7 4 6" xfId="18870"/>
    <cellStyle name="Normál 4 3 3 2 7 4 7" xfId="28732"/>
    <cellStyle name="Normál 4 3 3 2 7 5" xfId="4879"/>
    <cellStyle name="Normál 4 3 3 2 7 5 2" xfId="16399"/>
    <cellStyle name="Normál 4 3 3 2 7 5 2 2" xfId="26279"/>
    <cellStyle name="Normál 4 3 3 2 7 5 3" xfId="11436"/>
    <cellStyle name="Normál 4 3 3 2 7 5 4" xfId="21337"/>
    <cellStyle name="Normál 4 3 3 2 7 6" xfId="13912"/>
    <cellStyle name="Normál 4 3 3 2 7 6 2" xfId="23806"/>
    <cellStyle name="Normál 4 3 3 2 7 7" xfId="8895"/>
    <cellStyle name="Normál 4 3 3 2 7 8" xfId="4872"/>
    <cellStyle name="Normál 4 3 3 2 7 9" xfId="18867"/>
    <cellStyle name="Normál 4 3 3 2 8" xfId="1292"/>
    <cellStyle name="Normál 4 3 3 2 8 10" xfId="28733"/>
    <cellStyle name="Normál 4 3 3 2 8 2" xfId="1293"/>
    <cellStyle name="Normál 4 3 3 2 8 2 2" xfId="4882"/>
    <cellStyle name="Normál 4 3 3 2 8 2 2 2" xfId="16404"/>
    <cellStyle name="Normál 4 3 3 2 8 2 2 2 2" xfId="26284"/>
    <cellStyle name="Normál 4 3 3 2 8 2 2 3" xfId="11441"/>
    <cellStyle name="Normál 4 3 3 2 8 2 2 4" xfId="21342"/>
    <cellStyle name="Normál 4 3 3 2 8 2 3" xfId="13917"/>
    <cellStyle name="Normál 4 3 3 2 8 2 3 2" xfId="23811"/>
    <cellStyle name="Normál 4 3 3 2 8 2 4" xfId="8900"/>
    <cellStyle name="Normál 4 3 3 2 8 2 5" xfId="4881"/>
    <cellStyle name="Normál 4 3 3 2 8 2 6" xfId="18872"/>
    <cellStyle name="Normál 4 3 3 2 8 2 7" xfId="28734"/>
    <cellStyle name="Normál 4 3 3 2 8 3" xfId="1294"/>
    <cellStyle name="Normál 4 3 3 2 8 3 2" xfId="4884"/>
    <cellStyle name="Normál 4 3 3 2 8 3 2 2" xfId="16405"/>
    <cellStyle name="Normál 4 3 3 2 8 3 2 2 2" xfId="26285"/>
    <cellStyle name="Normál 4 3 3 2 8 3 2 3" xfId="11442"/>
    <cellStyle name="Normál 4 3 3 2 8 3 2 4" xfId="21343"/>
    <cellStyle name="Normál 4 3 3 2 8 3 3" xfId="13918"/>
    <cellStyle name="Normál 4 3 3 2 8 3 3 2" xfId="23812"/>
    <cellStyle name="Normál 4 3 3 2 8 3 4" xfId="8901"/>
    <cellStyle name="Normál 4 3 3 2 8 3 5" xfId="4883"/>
    <cellStyle name="Normál 4 3 3 2 8 3 6" xfId="18873"/>
    <cellStyle name="Normál 4 3 3 2 8 3 7" xfId="28735"/>
    <cellStyle name="Normál 4 3 3 2 8 4" xfId="1295"/>
    <cellStyle name="Normál 4 3 3 2 8 4 2" xfId="4886"/>
    <cellStyle name="Normál 4 3 3 2 8 4 2 2" xfId="16406"/>
    <cellStyle name="Normál 4 3 3 2 8 4 2 2 2" xfId="26286"/>
    <cellStyle name="Normál 4 3 3 2 8 4 2 3" xfId="11443"/>
    <cellStyle name="Normál 4 3 3 2 8 4 2 4" xfId="21344"/>
    <cellStyle name="Normál 4 3 3 2 8 4 3" xfId="13919"/>
    <cellStyle name="Normál 4 3 3 2 8 4 3 2" xfId="23813"/>
    <cellStyle name="Normál 4 3 3 2 8 4 4" xfId="8902"/>
    <cellStyle name="Normál 4 3 3 2 8 4 5" xfId="4885"/>
    <cellStyle name="Normál 4 3 3 2 8 4 6" xfId="18874"/>
    <cellStyle name="Normál 4 3 3 2 8 4 7" xfId="28736"/>
    <cellStyle name="Normál 4 3 3 2 8 5" xfId="4887"/>
    <cellStyle name="Normál 4 3 3 2 8 5 2" xfId="16403"/>
    <cellStyle name="Normál 4 3 3 2 8 5 2 2" xfId="26283"/>
    <cellStyle name="Normál 4 3 3 2 8 5 3" xfId="11440"/>
    <cellStyle name="Normál 4 3 3 2 8 5 4" xfId="21341"/>
    <cellStyle name="Normál 4 3 3 2 8 6" xfId="13916"/>
    <cellStyle name="Normál 4 3 3 2 8 6 2" xfId="23810"/>
    <cellStyle name="Normál 4 3 3 2 8 7" xfId="8899"/>
    <cellStyle name="Normál 4 3 3 2 8 8" xfId="4880"/>
    <cellStyle name="Normál 4 3 3 2 8 9" xfId="18871"/>
    <cellStyle name="Normál 4 3 3 2 9" xfId="1296"/>
    <cellStyle name="Normál 4 3 3 2 9 2" xfId="4889"/>
    <cellStyle name="Normál 4 3 3 2 9 2 2" xfId="16407"/>
    <cellStyle name="Normál 4 3 3 2 9 2 2 2" xfId="26287"/>
    <cellStyle name="Normál 4 3 3 2 9 2 3" xfId="11444"/>
    <cellStyle name="Normál 4 3 3 2 9 2 4" xfId="21345"/>
    <cellStyle name="Normál 4 3 3 2 9 3" xfId="13920"/>
    <cellStyle name="Normál 4 3 3 2 9 3 2" xfId="23814"/>
    <cellStyle name="Normál 4 3 3 2 9 4" xfId="8903"/>
    <cellStyle name="Normál 4 3 3 2 9 5" xfId="4888"/>
    <cellStyle name="Normál 4 3 3 2 9 6" xfId="18875"/>
    <cellStyle name="Normál 4 3 3 2 9 7" xfId="28737"/>
    <cellStyle name="Normál 4 3 3 3" xfId="1297"/>
    <cellStyle name="Normál 4 3 3 3 10" xfId="4890"/>
    <cellStyle name="Normál 4 3 3 3 11" xfId="18876"/>
    <cellStyle name="Normál 4 3 3 3 12" xfId="28738"/>
    <cellStyle name="Normál 4 3 3 3 2" xfId="1298"/>
    <cellStyle name="Normál 4 3 3 3 2 10" xfId="28739"/>
    <cellStyle name="Normál 4 3 3 3 2 2" xfId="1299"/>
    <cellStyle name="Normál 4 3 3 3 2 2 2" xfId="4893"/>
    <cellStyle name="Normál 4 3 3 3 2 2 2 2" xfId="16410"/>
    <cellStyle name="Normál 4 3 3 3 2 2 2 2 2" xfId="26290"/>
    <cellStyle name="Normál 4 3 3 3 2 2 2 3" xfId="11447"/>
    <cellStyle name="Normál 4 3 3 3 2 2 2 4" xfId="21348"/>
    <cellStyle name="Normál 4 3 3 3 2 2 3" xfId="13923"/>
    <cellStyle name="Normál 4 3 3 3 2 2 3 2" xfId="23817"/>
    <cellStyle name="Normál 4 3 3 3 2 2 4" xfId="8906"/>
    <cellStyle name="Normál 4 3 3 3 2 2 5" xfId="4892"/>
    <cellStyle name="Normál 4 3 3 3 2 2 6" xfId="18878"/>
    <cellStyle name="Normál 4 3 3 3 2 2 7" xfId="28740"/>
    <cellStyle name="Normál 4 3 3 3 2 3" xfId="1300"/>
    <cellStyle name="Normál 4 3 3 3 2 3 2" xfId="4895"/>
    <cellStyle name="Normál 4 3 3 3 2 3 2 2" xfId="16411"/>
    <cellStyle name="Normál 4 3 3 3 2 3 2 2 2" xfId="26291"/>
    <cellStyle name="Normál 4 3 3 3 2 3 2 3" xfId="11448"/>
    <cellStyle name="Normál 4 3 3 3 2 3 2 4" xfId="21349"/>
    <cellStyle name="Normál 4 3 3 3 2 3 3" xfId="13924"/>
    <cellStyle name="Normál 4 3 3 3 2 3 3 2" xfId="23818"/>
    <cellStyle name="Normál 4 3 3 3 2 3 4" xfId="8907"/>
    <cellStyle name="Normál 4 3 3 3 2 3 5" xfId="4894"/>
    <cellStyle name="Normál 4 3 3 3 2 3 6" xfId="18879"/>
    <cellStyle name="Normál 4 3 3 3 2 3 7" xfId="28741"/>
    <cellStyle name="Normál 4 3 3 3 2 4" xfId="1301"/>
    <cellStyle name="Normál 4 3 3 3 2 4 2" xfId="4897"/>
    <cellStyle name="Normál 4 3 3 3 2 4 2 2" xfId="16412"/>
    <cellStyle name="Normál 4 3 3 3 2 4 2 2 2" xfId="26292"/>
    <cellStyle name="Normál 4 3 3 3 2 4 2 3" xfId="11449"/>
    <cellStyle name="Normál 4 3 3 3 2 4 2 4" xfId="21350"/>
    <cellStyle name="Normál 4 3 3 3 2 4 3" xfId="13925"/>
    <cellStyle name="Normál 4 3 3 3 2 4 3 2" xfId="23819"/>
    <cellStyle name="Normál 4 3 3 3 2 4 4" xfId="8908"/>
    <cellStyle name="Normál 4 3 3 3 2 4 5" xfId="4896"/>
    <cellStyle name="Normál 4 3 3 3 2 4 6" xfId="18880"/>
    <cellStyle name="Normál 4 3 3 3 2 4 7" xfId="28742"/>
    <cellStyle name="Normál 4 3 3 3 2 5" xfId="4898"/>
    <cellStyle name="Normál 4 3 3 3 2 5 2" xfId="16409"/>
    <cellStyle name="Normál 4 3 3 3 2 5 2 2" xfId="26289"/>
    <cellStyle name="Normál 4 3 3 3 2 5 3" xfId="11446"/>
    <cellStyle name="Normál 4 3 3 3 2 5 4" xfId="21347"/>
    <cellStyle name="Normál 4 3 3 3 2 6" xfId="13922"/>
    <cellStyle name="Normál 4 3 3 3 2 6 2" xfId="23816"/>
    <cellStyle name="Normál 4 3 3 3 2 7" xfId="8905"/>
    <cellStyle name="Normál 4 3 3 3 2 8" xfId="4891"/>
    <cellStyle name="Normál 4 3 3 3 2 9" xfId="18877"/>
    <cellStyle name="Normál 4 3 3 3 3" xfId="1302"/>
    <cellStyle name="Normál 4 3 3 3 3 2" xfId="4900"/>
    <cellStyle name="Normál 4 3 3 3 3 2 2" xfId="16413"/>
    <cellStyle name="Normál 4 3 3 3 3 2 2 2" xfId="26293"/>
    <cellStyle name="Normál 4 3 3 3 3 2 3" xfId="11450"/>
    <cellStyle name="Normál 4 3 3 3 3 2 4" xfId="21351"/>
    <cellStyle name="Normál 4 3 3 3 3 3" xfId="13926"/>
    <cellStyle name="Normál 4 3 3 3 3 3 2" xfId="23820"/>
    <cellStyle name="Normál 4 3 3 3 3 4" xfId="8909"/>
    <cellStyle name="Normál 4 3 3 3 3 5" xfId="4899"/>
    <cellStyle name="Normál 4 3 3 3 3 6" xfId="18881"/>
    <cellStyle name="Normál 4 3 3 3 3 7" xfId="28743"/>
    <cellStyle name="Normál 4 3 3 3 4" xfId="1303"/>
    <cellStyle name="Normál 4 3 3 3 4 2" xfId="4902"/>
    <cellStyle name="Normál 4 3 3 3 4 2 2" xfId="16414"/>
    <cellStyle name="Normál 4 3 3 3 4 2 2 2" xfId="26294"/>
    <cellStyle name="Normál 4 3 3 3 4 2 3" xfId="11451"/>
    <cellStyle name="Normál 4 3 3 3 4 2 4" xfId="21352"/>
    <cellStyle name="Normál 4 3 3 3 4 3" xfId="13927"/>
    <cellStyle name="Normál 4 3 3 3 4 3 2" xfId="23821"/>
    <cellStyle name="Normál 4 3 3 3 4 4" xfId="8910"/>
    <cellStyle name="Normál 4 3 3 3 4 5" xfId="4901"/>
    <cellStyle name="Normál 4 3 3 3 4 6" xfId="18882"/>
    <cellStyle name="Normál 4 3 3 3 4 7" xfId="28744"/>
    <cellStyle name="Normál 4 3 3 3 5" xfId="1304"/>
    <cellStyle name="Normál 4 3 3 3 5 2" xfId="4904"/>
    <cellStyle name="Normál 4 3 3 3 5 2 2" xfId="16415"/>
    <cellStyle name="Normál 4 3 3 3 5 2 2 2" xfId="26295"/>
    <cellStyle name="Normál 4 3 3 3 5 2 3" xfId="11452"/>
    <cellStyle name="Normál 4 3 3 3 5 2 4" xfId="21353"/>
    <cellStyle name="Normál 4 3 3 3 5 3" xfId="13928"/>
    <cellStyle name="Normál 4 3 3 3 5 3 2" xfId="23822"/>
    <cellStyle name="Normál 4 3 3 3 5 4" xfId="8911"/>
    <cellStyle name="Normál 4 3 3 3 5 5" xfId="4903"/>
    <cellStyle name="Normál 4 3 3 3 5 6" xfId="18883"/>
    <cellStyle name="Normál 4 3 3 3 5 7" xfId="28745"/>
    <cellStyle name="Normál 4 3 3 3 6" xfId="1305"/>
    <cellStyle name="Normál 4 3 3 3 6 2" xfId="4906"/>
    <cellStyle name="Normál 4 3 3 3 6 2 2" xfId="16416"/>
    <cellStyle name="Normál 4 3 3 3 6 2 2 2" xfId="26296"/>
    <cellStyle name="Normál 4 3 3 3 6 2 3" xfId="11453"/>
    <cellStyle name="Normál 4 3 3 3 6 2 4" xfId="21354"/>
    <cellStyle name="Normál 4 3 3 3 6 3" xfId="13929"/>
    <cellStyle name="Normál 4 3 3 3 6 3 2" xfId="23823"/>
    <cellStyle name="Normál 4 3 3 3 6 4" xfId="8912"/>
    <cellStyle name="Normál 4 3 3 3 6 5" xfId="4905"/>
    <cellStyle name="Normál 4 3 3 3 6 6" xfId="18884"/>
    <cellStyle name="Normál 4 3 3 3 6 7" xfId="28746"/>
    <cellStyle name="Normál 4 3 3 3 7" xfId="4907"/>
    <cellStyle name="Normál 4 3 3 3 7 2" xfId="16408"/>
    <cellStyle name="Normál 4 3 3 3 7 2 2" xfId="26288"/>
    <cellStyle name="Normál 4 3 3 3 7 3" xfId="11445"/>
    <cellStyle name="Normál 4 3 3 3 7 4" xfId="21346"/>
    <cellStyle name="Normál 4 3 3 3 8" xfId="13921"/>
    <cellStyle name="Normál 4 3 3 3 8 2" xfId="23815"/>
    <cellStyle name="Normál 4 3 3 3 9" xfId="8904"/>
    <cellStyle name="Normál 4 3 3 4" xfId="1306"/>
    <cellStyle name="Normál 4 3 3 4 10" xfId="4908"/>
    <cellStyle name="Normál 4 3 3 4 11" xfId="18885"/>
    <cellStyle name="Normál 4 3 3 4 12" xfId="28747"/>
    <cellStyle name="Normál 4 3 3 4 2" xfId="1307"/>
    <cellStyle name="Normál 4 3 3 4 2 10" xfId="28748"/>
    <cellStyle name="Normál 4 3 3 4 2 2" xfId="1308"/>
    <cellStyle name="Normál 4 3 3 4 2 2 2" xfId="4911"/>
    <cellStyle name="Normál 4 3 3 4 2 2 2 2" xfId="16419"/>
    <cellStyle name="Normál 4 3 3 4 2 2 2 2 2" xfId="26299"/>
    <cellStyle name="Normál 4 3 3 4 2 2 2 3" xfId="11456"/>
    <cellStyle name="Normál 4 3 3 4 2 2 2 4" xfId="21357"/>
    <cellStyle name="Normál 4 3 3 4 2 2 3" xfId="13932"/>
    <cellStyle name="Normál 4 3 3 4 2 2 3 2" xfId="23826"/>
    <cellStyle name="Normál 4 3 3 4 2 2 4" xfId="8915"/>
    <cellStyle name="Normál 4 3 3 4 2 2 5" xfId="4910"/>
    <cellStyle name="Normál 4 3 3 4 2 2 6" xfId="18887"/>
    <cellStyle name="Normál 4 3 3 4 2 2 7" xfId="28749"/>
    <cellStyle name="Normál 4 3 3 4 2 3" xfId="1309"/>
    <cellStyle name="Normál 4 3 3 4 2 3 2" xfId="4913"/>
    <cellStyle name="Normál 4 3 3 4 2 3 2 2" xfId="16420"/>
    <cellStyle name="Normál 4 3 3 4 2 3 2 2 2" xfId="26300"/>
    <cellStyle name="Normál 4 3 3 4 2 3 2 3" xfId="11457"/>
    <cellStyle name="Normál 4 3 3 4 2 3 2 4" xfId="21358"/>
    <cellStyle name="Normál 4 3 3 4 2 3 3" xfId="13933"/>
    <cellStyle name="Normál 4 3 3 4 2 3 3 2" xfId="23827"/>
    <cellStyle name="Normál 4 3 3 4 2 3 4" xfId="8916"/>
    <cellStyle name="Normál 4 3 3 4 2 3 5" xfId="4912"/>
    <cellStyle name="Normál 4 3 3 4 2 3 6" xfId="18888"/>
    <cellStyle name="Normál 4 3 3 4 2 3 7" xfId="28750"/>
    <cellStyle name="Normál 4 3 3 4 2 4" xfId="1310"/>
    <cellStyle name="Normál 4 3 3 4 2 4 2" xfId="4915"/>
    <cellStyle name="Normál 4 3 3 4 2 4 2 2" xfId="16421"/>
    <cellStyle name="Normál 4 3 3 4 2 4 2 2 2" xfId="26301"/>
    <cellStyle name="Normál 4 3 3 4 2 4 2 3" xfId="11458"/>
    <cellStyle name="Normál 4 3 3 4 2 4 2 4" xfId="21359"/>
    <cellStyle name="Normál 4 3 3 4 2 4 3" xfId="13934"/>
    <cellStyle name="Normál 4 3 3 4 2 4 3 2" xfId="23828"/>
    <cellStyle name="Normál 4 3 3 4 2 4 4" xfId="8917"/>
    <cellStyle name="Normál 4 3 3 4 2 4 5" xfId="4914"/>
    <cellStyle name="Normál 4 3 3 4 2 4 6" xfId="18889"/>
    <cellStyle name="Normál 4 3 3 4 2 4 7" xfId="28751"/>
    <cellStyle name="Normál 4 3 3 4 2 5" xfId="4916"/>
    <cellStyle name="Normál 4 3 3 4 2 5 2" xfId="16418"/>
    <cellStyle name="Normál 4 3 3 4 2 5 2 2" xfId="26298"/>
    <cellStyle name="Normál 4 3 3 4 2 5 3" xfId="11455"/>
    <cellStyle name="Normál 4 3 3 4 2 5 4" xfId="21356"/>
    <cellStyle name="Normál 4 3 3 4 2 6" xfId="13931"/>
    <cellStyle name="Normál 4 3 3 4 2 6 2" xfId="23825"/>
    <cellStyle name="Normál 4 3 3 4 2 7" xfId="8914"/>
    <cellStyle name="Normál 4 3 3 4 2 8" xfId="4909"/>
    <cellStyle name="Normál 4 3 3 4 2 9" xfId="18886"/>
    <cellStyle name="Normál 4 3 3 4 3" xfId="1311"/>
    <cellStyle name="Normál 4 3 3 4 3 2" xfId="4918"/>
    <cellStyle name="Normál 4 3 3 4 3 2 2" xfId="16422"/>
    <cellStyle name="Normál 4 3 3 4 3 2 2 2" xfId="26302"/>
    <cellStyle name="Normál 4 3 3 4 3 2 3" xfId="11459"/>
    <cellStyle name="Normál 4 3 3 4 3 2 4" xfId="21360"/>
    <cellStyle name="Normál 4 3 3 4 3 3" xfId="13935"/>
    <cellStyle name="Normál 4 3 3 4 3 3 2" xfId="23829"/>
    <cellStyle name="Normál 4 3 3 4 3 4" xfId="8918"/>
    <cellStyle name="Normál 4 3 3 4 3 5" xfId="4917"/>
    <cellStyle name="Normál 4 3 3 4 3 6" xfId="18890"/>
    <cellStyle name="Normál 4 3 3 4 3 7" xfId="28752"/>
    <cellStyle name="Normál 4 3 3 4 4" xfId="1312"/>
    <cellStyle name="Normál 4 3 3 4 4 2" xfId="4920"/>
    <cellStyle name="Normál 4 3 3 4 4 2 2" xfId="16423"/>
    <cellStyle name="Normál 4 3 3 4 4 2 2 2" xfId="26303"/>
    <cellStyle name="Normál 4 3 3 4 4 2 3" xfId="11460"/>
    <cellStyle name="Normál 4 3 3 4 4 2 4" xfId="21361"/>
    <cellStyle name="Normál 4 3 3 4 4 3" xfId="13936"/>
    <cellStyle name="Normál 4 3 3 4 4 3 2" xfId="23830"/>
    <cellStyle name="Normál 4 3 3 4 4 4" xfId="8919"/>
    <cellStyle name="Normál 4 3 3 4 4 5" xfId="4919"/>
    <cellStyle name="Normál 4 3 3 4 4 6" xfId="18891"/>
    <cellStyle name="Normál 4 3 3 4 4 7" xfId="28753"/>
    <cellStyle name="Normál 4 3 3 4 5" xfId="1313"/>
    <cellStyle name="Normál 4 3 3 4 5 2" xfId="4922"/>
    <cellStyle name="Normál 4 3 3 4 5 2 2" xfId="16424"/>
    <cellStyle name="Normál 4 3 3 4 5 2 2 2" xfId="26304"/>
    <cellStyle name="Normál 4 3 3 4 5 2 3" xfId="11461"/>
    <cellStyle name="Normál 4 3 3 4 5 2 4" xfId="21362"/>
    <cellStyle name="Normál 4 3 3 4 5 3" xfId="13937"/>
    <cellStyle name="Normál 4 3 3 4 5 3 2" xfId="23831"/>
    <cellStyle name="Normál 4 3 3 4 5 4" xfId="8920"/>
    <cellStyle name="Normál 4 3 3 4 5 5" xfId="4921"/>
    <cellStyle name="Normál 4 3 3 4 5 6" xfId="18892"/>
    <cellStyle name="Normál 4 3 3 4 5 7" xfId="28754"/>
    <cellStyle name="Normál 4 3 3 4 6" xfId="1314"/>
    <cellStyle name="Normál 4 3 3 4 6 2" xfId="4924"/>
    <cellStyle name="Normál 4 3 3 4 6 2 2" xfId="16425"/>
    <cellStyle name="Normál 4 3 3 4 6 2 2 2" xfId="26305"/>
    <cellStyle name="Normál 4 3 3 4 6 2 3" xfId="11462"/>
    <cellStyle name="Normál 4 3 3 4 6 2 4" xfId="21363"/>
    <cellStyle name="Normál 4 3 3 4 6 3" xfId="13938"/>
    <cellStyle name="Normál 4 3 3 4 6 3 2" xfId="23832"/>
    <cellStyle name="Normál 4 3 3 4 6 4" xfId="8921"/>
    <cellStyle name="Normál 4 3 3 4 6 5" xfId="4923"/>
    <cellStyle name="Normál 4 3 3 4 6 6" xfId="18893"/>
    <cellStyle name="Normál 4 3 3 4 6 7" xfId="28755"/>
    <cellStyle name="Normál 4 3 3 4 7" xfId="4925"/>
    <cellStyle name="Normál 4 3 3 4 7 2" xfId="16417"/>
    <cellStyle name="Normál 4 3 3 4 7 2 2" xfId="26297"/>
    <cellStyle name="Normál 4 3 3 4 7 3" xfId="11454"/>
    <cellStyle name="Normál 4 3 3 4 7 4" xfId="21355"/>
    <cellStyle name="Normál 4 3 3 4 8" xfId="13930"/>
    <cellStyle name="Normál 4 3 3 4 8 2" xfId="23824"/>
    <cellStyle name="Normál 4 3 3 4 9" xfId="8913"/>
    <cellStyle name="Normál 4 3 3 5" xfId="1315"/>
    <cellStyle name="Normál 4 3 3 5 10" xfId="4926"/>
    <cellStyle name="Normál 4 3 3 5 11" xfId="18894"/>
    <cellStyle name="Normál 4 3 3 5 12" xfId="28756"/>
    <cellStyle name="Normál 4 3 3 5 2" xfId="1316"/>
    <cellStyle name="Normál 4 3 3 5 2 10" xfId="28757"/>
    <cellStyle name="Normál 4 3 3 5 2 2" xfId="1317"/>
    <cellStyle name="Normál 4 3 3 5 2 2 2" xfId="4929"/>
    <cellStyle name="Normál 4 3 3 5 2 2 2 2" xfId="16428"/>
    <cellStyle name="Normál 4 3 3 5 2 2 2 2 2" xfId="26308"/>
    <cellStyle name="Normál 4 3 3 5 2 2 2 3" xfId="11465"/>
    <cellStyle name="Normál 4 3 3 5 2 2 2 4" xfId="21366"/>
    <cellStyle name="Normál 4 3 3 5 2 2 3" xfId="13941"/>
    <cellStyle name="Normál 4 3 3 5 2 2 3 2" xfId="23835"/>
    <cellStyle name="Normál 4 3 3 5 2 2 4" xfId="8924"/>
    <cellStyle name="Normál 4 3 3 5 2 2 5" xfId="4928"/>
    <cellStyle name="Normál 4 3 3 5 2 2 6" xfId="18896"/>
    <cellStyle name="Normál 4 3 3 5 2 2 7" xfId="28758"/>
    <cellStyle name="Normál 4 3 3 5 2 3" xfId="1318"/>
    <cellStyle name="Normál 4 3 3 5 2 3 2" xfId="4931"/>
    <cellStyle name="Normál 4 3 3 5 2 3 2 2" xfId="16429"/>
    <cellStyle name="Normál 4 3 3 5 2 3 2 2 2" xfId="26309"/>
    <cellStyle name="Normál 4 3 3 5 2 3 2 3" xfId="11466"/>
    <cellStyle name="Normál 4 3 3 5 2 3 2 4" xfId="21367"/>
    <cellStyle name="Normál 4 3 3 5 2 3 3" xfId="13942"/>
    <cellStyle name="Normál 4 3 3 5 2 3 3 2" xfId="23836"/>
    <cellStyle name="Normál 4 3 3 5 2 3 4" xfId="8925"/>
    <cellStyle name="Normál 4 3 3 5 2 3 5" xfId="4930"/>
    <cellStyle name="Normál 4 3 3 5 2 3 6" xfId="18897"/>
    <cellStyle name="Normál 4 3 3 5 2 3 7" xfId="28759"/>
    <cellStyle name="Normál 4 3 3 5 2 4" xfId="1319"/>
    <cellStyle name="Normál 4 3 3 5 2 4 2" xfId="4933"/>
    <cellStyle name="Normál 4 3 3 5 2 4 2 2" xfId="16430"/>
    <cellStyle name="Normál 4 3 3 5 2 4 2 2 2" xfId="26310"/>
    <cellStyle name="Normál 4 3 3 5 2 4 2 3" xfId="11467"/>
    <cellStyle name="Normál 4 3 3 5 2 4 2 4" xfId="21368"/>
    <cellStyle name="Normál 4 3 3 5 2 4 3" xfId="13943"/>
    <cellStyle name="Normál 4 3 3 5 2 4 3 2" xfId="23837"/>
    <cellStyle name="Normál 4 3 3 5 2 4 4" xfId="8926"/>
    <cellStyle name="Normál 4 3 3 5 2 4 5" xfId="4932"/>
    <cellStyle name="Normál 4 3 3 5 2 4 6" xfId="18898"/>
    <cellStyle name="Normál 4 3 3 5 2 4 7" xfId="28760"/>
    <cellStyle name="Normál 4 3 3 5 2 5" xfId="4934"/>
    <cellStyle name="Normál 4 3 3 5 2 5 2" xfId="16427"/>
    <cellStyle name="Normál 4 3 3 5 2 5 2 2" xfId="26307"/>
    <cellStyle name="Normál 4 3 3 5 2 5 3" xfId="11464"/>
    <cellStyle name="Normál 4 3 3 5 2 5 4" xfId="21365"/>
    <cellStyle name="Normál 4 3 3 5 2 6" xfId="13940"/>
    <cellStyle name="Normál 4 3 3 5 2 6 2" xfId="23834"/>
    <cellStyle name="Normál 4 3 3 5 2 7" xfId="8923"/>
    <cellStyle name="Normál 4 3 3 5 2 8" xfId="4927"/>
    <cellStyle name="Normál 4 3 3 5 2 9" xfId="18895"/>
    <cellStyle name="Normál 4 3 3 5 3" xfId="1320"/>
    <cellStyle name="Normál 4 3 3 5 3 2" xfId="4936"/>
    <cellStyle name="Normál 4 3 3 5 3 2 2" xfId="16431"/>
    <cellStyle name="Normál 4 3 3 5 3 2 2 2" xfId="26311"/>
    <cellStyle name="Normál 4 3 3 5 3 2 3" xfId="11468"/>
    <cellStyle name="Normál 4 3 3 5 3 2 4" xfId="21369"/>
    <cellStyle name="Normál 4 3 3 5 3 3" xfId="13944"/>
    <cellStyle name="Normál 4 3 3 5 3 3 2" xfId="23838"/>
    <cellStyle name="Normál 4 3 3 5 3 4" xfId="8927"/>
    <cellStyle name="Normál 4 3 3 5 3 5" xfId="4935"/>
    <cellStyle name="Normál 4 3 3 5 3 6" xfId="18899"/>
    <cellStyle name="Normál 4 3 3 5 3 7" xfId="28761"/>
    <cellStyle name="Normál 4 3 3 5 4" xfId="1321"/>
    <cellStyle name="Normál 4 3 3 5 4 2" xfId="4938"/>
    <cellStyle name="Normál 4 3 3 5 4 2 2" xfId="16432"/>
    <cellStyle name="Normál 4 3 3 5 4 2 2 2" xfId="26312"/>
    <cellStyle name="Normál 4 3 3 5 4 2 3" xfId="11469"/>
    <cellStyle name="Normál 4 3 3 5 4 2 4" xfId="21370"/>
    <cellStyle name="Normál 4 3 3 5 4 3" xfId="13945"/>
    <cellStyle name="Normál 4 3 3 5 4 3 2" xfId="23839"/>
    <cellStyle name="Normál 4 3 3 5 4 4" xfId="8928"/>
    <cellStyle name="Normál 4 3 3 5 4 5" xfId="4937"/>
    <cellStyle name="Normál 4 3 3 5 4 6" xfId="18900"/>
    <cellStyle name="Normál 4 3 3 5 4 7" xfId="28762"/>
    <cellStyle name="Normál 4 3 3 5 5" xfId="1322"/>
    <cellStyle name="Normál 4 3 3 5 5 2" xfId="4940"/>
    <cellStyle name="Normál 4 3 3 5 5 2 2" xfId="16433"/>
    <cellStyle name="Normál 4 3 3 5 5 2 2 2" xfId="26313"/>
    <cellStyle name="Normál 4 3 3 5 5 2 3" xfId="11470"/>
    <cellStyle name="Normál 4 3 3 5 5 2 4" xfId="21371"/>
    <cellStyle name="Normál 4 3 3 5 5 3" xfId="13946"/>
    <cellStyle name="Normál 4 3 3 5 5 3 2" xfId="23840"/>
    <cellStyle name="Normál 4 3 3 5 5 4" xfId="8929"/>
    <cellStyle name="Normál 4 3 3 5 5 5" xfId="4939"/>
    <cellStyle name="Normál 4 3 3 5 5 6" xfId="18901"/>
    <cellStyle name="Normál 4 3 3 5 5 7" xfId="28763"/>
    <cellStyle name="Normál 4 3 3 5 6" xfId="1323"/>
    <cellStyle name="Normál 4 3 3 5 6 2" xfId="4942"/>
    <cellStyle name="Normál 4 3 3 5 6 2 2" xfId="16434"/>
    <cellStyle name="Normál 4 3 3 5 6 2 2 2" xfId="26314"/>
    <cellStyle name="Normál 4 3 3 5 6 2 3" xfId="11471"/>
    <cellStyle name="Normál 4 3 3 5 6 2 4" xfId="21372"/>
    <cellStyle name="Normál 4 3 3 5 6 3" xfId="13947"/>
    <cellStyle name="Normál 4 3 3 5 6 3 2" xfId="23841"/>
    <cellStyle name="Normál 4 3 3 5 6 4" xfId="8930"/>
    <cellStyle name="Normál 4 3 3 5 6 5" xfId="4941"/>
    <cellStyle name="Normál 4 3 3 5 6 6" xfId="18902"/>
    <cellStyle name="Normál 4 3 3 5 6 7" xfId="28764"/>
    <cellStyle name="Normál 4 3 3 5 7" xfId="4943"/>
    <cellStyle name="Normál 4 3 3 5 7 2" xfId="16426"/>
    <cellStyle name="Normál 4 3 3 5 7 2 2" xfId="26306"/>
    <cellStyle name="Normál 4 3 3 5 7 3" xfId="11463"/>
    <cellStyle name="Normál 4 3 3 5 7 4" xfId="21364"/>
    <cellStyle name="Normál 4 3 3 5 8" xfId="13939"/>
    <cellStyle name="Normál 4 3 3 5 8 2" xfId="23833"/>
    <cellStyle name="Normál 4 3 3 5 9" xfId="8922"/>
    <cellStyle name="Normál 4 3 3 6" xfId="1324"/>
    <cellStyle name="Normál 4 3 3 6 10" xfId="4944"/>
    <cellStyle name="Normál 4 3 3 6 11" xfId="18903"/>
    <cellStyle name="Normál 4 3 3 6 12" xfId="28765"/>
    <cellStyle name="Normál 4 3 3 6 2" xfId="1325"/>
    <cellStyle name="Normál 4 3 3 6 2 10" xfId="28766"/>
    <cellStyle name="Normál 4 3 3 6 2 2" xfId="1326"/>
    <cellStyle name="Normál 4 3 3 6 2 2 2" xfId="4947"/>
    <cellStyle name="Normál 4 3 3 6 2 2 2 2" xfId="16437"/>
    <cellStyle name="Normál 4 3 3 6 2 2 2 2 2" xfId="26317"/>
    <cellStyle name="Normál 4 3 3 6 2 2 2 3" xfId="11474"/>
    <cellStyle name="Normál 4 3 3 6 2 2 2 4" xfId="21375"/>
    <cellStyle name="Normál 4 3 3 6 2 2 3" xfId="13950"/>
    <cellStyle name="Normál 4 3 3 6 2 2 3 2" xfId="23844"/>
    <cellStyle name="Normál 4 3 3 6 2 2 4" xfId="8933"/>
    <cellStyle name="Normál 4 3 3 6 2 2 5" xfId="4946"/>
    <cellStyle name="Normál 4 3 3 6 2 2 6" xfId="18905"/>
    <cellStyle name="Normál 4 3 3 6 2 2 7" xfId="28767"/>
    <cellStyle name="Normál 4 3 3 6 2 3" xfId="1327"/>
    <cellStyle name="Normál 4 3 3 6 2 3 2" xfId="4949"/>
    <cellStyle name="Normál 4 3 3 6 2 3 2 2" xfId="16438"/>
    <cellStyle name="Normál 4 3 3 6 2 3 2 2 2" xfId="26318"/>
    <cellStyle name="Normál 4 3 3 6 2 3 2 3" xfId="11475"/>
    <cellStyle name="Normál 4 3 3 6 2 3 2 4" xfId="21376"/>
    <cellStyle name="Normál 4 3 3 6 2 3 3" xfId="13951"/>
    <cellStyle name="Normál 4 3 3 6 2 3 3 2" xfId="23845"/>
    <cellStyle name="Normál 4 3 3 6 2 3 4" xfId="8934"/>
    <cellStyle name="Normál 4 3 3 6 2 3 5" xfId="4948"/>
    <cellStyle name="Normál 4 3 3 6 2 3 6" xfId="18906"/>
    <cellStyle name="Normál 4 3 3 6 2 3 7" xfId="28768"/>
    <cellStyle name="Normál 4 3 3 6 2 4" xfId="1328"/>
    <cellStyle name="Normál 4 3 3 6 2 4 2" xfId="4951"/>
    <cellStyle name="Normál 4 3 3 6 2 4 2 2" xfId="16439"/>
    <cellStyle name="Normál 4 3 3 6 2 4 2 2 2" xfId="26319"/>
    <cellStyle name="Normál 4 3 3 6 2 4 2 3" xfId="11476"/>
    <cellStyle name="Normál 4 3 3 6 2 4 2 4" xfId="21377"/>
    <cellStyle name="Normál 4 3 3 6 2 4 3" xfId="13952"/>
    <cellStyle name="Normál 4 3 3 6 2 4 3 2" xfId="23846"/>
    <cellStyle name="Normál 4 3 3 6 2 4 4" xfId="8935"/>
    <cellStyle name="Normál 4 3 3 6 2 4 5" xfId="4950"/>
    <cellStyle name="Normál 4 3 3 6 2 4 6" xfId="18907"/>
    <cellStyle name="Normál 4 3 3 6 2 4 7" xfId="28769"/>
    <cellStyle name="Normál 4 3 3 6 2 5" xfId="4952"/>
    <cellStyle name="Normál 4 3 3 6 2 5 2" xfId="16436"/>
    <cellStyle name="Normál 4 3 3 6 2 5 2 2" xfId="26316"/>
    <cellStyle name="Normál 4 3 3 6 2 5 3" xfId="11473"/>
    <cellStyle name="Normál 4 3 3 6 2 5 4" xfId="21374"/>
    <cellStyle name="Normál 4 3 3 6 2 6" xfId="13949"/>
    <cellStyle name="Normál 4 3 3 6 2 6 2" xfId="23843"/>
    <cellStyle name="Normál 4 3 3 6 2 7" xfId="8932"/>
    <cellStyle name="Normál 4 3 3 6 2 8" xfId="4945"/>
    <cellStyle name="Normál 4 3 3 6 2 9" xfId="18904"/>
    <cellStyle name="Normál 4 3 3 6 3" xfId="1329"/>
    <cellStyle name="Normál 4 3 3 6 3 2" xfId="4954"/>
    <cellStyle name="Normál 4 3 3 6 3 2 2" xfId="16440"/>
    <cellStyle name="Normál 4 3 3 6 3 2 2 2" xfId="26320"/>
    <cellStyle name="Normál 4 3 3 6 3 2 3" xfId="11477"/>
    <cellStyle name="Normál 4 3 3 6 3 2 4" xfId="21378"/>
    <cellStyle name="Normál 4 3 3 6 3 3" xfId="13953"/>
    <cellStyle name="Normál 4 3 3 6 3 3 2" xfId="23847"/>
    <cellStyle name="Normál 4 3 3 6 3 4" xfId="8936"/>
    <cellStyle name="Normál 4 3 3 6 3 5" xfId="4953"/>
    <cellStyle name="Normál 4 3 3 6 3 6" xfId="18908"/>
    <cellStyle name="Normál 4 3 3 6 3 7" xfId="28770"/>
    <cellStyle name="Normál 4 3 3 6 4" xfId="1330"/>
    <cellStyle name="Normál 4 3 3 6 4 2" xfId="4956"/>
    <cellStyle name="Normál 4 3 3 6 4 2 2" xfId="16441"/>
    <cellStyle name="Normál 4 3 3 6 4 2 2 2" xfId="26321"/>
    <cellStyle name="Normál 4 3 3 6 4 2 3" xfId="11478"/>
    <cellStyle name="Normál 4 3 3 6 4 2 4" xfId="21379"/>
    <cellStyle name="Normál 4 3 3 6 4 3" xfId="13954"/>
    <cellStyle name="Normál 4 3 3 6 4 3 2" xfId="23848"/>
    <cellStyle name="Normál 4 3 3 6 4 4" xfId="8937"/>
    <cellStyle name="Normál 4 3 3 6 4 5" xfId="4955"/>
    <cellStyle name="Normál 4 3 3 6 4 6" xfId="18909"/>
    <cellStyle name="Normál 4 3 3 6 4 7" xfId="28771"/>
    <cellStyle name="Normál 4 3 3 6 5" xfId="1331"/>
    <cellStyle name="Normál 4 3 3 6 5 2" xfId="4958"/>
    <cellStyle name="Normál 4 3 3 6 5 2 2" xfId="16442"/>
    <cellStyle name="Normál 4 3 3 6 5 2 2 2" xfId="26322"/>
    <cellStyle name="Normál 4 3 3 6 5 2 3" xfId="11479"/>
    <cellStyle name="Normál 4 3 3 6 5 2 4" xfId="21380"/>
    <cellStyle name="Normál 4 3 3 6 5 3" xfId="13955"/>
    <cellStyle name="Normál 4 3 3 6 5 3 2" xfId="23849"/>
    <cellStyle name="Normál 4 3 3 6 5 4" xfId="8938"/>
    <cellStyle name="Normál 4 3 3 6 5 5" xfId="4957"/>
    <cellStyle name="Normál 4 3 3 6 5 6" xfId="18910"/>
    <cellStyle name="Normál 4 3 3 6 5 7" xfId="28772"/>
    <cellStyle name="Normál 4 3 3 6 6" xfId="1332"/>
    <cellStyle name="Normál 4 3 3 6 6 2" xfId="4960"/>
    <cellStyle name="Normál 4 3 3 6 6 2 2" xfId="16443"/>
    <cellStyle name="Normál 4 3 3 6 6 2 2 2" xfId="26323"/>
    <cellStyle name="Normál 4 3 3 6 6 2 3" xfId="11480"/>
    <cellStyle name="Normál 4 3 3 6 6 2 4" xfId="21381"/>
    <cellStyle name="Normál 4 3 3 6 6 3" xfId="13956"/>
    <cellStyle name="Normál 4 3 3 6 6 3 2" xfId="23850"/>
    <cellStyle name="Normál 4 3 3 6 6 4" xfId="8939"/>
    <cellStyle name="Normál 4 3 3 6 6 5" xfId="4959"/>
    <cellStyle name="Normál 4 3 3 6 6 6" xfId="18911"/>
    <cellStyle name="Normál 4 3 3 6 6 7" xfId="28773"/>
    <cellStyle name="Normál 4 3 3 6 7" xfId="4961"/>
    <cellStyle name="Normál 4 3 3 6 7 2" xfId="16435"/>
    <cellStyle name="Normál 4 3 3 6 7 2 2" xfId="26315"/>
    <cellStyle name="Normál 4 3 3 6 7 3" xfId="11472"/>
    <cellStyle name="Normál 4 3 3 6 7 4" xfId="21373"/>
    <cellStyle name="Normál 4 3 3 6 8" xfId="13948"/>
    <cellStyle name="Normál 4 3 3 6 8 2" xfId="23842"/>
    <cellStyle name="Normál 4 3 3 6 9" xfId="8931"/>
    <cellStyle name="Normál 4 3 3 7" xfId="1333"/>
    <cellStyle name="Normál 4 3 3 7 10" xfId="4962"/>
    <cellStyle name="Normál 4 3 3 7 11" xfId="18912"/>
    <cellStyle name="Normál 4 3 3 7 12" xfId="28774"/>
    <cellStyle name="Normál 4 3 3 7 2" xfId="1334"/>
    <cellStyle name="Normál 4 3 3 7 2 10" xfId="28775"/>
    <cellStyle name="Normál 4 3 3 7 2 2" xfId="1335"/>
    <cellStyle name="Normál 4 3 3 7 2 2 2" xfId="4965"/>
    <cellStyle name="Normál 4 3 3 7 2 2 2 2" xfId="16446"/>
    <cellStyle name="Normál 4 3 3 7 2 2 2 2 2" xfId="26326"/>
    <cellStyle name="Normál 4 3 3 7 2 2 2 3" xfId="11483"/>
    <cellStyle name="Normál 4 3 3 7 2 2 2 4" xfId="21384"/>
    <cellStyle name="Normál 4 3 3 7 2 2 3" xfId="13959"/>
    <cellStyle name="Normál 4 3 3 7 2 2 3 2" xfId="23853"/>
    <cellStyle name="Normál 4 3 3 7 2 2 4" xfId="8942"/>
    <cellStyle name="Normál 4 3 3 7 2 2 5" xfId="4964"/>
    <cellStyle name="Normál 4 3 3 7 2 2 6" xfId="18914"/>
    <cellStyle name="Normál 4 3 3 7 2 2 7" xfId="28776"/>
    <cellStyle name="Normál 4 3 3 7 2 3" xfId="1336"/>
    <cellStyle name="Normál 4 3 3 7 2 3 2" xfId="4967"/>
    <cellStyle name="Normál 4 3 3 7 2 3 2 2" xfId="16447"/>
    <cellStyle name="Normál 4 3 3 7 2 3 2 2 2" xfId="26327"/>
    <cellStyle name="Normál 4 3 3 7 2 3 2 3" xfId="11484"/>
    <cellStyle name="Normál 4 3 3 7 2 3 2 4" xfId="21385"/>
    <cellStyle name="Normál 4 3 3 7 2 3 3" xfId="13960"/>
    <cellStyle name="Normál 4 3 3 7 2 3 3 2" xfId="23854"/>
    <cellStyle name="Normál 4 3 3 7 2 3 4" xfId="8943"/>
    <cellStyle name="Normál 4 3 3 7 2 3 5" xfId="4966"/>
    <cellStyle name="Normál 4 3 3 7 2 3 6" xfId="18915"/>
    <cellStyle name="Normál 4 3 3 7 2 3 7" xfId="28777"/>
    <cellStyle name="Normál 4 3 3 7 2 4" xfId="1337"/>
    <cellStyle name="Normál 4 3 3 7 2 4 2" xfId="4969"/>
    <cellStyle name="Normál 4 3 3 7 2 4 2 2" xfId="16448"/>
    <cellStyle name="Normál 4 3 3 7 2 4 2 2 2" xfId="26328"/>
    <cellStyle name="Normál 4 3 3 7 2 4 2 3" xfId="11485"/>
    <cellStyle name="Normál 4 3 3 7 2 4 2 4" xfId="21386"/>
    <cellStyle name="Normál 4 3 3 7 2 4 3" xfId="13961"/>
    <cellStyle name="Normál 4 3 3 7 2 4 3 2" xfId="23855"/>
    <cellStyle name="Normál 4 3 3 7 2 4 4" xfId="8944"/>
    <cellStyle name="Normál 4 3 3 7 2 4 5" xfId="4968"/>
    <cellStyle name="Normál 4 3 3 7 2 4 6" xfId="18916"/>
    <cellStyle name="Normál 4 3 3 7 2 4 7" xfId="28778"/>
    <cellStyle name="Normál 4 3 3 7 2 5" xfId="4970"/>
    <cellStyle name="Normál 4 3 3 7 2 5 2" xfId="16445"/>
    <cellStyle name="Normál 4 3 3 7 2 5 2 2" xfId="26325"/>
    <cellStyle name="Normál 4 3 3 7 2 5 3" xfId="11482"/>
    <cellStyle name="Normál 4 3 3 7 2 5 4" xfId="21383"/>
    <cellStyle name="Normál 4 3 3 7 2 6" xfId="13958"/>
    <cellStyle name="Normál 4 3 3 7 2 6 2" xfId="23852"/>
    <cellStyle name="Normál 4 3 3 7 2 7" xfId="8941"/>
    <cellStyle name="Normál 4 3 3 7 2 8" xfId="4963"/>
    <cellStyle name="Normál 4 3 3 7 2 9" xfId="18913"/>
    <cellStyle name="Normál 4 3 3 7 3" xfId="1338"/>
    <cellStyle name="Normál 4 3 3 7 3 2" xfId="4972"/>
    <cellStyle name="Normál 4 3 3 7 3 2 2" xfId="16449"/>
    <cellStyle name="Normál 4 3 3 7 3 2 2 2" xfId="26329"/>
    <cellStyle name="Normál 4 3 3 7 3 2 3" xfId="11486"/>
    <cellStyle name="Normál 4 3 3 7 3 2 4" xfId="21387"/>
    <cellStyle name="Normál 4 3 3 7 3 3" xfId="13962"/>
    <cellStyle name="Normál 4 3 3 7 3 3 2" xfId="23856"/>
    <cellStyle name="Normál 4 3 3 7 3 4" xfId="8945"/>
    <cellStyle name="Normál 4 3 3 7 3 5" xfId="4971"/>
    <cellStyle name="Normál 4 3 3 7 3 6" xfId="18917"/>
    <cellStyle name="Normál 4 3 3 7 3 7" xfId="28779"/>
    <cellStyle name="Normál 4 3 3 7 4" xfId="1339"/>
    <cellStyle name="Normál 4 3 3 7 4 2" xfId="4974"/>
    <cellStyle name="Normál 4 3 3 7 4 2 2" xfId="16450"/>
    <cellStyle name="Normál 4 3 3 7 4 2 2 2" xfId="26330"/>
    <cellStyle name="Normál 4 3 3 7 4 2 3" xfId="11487"/>
    <cellStyle name="Normál 4 3 3 7 4 2 4" xfId="21388"/>
    <cellStyle name="Normál 4 3 3 7 4 3" xfId="13963"/>
    <cellStyle name="Normál 4 3 3 7 4 3 2" xfId="23857"/>
    <cellStyle name="Normál 4 3 3 7 4 4" xfId="8946"/>
    <cellStyle name="Normál 4 3 3 7 4 5" xfId="4973"/>
    <cellStyle name="Normál 4 3 3 7 4 6" xfId="18918"/>
    <cellStyle name="Normál 4 3 3 7 4 7" xfId="28780"/>
    <cellStyle name="Normál 4 3 3 7 5" xfId="1340"/>
    <cellStyle name="Normál 4 3 3 7 5 2" xfId="4976"/>
    <cellStyle name="Normál 4 3 3 7 5 2 2" xfId="16451"/>
    <cellStyle name="Normál 4 3 3 7 5 2 2 2" xfId="26331"/>
    <cellStyle name="Normál 4 3 3 7 5 2 3" xfId="11488"/>
    <cellStyle name="Normál 4 3 3 7 5 2 4" xfId="21389"/>
    <cellStyle name="Normál 4 3 3 7 5 3" xfId="13964"/>
    <cellStyle name="Normál 4 3 3 7 5 3 2" xfId="23858"/>
    <cellStyle name="Normál 4 3 3 7 5 4" xfId="8947"/>
    <cellStyle name="Normál 4 3 3 7 5 5" xfId="4975"/>
    <cellStyle name="Normál 4 3 3 7 5 6" xfId="18919"/>
    <cellStyle name="Normál 4 3 3 7 5 7" xfId="28781"/>
    <cellStyle name="Normál 4 3 3 7 6" xfId="1341"/>
    <cellStyle name="Normál 4 3 3 7 6 2" xfId="4978"/>
    <cellStyle name="Normál 4 3 3 7 6 2 2" xfId="16452"/>
    <cellStyle name="Normál 4 3 3 7 6 2 2 2" xfId="26332"/>
    <cellStyle name="Normál 4 3 3 7 6 2 3" xfId="11489"/>
    <cellStyle name="Normál 4 3 3 7 6 2 4" xfId="21390"/>
    <cellStyle name="Normál 4 3 3 7 6 3" xfId="13965"/>
    <cellStyle name="Normál 4 3 3 7 6 3 2" xfId="23859"/>
    <cellStyle name="Normál 4 3 3 7 6 4" xfId="8948"/>
    <cellStyle name="Normál 4 3 3 7 6 5" xfId="4977"/>
    <cellStyle name="Normál 4 3 3 7 6 6" xfId="18920"/>
    <cellStyle name="Normál 4 3 3 7 6 7" xfId="28782"/>
    <cellStyle name="Normál 4 3 3 7 7" xfId="4979"/>
    <cellStyle name="Normál 4 3 3 7 7 2" xfId="16444"/>
    <cellStyle name="Normál 4 3 3 7 7 2 2" xfId="26324"/>
    <cellStyle name="Normál 4 3 3 7 7 3" xfId="11481"/>
    <cellStyle name="Normál 4 3 3 7 7 4" xfId="21382"/>
    <cellStyle name="Normál 4 3 3 7 8" xfId="13957"/>
    <cellStyle name="Normál 4 3 3 7 8 2" xfId="23851"/>
    <cellStyle name="Normál 4 3 3 7 9" xfId="8940"/>
    <cellStyle name="Normál 4 3 3 8" xfId="1342"/>
    <cellStyle name="Normál 4 3 3 8 10" xfId="28783"/>
    <cellStyle name="Normál 4 3 3 8 2" xfId="1343"/>
    <cellStyle name="Normál 4 3 3 8 2 2" xfId="4982"/>
    <cellStyle name="Normál 4 3 3 8 2 2 2" xfId="16454"/>
    <cellStyle name="Normál 4 3 3 8 2 2 2 2" xfId="26334"/>
    <cellStyle name="Normál 4 3 3 8 2 2 3" xfId="11491"/>
    <cellStyle name="Normál 4 3 3 8 2 2 4" xfId="21392"/>
    <cellStyle name="Normál 4 3 3 8 2 3" xfId="13967"/>
    <cellStyle name="Normál 4 3 3 8 2 3 2" xfId="23861"/>
    <cellStyle name="Normál 4 3 3 8 2 4" xfId="8950"/>
    <cellStyle name="Normál 4 3 3 8 2 5" xfId="4981"/>
    <cellStyle name="Normál 4 3 3 8 2 6" xfId="18922"/>
    <cellStyle name="Normál 4 3 3 8 2 7" xfId="28784"/>
    <cellStyle name="Normál 4 3 3 8 3" xfId="1344"/>
    <cellStyle name="Normál 4 3 3 8 3 2" xfId="4984"/>
    <cellStyle name="Normál 4 3 3 8 3 2 2" xfId="16455"/>
    <cellStyle name="Normál 4 3 3 8 3 2 2 2" xfId="26335"/>
    <cellStyle name="Normál 4 3 3 8 3 2 3" xfId="11492"/>
    <cellStyle name="Normál 4 3 3 8 3 2 4" xfId="21393"/>
    <cellStyle name="Normál 4 3 3 8 3 3" xfId="13968"/>
    <cellStyle name="Normál 4 3 3 8 3 3 2" xfId="23862"/>
    <cellStyle name="Normál 4 3 3 8 3 4" xfId="8951"/>
    <cellStyle name="Normál 4 3 3 8 3 5" xfId="4983"/>
    <cellStyle name="Normál 4 3 3 8 3 6" xfId="18923"/>
    <cellStyle name="Normál 4 3 3 8 3 7" xfId="28785"/>
    <cellStyle name="Normál 4 3 3 8 4" xfId="1345"/>
    <cellStyle name="Normál 4 3 3 8 4 2" xfId="4986"/>
    <cellStyle name="Normál 4 3 3 8 4 2 2" xfId="16456"/>
    <cellStyle name="Normál 4 3 3 8 4 2 2 2" xfId="26336"/>
    <cellStyle name="Normál 4 3 3 8 4 2 3" xfId="11493"/>
    <cellStyle name="Normál 4 3 3 8 4 2 4" xfId="21394"/>
    <cellStyle name="Normál 4 3 3 8 4 3" xfId="13969"/>
    <cellStyle name="Normál 4 3 3 8 4 3 2" xfId="23863"/>
    <cellStyle name="Normál 4 3 3 8 4 4" xfId="8952"/>
    <cellStyle name="Normál 4 3 3 8 4 5" xfId="4985"/>
    <cellStyle name="Normál 4 3 3 8 4 6" xfId="18924"/>
    <cellStyle name="Normál 4 3 3 8 4 7" xfId="28786"/>
    <cellStyle name="Normál 4 3 3 8 5" xfId="4987"/>
    <cellStyle name="Normál 4 3 3 8 5 2" xfId="16453"/>
    <cellStyle name="Normál 4 3 3 8 5 2 2" xfId="26333"/>
    <cellStyle name="Normál 4 3 3 8 5 3" xfId="11490"/>
    <cellStyle name="Normál 4 3 3 8 5 4" xfId="21391"/>
    <cellStyle name="Normál 4 3 3 8 6" xfId="13966"/>
    <cellStyle name="Normál 4 3 3 8 6 2" xfId="23860"/>
    <cellStyle name="Normál 4 3 3 8 7" xfId="8949"/>
    <cellStyle name="Normál 4 3 3 8 8" xfId="4980"/>
    <cellStyle name="Normál 4 3 3 8 9" xfId="18921"/>
    <cellStyle name="Normál 4 3 3 9" xfId="1346"/>
    <cellStyle name="Normál 4 3 3 9 10" xfId="28787"/>
    <cellStyle name="Normál 4 3 3 9 2" xfId="1347"/>
    <cellStyle name="Normál 4 3 3 9 2 2" xfId="4990"/>
    <cellStyle name="Normál 4 3 3 9 2 2 2" xfId="16458"/>
    <cellStyle name="Normál 4 3 3 9 2 2 2 2" xfId="26338"/>
    <cellStyle name="Normál 4 3 3 9 2 2 3" xfId="11495"/>
    <cellStyle name="Normál 4 3 3 9 2 2 4" xfId="21396"/>
    <cellStyle name="Normál 4 3 3 9 2 3" xfId="13971"/>
    <cellStyle name="Normál 4 3 3 9 2 3 2" xfId="23865"/>
    <cellStyle name="Normál 4 3 3 9 2 4" xfId="8954"/>
    <cellStyle name="Normál 4 3 3 9 2 5" xfId="4989"/>
    <cellStyle name="Normál 4 3 3 9 2 6" xfId="18926"/>
    <cellStyle name="Normál 4 3 3 9 2 7" xfId="28788"/>
    <cellStyle name="Normál 4 3 3 9 3" xfId="1348"/>
    <cellStyle name="Normál 4 3 3 9 3 2" xfId="4992"/>
    <cellStyle name="Normál 4 3 3 9 3 2 2" xfId="16459"/>
    <cellStyle name="Normál 4 3 3 9 3 2 2 2" xfId="26339"/>
    <cellStyle name="Normál 4 3 3 9 3 2 3" xfId="11496"/>
    <cellStyle name="Normál 4 3 3 9 3 2 4" xfId="21397"/>
    <cellStyle name="Normál 4 3 3 9 3 3" xfId="13972"/>
    <cellStyle name="Normál 4 3 3 9 3 3 2" xfId="23866"/>
    <cellStyle name="Normál 4 3 3 9 3 4" xfId="8955"/>
    <cellStyle name="Normál 4 3 3 9 3 5" xfId="4991"/>
    <cellStyle name="Normál 4 3 3 9 3 6" xfId="18927"/>
    <cellStyle name="Normál 4 3 3 9 3 7" xfId="28789"/>
    <cellStyle name="Normál 4 3 3 9 4" xfId="1349"/>
    <cellStyle name="Normál 4 3 3 9 4 2" xfId="4994"/>
    <cellStyle name="Normál 4 3 3 9 4 2 2" xfId="16460"/>
    <cellStyle name="Normál 4 3 3 9 4 2 2 2" xfId="26340"/>
    <cellStyle name="Normál 4 3 3 9 4 2 3" xfId="11497"/>
    <cellStyle name="Normál 4 3 3 9 4 2 4" xfId="21398"/>
    <cellStyle name="Normál 4 3 3 9 4 3" xfId="13973"/>
    <cellStyle name="Normál 4 3 3 9 4 3 2" xfId="23867"/>
    <cellStyle name="Normál 4 3 3 9 4 4" xfId="8956"/>
    <cellStyle name="Normál 4 3 3 9 4 5" xfId="4993"/>
    <cellStyle name="Normál 4 3 3 9 4 6" xfId="18928"/>
    <cellStyle name="Normál 4 3 3 9 4 7" xfId="28790"/>
    <cellStyle name="Normál 4 3 3 9 5" xfId="4995"/>
    <cellStyle name="Normál 4 3 3 9 5 2" xfId="16457"/>
    <cellStyle name="Normál 4 3 3 9 5 2 2" xfId="26337"/>
    <cellStyle name="Normál 4 3 3 9 5 3" xfId="11494"/>
    <cellStyle name="Normál 4 3 3 9 5 4" xfId="21395"/>
    <cellStyle name="Normál 4 3 3 9 6" xfId="13970"/>
    <cellStyle name="Normál 4 3 3 9 6 2" xfId="23864"/>
    <cellStyle name="Normál 4 3 3 9 7" xfId="8953"/>
    <cellStyle name="Normál 4 3 3 9 8" xfId="4988"/>
    <cellStyle name="Normál 4 3 3 9 9" xfId="18925"/>
    <cellStyle name="Normál 4 3 4" xfId="1350"/>
    <cellStyle name="Normál 4 3 4 10" xfId="1351"/>
    <cellStyle name="Normál 4 3 4 10 2" xfId="4998"/>
    <cellStyle name="Normál 4 3 4 10 2 2" xfId="16462"/>
    <cellStyle name="Normál 4 3 4 10 2 2 2" xfId="26342"/>
    <cellStyle name="Normál 4 3 4 10 2 3" xfId="11499"/>
    <cellStyle name="Normál 4 3 4 10 2 4" xfId="21400"/>
    <cellStyle name="Normál 4 3 4 10 3" xfId="13975"/>
    <cellStyle name="Normál 4 3 4 10 3 2" xfId="23869"/>
    <cellStyle name="Normál 4 3 4 10 4" xfId="8958"/>
    <cellStyle name="Normál 4 3 4 10 5" xfId="4997"/>
    <cellStyle name="Normál 4 3 4 10 6" xfId="18930"/>
    <cellStyle name="Normál 4 3 4 10 7" xfId="28792"/>
    <cellStyle name="Normál 4 3 4 11" xfId="1352"/>
    <cellStyle name="Normál 4 3 4 11 2" xfId="5000"/>
    <cellStyle name="Normál 4 3 4 11 2 2" xfId="16463"/>
    <cellStyle name="Normál 4 3 4 11 2 2 2" xfId="26343"/>
    <cellStyle name="Normál 4 3 4 11 2 3" xfId="11500"/>
    <cellStyle name="Normál 4 3 4 11 2 4" xfId="21401"/>
    <cellStyle name="Normál 4 3 4 11 3" xfId="13976"/>
    <cellStyle name="Normál 4 3 4 11 3 2" xfId="23870"/>
    <cellStyle name="Normál 4 3 4 11 4" xfId="8959"/>
    <cellStyle name="Normál 4 3 4 11 5" xfId="4999"/>
    <cellStyle name="Normál 4 3 4 11 6" xfId="18931"/>
    <cellStyle name="Normál 4 3 4 11 7" xfId="28793"/>
    <cellStyle name="Normál 4 3 4 12" xfId="1353"/>
    <cellStyle name="Normál 4 3 4 12 2" xfId="5002"/>
    <cellStyle name="Normál 4 3 4 12 2 2" xfId="16464"/>
    <cellStyle name="Normál 4 3 4 12 2 2 2" xfId="26344"/>
    <cellStyle name="Normál 4 3 4 12 2 3" xfId="11501"/>
    <cellStyle name="Normál 4 3 4 12 2 4" xfId="21402"/>
    <cellStyle name="Normál 4 3 4 12 3" xfId="13977"/>
    <cellStyle name="Normál 4 3 4 12 3 2" xfId="23871"/>
    <cellStyle name="Normál 4 3 4 12 4" xfId="8960"/>
    <cellStyle name="Normál 4 3 4 12 5" xfId="5001"/>
    <cellStyle name="Normál 4 3 4 12 6" xfId="18932"/>
    <cellStyle name="Normál 4 3 4 12 7" xfId="28794"/>
    <cellStyle name="Normál 4 3 4 13" xfId="5003"/>
    <cellStyle name="Normál 4 3 4 13 2" xfId="16461"/>
    <cellStyle name="Normál 4 3 4 13 2 2" xfId="26341"/>
    <cellStyle name="Normál 4 3 4 13 3" xfId="11498"/>
    <cellStyle name="Normál 4 3 4 13 4" xfId="21399"/>
    <cellStyle name="Normál 4 3 4 14" xfId="13974"/>
    <cellStyle name="Normál 4 3 4 14 2" xfId="23868"/>
    <cellStyle name="Normál 4 3 4 15" xfId="8957"/>
    <cellStyle name="Normál 4 3 4 16" xfId="4996"/>
    <cellStyle name="Normál 4 3 4 17" xfId="18929"/>
    <cellStyle name="Normál 4 3 4 18" xfId="28791"/>
    <cellStyle name="Normál 4 3 4 2" xfId="1354"/>
    <cellStyle name="Normál 4 3 4 2 10" xfId="5004"/>
    <cellStyle name="Normál 4 3 4 2 11" xfId="18933"/>
    <cellStyle name="Normál 4 3 4 2 12" xfId="28795"/>
    <cellStyle name="Normál 4 3 4 2 2" xfId="1355"/>
    <cellStyle name="Normál 4 3 4 2 2 10" xfId="28796"/>
    <cellStyle name="Normál 4 3 4 2 2 2" xfId="1356"/>
    <cellStyle name="Normál 4 3 4 2 2 2 2" xfId="5007"/>
    <cellStyle name="Normál 4 3 4 2 2 2 2 2" xfId="16467"/>
    <cellStyle name="Normál 4 3 4 2 2 2 2 2 2" xfId="26347"/>
    <cellStyle name="Normál 4 3 4 2 2 2 2 3" xfId="11504"/>
    <cellStyle name="Normál 4 3 4 2 2 2 2 4" xfId="21405"/>
    <cellStyle name="Normál 4 3 4 2 2 2 3" xfId="13980"/>
    <cellStyle name="Normál 4 3 4 2 2 2 3 2" xfId="23874"/>
    <cellStyle name="Normál 4 3 4 2 2 2 4" xfId="8963"/>
    <cellStyle name="Normál 4 3 4 2 2 2 5" xfId="5006"/>
    <cellStyle name="Normál 4 3 4 2 2 2 6" xfId="18935"/>
    <cellStyle name="Normál 4 3 4 2 2 2 7" xfId="28797"/>
    <cellStyle name="Normál 4 3 4 2 2 3" xfId="1357"/>
    <cellStyle name="Normál 4 3 4 2 2 3 2" xfId="5009"/>
    <cellStyle name="Normál 4 3 4 2 2 3 2 2" xfId="16468"/>
    <cellStyle name="Normál 4 3 4 2 2 3 2 2 2" xfId="26348"/>
    <cellStyle name="Normál 4 3 4 2 2 3 2 3" xfId="11505"/>
    <cellStyle name="Normál 4 3 4 2 2 3 2 4" xfId="21406"/>
    <cellStyle name="Normál 4 3 4 2 2 3 3" xfId="13981"/>
    <cellStyle name="Normál 4 3 4 2 2 3 3 2" xfId="23875"/>
    <cellStyle name="Normál 4 3 4 2 2 3 4" xfId="8964"/>
    <cellStyle name="Normál 4 3 4 2 2 3 5" xfId="5008"/>
    <cellStyle name="Normál 4 3 4 2 2 3 6" xfId="18936"/>
    <cellStyle name="Normál 4 3 4 2 2 3 7" xfId="28798"/>
    <cellStyle name="Normál 4 3 4 2 2 4" xfId="1358"/>
    <cellStyle name="Normál 4 3 4 2 2 4 2" xfId="5011"/>
    <cellStyle name="Normál 4 3 4 2 2 4 2 2" xfId="16469"/>
    <cellStyle name="Normál 4 3 4 2 2 4 2 2 2" xfId="26349"/>
    <cellStyle name="Normál 4 3 4 2 2 4 2 3" xfId="11506"/>
    <cellStyle name="Normál 4 3 4 2 2 4 2 4" xfId="21407"/>
    <cellStyle name="Normál 4 3 4 2 2 4 3" xfId="13982"/>
    <cellStyle name="Normál 4 3 4 2 2 4 3 2" xfId="23876"/>
    <cellStyle name="Normál 4 3 4 2 2 4 4" xfId="8965"/>
    <cellStyle name="Normál 4 3 4 2 2 4 5" xfId="5010"/>
    <cellStyle name="Normál 4 3 4 2 2 4 6" xfId="18937"/>
    <cellStyle name="Normál 4 3 4 2 2 4 7" xfId="28799"/>
    <cellStyle name="Normál 4 3 4 2 2 5" xfId="5012"/>
    <cellStyle name="Normál 4 3 4 2 2 5 2" xfId="16466"/>
    <cellStyle name="Normál 4 3 4 2 2 5 2 2" xfId="26346"/>
    <cellStyle name="Normál 4 3 4 2 2 5 3" xfId="11503"/>
    <cellStyle name="Normál 4 3 4 2 2 5 4" xfId="21404"/>
    <cellStyle name="Normál 4 3 4 2 2 6" xfId="13979"/>
    <cellStyle name="Normál 4 3 4 2 2 6 2" xfId="23873"/>
    <cellStyle name="Normál 4 3 4 2 2 7" xfId="8962"/>
    <cellStyle name="Normál 4 3 4 2 2 8" xfId="5005"/>
    <cellStyle name="Normál 4 3 4 2 2 9" xfId="18934"/>
    <cellStyle name="Normál 4 3 4 2 3" xfId="1359"/>
    <cellStyle name="Normál 4 3 4 2 3 2" xfId="5014"/>
    <cellStyle name="Normál 4 3 4 2 3 2 2" xfId="16470"/>
    <cellStyle name="Normál 4 3 4 2 3 2 2 2" xfId="26350"/>
    <cellStyle name="Normál 4 3 4 2 3 2 3" xfId="11507"/>
    <cellStyle name="Normál 4 3 4 2 3 2 4" xfId="21408"/>
    <cellStyle name="Normál 4 3 4 2 3 3" xfId="13983"/>
    <cellStyle name="Normál 4 3 4 2 3 3 2" xfId="23877"/>
    <cellStyle name="Normál 4 3 4 2 3 4" xfId="8966"/>
    <cellStyle name="Normál 4 3 4 2 3 5" xfId="5013"/>
    <cellStyle name="Normál 4 3 4 2 3 6" xfId="18938"/>
    <cellStyle name="Normál 4 3 4 2 3 7" xfId="28800"/>
    <cellStyle name="Normál 4 3 4 2 4" xfId="1360"/>
    <cellStyle name="Normál 4 3 4 2 4 2" xfId="5016"/>
    <cellStyle name="Normál 4 3 4 2 4 2 2" xfId="16471"/>
    <cellStyle name="Normál 4 3 4 2 4 2 2 2" xfId="26351"/>
    <cellStyle name="Normál 4 3 4 2 4 2 3" xfId="11508"/>
    <cellStyle name="Normál 4 3 4 2 4 2 4" xfId="21409"/>
    <cellStyle name="Normál 4 3 4 2 4 3" xfId="13984"/>
    <cellStyle name="Normál 4 3 4 2 4 3 2" xfId="23878"/>
    <cellStyle name="Normál 4 3 4 2 4 4" xfId="8967"/>
    <cellStyle name="Normál 4 3 4 2 4 5" xfId="5015"/>
    <cellStyle name="Normál 4 3 4 2 4 6" xfId="18939"/>
    <cellStyle name="Normál 4 3 4 2 4 7" xfId="28801"/>
    <cellStyle name="Normál 4 3 4 2 5" xfId="1361"/>
    <cellStyle name="Normál 4 3 4 2 5 2" xfId="5018"/>
    <cellStyle name="Normál 4 3 4 2 5 2 2" xfId="16472"/>
    <cellStyle name="Normál 4 3 4 2 5 2 2 2" xfId="26352"/>
    <cellStyle name="Normál 4 3 4 2 5 2 3" xfId="11509"/>
    <cellStyle name="Normál 4 3 4 2 5 2 4" xfId="21410"/>
    <cellStyle name="Normál 4 3 4 2 5 3" xfId="13985"/>
    <cellStyle name="Normál 4 3 4 2 5 3 2" xfId="23879"/>
    <cellStyle name="Normál 4 3 4 2 5 4" xfId="8968"/>
    <cellStyle name="Normál 4 3 4 2 5 5" xfId="5017"/>
    <cellStyle name="Normál 4 3 4 2 5 6" xfId="18940"/>
    <cellStyle name="Normál 4 3 4 2 5 7" xfId="28802"/>
    <cellStyle name="Normál 4 3 4 2 6" xfId="1362"/>
    <cellStyle name="Normál 4 3 4 2 6 2" xfId="5020"/>
    <cellStyle name="Normál 4 3 4 2 6 2 2" xfId="16473"/>
    <cellStyle name="Normál 4 3 4 2 6 2 2 2" xfId="26353"/>
    <cellStyle name="Normál 4 3 4 2 6 2 3" xfId="11510"/>
    <cellStyle name="Normál 4 3 4 2 6 2 4" xfId="21411"/>
    <cellStyle name="Normál 4 3 4 2 6 3" xfId="13986"/>
    <cellStyle name="Normál 4 3 4 2 6 3 2" xfId="23880"/>
    <cellStyle name="Normál 4 3 4 2 6 4" xfId="8969"/>
    <cellStyle name="Normál 4 3 4 2 6 5" xfId="5019"/>
    <cellStyle name="Normál 4 3 4 2 6 6" xfId="18941"/>
    <cellStyle name="Normál 4 3 4 2 6 7" xfId="28803"/>
    <cellStyle name="Normál 4 3 4 2 7" xfId="5021"/>
    <cellStyle name="Normál 4 3 4 2 7 2" xfId="16465"/>
    <cellStyle name="Normál 4 3 4 2 7 2 2" xfId="26345"/>
    <cellStyle name="Normál 4 3 4 2 7 3" xfId="11502"/>
    <cellStyle name="Normál 4 3 4 2 7 4" xfId="21403"/>
    <cellStyle name="Normál 4 3 4 2 8" xfId="13978"/>
    <cellStyle name="Normál 4 3 4 2 8 2" xfId="23872"/>
    <cellStyle name="Normál 4 3 4 2 9" xfId="8961"/>
    <cellStyle name="Normál 4 3 4 3" xfId="1363"/>
    <cellStyle name="Normál 4 3 4 3 10" xfId="5022"/>
    <cellStyle name="Normál 4 3 4 3 11" xfId="18942"/>
    <cellStyle name="Normál 4 3 4 3 12" xfId="28804"/>
    <cellStyle name="Normál 4 3 4 3 2" xfId="1364"/>
    <cellStyle name="Normál 4 3 4 3 2 10" xfId="28805"/>
    <cellStyle name="Normál 4 3 4 3 2 2" xfId="1365"/>
    <cellStyle name="Normál 4 3 4 3 2 2 2" xfId="5025"/>
    <cellStyle name="Normál 4 3 4 3 2 2 2 2" xfId="16476"/>
    <cellStyle name="Normál 4 3 4 3 2 2 2 2 2" xfId="26356"/>
    <cellStyle name="Normál 4 3 4 3 2 2 2 3" xfId="11513"/>
    <cellStyle name="Normál 4 3 4 3 2 2 2 4" xfId="21414"/>
    <cellStyle name="Normál 4 3 4 3 2 2 3" xfId="13989"/>
    <cellStyle name="Normál 4 3 4 3 2 2 3 2" xfId="23883"/>
    <cellStyle name="Normál 4 3 4 3 2 2 4" xfId="8972"/>
    <cellStyle name="Normál 4 3 4 3 2 2 5" xfId="5024"/>
    <cellStyle name="Normál 4 3 4 3 2 2 6" xfId="18944"/>
    <cellStyle name="Normál 4 3 4 3 2 2 7" xfId="28806"/>
    <cellStyle name="Normál 4 3 4 3 2 3" xfId="1366"/>
    <cellStyle name="Normál 4 3 4 3 2 3 2" xfId="5027"/>
    <cellStyle name="Normál 4 3 4 3 2 3 2 2" xfId="16477"/>
    <cellStyle name="Normál 4 3 4 3 2 3 2 2 2" xfId="26357"/>
    <cellStyle name="Normál 4 3 4 3 2 3 2 3" xfId="11514"/>
    <cellStyle name="Normál 4 3 4 3 2 3 2 4" xfId="21415"/>
    <cellStyle name="Normál 4 3 4 3 2 3 3" xfId="13990"/>
    <cellStyle name="Normál 4 3 4 3 2 3 3 2" xfId="23884"/>
    <cellStyle name="Normál 4 3 4 3 2 3 4" xfId="8973"/>
    <cellStyle name="Normál 4 3 4 3 2 3 5" xfId="5026"/>
    <cellStyle name="Normál 4 3 4 3 2 3 6" xfId="18945"/>
    <cellStyle name="Normál 4 3 4 3 2 3 7" xfId="28807"/>
    <cellStyle name="Normál 4 3 4 3 2 4" xfId="1367"/>
    <cellStyle name="Normál 4 3 4 3 2 4 2" xfId="5029"/>
    <cellStyle name="Normál 4 3 4 3 2 4 2 2" xfId="16478"/>
    <cellStyle name="Normál 4 3 4 3 2 4 2 2 2" xfId="26358"/>
    <cellStyle name="Normál 4 3 4 3 2 4 2 3" xfId="11515"/>
    <cellStyle name="Normál 4 3 4 3 2 4 2 4" xfId="21416"/>
    <cellStyle name="Normál 4 3 4 3 2 4 3" xfId="13991"/>
    <cellStyle name="Normál 4 3 4 3 2 4 3 2" xfId="23885"/>
    <cellStyle name="Normál 4 3 4 3 2 4 4" xfId="8974"/>
    <cellStyle name="Normál 4 3 4 3 2 4 5" xfId="5028"/>
    <cellStyle name="Normál 4 3 4 3 2 4 6" xfId="18946"/>
    <cellStyle name="Normál 4 3 4 3 2 4 7" xfId="28808"/>
    <cellStyle name="Normál 4 3 4 3 2 5" xfId="5030"/>
    <cellStyle name="Normál 4 3 4 3 2 5 2" xfId="16475"/>
    <cellStyle name="Normál 4 3 4 3 2 5 2 2" xfId="26355"/>
    <cellStyle name="Normál 4 3 4 3 2 5 3" xfId="11512"/>
    <cellStyle name="Normál 4 3 4 3 2 5 4" xfId="21413"/>
    <cellStyle name="Normál 4 3 4 3 2 6" xfId="13988"/>
    <cellStyle name="Normál 4 3 4 3 2 6 2" xfId="23882"/>
    <cellStyle name="Normál 4 3 4 3 2 7" xfId="8971"/>
    <cellStyle name="Normál 4 3 4 3 2 8" xfId="5023"/>
    <cellStyle name="Normál 4 3 4 3 2 9" xfId="18943"/>
    <cellStyle name="Normál 4 3 4 3 3" xfId="1368"/>
    <cellStyle name="Normál 4 3 4 3 3 2" xfId="5032"/>
    <cellStyle name="Normál 4 3 4 3 3 2 2" xfId="16479"/>
    <cellStyle name="Normál 4 3 4 3 3 2 2 2" xfId="26359"/>
    <cellStyle name="Normál 4 3 4 3 3 2 3" xfId="11516"/>
    <cellStyle name="Normál 4 3 4 3 3 2 4" xfId="21417"/>
    <cellStyle name="Normál 4 3 4 3 3 3" xfId="13992"/>
    <cellStyle name="Normál 4 3 4 3 3 3 2" xfId="23886"/>
    <cellStyle name="Normál 4 3 4 3 3 4" xfId="8975"/>
    <cellStyle name="Normál 4 3 4 3 3 5" xfId="5031"/>
    <cellStyle name="Normál 4 3 4 3 3 6" xfId="18947"/>
    <cellStyle name="Normál 4 3 4 3 3 7" xfId="28809"/>
    <cellStyle name="Normál 4 3 4 3 4" xfId="1369"/>
    <cellStyle name="Normál 4 3 4 3 4 2" xfId="5034"/>
    <cellStyle name="Normál 4 3 4 3 4 2 2" xfId="16480"/>
    <cellStyle name="Normál 4 3 4 3 4 2 2 2" xfId="26360"/>
    <cellStyle name="Normál 4 3 4 3 4 2 3" xfId="11517"/>
    <cellStyle name="Normál 4 3 4 3 4 2 4" xfId="21418"/>
    <cellStyle name="Normál 4 3 4 3 4 3" xfId="13993"/>
    <cellStyle name="Normál 4 3 4 3 4 3 2" xfId="23887"/>
    <cellStyle name="Normál 4 3 4 3 4 4" xfId="8976"/>
    <cellStyle name="Normál 4 3 4 3 4 5" xfId="5033"/>
    <cellStyle name="Normál 4 3 4 3 4 6" xfId="18948"/>
    <cellStyle name="Normál 4 3 4 3 4 7" xfId="28810"/>
    <cellStyle name="Normál 4 3 4 3 5" xfId="1370"/>
    <cellStyle name="Normál 4 3 4 3 5 2" xfId="5036"/>
    <cellStyle name="Normál 4 3 4 3 5 2 2" xfId="16481"/>
    <cellStyle name="Normál 4 3 4 3 5 2 2 2" xfId="26361"/>
    <cellStyle name="Normál 4 3 4 3 5 2 3" xfId="11518"/>
    <cellStyle name="Normál 4 3 4 3 5 2 4" xfId="21419"/>
    <cellStyle name="Normál 4 3 4 3 5 3" xfId="13994"/>
    <cellStyle name="Normál 4 3 4 3 5 3 2" xfId="23888"/>
    <cellStyle name="Normál 4 3 4 3 5 4" xfId="8977"/>
    <cellStyle name="Normál 4 3 4 3 5 5" xfId="5035"/>
    <cellStyle name="Normál 4 3 4 3 5 6" xfId="18949"/>
    <cellStyle name="Normál 4 3 4 3 5 7" xfId="28811"/>
    <cellStyle name="Normál 4 3 4 3 6" xfId="1371"/>
    <cellStyle name="Normál 4 3 4 3 6 2" xfId="5038"/>
    <cellStyle name="Normál 4 3 4 3 6 2 2" xfId="16482"/>
    <cellStyle name="Normál 4 3 4 3 6 2 2 2" xfId="26362"/>
    <cellStyle name="Normál 4 3 4 3 6 2 3" xfId="11519"/>
    <cellStyle name="Normál 4 3 4 3 6 2 4" xfId="21420"/>
    <cellStyle name="Normál 4 3 4 3 6 3" xfId="13995"/>
    <cellStyle name="Normál 4 3 4 3 6 3 2" xfId="23889"/>
    <cellStyle name="Normál 4 3 4 3 6 4" xfId="8978"/>
    <cellStyle name="Normál 4 3 4 3 6 5" xfId="5037"/>
    <cellStyle name="Normál 4 3 4 3 6 6" xfId="18950"/>
    <cellStyle name="Normál 4 3 4 3 6 7" xfId="28812"/>
    <cellStyle name="Normál 4 3 4 3 7" xfId="5039"/>
    <cellStyle name="Normál 4 3 4 3 7 2" xfId="16474"/>
    <cellStyle name="Normál 4 3 4 3 7 2 2" xfId="26354"/>
    <cellStyle name="Normál 4 3 4 3 7 3" xfId="11511"/>
    <cellStyle name="Normál 4 3 4 3 7 4" xfId="21412"/>
    <cellStyle name="Normál 4 3 4 3 8" xfId="13987"/>
    <cellStyle name="Normál 4 3 4 3 8 2" xfId="23881"/>
    <cellStyle name="Normál 4 3 4 3 9" xfId="8970"/>
    <cellStyle name="Normál 4 3 4 4" xfId="1372"/>
    <cellStyle name="Normál 4 3 4 4 10" xfId="5040"/>
    <cellStyle name="Normál 4 3 4 4 11" xfId="18951"/>
    <cellStyle name="Normál 4 3 4 4 12" xfId="28813"/>
    <cellStyle name="Normál 4 3 4 4 2" xfId="1373"/>
    <cellStyle name="Normál 4 3 4 4 2 10" xfId="28814"/>
    <cellStyle name="Normál 4 3 4 4 2 2" xfId="1374"/>
    <cellStyle name="Normál 4 3 4 4 2 2 2" xfId="5043"/>
    <cellStyle name="Normál 4 3 4 4 2 2 2 2" xfId="16485"/>
    <cellStyle name="Normál 4 3 4 4 2 2 2 2 2" xfId="26365"/>
    <cellStyle name="Normál 4 3 4 4 2 2 2 3" xfId="11522"/>
    <cellStyle name="Normál 4 3 4 4 2 2 2 4" xfId="21423"/>
    <cellStyle name="Normál 4 3 4 4 2 2 3" xfId="13998"/>
    <cellStyle name="Normál 4 3 4 4 2 2 3 2" xfId="23892"/>
    <cellStyle name="Normál 4 3 4 4 2 2 4" xfId="8981"/>
    <cellStyle name="Normál 4 3 4 4 2 2 5" xfId="5042"/>
    <cellStyle name="Normál 4 3 4 4 2 2 6" xfId="18953"/>
    <cellStyle name="Normál 4 3 4 4 2 2 7" xfId="28815"/>
    <cellStyle name="Normál 4 3 4 4 2 3" xfId="1375"/>
    <cellStyle name="Normál 4 3 4 4 2 3 2" xfId="5045"/>
    <cellStyle name="Normál 4 3 4 4 2 3 2 2" xfId="16486"/>
    <cellStyle name="Normál 4 3 4 4 2 3 2 2 2" xfId="26366"/>
    <cellStyle name="Normál 4 3 4 4 2 3 2 3" xfId="11523"/>
    <cellStyle name="Normál 4 3 4 4 2 3 2 4" xfId="21424"/>
    <cellStyle name="Normál 4 3 4 4 2 3 3" xfId="13999"/>
    <cellStyle name="Normál 4 3 4 4 2 3 3 2" xfId="23893"/>
    <cellStyle name="Normál 4 3 4 4 2 3 4" xfId="8982"/>
    <cellStyle name="Normál 4 3 4 4 2 3 5" xfId="5044"/>
    <cellStyle name="Normál 4 3 4 4 2 3 6" xfId="18954"/>
    <cellStyle name="Normál 4 3 4 4 2 3 7" xfId="28816"/>
    <cellStyle name="Normál 4 3 4 4 2 4" xfId="1376"/>
    <cellStyle name="Normál 4 3 4 4 2 4 2" xfId="5047"/>
    <cellStyle name="Normál 4 3 4 4 2 4 2 2" xfId="16487"/>
    <cellStyle name="Normál 4 3 4 4 2 4 2 2 2" xfId="26367"/>
    <cellStyle name="Normál 4 3 4 4 2 4 2 3" xfId="11524"/>
    <cellStyle name="Normál 4 3 4 4 2 4 2 4" xfId="21425"/>
    <cellStyle name="Normál 4 3 4 4 2 4 3" xfId="14000"/>
    <cellStyle name="Normál 4 3 4 4 2 4 3 2" xfId="23894"/>
    <cellStyle name="Normál 4 3 4 4 2 4 4" xfId="8983"/>
    <cellStyle name="Normál 4 3 4 4 2 4 5" xfId="5046"/>
    <cellStyle name="Normál 4 3 4 4 2 4 6" xfId="18955"/>
    <cellStyle name="Normál 4 3 4 4 2 4 7" xfId="28817"/>
    <cellStyle name="Normál 4 3 4 4 2 5" xfId="5048"/>
    <cellStyle name="Normál 4 3 4 4 2 5 2" xfId="16484"/>
    <cellStyle name="Normál 4 3 4 4 2 5 2 2" xfId="26364"/>
    <cellStyle name="Normál 4 3 4 4 2 5 3" xfId="11521"/>
    <cellStyle name="Normál 4 3 4 4 2 5 4" xfId="21422"/>
    <cellStyle name="Normál 4 3 4 4 2 6" xfId="13997"/>
    <cellStyle name="Normál 4 3 4 4 2 6 2" xfId="23891"/>
    <cellStyle name="Normál 4 3 4 4 2 7" xfId="8980"/>
    <cellStyle name="Normál 4 3 4 4 2 8" xfId="5041"/>
    <cellStyle name="Normál 4 3 4 4 2 9" xfId="18952"/>
    <cellStyle name="Normál 4 3 4 4 3" xfId="1377"/>
    <cellStyle name="Normál 4 3 4 4 3 2" xfId="5050"/>
    <cellStyle name="Normál 4 3 4 4 3 2 2" xfId="16488"/>
    <cellStyle name="Normál 4 3 4 4 3 2 2 2" xfId="26368"/>
    <cellStyle name="Normál 4 3 4 4 3 2 3" xfId="11525"/>
    <cellStyle name="Normál 4 3 4 4 3 2 4" xfId="21426"/>
    <cellStyle name="Normál 4 3 4 4 3 3" xfId="14001"/>
    <cellStyle name="Normál 4 3 4 4 3 3 2" xfId="23895"/>
    <cellStyle name="Normál 4 3 4 4 3 4" xfId="8984"/>
    <cellStyle name="Normál 4 3 4 4 3 5" xfId="5049"/>
    <cellStyle name="Normál 4 3 4 4 3 6" xfId="18956"/>
    <cellStyle name="Normál 4 3 4 4 3 7" xfId="28818"/>
    <cellStyle name="Normál 4 3 4 4 4" xfId="1378"/>
    <cellStyle name="Normál 4 3 4 4 4 2" xfId="5052"/>
    <cellStyle name="Normál 4 3 4 4 4 2 2" xfId="16489"/>
    <cellStyle name="Normál 4 3 4 4 4 2 2 2" xfId="26369"/>
    <cellStyle name="Normál 4 3 4 4 4 2 3" xfId="11526"/>
    <cellStyle name="Normál 4 3 4 4 4 2 4" xfId="21427"/>
    <cellStyle name="Normál 4 3 4 4 4 3" xfId="14002"/>
    <cellStyle name="Normál 4 3 4 4 4 3 2" xfId="23896"/>
    <cellStyle name="Normál 4 3 4 4 4 4" xfId="8985"/>
    <cellStyle name="Normál 4 3 4 4 4 5" xfId="5051"/>
    <cellStyle name="Normál 4 3 4 4 4 6" xfId="18957"/>
    <cellStyle name="Normál 4 3 4 4 4 7" xfId="28819"/>
    <cellStyle name="Normál 4 3 4 4 5" xfId="1379"/>
    <cellStyle name="Normál 4 3 4 4 5 2" xfId="5054"/>
    <cellStyle name="Normál 4 3 4 4 5 2 2" xfId="16490"/>
    <cellStyle name="Normál 4 3 4 4 5 2 2 2" xfId="26370"/>
    <cellStyle name="Normál 4 3 4 4 5 2 3" xfId="11527"/>
    <cellStyle name="Normál 4 3 4 4 5 2 4" xfId="21428"/>
    <cellStyle name="Normál 4 3 4 4 5 3" xfId="14003"/>
    <cellStyle name="Normál 4 3 4 4 5 3 2" xfId="23897"/>
    <cellStyle name="Normál 4 3 4 4 5 4" xfId="8986"/>
    <cellStyle name="Normál 4 3 4 4 5 5" xfId="5053"/>
    <cellStyle name="Normál 4 3 4 4 5 6" xfId="18958"/>
    <cellStyle name="Normál 4 3 4 4 5 7" xfId="28820"/>
    <cellStyle name="Normál 4 3 4 4 6" xfId="1380"/>
    <cellStyle name="Normál 4 3 4 4 6 2" xfId="5056"/>
    <cellStyle name="Normál 4 3 4 4 6 2 2" xfId="16491"/>
    <cellStyle name="Normál 4 3 4 4 6 2 2 2" xfId="26371"/>
    <cellStyle name="Normál 4 3 4 4 6 2 3" xfId="11528"/>
    <cellStyle name="Normál 4 3 4 4 6 2 4" xfId="21429"/>
    <cellStyle name="Normál 4 3 4 4 6 3" xfId="14004"/>
    <cellStyle name="Normál 4 3 4 4 6 3 2" xfId="23898"/>
    <cellStyle name="Normál 4 3 4 4 6 4" xfId="8987"/>
    <cellStyle name="Normál 4 3 4 4 6 5" xfId="5055"/>
    <cellStyle name="Normál 4 3 4 4 6 6" xfId="18959"/>
    <cellStyle name="Normál 4 3 4 4 6 7" xfId="28821"/>
    <cellStyle name="Normál 4 3 4 4 7" xfId="5057"/>
    <cellStyle name="Normál 4 3 4 4 7 2" xfId="16483"/>
    <cellStyle name="Normál 4 3 4 4 7 2 2" xfId="26363"/>
    <cellStyle name="Normál 4 3 4 4 7 3" xfId="11520"/>
    <cellStyle name="Normál 4 3 4 4 7 4" xfId="21421"/>
    <cellStyle name="Normál 4 3 4 4 8" xfId="13996"/>
    <cellStyle name="Normál 4 3 4 4 8 2" xfId="23890"/>
    <cellStyle name="Normál 4 3 4 4 9" xfId="8979"/>
    <cellStyle name="Normál 4 3 4 5" xfId="1381"/>
    <cellStyle name="Normál 4 3 4 5 10" xfId="5058"/>
    <cellStyle name="Normál 4 3 4 5 11" xfId="18960"/>
    <cellStyle name="Normál 4 3 4 5 12" xfId="28822"/>
    <cellStyle name="Normál 4 3 4 5 2" xfId="1382"/>
    <cellStyle name="Normál 4 3 4 5 2 10" xfId="28823"/>
    <cellStyle name="Normál 4 3 4 5 2 2" xfId="1383"/>
    <cellStyle name="Normál 4 3 4 5 2 2 2" xfId="5061"/>
    <cellStyle name="Normál 4 3 4 5 2 2 2 2" xfId="16494"/>
    <cellStyle name="Normál 4 3 4 5 2 2 2 2 2" xfId="26374"/>
    <cellStyle name="Normál 4 3 4 5 2 2 2 3" xfId="11531"/>
    <cellStyle name="Normál 4 3 4 5 2 2 2 4" xfId="21432"/>
    <cellStyle name="Normál 4 3 4 5 2 2 3" xfId="14007"/>
    <cellStyle name="Normál 4 3 4 5 2 2 3 2" xfId="23901"/>
    <cellStyle name="Normál 4 3 4 5 2 2 4" xfId="8990"/>
    <cellStyle name="Normál 4 3 4 5 2 2 5" xfId="5060"/>
    <cellStyle name="Normál 4 3 4 5 2 2 6" xfId="18962"/>
    <cellStyle name="Normál 4 3 4 5 2 2 7" xfId="28824"/>
    <cellStyle name="Normál 4 3 4 5 2 3" xfId="1384"/>
    <cellStyle name="Normál 4 3 4 5 2 3 2" xfId="5063"/>
    <cellStyle name="Normál 4 3 4 5 2 3 2 2" xfId="16495"/>
    <cellStyle name="Normál 4 3 4 5 2 3 2 2 2" xfId="26375"/>
    <cellStyle name="Normál 4 3 4 5 2 3 2 3" xfId="11532"/>
    <cellStyle name="Normál 4 3 4 5 2 3 2 4" xfId="21433"/>
    <cellStyle name="Normál 4 3 4 5 2 3 3" xfId="14008"/>
    <cellStyle name="Normál 4 3 4 5 2 3 3 2" xfId="23902"/>
    <cellStyle name="Normál 4 3 4 5 2 3 4" xfId="8991"/>
    <cellStyle name="Normál 4 3 4 5 2 3 5" xfId="5062"/>
    <cellStyle name="Normál 4 3 4 5 2 3 6" xfId="18963"/>
    <cellStyle name="Normál 4 3 4 5 2 3 7" xfId="28825"/>
    <cellStyle name="Normál 4 3 4 5 2 4" xfId="1385"/>
    <cellStyle name="Normál 4 3 4 5 2 4 2" xfId="5065"/>
    <cellStyle name="Normál 4 3 4 5 2 4 2 2" xfId="16496"/>
    <cellStyle name="Normál 4 3 4 5 2 4 2 2 2" xfId="26376"/>
    <cellStyle name="Normál 4 3 4 5 2 4 2 3" xfId="11533"/>
    <cellStyle name="Normál 4 3 4 5 2 4 2 4" xfId="21434"/>
    <cellStyle name="Normál 4 3 4 5 2 4 3" xfId="14009"/>
    <cellStyle name="Normál 4 3 4 5 2 4 3 2" xfId="23903"/>
    <cellStyle name="Normál 4 3 4 5 2 4 4" xfId="8992"/>
    <cellStyle name="Normál 4 3 4 5 2 4 5" xfId="5064"/>
    <cellStyle name="Normál 4 3 4 5 2 4 6" xfId="18964"/>
    <cellStyle name="Normál 4 3 4 5 2 4 7" xfId="28826"/>
    <cellStyle name="Normál 4 3 4 5 2 5" xfId="5066"/>
    <cellStyle name="Normál 4 3 4 5 2 5 2" xfId="16493"/>
    <cellStyle name="Normál 4 3 4 5 2 5 2 2" xfId="26373"/>
    <cellStyle name="Normál 4 3 4 5 2 5 3" xfId="11530"/>
    <cellStyle name="Normál 4 3 4 5 2 5 4" xfId="21431"/>
    <cellStyle name="Normál 4 3 4 5 2 6" xfId="14006"/>
    <cellStyle name="Normál 4 3 4 5 2 6 2" xfId="23900"/>
    <cellStyle name="Normál 4 3 4 5 2 7" xfId="8989"/>
    <cellStyle name="Normál 4 3 4 5 2 8" xfId="5059"/>
    <cellStyle name="Normál 4 3 4 5 2 9" xfId="18961"/>
    <cellStyle name="Normál 4 3 4 5 3" xfId="1386"/>
    <cellStyle name="Normál 4 3 4 5 3 2" xfId="5068"/>
    <cellStyle name="Normál 4 3 4 5 3 2 2" xfId="16497"/>
    <cellStyle name="Normál 4 3 4 5 3 2 2 2" xfId="26377"/>
    <cellStyle name="Normál 4 3 4 5 3 2 3" xfId="11534"/>
    <cellStyle name="Normál 4 3 4 5 3 2 4" xfId="21435"/>
    <cellStyle name="Normál 4 3 4 5 3 3" xfId="14010"/>
    <cellStyle name="Normál 4 3 4 5 3 3 2" xfId="23904"/>
    <cellStyle name="Normál 4 3 4 5 3 4" xfId="8993"/>
    <cellStyle name="Normál 4 3 4 5 3 5" xfId="5067"/>
    <cellStyle name="Normál 4 3 4 5 3 6" xfId="18965"/>
    <cellStyle name="Normál 4 3 4 5 3 7" xfId="28827"/>
    <cellStyle name="Normál 4 3 4 5 4" xfId="1387"/>
    <cellStyle name="Normál 4 3 4 5 4 2" xfId="5070"/>
    <cellStyle name="Normál 4 3 4 5 4 2 2" xfId="16498"/>
    <cellStyle name="Normál 4 3 4 5 4 2 2 2" xfId="26378"/>
    <cellStyle name="Normál 4 3 4 5 4 2 3" xfId="11535"/>
    <cellStyle name="Normál 4 3 4 5 4 2 4" xfId="21436"/>
    <cellStyle name="Normál 4 3 4 5 4 3" xfId="14011"/>
    <cellStyle name="Normál 4 3 4 5 4 3 2" xfId="23905"/>
    <cellStyle name="Normál 4 3 4 5 4 4" xfId="8994"/>
    <cellStyle name="Normál 4 3 4 5 4 5" xfId="5069"/>
    <cellStyle name="Normál 4 3 4 5 4 6" xfId="18966"/>
    <cellStyle name="Normál 4 3 4 5 4 7" xfId="28828"/>
    <cellStyle name="Normál 4 3 4 5 5" xfId="1388"/>
    <cellStyle name="Normál 4 3 4 5 5 2" xfId="5072"/>
    <cellStyle name="Normál 4 3 4 5 5 2 2" xfId="16499"/>
    <cellStyle name="Normál 4 3 4 5 5 2 2 2" xfId="26379"/>
    <cellStyle name="Normál 4 3 4 5 5 2 3" xfId="11536"/>
    <cellStyle name="Normál 4 3 4 5 5 2 4" xfId="21437"/>
    <cellStyle name="Normál 4 3 4 5 5 3" xfId="14012"/>
    <cellStyle name="Normál 4 3 4 5 5 3 2" xfId="23906"/>
    <cellStyle name="Normál 4 3 4 5 5 4" xfId="8995"/>
    <cellStyle name="Normál 4 3 4 5 5 5" xfId="5071"/>
    <cellStyle name="Normál 4 3 4 5 5 6" xfId="18967"/>
    <cellStyle name="Normál 4 3 4 5 5 7" xfId="28829"/>
    <cellStyle name="Normál 4 3 4 5 6" xfId="1389"/>
    <cellStyle name="Normál 4 3 4 5 6 2" xfId="5074"/>
    <cellStyle name="Normál 4 3 4 5 6 2 2" xfId="16500"/>
    <cellStyle name="Normál 4 3 4 5 6 2 2 2" xfId="26380"/>
    <cellStyle name="Normál 4 3 4 5 6 2 3" xfId="11537"/>
    <cellStyle name="Normál 4 3 4 5 6 2 4" xfId="21438"/>
    <cellStyle name="Normál 4 3 4 5 6 3" xfId="14013"/>
    <cellStyle name="Normál 4 3 4 5 6 3 2" xfId="23907"/>
    <cellStyle name="Normál 4 3 4 5 6 4" xfId="8996"/>
    <cellStyle name="Normál 4 3 4 5 6 5" xfId="5073"/>
    <cellStyle name="Normál 4 3 4 5 6 6" xfId="18968"/>
    <cellStyle name="Normál 4 3 4 5 6 7" xfId="28830"/>
    <cellStyle name="Normál 4 3 4 5 7" xfId="5075"/>
    <cellStyle name="Normál 4 3 4 5 7 2" xfId="16492"/>
    <cellStyle name="Normál 4 3 4 5 7 2 2" xfId="26372"/>
    <cellStyle name="Normál 4 3 4 5 7 3" xfId="11529"/>
    <cellStyle name="Normál 4 3 4 5 7 4" xfId="21430"/>
    <cellStyle name="Normál 4 3 4 5 8" xfId="14005"/>
    <cellStyle name="Normál 4 3 4 5 8 2" xfId="23899"/>
    <cellStyle name="Normál 4 3 4 5 9" xfId="8988"/>
    <cellStyle name="Normál 4 3 4 6" xfId="1390"/>
    <cellStyle name="Normál 4 3 4 6 10" xfId="5076"/>
    <cellStyle name="Normál 4 3 4 6 11" xfId="18969"/>
    <cellStyle name="Normál 4 3 4 6 12" xfId="28831"/>
    <cellStyle name="Normál 4 3 4 6 2" xfId="1391"/>
    <cellStyle name="Normál 4 3 4 6 2 10" xfId="28832"/>
    <cellStyle name="Normál 4 3 4 6 2 2" xfId="1392"/>
    <cellStyle name="Normál 4 3 4 6 2 2 2" xfId="5079"/>
    <cellStyle name="Normál 4 3 4 6 2 2 2 2" xfId="16503"/>
    <cellStyle name="Normál 4 3 4 6 2 2 2 2 2" xfId="26383"/>
    <cellStyle name="Normál 4 3 4 6 2 2 2 3" xfId="11540"/>
    <cellStyle name="Normál 4 3 4 6 2 2 2 4" xfId="21441"/>
    <cellStyle name="Normál 4 3 4 6 2 2 3" xfId="14016"/>
    <cellStyle name="Normál 4 3 4 6 2 2 3 2" xfId="23910"/>
    <cellStyle name="Normál 4 3 4 6 2 2 4" xfId="8999"/>
    <cellStyle name="Normál 4 3 4 6 2 2 5" xfId="5078"/>
    <cellStyle name="Normál 4 3 4 6 2 2 6" xfId="18971"/>
    <cellStyle name="Normál 4 3 4 6 2 2 7" xfId="28833"/>
    <cellStyle name="Normál 4 3 4 6 2 3" xfId="1393"/>
    <cellStyle name="Normál 4 3 4 6 2 3 2" xfId="5081"/>
    <cellStyle name="Normál 4 3 4 6 2 3 2 2" xfId="16504"/>
    <cellStyle name="Normál 4 3 4 6 2 3 2 2 2" xfId="26384"/>
    <cellStyle name="Normál 4 3 4 6 2 3 2 3" xfId="11541"/>
    <cellStyle name="Normál 4 3 4 6 2 3 2 4" xfId="21442"/>
    <cellStyle name="Normál 4 3 4 6 2 3 3" xfId="14017"/>
    <cellStyle name="Normál 4 3 4 6 2 3 3 2" xfId="23911"/>
    <cellStyle name="Normál 4 3 4 6 2 3 4" xfId="9000"/>
    <cellStyle name="Normál 4 3 4 6 2 3 5" xfId="5080"/>
    <cellStyle name="Normál 4 3 4 6 2 3 6" xfId="18972"/>
    <cellStyle name="Normál 4 3 4 6 2 3 7" xfId="28834"/>
    <cellStyle name="Normál 4 3 4 6 2 4" xfId="1394"/>
    <cellStyle name="Normál 4 3 4 6 2 4 2" xfId="5083"/>
    <cellStyle name="Normál 4 3 4 6 2 4 2 2" xfId="16505"/>
    <cellStyle name="Normál 4 3 4 6 2 4 2 2 2" xfId="26385"/>
    <cellStyle name="Normál 4 3 4 6 2 4 2 3" xfId="11542"/>
    <cellStyle name="Normál 4 3 4 6 2 4 2 4" xfId="21443"/>
    <cellStyle name="Normál 4 3 4 6 2 4 3" xfId="14018"/>
    <cellStyle name="Normál 4 3 4 6 2 4 3 2" xfId="23912"/>
    <cellStyle name="Normál 4 3 4 6 2 4 4" xfId="9001"/>
    <cellStyle name="Normál 4 3 4 6 2 4 5" xfId="5082"/>
    <cellStyle name="Normál 4 3 4 6 2 4 6" xfId="18973"/>
    <cellStyle name="Normál 4 3 4 6 2 4 7" xfId="28835"/>
    <cellStyle name="Normál 4 3 4 6 2 5" xfId="5084"/>
    <cellStyle name="Normál 4 3 4 6 2 5 2" xfId="16502"/>
    <cellStyle name="Normál 4 3 4 6 2 5 2 2" xfId="26382"/>
    <cellStyle name="Normál 4 3 4 6 2 5 3" xfId="11539"/>
    <cellStyle name="Normál 4 3 4 6 2 5 4" xfId="21440"/>
    <cellStyle name="Normál 4 3 4 6 2 6" xfId="14015"/>
    <cellStyle name="Normál 4 3 4 6 2 6 2" xfId="23909"/>
    <cellStyle name="Normál 4 3 4 6 2 7" xfId="8998"/>
    <cellStyle name="Normál 4 3 4 6 2 8" xfId="5077"/>
    <cellStyle name="Normál 4 3 4 6 2 9" xfId="18970"/>
    <cellStyle name="Normál 4 3 4 6 3" xfId="1395"/>
    <cellStyle name="Normál 4 3 4 6 3 2" xfId="5086"/>
    <cellStyle name="Normál 4 3 4 6 3 2 2" xfId="16506"/>
    <cellStyle name="Normál 4 3 4 6 3 2 2 2" xfId="26386"/>
    <cellStyle name="Normál 4 3 4 6 3 2 3" xfId="11543"/>
    <cellStyle name="Normál 4 3 4 6 3 2 4" xfId="21444"/>
    <cellStyle name="Normál 4 3 4 6 3 3" xfId="14019"/>
    <cellStyle name="Normál 4 3 4 6 3 3 2" xfId="23913"/>
    <cellStyle name="Normál 4 3 4 6 3 4" xfId="9002"/>
    <cellStyle name="Normál 4 3 4 6 3 5" xfId="5085"/>
    <cellStyle name="Normál 4 3 4 6 3 6" xfId="18974"/>
    <cellStyle name="Normál 4 3 4 6 3 7" xfId="28836"/>
    <cellStyle name="Normál 4 3 4 6 4" xfId="1396"/>
    <cellStyle name="Normál 4 3 4 6 4 2" xfId="5088"/>
    <cellStyle name="Normál 4 3 4 6 4 2 2" xfId="16507"/>
    <cellStyle name="Normál 4 3 4 6 4 2 2 2" xfId="26387"/>
    <cellStyle name="Normál 4 3 4 6 4 2 3" xfId="11544"/>
    <cellStyle name="Normál 4 3 4 6 4 2 4" xfId="21445"/>
    <cellStyle name="Normál 4 3 4 6 4 3" xfId="14020"/>
    <cellStyle name="Normál 4 3 4 6 4 3 2" xfId="23914"/>
    <cellStyle name="Normál 4 3 4 6 4 4" xfId="9003"/>
    <cellStyle name="Normál 4 3 4 6 4 5" xfId="5087"/>
    <cellStyle name="Normál 4 3 4 6 4 6" xfId="18975"/>
    <cellStyle name="Normál 4 3 4 6 4 7" xfId="28837"/>
    <cellStyle name="Normál 4 3 4 6 5" xfId="1397"/>
    <cellStyle name="Normál 4 3 4 6 5 2" xfId="5090"/>
    <cellStyle name="Normál 4 3 4 6 5 2 2" xfId="16508"/>
    <cellStyle name="Normál 4 3 4 6 5 2 2 2" xfId="26388"/>
    <cellStyle name="Normál 4 3 4 6 5 2 3" xfId="11545"/>
    <cellStyle name="Normál 4 3 4 6 5 2 4" xfId="21446"/>
    <cellStyle name="Normál 4 3 4 6 5 3" xfId="14021"/>
    <cellStyle name="Normál 4 3 4 6 5 3 2" xfId="23915"/>
    <cellStyle name="Normál 4 3 4 6 5 4" xfId="9004"/>
    <cellStyle name="Normál 4 3 4 6 5 5" xfId="5089"/>
    <cellStyle name="Normál 4 3 4 6 5 6" xfId="18976"/>
    <cellStyle name="Normál 4 3 4 6 5 7" xfId="28838"/>
    <cellStyle name="Normál 4 3 4 6 6" xfId="1398"/>
    <cellStyle name="Normál 4 3 4 6 6 2" xfId="5092"/>
    <cellStyle name="Normál 4 3 4 6 6 2 2" xfId="16509"/>
    <cellStyle name="Normál 4 3 4 6 6 2 2 2" xfId="26389"/>
    <cellStyle name="Normál 4 3 4 6 6 2 3" xfId="11546"/>
    <cellStyle name="Normál 4 3 4 6 6 2 4" xfId="21447"/>
    <cellStyle name="Normál 4 3 4 6 6 3" xfId="14022"/>
    <cellStyle name="Normál 4 3 4 6 6 3 2" xfId="23916"/>
    <cellStyle name="Normál 4 3 4 6 6 4" xfId="9005"/>
    <cellStyle name="Normál 4 3 4 6 6 5" xfId="5091"/>
    <cellStyle name="Normál 4 3 4 6 6 6" xfId="18977"/>
    <cellStyle name="Normál 4 3 4 6 6 7" xfId="28839"/>
    <cellStyle name="Normál 4 3 4 6 7" xfId="5093"/>
    <cellStyle name="Normál 4 3 4 6 7 2" xfId="16501"/>
    <cellStyle name="Normál 4 3 4 6 7 2 2" xfId="26381"/>
    <cellStyle name="Normál 4 3 4 6 7 3" xfId="11538"/>
    <cellStyle name="Normál 4 3 4 6 7 4" xfId="21439"/>
    <cellStyle name="Normál 4 3 4 6 8" xfId="14014"/>
    <cellStyle name="Normál 4 3 4 6 8 2" xfId="23908"/>
    <cellStyle name="Normál 4 3 4 6 9" xfId="8997"/>
    <cellStyle name="Normál 4 3 4 7" xfId="1399"/>
    <cellStyle name="Normál 4 3 4 7 10" xfId="28840"/>
    <cellStyle name="Normál 4 3 4 7 2" xfId="1400"/>
    <cellStyle name="Normál 4 3 4 7 2 2" xfId="5096"/>
    <cellStyle name="Normál 4 3 4 7 2 2 2" xfId="16511"/>
    <cellStyle name="Normál 4 3 4 7 2 2 2 2" xfId="26391"/>
    <cellStyle name="Normál 4 3 4 7 2 2 3" xfId="11548"/>
    <cellStyle name="Normál 4 3 4 7 2 2 4" xfId="21449"/>
    <cellStyle name="Normál 4 3 4 7 2 3" xfId="14024"/>
    <cellStyle name="Normál 4 3 4 7 2 3 2" xfId="23918"/>
    <cellStyle name="Normál 4 3 4 7 2 4" xfId="9007"/>
    <cellStyle name="Normál 4 3 4 7 2 5" xfId="5095"/>
    <cellStyle name="Normál 4 3 4 7 2 6" xfId="18979"/>
    <cellStyle name="Normál 4 3 4 7 2 7" xfId="28841"/>
    <cellStyle name="Normál 4 3 4 7 3" xfId="1401"/>
    <cellStyle name="Normál 4 3 4 7 3 2" xfId="5098"/>
    <cellStyle name="Normál 4 3 4 7 3 2 2" xfId="16512"/>
    <cellStyle name="Normál 4 3 4 7 3 2 2 2" xfId="26392"/>
    <cellStyle name="Normál 4 3 4 7 3 2 3" xfId="11549"/>
    <cellStyle name="Normál 4 3 4 7 3 2 4" xfId="21450"/>
    <cellStyle name="Normál 4 3 4 7 3 3" xfId="14025"/>
    <cellStyle name="Normál 4 3 4 7 3 3 2" xfId="23919"/>
    <cellStyle name="Normál 4 3 4 7 3 4" xfId="9008"/>
    <cellStyle name="Normál 4 3 4 7 3 5" xfId="5097"/>
    <cellStyle name="Normál 4 3 4 7 3 6" xfId="18980"/>
    <cellStyle name="Normál 4 3 4 7 3 7" xfId="28842"/>
    <cellStyle name="Normál 4 3 4 7 4" xfId="1402"/>
    <cellStyle name="Normál 4 3 4 7 4 2" xfId="5100"/>
    <cellStyle name="Normál 4 3 4 7 4 2 2" xfId="16513"/>
    <cellStyle name="Normál 4 3 4 7 4 2 2 2" xfId="26393"/>
    <cellStyle name="Normál 4 3 4 7 4 2 3" xfId="11550"/>
    <cellStyle name="Normál 4 3 4 7 4 2 4" xfId="21451"/>
    <cellStyle name="Normál 4 3 4 7 4 3" xfId="14026"/>
    <cellStyle name="Normál 4 3 4 7 4 3 2" xfId="23920"/>
    <cellStyle name="Normál 4 3 4 7 4 4" xfId="9009"/>
    <cellStyle name="Normál 4 3 4 7 4 5" xfId="5099"/>
    <cellStyle name="Normál 4 3 4 7 4 6" xfId="18981"/>
    <cellStyle name="Normál 4 3 4 7 4 7" xfId="28843"/>
    <cellStyle name="Normál 4 3 4 7 5" xfId="5101"/>
    <cellStyle name="Normál 4 3 4 7 5 2" xfId="16510"/>
    <cellStyle name="Normál 4 3 4 7 5 2 2" xfId="26390"/>
    <cellStyle name="Normál 4 3 4 7 5 3" xfId="11547"/>
    <cellStyle name="Normál 4 3 4 7 5 4" xfId="21448"/>
    <cellStyle name="Normál 4 3 4 7 6" xfId="14023"/>
    <cellStyle name="Normál 4 3 4 7 6 2" xfId="23917"/>
    <cellStyle name="Normál 4 3 4 7 7" xfId="9006"/>
    <cellStyle name="Normál 4 3 4 7 8" xfId="5094"/>
    <cellStyle name="Normál 4 3 4 7 9" xfId="18978"/>
    <cellStyle name="Normál 4 3 4 8" xfId="1403"/>
    <cellStyle name="Normál 4 3 4 8 10" xfId="28844"/>
    <cellStyle name="Normál 4 3 4 8 2" xfId="1404"/>
    <cellStyle name="Normál 4 3 4 8 2 2" xfId="5104"/>
    <cellStyle name="Normál 4 3 4 8 2 2 2" xfId="16515"/>
    <cellStyle name="Normál 4 3 4 8 2 2 2 2" xfId="26395"/>
    <cellStyle name="Normál 4 3 4 8 2 2 3" xfId="11552"/>
    <cellStyle name="Normál 4 3 4 8 2 2 4" xfId="21453"/>
    <cellStyle name="Normál 4 3 4 8 2 3" xfId="14028"/>
    <cellStyle name="Normál 4 3 4 8 2 3 2" xfId="23922"/>
    <cellStyle name="Normál 4 3 4 8 2 4" xfId="9011"/>
    <cellStyle name="Normál 4 3 4 8 2 5" xfId="5103"/>
    <cellStyle name="Normál 4 3 4 8 2 6" xfId="18983"/>
    <cellStyle name="Normál 4 3 4 8 2 7" xfId="28845"/>
    <cellStyle name="Normál 4 3 4 8 3" xfId="1405"/>
    <cellStyle name="Normál 4 3 4 8 3 2" xfId="5106"/>
    <cellStyle name="Normál 4 3 4 8 3 2 2" xfId="16516"/>
    <cellStyle name="Normál 4 3 4 8 3 2 2 2" xfId="26396"/>
    <cellStyle name="Normál 4 3 4 8 3 2 3" xfId="11553"/>
    <cellStyle name="Normál 4 3 4 8 3 2 4" xfId="21454"/>
    <cellStyle name="Normál 4 3 4 8 3 3" xfId="14029"/>
    <cellStyle name="Normál 4 3 4 8 3 3 2" xfId="23923"/>
    <cellStyle name="Normál 4 3 4 8 3 4" xfId="9012"/>
    <cellStyle name="Normál 4 3 4 8 3 5" xfId="5105"/>
    <cellStyle name="Normál 4 3 4 8 3 6" xfId="18984"/>
    <cellStyle name="Normál 4 3 4 8 3 7" xfId="28846"/>
    <cellStyle name="Normál 4 3 4 8 4" xfId="1406"/>
    <cellStyle name="Normál 4 3 4 8 4 2" xfId="5108"/>
    <cellStyle name="Normál 4 3 4 8 4 2 2" xfId="16517"/>
    <cellStyle name="Normál 4 3 4 8 4 2 2 2" xfId="26397"/>
    <cellStyle name="Normál 4 3 4 8 4 2 3" xfId="11554"/>
    <cellStyle name="Normál 4 3 4 8 4 2 4" xfId="21455"/>
    <cellStyle name="Normál 4 3 4 8 4 3" xfId="14030"/>
    <cellStyle name="Normál 4 3 4 8 4 3 2" xfId="23924"/>
    <cellStyle name="Normál 4 3 4 8 4 4" xfId="9013"/>
    <cellStyle name="Normál 4 3 4 8 4 5" xfId="5107"/>
    <cellStyle name="Normál 4 3 4 8 4 6" xfId="18985"/>
    <cellStyle name="Normál 4 3 4 8 4 7" xfId="28847"/>
    <cellStyle name="Normál 4 3 4 8 5" xfId="5109"/>
    <cellStyle name="Normál 4 3 4 8 5 2" xfId="16514"/>
    <cellStyle name="Normál 4 3 4 8 5 2 2" xfId="26394"/>
    <cellStyle name="Normál 4 3 4 8 5 3" xfId="11551"/>
    <cellStyle name="Normál 4 3 4 8 5 4" xfId="21452"/>
    <cellStyle name="Normál 4 3 4 8 6" xfId="14027"/>
    <cellStyle name="Normál 4 3 4 8 6 2" xfId="23921"/>
    <cellStyle name="Normál 4 3 4 8 7" xfId="9010"/>
    <cellStyle name="Normál 4 3 4 8 8" xfId="5102"/>
    <cellStyle name="Normál 4 3 4 8 9" xfId="18982"/>
    <cellStyle name="Normál 4 3 4 9" xfId="1407"/>
    <cellStyle name="Normál 4 3 4 9 2" xfId="5111"/>
    <cellStyle name="Normál 4 3 4 9 2 2" xfId="16518"/>
    <cellStyle name="Normál 4 3 4 9 2 2 2" xfId="26398"/>
    <cellStyle name="Normál 4 3 4 9 2 3" xfId="11555"/>
    <cellStyle name="Normál 4 3 4 9 2 4" xfId="21456"/>
    <cellStyle name="Normál 4 3 4 9 3" xfId="14031"/>
    <cellStyle name="Normál 4 3 4 9 3 2" xfId="23925"/>
    <cellStyle name="Normál 4 3 4 9 4" xfId="9014"/>
    <cellStyle name="Normál 4 3 4 9 5" xfId="5110"/>
    <cellStyle name="Normál 4 3 4 9 6" xfId="18986"/>
    <cellStyle name="Normál 4 3 4 9 7" xfId="28848"/>
    <cellStyle name="Normál 4 3 5" xfId="1408"/>
    <cellStyle name="Normál 4 3 5 10" xfId="5112"/>
    <cellStyle name="Normál 4 3 5 11" xfId="18987"/>
    <cellStyle name="Normál 4 3 5 12" xfId="28849"/>
    <cellStyle name="Normál 4 3 5 2" xfId="1409"/>
    <cellStyle name="Normál 4 3 5 2 10" xfId="28850"/>
    <cellStyle name="Normál 4 3 5 2 2" xfId="1410"/>
    <cellStyle name="Normál 4 3 5 2 2 2" xfId="5115"/>
    <cellStyle name="Normál 4 3 5 2 2 2 2" xfId="16521"/>
    <cellStyle name="Normál 4 3 5 2 2 2 2 2" xfId="26401"/>
    <cellStyle name="Normál 4 3 5 2 2 2 3" xfId="11558"/>
    <cellStyle name="Normál 4 3 5 2 2 2 4" xfId="21459"/>
    <cellStyle name="Normál 4 3 5 2 2 3" xfId="14034"/>
    <cellStyle name="Normál 4 3 5 2 2 3 2" xfId="23928"/>
    <cellStyle name="Normál 4 3 5 2 2 4" xfId="9017"/>
    <cellStyle name="Normál 4 3 5 2 2 5" xfId="5114"/>
    <cellStyle name="Normál 4 3 5 2 2 6" xfId="18989"/>
    <cellStyle name="Normál 4 3 5 2 2 7" xfId="28851"/>
    <cellStyle name="Normál 4 3 5 2 3" xfId="1411"/>
    <cellStyle name="Normál 4 3 5 2 3 2" xfId="5117"/>
    <cellStyle name="Normál 4 3 5 2 3 2 2" xfId="16522"/>
    <cellStyle name="Normál 4 3 5 2 3 2 2 2" xfId="26402"/>
    <cellStyle name="Normál 4 3 5 2 3 2 3" xfId="11559"/>
    <cellStyle name="Normál 4 3 5 2 3 2 4" xfId="21460"/>
    <cellStyle name="Normál 4 3 5 2 3 3" xfId="14035"/>
    <cellStyle name="Normál 4 3 5 2 3 3 2" xfId="23929"/>
    <cellStyle name="Normál 4 3 5 2 3 4" xfId="9018"/>
    <cellStyle name="Normál 4 3 5 2 3 5" xfId="5116"/>
    <cellStyle name="Normál 4 3 5 2 3 6" xfId="18990"/>
    <cellStyle name="Normál 4 3 5 2 3 7" xfId="28852"/>
    <cellStyle name="Normál 4 3 5 2 4" xfId="1412"/>
    <cellStyle name="Normál 4 3 5 2 4 2" xfId="5119"/>
    <cellStyle name="Normál 4 3 5 2 4 2 2" xfId="16523"/>
    <cellStyle name="Normál 4 3 5 2 4 2 2 2" xfId="26403"/>
    <cellStyle name="Normál 4 3 5 2 4 2 3" xfId="11560"/>
    <cellStyle name="Normál 4 3 5 2 4 2 4" xfId="21461"/>
    <cellStyle name="Normál 4 3 5 2 4 3" xfId="14036"/>
    <cellStyle name="Normál 4 3 5 2 4 3 2" xfId="23930"/>
    <cellStyle name="Normál 4 3 5 2 4 4" xfId="9019"/>
    <cellStyle name="Normál 4 3 5 2 4 5" xfId="5118"/>
    <cellStyle name="Normál 4 3 5 2 4 6" xfId="18991"/>
    <cellStyle name="Normál 4 3 5 2 4 7" xfId="28853"/>
    <cellStyle name="Normál 4 3 5 2 5" xfId="5120"/>
    <cellStyle name="Normál 4 3 5 2 5 2" xfId="16520"/>
    <cellStyle name="Normál 4 3 5 2 5 2 2" xfId="26400"/>
    <cellStyle name="Normál 4 3 5 2 5 3" xfId="11557"/>
    <cellStyle name="Normál 4 3 5 2 5 4" xfId="21458"/>
    <cellStyle name="Normál 4 3 5 2 6" xfId="14033"/>
    <cellStyle name="Normál 4 3 5 2 6 2" xfId="23927"/>
    <cellStyle name="Normál 4 3 5 2 7" xfId="9016"/>
    <cellStyle name="Normál 4 3 5 2 8" xfId="5113"/>
    <cellStyle name="Normál 4 3 5 2 9" xfId="18988"/>
    <cellStyle name="Normál 4 3 5 3" xfId="1413"/>
    <cellStyle name="Normál 4 3 5 3 2" xfId="5122"/>
    <cellStyle name="Normál 4 3 5 3 2 2" xfId="16524"/>
    <cellStyle name="Normál 4 3 5 3 2 2 2" xfId="26404"/>
    <cellStyle name="Normál 4 3 5 3 2 3" xfId="11561"/>
    <cellStyle name="Normál 4 3 5 3 2 4" xfId="21462"/>
    <cellStyle name="Normál 4 3 5 3 3" xfId="14037"/>
    <cellStyle name="Normál 4 3 5 3 3 2" xfId="23931"/>
    <cellStyle name="Normál 4 3 5 3 4" xfId="9020"/>
    <cellStyle name="Normál 4 3 5 3 5" xfId="5121"/>
    <cellStyle name="Normál 4 3 5 3 6" xfId="18992"/>
    <cellStyle name="Normál 4 3 5 3 7" xfId="28854"/>
    <cellStyle name="Normál 4 3 5 4" xfId="1414"/>
    <cellStyle name="Normál 4 3 5 4 2" xfId="5124"/>
    <cellStyle name="Normál 4 3 5 4 2 2" xfId="16525"/>
    <cellStyle name="Normál 4 3 5 4 2 2 2" xfId="26405"/>
    <cellStyle name="Normál 4 3 5 4 2 3" xfId="11562"/>
    <cellStyle name="Normál 4 3 5 4 2 4" xfId="21463"/>
    <cellStyle name="Normál 4 3 5 4 3" xfId="14038"/>
    <cellStyle name="Normál 4 3 5 4 3 2" xfId="23932"/>
    <cellStyle name="Normál 4 3 5 4 4" xfId="9021"/>
    <cellStyle name="Normál 4 3 5 4 5" xfId="5123"/>
    <cellStyle name="Normál 4 3 5 4 6" xfId="18993"/>
    <cellStyle name="Normál 4 3 5 4 7" xfId="28855"/>
    <cellStyle name="Normál 4 3 5 5" xfId="1415"/>
    <cellStyle name="Normál 4 3 5 5 2" xfId="5126"/>
    <cellStyle name="Normál 4 3 5 5 2 2" xfId="16526"/>
    <cellStyle name="Normál 4 3 5 5 2 2 2" xfId="26406"/>
    <cellStyle name="Normál 4 3 5 5 2 3" xfId="11563"/>
    <cellStyle name="Normál 4 3 5 5 2 4" xfId="21464"/>
    <cellStyle name="Normál 4 3 5 5 3" xfId="14039"/>
    <cellStyle name="Normál 4 3 5 5 3 2" xfId="23933"/>
    <cellStyle name="Normál 4 3 5 5 4" xfId="9022"/>
    <cellStyle name="Normál 4 3 5 5 5" xfId="5125"/>
    <cellStyle name="Normál 4 3 5 5 6" xfId="18994"/>
    <cellStyle name="Normál 4 3 5 5 7" xfId="28856"/>
    <cellStyle name="Normál 4 3 5 6" xfId="1416"/>
    <cellStyle name="Normál 4 3 5 6 2" xfId="5128"/>
    <cellStyle name="Normál 4 3 5 6 2 2" xfId="16527"/>
    <cellStyle name="Normál 4 3 5 6 2 2 2" xfId="26407"/>
    <cellStyle name="Normál 4 3 5 6 2 3" xfId="11564"/>
    <cellStyle name="Normál 4 3 5 6 2 4" xfId="21465"/>
    <cellStyle name="Normál 4 3 5 6 3" xfId="14040"/>
    <cellStyle name="Normál 4 3 5 6 3 2" xfId="23934"/>
    <cellStyle name="Normál 4 3 5 6 4" xfId="9023"/>
    <cellStyle name="Normál 4 3 5 6 5" xfId="5127"/>
    <cellStyle name="Normál 4 3 5 6 6" xfId="18995"/>
    <cellStyle name="Normál 4 3 5 6 7" xfId="28857"/>
    <cellStyle name="Normál 4 3 5 7" xfId="5129"/>
    <cellStyle name="Normál 4 3 5 7 2" xfId="16519"/>
    <cellStyle name="Normál 4 3 5 7 2 2" xfId="26399"/>
    <cellStyle name="Normál 4 3 5 7 3" xfId="11556"/>
    <cellStyle name="Normál 4 3 5 7 4" xfId="21457"/>
    <cellStyle name="Normál 4 3 5 8" xfId="14032"/>
    <cellStyle name="Normál 4 3 5 8 2" xfId="23926"/>
    <cellStyle name="Normál 4 3 5 9" xfId="9015"/>
    <cellStyle name="Normál 4 3 6" xfId="1417"/>
    <cellStyle name="Normál 4 3 6 10" xfId="5130"/>
    <cellStyle name="Normál 4 3 6 11" xfId="18996"/>
    <cellStyle name="Normál 4 3 6 12" xfId="28858"/>
    <cellStyle name="Normál 4 3 6 2" xfId="1418"/>
    <cellStyle name="Normál 4 3 6 2 10" xfId="28859"/>
    <cellStyle name="Normál 4 3 6 2 2" xfId="1419"/>
    <cellStyle name="Normál 4 3 6 2 2 2" xfId="5133"/>
    <cellStyle name="Normál 4 3 6 2 2 2 2" xfId="16530"/>
    <cellStyle name="Normál 4 3 6 2 2 2 2 2" xfId="26410"/>
    <cellStyle name="Normál 4 3 6 2 2 2 3" xfId="11567"/>
    <cellStyle name="Normál 4 3 6 2 2 2 4" xfId="21468"/>
    <cellStyle name="Normál 4 3 6 2 2 3" xfId="14043"/>
    <cellStyle name="Normál 4 3 6 2 2 3 2" xfId="23937"/>
    <cellStyle name="Normál 4 3 6 2 2 4" xfId="9026"/>
    <cellStyle name="Normál 4 3 6 2 2 5" xfId="5132"/>
    <cellStyle name="Normál 4 3 6 2 2 6" xfId="18998"/>
    <cellStyle name="Normál 4 3 6 2 2 7" xfId="28860"/>
    <cellStyle name="Normál 4 3 6 2 3" xfId="1420"/>
    <cellStyle name="Normál 4 3 6 2 3 2" xfId="5135"/>
    <cellStyle name="Normál 4 3 6 2 3 2 2" xfId="16531"/>
    <cellStyle name="Normál 4 3 6 2 3 2 2 2" xfId="26411"/>
    <cellStyle name="Normál 4 3 6 2 3 2 3" xfId="11568"/>
    <cellStyle name="Normál 4 3 6 2 3 2 4" xfId="21469"/>
    <cellStyle name="Normál 4 3 6 2 3 3" xfId="14044"/>
    <cellStyle name="Normál 4 3 6 2 3 3 2" xfId="23938"/>
    <cellStyle name="Normál 4 3 6 2 3 4" xfId="9027"/>
    <cellStyle name="Normál 4 3 6 2 3 5" xfId="5134"/>
    <cellStyle name="Normál 4 3 6 2 3 6" xfId="18999"/>
    <cellStyle name="Normál 4 3 6 2 3 7" xfId="28861"/>
    <cellStyle name="Normál 4 3 6 2 4" xfId="1421"/>
    <cellStyle name="Normál 4 3 6 2 4 2" xfId="5137"/>
    <cellStyle name="Normál 4 3 6 2 4 2 2" xfId="16532"/>
    <cellStyle name="Normál 4 3 6 2 4 2 2 2" xfId="26412"/>
    <cellStyle name="Normál 4 3 6 2 4 2 3" xfId="11569"/>
    <cellStyle name="Normál 4 3 6 2 4 2 4" xfId="21470"/>
    <cellStyle name="Normál 4 3 6 2 4 3" xfId="14045"/>
    <cellStyle name="Normál 4 3 6 2 4 3 2" xfId="23939"/>
    <cellStyle name="Normál 4 3 6 2 4 4" xfId="9028"/>
    <cellStyle name="Normál 4 3 6 2 4 5" xfId="5136"/>
    <cellStyle name="Normál 4 3 6 2 4 6" xfId="19000"/>
    <cellStyle name="Normál 4 3 6 2 4 7" xfId="28862"/>
    <cellStyle name="Normál 4 3 6 2 5" xfId="5138"/>
    <cellStyle name="Normál 4 3 6 2 5 2" xfId="16529"/>
    <cellStyle name="Normál 4 3 6 2 5 2 2" xfId="26409"/>
    <cellStyle name="Normál 4 3 6 2 5 3" xfId="11566"/>
    <cellStyle name="Normál 4 3 6 2 5 4" xfId="21467"/>
    <cellStyle name="Normál 4 3 6 2 6" xfId="14042"/>
    <cellStyle name="Normál 4 3 6 2 6 2" xfId="23936"/>
    <cellStyle name="Normál 4 3 6 2 7" xfId="9025"/>
    <cellStyle name="Normál 4 3 6 2 8" xfId="5131"/>
    <cellStyle name="Normál 4 3 6 2 9" xfId="18997"/>
    <cellStyle name="Normál 4 3 6 3" xfId="1422"/>
    <cellStyle name="Normál 4 3 6 3 2" xfId="5140"/>
    <cellStyle name="Normál 4 3 6 3 2 2" xfId="16533"/>
    <cellStyle name="Normál 4 3 6 3 2 2 2" xfId="26413"/>
    <cellStyle name="Normál 4 3 6 3 2 3" xfId="11570"/>
    <cellStyle name="Normál 4 3 6 3 2 4" xfId="21471"/>
    <cellStyle name="Normál 4 3 6 3 3" xfId="14046"/>
    <cellStyle name="Normál 4 3 6 3 3 2" xfId="23940"/>
    <cellStyle name="Normál 4 3 6 3 4" xfId="9029"/>
    <cellStyle name="Normál 4 3 6 3 5" xfId="5139"/>
    <cellStyle name="Normál 4 3 6 3 6" xfId="19001"/>
    <cellStyle name="Normál 4 3 6 3 7" xfId="28863"/>
    <cellStyle name="Normál 4 3 6 4" xfId="1423"/>
    <cellStyle name="Normál 4 3 6 4 2" xfId="5142"/>
    <cellStyle name="Normál 4 3 6 4 2 2" xfId="16534"/>
    <cellStyle name="Normál 4 3 6 4 2 2 2" xfId="26414"/>
    <cellStyle name="Normál 4 3 6 4 2 3" xfId="11571"/>
    <cellStyle name="Normál 4 3 6 4 2 4" xfId="21472"/>
    <cellStyle name="Normál 4 3 6 4 3" xfId="14047"/>
    <cellStyle name="Normál 4 3 6 4 3 2" xfId="23941"/>
    <cellStyle name="Normál 4 3 6 4 4" xfId="9030"/>
    <cellStyle name="Normál 4 3 6 4 5" xfId="5141"/>
    <cellStyle name="Normál 4 3 6 4 6" xfId="19002"/>
    <cellStyle name="Normál 4 3 6 4 7" xfId="28864"/>
    <cellStyle name="Normál 4 3 6 5" xfId="1424"/>
    <cellStyle name="Normál 4 3 6 5 2" xfId="5144"/>
    <cellStyle name="Normál 4 3 6 5 2 2" xfId="16535"/>
    <cellStyle name="Normál 4 3 6 5 2 2 2" xfId="26415"/>
    <cellStyle name="Normál 4 3 6 5 2 3" xfId="11572"/>
    <cellStyle name="Normál 4 3 6 5 2 4" xfId="21473"/>
    <cellStyle name="Normál 4 3 6 5 3" xfId="14048"/>
    <cellStyle name="Normál 4 3 6 5 3 2" xfId="23942"/>
    <cellStyle name="Normál 4 3 6 5 4" xfId="9031"/>
    <cellStyle name="Normál 4 3 6 5 5" xfId="5143"/>
    <cellStyle name="Normál 4 3 6 5 6" xfId="19003"/>
    <cellStyle name="Normál 4 3 6 5 7" xfId="28865"/>
    <cellStyle name="Normál 4 3 6 6" xfId="1425"/>
    <cellStyle name="Normál 4 3 6 6 2" xfId="5146"/>
    <cellStyle name="Normál 4 3 6 6 2 2" xfId="16536"/>
    <cellStyle name="Normál 4 3 6 6 2 2 2" xfId="26416"/>
    <cellStyle name="Normál 4 3 6 6 2 3" xfId="11573"/>
    <cellStyle name="Normál 4 3 6 6 2 4" xfId="21474"/>
    <cellStyle name="Normál 4 3 6 6 3" xfId="14049"/>
    <cellStyle name="Normál 4 3 6 6 3 2" xfId="23943"/>
    <cellStyle name="Normál 4 3 6 6 4" xfId="9032"/>
    <cellStyle name="Normál 4 3 6 6 5" xfId="5145"/>
    <cellStyle name="Normál 4 3 6 6 6" xfId="19004"/>
    <cellStyle name="Normál 4 3 6 6 7" xfId="28866"/>
    <cellStyle name="Normál 4 3 6 7" xfId="5147"/>
    <cellStyle name="Normál 4 3 6 7 2" xfId="16528"/>
    <cellStyle name="Normál 4 3 6 7 2 2" xfId="26408"/>
    <cellStyle name="Normál 4 3 6 7 3" xfId="11565"/>
    <cellStyle name="Normál 4 3 6 7 4" xfId="21466"/>
    <cellStyle name="Normál 4 3 6 8" xfId="14041"/>
    <cellStyle name="Normál 4 3 6 8 2" xfId="23935"/>
    <cellStyle name="Normál 4 3 6 9" xfId="9024"/>
    <cellStyle name="Normál 4 3 7" xfId="1426"/>
    <cellStyle name="Normál 4 3 7 10" xfId="5148"/>
    <cellStyle name="Normál 4 3 7 11" xfId="19005"/>
    <cellStyle name="Normál 4 3 7 12" xfId="28867"/>
    <cellStyle name="Normál 4 3 7 2" xfId="1427"/>
    <cellStyle name="Normál 4 3 7 2 10" xfId="28868"/>
    <cellStyle name="Normál 4 3 7 2 2" xfId="1428"/>
    <cellStyle name="Normál 4 3 7 2 2 2" xfId="5151"/>
    <cellStyle name="Normál 4 3 7 2 2 2 2" xfId="16539"/>
    <cellStyle name="Normál 4 3 7 2 2 2 2 2" xfId="26419"/>
    <cellStyle name="Normál 4 3 7 2 2 2 3" xfId="11576"/>
    <cellStyle name="Normál 4 3 7 2 2 2 4" xfId="21477"/>
    <cellStyle name="Normál 4 3 7 2 2 3" xfId="14052"/>
    <cellStyle name="Normál 4 3 7 2 2 3 2" xfId="23946"/>
    <cellStyle name="Normál 4 3 7 2 2 4" xfId="9035"/>
    <cellStyle name="Normál 4 3 7 2 2 5" xfId="5150"/>
    <cellStyle name="Normál 4 3 7 2 2 6" xfId="19007"/>
    <cellStyle name="Normál 4 3 7 2 2 7" xfId="28869"/>
    <cellStyle name="Normál 4 3 7 2 3" xfId="1429"/>
    <cellStyle name="Normál 4 3 7 2 3 2" xfId="5153"/>
    <cellStyle name="Normál 4 3 7 2 3 2 2" xfId="16540"/>
    <cellStyle name="Normál 4 3 7 2 3 2 2 2" xfId="26420"/>
    <cellStyle name="Normál 4 3 7 2 3 2 3" xfId="11577"/>
    <cellStyle name="Normál 4 3 7 2 3 2 4" xfId="21478"/>
    <cellStyle name="Normál 4 3 7 2 3 3" xfId="14053"/>
    <cellStyle name="Normál 4 3 7 2 3 3 2" xfId="23947"/>
    <cellStyle name="Normál 4 3 7 2 3 4" xfId="9036"/>
    <cellStyle name="Normál 4 3 7 2 3 5" xfId="5152"/>
    <cellStyle name="Normál 4 3 7 2 3 6" xfId="19008"/>
    <cellStyle name="Normál 4 3 7 2 3 7" xfId="28870"/>
    <cellStyle name="Normál 4 3 7 2 4" xfId="1430"/>
    <cellStyle name="Normál 4 3 7 2 4 2" xfId="5155"/>
    <cellStyle name="Normál 4 3 7 2 4 2 2" xfId="16541"/>
    <cellStyle name="Normál 4 3 7 2 4 2 2 2" xfId="26421"/>
    <cellStyle name="Normál 4 3 7 2 4 2 3" xfId="11578"/>
    <cellStyle name="Normál 4 3 7 2 4 2 4" xfId="21479"/>
    <cellStyle name="Normál 4 3 7 2 4 3" xfId="14054"/>
    <cellStyle name="Normál 4 3 7 2 4 3 2" xfId="23948"/>
    <cellStyle name="Normál 4 3 7 2 4 4" xfId="9037"/>
    <cellStyle name="Normál 4 3 7 2 4 5" xfId="5154"/>
    <cellStyle name="Normál 4 3 7 2 4 6" xfId="19009"/>
    <cellStyle name="Normál 4 3 7 2 4 7" xfId="28871"/>
    <cellStyle name="Normál 4 3 7 2 5" xfId="5156"/>
    <cellStyle name="Normál 4 3 7 2 5 2" xfId="16538"/>
    <cellStyle name="Normál 4 3 7 2 5 2 2" xfId="26418"/>
    <cellStyle name="Normál 4 3 7 2 5 3" xfId="11575"/>
    <cellStyle name="Normál 4 3 7 2 5 4" xfId="21476"/>
    <cellStyle name="Normál 4 3 7 2 6" xfId="14051"/>
    <cellStyle name="Normál 4 3 7 2 6 2" xfId="23945"/>
    <cellStyle name="Normál 4 3 7 2 7" xfId="9034"/>
    <cellStyle name="Normál 4 3 7 2 8" xfId="5149"/>
    <cellStyle name="Normál 4 3 7 2 9" xfId="19006"/>
    <cellStyle name="Normál 4 3 7 3" xfId="1431"/>
    <cellStyle name="Normál 4 3 7 3 2" xfId="5158"/>
    <cellStyle name="Normál 4 3 7 3 2 2" xfId="16542"/>
    <cellStyle name="Normál 4 3 7 3 2 2 2" xfId="26422"/>
    <cellStyle name="Normál 4 3 7 3 2 3" xfId="11579"/>
    <cellStyle name="Normál 4 3 7 3 2 4" xfId="21480"/>
    <cellStyle name="Normál 4 3 7 3 3" xfId="14055"/>
    <cellStyle name="Normál 4 3 7 3 3 2" xfId="23949"/>
    <cellStyle name="Normál 4 3 7 3 4" xfId="9038"/>
    <cellStyle name="Normál 4 3 7 3 5" xfId="5157"/>
    <cellStyle name="Normál 4 3 7 3 6" xfId="19010"/>
    <cellStyle name="Normál 4 3 7 3 7" xfId="28872"/>
    <cellStyle name="Normál 4 3 7 4" xfId="1432"/>
    <cellStyle name="Normál 4 3 7 4 2" xfId="5160"/>
    <cellStyle name="Normál 4 3 7 4 2 2" xfId="16543"/>
    <cellStyle name="Normál 4 3 7 4 2 2 2" xfId="26423"/>
    <cellStyle name="Normál 4 3 7 4 2 3" xfId="11580"/>
    <cellStyle name="Normál 4 3 7 4 2 4" xfId="21481"/>
    <cellStyle name="Normál 4 3 7 4 3" xfId="14056"/>
    <cellStyle name="Normál 4 3 7 4 3 2" xfId="23950"/>
    <cellStyle name="Normál 4 3 7 4 4" xfId="9039"/>
    <cellStyle name="Normál 4 3 7 4 5" xfId="5159"/>
    <cellStyle name="Normál 4 3 7 4 6" xfId="19011"/>
    <cellStyle name="Normál 4 3 7 4 7" xfId="28873"/>
    <cellStyle name="Normál 4 3 7 5" xfId="1433"/>
    <cellStyle name="Normál 4 3 7 5 2" xfId="5162"/>
    <cellStyle name="Normál 4 3 7 5 2 2" xfId="16544"/>
    <cellStyle name="Normál 4 3 7 5 2 2 2" xfId="26424"/>
    <cellStyle name="Normál 4 3 7 5 2 3" xfId="11581"/>
    <cellStyle name="Normál 4 3 7 5 2 4" xfId="21482"/>
    <cellStyle name="Normál 4 3 7 5 3" xfId="14057"/>
    <cellStyle name="Normál 4 3 7 5 3 2" xfId="23951"/>
    <cellStyle name="Normál 4 3 7 5 4" xfId="9040"/>
    <cellStyle name="Normál 4 3 7 5 5" xfId="5161"/>
    <cellStyle name="Normál 4 3 7 5 6" xfId="19012"/>
    <cellStyle name="Normál 4 3 7 5 7" xfId="28874"/>
    <cellStyle name="Normál 4 3 7 6" xfId="1434"/>
    <cellStyle name="Normál 4 3 7 6 2" xfId="5164"/>
    <cellStyle name="Normál 4 3 7 6 2 2" xfId="16545"/>
    <cellStyle name="Normál 4 3 7 6 2 2 2" xfId="26425"/>
    <cellStyle name="Normál 4 3 7 6 2 3" xfId="11582"/>
    <cellStyle name="Normál 4 3 7 6 2 4" xfId="21483"/>
    <cellStyle name="Normál 4 3 7 6 3" xfId="14058"/>
    <cellStyle name="Normál 4 3 7 6 3 2" xfId="23952"/>
    <cellStyle name="Normál 4 3 7 6 4" xfId="9041"/>
    <cellStyle name="Normál 4 3 7 6 5" xfId="5163"/>
    <cellStyle name="Normál 4 3 7 6 6" xfId="19013"/>
    <cellStyle name="Normál 4 3 7 6 7" xfId="28875"/>
    <cellStyle name="Normál 4 3 7 7" xfId="5165"/>
    <cellStyle name="Normál 4 3 7 7 2" xfId="16537"/>
    <cellStyle name="Normál 4 3 7 7 2 2" xfId="26417"/>
    <cellStyle name="Normál 4 3 7 7 3" xfId="11574"/>
    <cellStyle name="Normál 4 3 7 7 4" xfId="21475"/>
    <cellStyle name="Normál 4 3 7 8" xfId="14050"/>
    <cellStyle name="Normál 4 3 7 8 2" xfId="23944"/>
    <cellStyle name="Normál 4 3 7 9" xfId="9033"/>
    <cellStyle name="Normál 4 3 8" xfId="1435"/>
    <cellStyle name="Normál 4 3 8 10" xfId="5166"/>
    <cellStyle name="Normál 4 3 8 11" xfId="19014"/>
    <cellStyle name="Normál 4 3 8 12" xfId="28876"/>
    <cellStyle name="Normál 4 3 8 2" xfId="1436"/>
    <cellStyle name="Normál 4 3 8 2 10" xfId="28877"/>
    <cellStyle name="Normál 4 3 8 2 2" xfId="1437"/>
    <cellStyle name="Normál 4 3 8 2 2 2" xfId="5169"/>
    <cellStyle name="Normál 4 3 8 2 2 2 2" xfId="16548"/>
    <cellStyle name="Normál 4 3 8 2 2 2 2 2" xfId="26428"/>
    <cellStyle name="Normál 4 3 8 2 2 2 3" xfId="11585"/>
    <cellStyle name="Normál 4 3 8 2 2 2 4" xfId="21486"/>
    <cellStyle name="Normál 4 3 8 2 2 3" xfId="14061"/>
    <cellStyle name="Normál 4 3 8 2 2 3 2" xfId="23955"/>
    <cellStyle name="Normál 4 3 8 2 2 4" xfId="9044"/>
    <cellStyle name="Normál 4 3 8 2 2 5" xfId="5168"/>
    <cellStyle name="Normál 4 3 8 2 2 6" xfId="19016"/>
    <cellStyle name="Normál 4 3 8 2 2 7" xfId="28878"/>
    <cellStyle name="Normál 4 3 8 2 3" xfId="1438"/>
    <cellStyle name="Normál 4 3 8 2 3 2" xfId="5171"/>
    <cellStyle name="Normál 4 3 8 2 3 2 2" xfId="16549"/>
    <cellStyle name="Normál 4 3 8 2 3 2 2 2" xfId="26429"/>
    <cellStyle name="Normál 4 3 8 2 3 2 3" xfId="11586"/>
    <cellStyle name="Normál 4 3 8 2 3 2 4" xfId="21487"/>
    <cellStyle name="Normál 4 3 8 2 3 3" xfId="14062"/>
    <cellStyle name="Normál 4 3 8 2 3 3 2" xfId="23956"/>
    <cellStyle name="Normál 4 3 8 2 3 4" xfId="9045"/>
    <cellStyle name="Normál 4 3 8 2 3 5" xfId="5170"/>
    <cellStyle name="Normál 4 3 8 2 3 6" xfId="19017"/>
    <cellStyle name="Normál 4 3 8 2 3 7" xfId="28879"/>
    <cellStyle name="Normál 4 3 8 2 4" xfId="1439"/>
    <cellStyle name="Normál 4 3 8 2 4 2" xfId="5173"/>
    <cellStyle name="Normál 4 3 8 2 4 2 2" xfId="16550"/>
    <cellStyle name="Normál 4 3 8 2 4 2 2 2" xfId="26430"/>
    <cellStyle name="Normál 4 3 8 2 4 2 3" xfId="11587"/>
    <cellStyle name="Normál 4 3 8 2 4 2 4" xfId="21488"/>
    <cellStyle name="Normál 4 3 8 2 4 3" xfId="14063"/>
    <cellStyle name="Normál 4 3 8 2 4 3 2" xfId="23957"/>
    <cellStyle name="Normál 4 3 8 2 4 4" xfId="9046"/>
    <cellStyle name="Normál 4 3 8 2 4 5" xfId="5172"/>
    <cellStyle name="Normál 4 3 8 2 4 6" xfId="19018"/>
    <cellStyle name="Normál 4 3 8 2 4 7" xfId="28880"/>
    <cellStyle name="Normál 4 3 8 2 5" xfId="5174"/>
    <cellStyle name="Normál 4 3 8 2 5 2" xfId="16547"/>
    <cellStyle name="Normál 4 3 8 2 5 2 2" xfId="26427"/>
    <cellStyle name="Normál 4 3 8 2 5 3" xfId="11584"/>
    <cellStyle name="Normál 4 3 8 2 5 4" xfId="21485"/>
    <cellStyle name="Normál 4 3 8 2 6" xfId="14060"/>
    <cellStyle name="Normál 4 3 8 2 6 2" xfId="23954"/>
    <cellStyle name="Normál 4 3 8 2 7" xfId="9043"/>
    <cellStyle name="Normál 4 3 8 2 8" xfId="5167"/>
    <cellStyle name="Normál 4 3 8 2 9" xfId="19015"/>
    <cellStyle name="Normál 4 3 8 3" xfId="1440"/>
    <cellStyle name="Normál 4 3 8 3 2" xfId="5176"/>
    <cellStyle name="Normál 4 3 8 3 2 2" xfId="16551"/>
    <cellStyle name="Normál 4 3 8 3 2 2 2" xfId="26431"/>
    <cellStyle name="Normál 4 3 8 3 2 3" xfId="11588"/>
    <cellStyle name="Normál 4 3 8 3 2 4" xfId="21489"/>
    <cellStyle name="Normál 4 3 8 3 3" xfId="14064"/>
    <cellStyle name="Normál 4 3 8 3 3 2" xfId="23958"/>
    <cellStyle name="Normál 4 3 8 3 4" xfId="9047"/>
    <cellStyle name="Normál 4 3 8 3 5" xfId="5175"/>
    <cellStyle name="Normál 4 3 8 3 6" xfId="19019"/>
    <cellStyle name="Normál 4 3 8 3 7" xfId="28881"/>
    <cellStyle name="Normál 4 3 8 4" xfId="1441"/>
    <cellStyle name="Normál 4 3 8 4 2" xfId="5178"/>
    <cellStyle name="Normál 4 3 8 4 2 2" xfId="16552"/>
    <cellStyle name="Normál 4 3 8 4 2 2 2" xfId="26432"/>
    <cellStyle name="Normál 4 3 8 4 2 3" xfId="11589"/>
    <cellStyle name="Normál 4 3 8 4 2 4" xfId="21490"/>
    <cellStyle name="Normál 4 3 8 4 3" xfId="14065"/>
    <cellStyle name="Normál 4 3 8 4 3 2" xfId="23959"/>
    <cellStyle name="Normál 4 3 8 4 4" xfId="9048"/>
    <cellStyle name="Normál 4 3 8 4 5" xfId="5177"/>
    <cellStyle name="Normál 4 3 8 4 6" xfId="19020"/>
    <cellStyle name="Normál 4 3 8 4 7" xfId="28882"/>
    <cellStyle name="Normál 4 3 8 5" xfId="1442"/>
    <cellStyle name="Normál 4 3 8 5 2" xfId="5180"/>
    <cellStyle name="Normál 4 3 8 5 2 2" xfId="16553"/>
    <cellStyle name="Normál 4 3 8 5 2 2 2" xfId="26433"/>
    <cellStyle name="Normál 4 3 8 5 2 3" xfId="11590"/>
    <cellStyle name="Normál 4 3 8 5 2 4" xfId="21491"/>
    <cellStyle name="Normál 4 3 8 5 3" xfId="14066"/>
    <cellStyle name="Normál 4 3 8 5 3 2" xfId="23960"/>
    <cellStyle name="Normál 4 3 8 5 4" xfId="9049"/>
    <cellStyle name="Normál 4 3 8 5 5" xfId="5179"/>
    <cellStyle name="Normál 4 3 8 5 6" xfId="19021"/>
    <cellStyle name="Normál 4 3 8 5 7" xfId="28883"/>
    <cellStyle name="Normál 4 3 8 6" xfId="1443"/>
    <cellStyle name="Normál 4 3 8 6 2" xfId="5182"/>
    <cellStyle name="Normál 4 3 8 6 2 2" xfId="16554"/>
    <cellStyle name="Normál 4 3 8 6 2 2 2" xfId="26434"/>
    <cellStyle name="Normál 4 3 8 6 2 3" xfId="11591"/>
    <cellStyle name="Normál 4 3 8 6 2 4" xfId="21492"/>
    <cellStyle name="Normál 4 3 8 6 3" xfId="14067"/>
    <cellStyle name="Normál 4 3 8 6 3 2" xfId="23961"/>
    <cellStyle name="Normál 4 3 8 6 4" xfId="9050"/>
    <cellStyle name="Normál 4 3 8 6 5" xfId="5181"/>
    <cellStyle name="Normál 4 3 8 6 6" xfId="19022"/>
    <cellStyle name="Normál 4 3 8 6 7" xfId="28884"/>
    <cellStyle name="Normál 4 3 8 7" xfId="5183"/>
    <cellStyle name="Normál 4 3 8 7 2" xfId="16546"/>
    <cellStyle name="Normál 4 3 8 7 2 2" xfId="26426"/>
    <cellStyle name="Normál 4 3 8 7 3" xfId="11583"/>
    <cellStyle name="Normál 4 3 8 7 4" xfId="21484"/>
    <cellStyle name="Normál 4 3 8 8" xfId="14059"/>
    <cellStyle name="Normál 4 3 8 8 2" xfId="23953"/>
    <cellStyle name="Normál 4 3 8 9" xfId="9042"/>
    <cellStyle name="Normál 4 3 9" xfId="1444"/>
    <cellStyle name="Normál 4 3 9 10" xfId="5184"/>
    <cellStyle name="Normál 4 3 9 11" xfId="19023"/>
    <cellStyle name="Normál 4 3 9 12" xfId="28885"/>
    <cellStyle name="Normál 4 3 9 2" xfId="1445"/>
    <cellStyle name="Normál 4 3 9 2 10" xfId="28886"/>
    <cellStyle name="Normál 4 3 9 2 2" xfId="1446"/>
    <cellStyle name="Normál 4 3 9 2 2 2" xfId="5187"/>
    <cellStyle name="Normál 4 3 9 2 2 2 2" xfId="16557"/>
    <cellStyle name="Normál 4 3 9 2 2 2 2 2" xfId="26437"/>
    <cellStyle name="Normál 4 3 9 2 2 2 3" xfId="11594"/>
    <cellStyle name="Normál 4 3 9 2 2 2 4" xfId="21495"/>
    <cellStyle name="Normál 4 3 9 2 2 3" xfId="14070"/>
    <cellStyle name="Normál 4 3 9 2 2 3 2" xfId="23964"/>
    <cellStyle name="Normál 4 3 9 2 2 4" xfId="9053"/>
    <cellStyle name="Normál 4 3 9 2 2 5" xfId="5186"/>
    <cellStyle name="Normál 4 3 9 2 2 6" xfId="19025"/>
    <cellStyle name="Normál 4 3 9 2 2 7" xfId="28887"/>
    <cellStyle name="Normál 4 3 9 2 3" xfId="1447"/>
    <cellStyle name="Normál 4 3 9 2 3 2" xfId="5189"/>
    <cellStyle name="Normál 4 3 9 2 3 2 2" xfId="16558"/>
    <cellStyle name="Normál 4 3 9 2 3 2 2 2" xfId="26438"/>
    <cellStyle name="Normál 4 3 9 2 3 2 3" xfId="11595"/>
    <cellStyle name="Normál 4 3 9 2 3 2 4" xfId="21496"/>
    <cellStyle name="Normál 4 3 9 2 3 3" xfId="14071"/>
    <cellStyle name="Normál 4 3 9 2 3 3 2" xfId="23965"/>
    <cellStyle name="Normál 4 3 9 2 3 4" xfId="9054"/>
    <cellStyle name="Normál 4 3 9 2 3 5" xfId="5188"/>
    <cellStyle name="Normál 4 3 9 2 3 6" xfId="19026"/>
    <cellStyle name="Normál 4 3 9 2 3 7" xfId="28888"/>
    <cellStyle name="Normál 4 3 9 2 4" xfId="1448"/>
    <cellStyle name="Normál 4 3 9 2 4 2" xfId="5191"/>
    <cellStyle name="Normál 4 3 9 2 4 2 2" xfId="16559"/>
    <cellStyle name="Normál 4 3 9 2 4 2 2 2" xfId="26439"/>
    <cellStyle name="Normál 4 3 9 2 4 2 3" xfId="11596"/>
    <cellStyle name="Normál 4 3 9 2 4 2 4" xfId="21497"/>
    <cellStyle name="Normál 4 3 9 2 4 3" xfId="14072"/>
    <cellStyle name="Normál 4 3 9 2 4 3 2" xfId="23966"/>
    <cellStyle name="Normál 4 3 9 2 4 4" xfId="9055"/>
    <cellStyle name="Normál 4 3 9 2 4 5" xfId="5190"/>
    <cellStyle name="Normál 4 3 9 2 4 6" xfId="19027"/>
    <cellStyle name="Normál 4 3 9 2 4 7" xfId="28889"/>
    <cellStyle name="Normál 4 3 9 2 5" xfId="5192"/>
    <cellStyle name="Normál 4 3 9 2 5 2" xfId="16556"/>
    <cellStyle name="Normál 4 3 9 2 5 2 2" xfId="26436"/>
    <cellStyle name="Normál 4 3 9 2 5 3" xfId="11593"/>
    <cellStyle name="Normál 4 3 9 2 5 4" xfId="21494"/>
    <cellStyle name="Normál 4 3 9 2 6" xfId="14069"/>
    <cellStyle name="Normál 4 3 9 2 6 2" xfId="23963"/>
    <cellStyle name="Normál 4 3 9 2 7" xfId="9052"/>
    <cellStyle name="Normál 4 3 9 2 8" xfId="5185"/>
    <cellStyle name="Normál 4 3 9 2 9" xfId="19024"/>
    <cellStyle name="Normál 4 3 9 3" xfId="1449"/>
    <cellStyle name="Normál 4 3 9 3 2" xfId="5194"/>
    <cellStyle name="Normál 4 3 9 3 2 2" xfId="16560"/>
    <cellStyle name="Normál 4 3 9 3 2 2 2" xfId="26440"/>
    <cellStyle name="Normál 4 3 9 3 2 3" xfId="11597"/>
    <cellStyle name="Normál 4 3 9 3 2 4" xfId="21498"/>
    <cellStyle name="Normál 4 3 9 3 3" xfId="14073"/>
    <cellStyle name="Normál 4 3 9 3 3 2" xfId="23967"/>
    <cellStyle name="Normál 4 3 9 3 4" xfId="9056"/>
    <cellStyle name="Normál 4 3 9 3 5" xfId="5193"/>
    <cellStyle name="Normál 4 3 9 3 6" xfId="19028"/>
    <cellStyle name="Normál 4 3 9 3 7" xfId="28890"/>
    <cellStyle name="Normál 4 3 9 4" xfId="1450"/>
    <cellStyle name="Normál 4 3 9 4 2" xfId="5196"/>
    <cellStyle name="Normál 4 3 9 4 2 2" xfId="16561"/>
    <cellStyle name="Normál 4 3 9 4 2 2 2" xfId="26441"/>
    <cellStyle name="Normál 4 3 9 4 2 3" xfId="11598"/>
    <cellStyle name="Normál 4 3 9 4 2 4" xfId="21499"/>
    <cellStyle name="Normál 4 3 9 4 3" xfId="14074"/>
    <cellStyle name="Normál 4 3 9 4 3 2" xfId="23968"/>
    <cellStyle name="Normál 4 3 9 4 4" xfId="9057"/>
    <cellStyle name="Normál 4 3 9 4 5" xfId="5195"/>
    <cellStyle name="Normál 4 3 9 4 6" xfId="19029"/>
    <cellStyle name="Normál 4 3 9 4 7" xfId="28891"/>
    <cellStyle name="Normál 4 3 9 5" xfId="1451"/>
    <cellStyle name="Normál 4 3 9 5 2" xfId="5198"/>
    <cellStyle name="Normál 4 3 9 5 2 2" xfId="16562"/>
    <cellStyle name="Normál 4 3 9 5 2 2 2" xfId="26442"/>
    <cellStyle name="Normál 4 3 9 5 2 3" xfId="11599"/>
    <cellStyle name="Normál 4 3 9 5 2 4" xfId="21500"/>
    <cellStyle name="Normál 4 3 9 5 3" xfId="14075"/>
    <cellStyle name="Normál 4 3 9 5 3 2" xfId="23969"/>
    <cellStyle name="Normál 4 3 9 5 4" xfId="9058"/>
    <cellStyle name="Normál 4 3 9 5 5" xfId="5197"/>
    <cellStyle name="Normál 4 3 9 5 6" xfId="19030"/>
    <cellStyle name="Normál 4 3 9 5 7" xfId="28892"/>
    <cellStyle name="Normál 4 3 9 6" xfId="1452"/>
    <cellStyle name="Normál 4 3 9 6 2" xfId="5200"/>
    <cellStyle name="Normál 4 3 9 6 2 2" xfId="16563"/>
    <cellStyle name="Normál 4 3 9 6 2 2 2" xfId="26443"/>
    <cellStyle name="Normál 4 3 9 6 2 3" xfId="11600"/>
    <cellStyle name="Normál 4 3 9 6 2 4" xfId="21501"/>
    <cellStyle name="Normál 4 3 9 6 3" xfId="14076"/>
    <cellStyle name="Normál 4 3 9 6 3 2" xfId="23970"/>
    <cellStyle name="Normál 4 3 9 6 4" xfId="9059"/>
    <cellStyle name="Normál 4 3 9 6 5" xfId="5199"/>
    <cellStyle name="Normál 4 3 9 6 6" xfId="19031"/>
    <cellStyle name="Normál 4 3 9 6 7" xfId="28893"/>
    <cellStyle name="Normál 4 3 9 7" xfId="5201"/>
    <cellStyle name="Normál 4 3 9 7 2" xfId="16555"/>
    <cellStyle name="Normál 4 3 9 7 2 2" xfId="26435"/>
    <cellStyle name="Normál 4 3 9 7 3" xfId="11592"/>
    <cellStyle name="Normál 4 3 9 7 4" xfId="21493"/>
    <cellStyle name="Normál 4 3 9 8" xfId="14068"/>
    <cellStyle name="Normál 4 3 9 8 2" xfId="23962"/>
    <cellStyle name="Normál 4 3 9 9" xfId="9051"/>
    <cellStyle name="Normál 4 4" xfId="1453"/>
    <cellStyle name="Normál 4 4 10" xfId="1454"/>
    <cellStyle name="Normál 4 4 10 2" xfId="5204"/>
    <cellStyle name="Normál 4 4 10 2 2" xfId="16565"/>
    <cellStyle name="Normál 4 4 10 2 2 2" xfId="26445"/>
    <cellStyle name="Normál 4 4 10 2 3" xfId="11602"/>
    <cellStyle name="Normál 4 4 10 2 4" xfId="21503"/>
    <cellStyle name="Normál 4 4 10 3" xfId="14078"/>
    <cellStyle name="Normál 4 4 10 3 2" xfId="23972"/>
    <cellStyle name="Normál 4 4 10 4" xfId="9061"/>
    <cellStyle name="Normál 4 4 10 5" xfId="5203"/>
    <cellStyle name="Normál 4 4 10 6" xfId="19033"/>
    <cellStyle name="Normál 4 4 10 7" xfId="28895"/>
    <cellStyle name="Normál 4 4 11" xfId="1455"/>
    <cellStyle name="Normál 4 4 11 2" xfId="5206"/>
    <cellStyle name="Normál 4 4 11 2 2" xfId="16566"/>
    <cellStyle name="Normál 4 4 11 2 2 2" xfId="26446"/>
    <cellStyle name="Normál 4 4 11 2 3" xfId="11603"/>
    <cellStyle name="Normál 4 4 11 2 4" xfId="21504"/>
    <cellStyle name="Normál 4 4 11 3" xfId="14079"/>
    <cellStyle name="Normál 4 4 11 3 2" xfId="23973"/>
    <cellStyle name="Normál 4 4 11 4" xfId="9062"/>
    <cellStyle name="Normál 4 4 11 5" xfId="5205"/>
    <cellStyle name="Normál 4 4 11 6" xfId="19034"/>
    <cellStyle name="Normál 4 4 11 7" xfId="28896"/>
    <cellStyle name="Normál 4 4 12" xfId="1456"/>
    <cellStyle name="Normál 4 4 12 2" xfId="5208"/>
    <cellStyle name="Normál 4 4 12 2 2" xfId="16567"/>
    <cellStyle name="Normál 4 4 12 2 2 2" xfId="26447"/>
    <cellStyle name="Normál 4 4 12 2 3" xfId="11604"/>
    <cellStyle name="Normál 4 4 12 2 4" xfId="21505"/>
    <cellStyle name="Normál 4 4 12 3" xfId="14080"/>
    <cellStyle name="Normál 4 4 12 3 2" xfId="23974"/>
    <cellStyle name="Normál 4 4 12 4" xfId="9063"/>
    <cellStyle name="Normál 4 4 12 5" xfId="5207"/>
    <cellStyle name="Normál 4 4 12 6" xfId="19035"/>
    <cellStyle name="Normál 4 4 12 7" xfId="28897"/>
    <cellStyle name="Normál 4 4 13" xfId="1457"/>
    <cellStyle name="Normál 4 4 13 2" xfId="5210"/>
    <cellStyle name="Normál 4 4 13 2 2" xfId="16568"/>
    <cellStyle name="Normál 4 4 13 2 2 2" xfId="26448"/>
    <cellStyle name="Normál 4 4 13 2 3" xfId="11605"/>
    <cellStyle name="Normál 4 4 13 2 4" xfId="21506"/>
    <cellStyle name="Normál 4 4 13 3" xfId="14081"/>
    <cellStyle name="Normál 4 4 13 3 2" xfId="23975"/>
    <cellStyle name="Normál 4 4 13 4" xfId="9064"/>
    <cellStyle name="Normál 4 4 13 5" xfId="5209"/>
    <cellStyle name="Normál 4 4 13 6" xfId="19036"/>
    <cellStyle name="Normál 4 4 13 7" xfId="28898"/>
    <cellStyle name="Normál 4 4 14" xfId="5211"/>
    <cellStyle name="Normál 4 4 14 2" xfId="16564"/>
    <cellStyle name="Normál 4 4 14 2 2" xfId="26444"/>
    <cellStyle name="Normál 4 4 14 3" xfId="11601"/>
    <cellStyle name="Normál 4 4 14 4" xfId="21502"/>
    <cellStyle name="Normál 4 4 15" xfId="14077"/>
    <cellStyle name="Normál 4 4 15 2" xfId="23971"/>
    <cellStyle name="Normál 4 4 16" xfId="9060"/>
    <cellStyle name="Normál 4 4 17" xfId="5202"/>
    <cellStyle name="Normál 4 4 18" xfId="19032"/>
    <cellStyle name="Normál 4 4 19" xfId="28894"/>
    <cellStyle name="Normál 4 4 2" xfId="1458"/>
    <cellStyle name="Normál 4 4 2 10" xfId="1459"/>
    <cellStyle name="Normál 4 4 2 10 2" xfId="5214"/>
    <cellStyle name="Normál 4 4 2 10 2 2" xfId="16570"/>
    <cellStyle name="Normál 4 4 2 10 2 2 2" xfId="26450"/>
    <cellStyle name="Normál 4 4 2 10 2 3" xfId="11607"/>
    <cellStyle name="Normál 4 4 2 10 2 4" xfId="21508"/>
    <cellStyle name="Normál 4 4 2 10 3" xfId="14083"/>
    <cellStyle name="Normál 4 4 2 10 3 2" xfId="23977"/>
    <cellStyle name="Normál 4 4 2 10 4" xfId="9066"/>
    <cellStyle name="Normál 4 4 2 10 5" xfId="5213"/>
    <cellStyle name="Normál 4 4 2 10 6" xfId="19038"/>
    <cellStyle name="Normál 4 4 2 10 7" xfId="28900"/>
    <cellStyle name="Normál 4 4 2 11" xfId="1460"/>
    <cellStyle name="Normál 4 4 2 11 2" xfId="5216"/>
    <cellStyle name="Normál 4 4 2 11 2 2" xfId="16571"/>
    <cellStyle name="Normál 4 4 2 11 2 2 2" xfId="26451"/>
    <cellStyle name="Normál 4 4 2 11 2 3" xfId="11608"/>
    <cellStyle name="Normál 4 4 2 11 2 4" xfId="21509"/>
    <cellStyle name="Normál 4 4 2 11 3" xfId="14084"/>
    <cellStyle name="Normál 4 4 2 11 3 2" xfId="23978"/>
    <cellStyle name="Normál 4 4 2 11 4" xfId="9067"/>
    <cellStyle name="Normál 4 4 2 11 5" xfId="5215"/>
    <cellStyle name="Normál 4 4 2 11 6" xfId="19039"/>
    <cellStyle name="Normál 4 4 2 11 7" xfId="28901"/>
    <cellStyle name="Normál 4 4 2 12" xfId="1461"/>
    <cellStyle name="Normál 4 4 2 12 2" xfId="5218"/>
    <cellStyle name="Normál 4 4 2 12 2 2" xfId="16572"/>
    <cellStyle name="Normál 4 4 2 12 2 2 2" xfId="26452"/>
    <cellStyle name="Normál 4 4 2 12 2 3" xfId="11609"/>
    <cellStyle name="Normál 4 4 2 12 2 4" xfId="21510"/>
    <cellStyle name="Normál 4 4 2 12 3" xfId="14085"/>
    <cellStyle name="Normál 4 4 2 12 3 2" xfId="23979"/>
    <cellStyle name="Normál 4 4 2 12 4" xfId="9068"/>
    <cellStyle name="Normál 4 4 2 12 5" xfId="5217"/>
    <cellStyle name="Normál 4 4 2 12 6" xfId="19040"/>
    <cellStyle name="Normál 4 4 2 12 7" xfId="28902"/>
    <cellStyle name="Normál 4 4 2 13" xfId="5219"/>
    <cellStyle name="Normál 4 4 2 13 2" xfId="16569"/>
    <cellStyle name="Normál 4 4 2 13 2 2" xfId="26449"/>
    <cellStyle name="Normál 4 4 2 13 3" xfId="11606"/>
    <cellStyle name="Normál 4 4 2 13 4" xfId="21507"/>
    <cellStyle name="Normál 4 4 2 14" xfId="14082"/>
    <cellStyle name="Normál 4 4 2 14 2" xfId="23976"/>
    <cellStyle name="Normál 4 4 2 15" xfId="9065"/>
    <cellStyle name="Normál 4 4 2 16" xfId="5212"/>
    <cellStyle name="Normál 4 4 2 17" xfId="19037"/>
    <cellStyle name="Normál 4 4 2 18" xfId="28899"/>
    <cellStyle name="Normál 4 4 2 2" xfId="1462"/>
    <cellStyle name="Normál 4 4 2 2 10" xfId="5220"/>
    <cellStyle name="Normál 4 4 2 2 11" xfId="19041"/>
    <cellStyle name="Normál 4 4 2 2 12" xfId="28903"/>
    <cellStyle name="Normál 4 4 2 2 2" xfId="1463"/>
    <cellStyle name="Normál 4 4 2 2 2 10" xfId="28904"/>
    <cellStyle name="Normál 4 4 2 2 2 2" xfId="1464"/>
    <cellStyle name="Normál 4 4 2 2 2 2 2" xfId="5223"/>
    <cellStyle name="Normál 4 4 2 2 2 2 2 2" xfId="16575"/>
    <cellStyle name="Normál 4 4 2 2 2 2 2 2 2" xfId="26455"/>
    <cellStyle name="Normál 4 4 2 2 2 2 2 3" xfId="11612"/>
    <cellStyle name="Normál 4 4 2 2 2 2 2 4" xfId="21513"/>
    <cellStyle name="Normál 4 4 2 2 2 2 3" xfId="14088"/>
    <cellStyle name="Normál 4 4 2 2 2 2 3 2" xfId="23982"/>
    <cellStyle name="Normál 4 4 2 2 2 2 4" xfId="9071"/>
    <cellStyle name="Normál 4 4 2 2 2 2 5" xfId="5222"/>
    <cellStyle name="Normál 4 4 2 2 2 2 6" xfId="19043"/>
    <cellStyle name="Normál 4 4 2 2 2 2 7" xfId="28905"/>
    <cellStyle name="Normál 4 4 2 2 2 3" xfId="1465"/>
    <cellStyle name="Normál 4 4 2 2 2 3 2" xfId="5225"/>
    <cellStyle name="Normál 4 4 2 2 2 3 2 2" xfId="16576"/>
    <cellStyle name="Normál 4 4 2 2 2 3 2 2 2" xfId="26456"/>
    <cellStyle name="Normál 4 4 2 2 2 3 2 3" xfId="11613"/>
    <cellStyle name="Normál 4 4 2 2 2 3 2 4" xfId="21514"/>
    <cellStyle name="Normál 4 4 2 2 2 3 3" xfId="14089"/>
    <cellStyle name="Normál 4 4 2 2 2 3 3 2" xfId="23983"/>
    <cellStyle name="Normál 4 4 2 2 2 3 4" xfId="9072"/>
    <cellStyle name="Normál 4 4 2 2 2 3 5" xfId="5224"/>
    <cellStyle name="Normál 4 4 2 2 2 3 6" xfId="19044"/>
    <cellStyle name="Normál 4 4 2 2 2 3 7" xfId="28906"/>
    <cellStyle name="Normál 4 4 2 2 2 4" xfId="1466"/>
    <cellStyle name="Normál 4 4 2 2 2 4 2" xfId="5227"/>
    <cellStyle name="Normál 4 4 2 2 2 4 2 2" xfId="16577"/>
    <cellStyle name="Normál 4 4 2 2 2 4 2 2 2" xfId="26457"/>
    <cellStyle name="Normál 4 4 2 2 2 4 2 3" xfId="11614"/>
    <cellStyle name="Normál 4 4 2 2 2 4 2 4" xfId="21515"/>
    <cellStyle name="Normál 4 4 2 2 2 4 3" xfId="14090"/>
    <cellStyle name="Normál 4 4 2 2 2 4 3 2" xfId="23984"/>
    <cellStyle name="Normál 4 4 2 2 2 4 4" xfId="9073"/>
    <cellStyle name="Normál 4 4 2 2 2 4 5" xfId="5226"/>
    <cellStyle name="Normál 4 4 2 2 2 4 6" xfId="19045"/>
    <cellStyle name="Normál 4 4 2 2 2 4 7" xfId="28907"/>
    <cellStyle name="Normál 4 4 2 2 2 5" xfId="5228"/>
    <cellStyle name="Normál 4 4 2 2 2 5 2" xfId="16574"/>
    <cellStyle name="Normál 4 4 2 2 2 5 2 2" xfId="26454"/>
    <cellStyle name="Normál 4 4 2 2 2 5 3" xfId="11611"/>
    <cellStyle name="Normál 4 4 2 2 2 5 4" xfId="21512"/>
    <cellStyle name="Normál 4 4 2 2 2 6" xfId="14087"/>
    <cellStyle name="Normál 4 4 2 2 2 6 2" xfId="23981"/>
    <cellStyle name="Normál 4 4 2 2 2 7" xfId="9070"/>
    <cellStyle name="Normál 4 4 2 2 2 8" xfId="5221"/>
    <cellStyle name="Normál 4 4 2 2 2 9" xfId="19042"/>
    <cellStyle name="Normál 4 4 2 2 3" xfId="1467"/>
    <cellStyle name="Normál 4 4 2 2 3 2" xfId="5230"/>
    <cellStyle name="Normál 4 4 2 2 3 2 2" xfId="16578"/>
    <cellStyle name="Normál 4 4 2 2 3 2 2 2" xfId="26458"/>
    <cellStyle name="Normál 4 4 2 2 3 2 3" xfId="11615"/>
    <cellStyle name="Normál 4 4 2 2 3 2 4" xfId="21516"/>
    <cellStyle name="Normál 4 4 2 2 3 3" xfId="14091"/>
    <cellStyle name="Normál 4 4 2 2 3 3 2" xfId="23985"/>
    <cellStyle name="Normál 4 4 2 2 3 4" xfId="9074"/>
    <cellStyle name="Normál 4 4 2 2 3 5" xfId="5229"/>
    <cellStyle name="Normál 4 4 2 2 3 6" xfId="19046"/>
    <cellStyle name="Normál 4 4 2 2 3 7" xfId="28908"/>
    <cellStyle name="Normál 4 4 2 2 4" xfId="1468"/>
    <cellStyle name="Normál 4 4 2 2 4 2" xfId="5232"/>
    <cellStyle name="Normál 4 4 2 2 4 2 2" xfId="16579"/>
    <cellStyle name="Normál 4 4 2 2 4 2 2 2" xfId="26459"/>
    <cellStyle name="Normál 4 4 2 2 4 2 3" xfId="11616"/>
    <cellStyle name="Normál 4 4 2 2 4 2 4" xfId="21517"/>
    <cellStyle name="Normál 4 4 2 2 4 3" xfId="14092"/>
    <cellStyle name="Normál 4 4 2 2 4 3 2" xfId="23986"/>
    <cellStyle name="Normál 4 4 2 2 4 4" xfId="9075"/>
    <cellStyle name="Normál 4 4 2 2 4 5" xfId="5231"/>
    <cellStyle name="Normál 4 4 2 2 4 6" xfId="19047"/>
    <cellStyle name="Normál 4 4 2 2 4 7" xfId="28909"/>
    <cellStyle name="Normál 4 4 2 2 5" xfId="1469"/>
    <cellStyle name="Normál 4 4 2 2 5 2" xfId="5234"/>
    <cellStyle name="Normál 4 4 2 2 5 2 2" xfId="16580"/>
    <cellStyle name="Normál 4 4 2 2 5 2 2 2" xfId="26460"/>
    <cellStyle name="Normál 4 4 2 2 5 2 3" xfId="11617"/>
    <cellStyle name="Normál 4 4 2 2 5 2 4" xfId="21518"/>
    <cellStyle name="Normál 4 4 2 2 5 3" xfId="14093"/>
    <cellStyle name="Normál 4 4 2 2 5 3 2" xfId="23987"/>
    <cellStyle name="Normál 4 4 2 2 5 4" xfId="9076"/>
    <cellStyle name="Normál 4 4 2 2 5 5" xfId="5233"/>
    <cellStyle name="Normál 4 4 2 2 5 6" xfId="19048"/>
    <cellStyle name="Normál 4 4 2 2 5 7" xfId="28910"/>
    <cellStyle name="Normál 4 4 2 2 6" xfId="1470"/>
    <cellStyle name="Normál 4 4 2 2 6 2" xfId="5236"/>
    <cellStyle name="Normál 4 4 2 2 6 2 2" xfId="16581"/>
    <cellStyle name="Normál 4 4 2 2 6 2 2 2" xfId="26461"/>
    <cellStyle name="Normál 4 4 2 2 6 2 3" xfId="11618"/>
    <cellStyle name="Normál 4 4 2 2 6 2 4" xfId="21519"/>
    <cellStyle name="Normál 4 4 2 2 6 3" xfId="14094"/>
    <cellStyle name="Normál 4 4 2 2 6 3 2" xfId="23988"/>
    <cellStyle name="Normál 4 4 2 2 6 4" xfId="9077"/>
    <cellStyle name="Normál 4 4 2 2 6 5" xfId="5235"/>
    <cellStyle name="Normál 4 4 2 2 6 6" xfId="19049"/>
    <cellStyle name="Normál 4 4 2 2 6 7" xfId="28911"/>
    <cellStyle name="Normál 4 4 2 2 7" xfId="5237"/>
    <cellStyle name="Normál 4 4 2 2 7 2" xfId="16573"/>
    <cellStyle name="Normál 4 4 2 2 7 2 2" xfId="26453"/>
    <cellStyle name="Normál 4 4 2 2 7 3" xfId="11610"/>
    <cellStyle name="Normál 4 4 2 2 7 4" xfId="21511"/>
    <cellStyle name="Normál 4 4 2 2 8" xfId="14086"/>
    <cellStyle name="Normál 4 4 2 2 8 2" xfId="23980"/>
    <cellStyle name="Normál 4 4 2 2 9" xfId="9069"/>
    <cellStyle name="Normál 4 4 2 3" xfId="1471"/>
    <cellStyle name="Normál 4 4 2 3 10" xfId="5238"/>
    <cellStyle name="Normál 4 4 2 3 11" xfId="19050"/>
    <cellStyle name="Normál 4 4 2 3 12" xfId="28912"/>
    <cellStyle name="Normál 4 4 2 3 2" xfId="1472"/>
    <cellStyle name="Normál 4 4 2 3 2 10" xfId="28913"/>
    <cellStyle name="Normál 4 4 2 3 2 2" xfId="1473"/>
    <cellStyle name="Normál 4 4 2 3 2 2 2" xfId="5241"/>
    <cellStyle name="Normál 4 4 2 3 2 2 2 2" xfId="16584"/>
    <cellStyle name="Normál 4 4 2 3 2 2 2 2 2" xfId="26464"/>
    <cellStyle name="Normál 4 4 2 3 2 2 2 3" xfId="11621"/>
    <cellStyle name="Normál 4 4 2 3 2 2 2 4" xfId="21522"/>
    <cellStyle name="Normál 4 4 2 3 2 2 3" xfId="14097"/>
    <cellStyle name="Normál 4 4 2 3 2 2 3 2" xfId="23991"/>
    <cellStyle name="Normál 4 4 2 3 2 2 4" xfId="9080"/>
    <cellStyle name="Normál 4 4 2 3 2 2 5" xfId="5240"/>
    <cellStyle name="Normál 4 4 2 3 2 2 6" xfId="19052"/>
    <cellStyle name="Normál 4 4 2 3 2 2 7" xfId="28914"/>
    <cellStyle name="Normál 4 4 2 3 2 3" xfId="1474"/>
    <cellStyle name="Normál 4 4 2 3 2 3 2" xfId="5243"/>
    <cellStyle name="Normál 4 4 2 3 2 3 2 2" xfId="16585"/>
    <cellStyle name="Normál 4 4 2 3 2 3 2 2 2" xfId="26465"/>
    <cellStyle name="Normál 4 4 2 3 2 3 2 3" xfId="11622"/>
    <cellStyle name="Normál 4 4 2 3 2 3 2 4" xfId="21523"/>
    <cellStyle name="Normál 4 4 2 3 2 3 3" xfId="14098"/>
    <cellStyle name="Normál 4 4 2 3 2 3 3 2" xfId="23992"/>
    <cellStyle name="Normál 4 4 2 3 2 3 4" xfId="9081"/>
    <cellStyle name="Normál 4 4 2 3 2 3 5" xfId="5242"/>
    <cellStyle name="Normál 4 4 2 3 2 3 6" xfId="19053"/>
    <cellStyle name="Normál 4 4 2 3 2 3 7" xfId="28915"/>
    <cellStyle name="Normál 4 4 2 3 2 4" xfId="1475"/>
    <cellStyle name="Normál 4 4 2 3 2 4 2" xfId="5245"/>
    <cellStyle name="Normál 4 4 2 3 2 4 2 2" xfId="16586"/>
    <cellStyle name="Normál 4 4 2 3 2 4 2 2 2" xfId="26466"/>
    <cellStyle name="Normál 4 4 2 3 2 4 2 3" xfId="11623"/>
    <cellStyle name="Normál 4 4 2 3 2 4 2 4" xfId="21524"/>
    <cellStyle name="Normál 4 4 2 3 2 4 3" xfId="14099"/>
    <cellStyle name="Normál 4 4 2 3 2 4 3 2" xfId="23993"/>
    <cellStyle name="Normál 4 4 2 3 2 4 4" xfId="9082"/>
    <cellStyle name="Normál 4 4 2 3 2 4 5" xfId="5244"/>
    <cellStyle name="Normál 4 4 2 3 2 4 6" xfId="19054"/>
    <cellStyle name="Normál 4 4 2 3 2 4 7" xfId="28916"/>
    <cellStyle name="Normál 4 4 2 3 2 5" xfId="5246"/>
    <cellStyle name="Normál 4 4 2 3 2 5 2" xfId="16583"/>
    <cellStyle name="Normál 4 4 2 3 2 5 2 2" xfId="26463"/>
    <cellStyle name="Normál 4 4 2 3 2 5 3" xfId="11620"/>
    <cellStyle name="Normál 4 4 2 3 2 5 4" xfId="21521"/>
    <cellStyle name="Normál 4 4 2 3 2 6" xfId="14096"/>
    <cellStyle name="Normál 4 4 2 3 2 6 2" xfId="23990"/>
    <cellStyle name="Normál 4 4 2 3 2 7" xfId="9079"/>
    <cellStyle name="Normál 4 4 2 3 2 8" xfId="5239"/>
    <cellStyle name="Normál 4 4 2 3 2 9" xfId="19051"/>
    <cellStyle name="Normál 4 4 2 3 3" xfId="1476"/>
    <cellStyle name="Normál 4 4 2 3 3 2" xfId="5248"/>
    <cellStyle name="Normál 4 4 2 3 3 2 2" xfId="16587"/>
    <cellStyle name="Normál 4 4 2 3 3 2 2 2" xfId="26467"/>
    <cellStyle name="Normál 4 4 2 3 3 2 3" xfId="11624"/>
    <cellStyle name="Normál 4 4 2 3 3 2 4" xfId="21525"/>
    <cellStyle name="Normál 4 4 2 3 3 3" xfId="14100"/>
    <cellStyle name="Normál 4 4 2 3 3 3 2" xfId="23994"/>
    <cellStyle name="Normál 4 4 2 3 3 4" xfId="9083"/>
    <cellStyle name="Normál 4 4 2 3 3 5" xfId="5247"/>
    <cellStyle name="Normál 4 4 2 3 3 6" xfId="19055"/>
    <cellStyle name="Normál 4 4 2 3 3 7" xfId="28917"/>
    <cellStyle name="Normál 4 4 2 3 4" xfId="1477"/>
    <cellStyle name="Normál 4 4 2 3 4 2" xfId="5250"/>
    <cellStyle name="Normál 4 4 2 3 4 2 2" xfId="16588"/>
    <cellStyle name="Normál 4 4 2 3 4 2 2 2" xfId="26468"/>
    <cellStyle name="Normál 4 4 2 3 4 2 3" xfId="11625"/>
    <cellStyle name="Normál 4 4 2 3 4 2 4" xfId="21526"/>
    <cellStyle name="Normál 4 4 2 3 4 3" xfId="14101"/>
    <cellStyle name="Normál 4 4 2 3 4 3 2" xfId="23995"/>
    <cellStyle name="Normál 4 4 2 3 4 4" xfId="9084"/>
    <cellStyle name="Normál 4 4 2 3 4 5" xfId="5249"/>
    <cellStyle name="Normál 4 4 2 3 4 6" xfId="19056"/>
    <cellStyle name="Normál 4 4 2 3 4 7" xfId="28918"/>
    <cellStyle name="Normál 4 4 2 3 5" xfId="1478"/>
    <cellStyle name="Normál 4 4 2 3 5 2" xfId="5252"/>
    <cellStyle name="Normál 4 4 2 3 5 2 2" xfId="16589"/>
    <cellStyle name="Normál 4 4 2 3 5 2 2 2" xfId="26469"/>
    <cellStyle name="Normál 4 4 2 3 5 2 3" xfId="11626"/>
    <cellStyle name="Normál 4 4 2 3 5 2 4" xfId="21527"/>
    <cellStyle name="Normál 4 4 2 3 5 3" xfId="14102"/>
    <cellStyle name="Normál 4 4 2 3 5 3 2" xfId="23996"/>
    <cellStyle name="Normál 4 4 2 3 5 4" xfId="9085"/>
    <cellStyle name="Normál 4 4 2 3 5 5" xfId="5251"/>
    <cellStyle name="Normál 4 4 2 3 5 6" xfId="19057"/>
    <cellStyle name="Normál 4 4 2 3 5 7" xfId="28919"/>
    <cellStyle name="Normál 4 4 2 3 6" xfId="1479"/>
    <cellStyle name="Normál 4 4 2 3 6 2" xfId="5254"/>
    <cellStyle name="Normál 4 4 2 3 6 2 2" xfId="16590"/>
    <cellStyle name="Normál 4 4 2 3 6 2 2 2" xfId="26470"/>
    <cellStyle name="Normál 4 4 2 3 6 2 3" xfId="11627"/>
    <cellStyle name="Normál 4 4 2 3 6 2 4" xfId="21528"/>
    <cellStyle name="Normál 4 4 2 3 6 3" xfId="14103"/>
    <cellStyle name="Normál 4 4 2 3 6 3 2" xfId="23997"/>
    <cellStyle name="Normál 4 4 2 3 6 4" xfId="9086"/>
    <cellStyle name="Normál 4 4 2 3 6 5" xfId="5253"/>
    <cellStyle name="Normál 4 4 2 3 6 6" xfId="19058"/>
    <cellStyle name="Normál 4 4 2 3 6 7" xfId="28920"/>
    <cellStyle name="Normál 4 4 2 3 7" xfId="5255"/>
    <cellStyle name="Normál 4 4 2 3 7 2" xfId="16582"/>
    <cellStyle name="Normál 4 4 2 3 7 2 2" xfId="26462"/>
    <cellStyle name="Normál 4 4 2 3 7 3" xfId="11619"/>
    <cellStyle name="Normál 4 4 2 3 7 4" xfId="21520"/>
    <cellStyle name="Normál 4 4 2 3 8" xfId="14095"/>
    <cellStyle name="Normál 4 4 2 3 8 2" xfId="23989"/>
    <cellStyle name="Normál 4 4 2 3 9" xfId="9078"/>
    <cellStyle name="Normál 4 4 2 4" xfId="1480"/>
    <cellStyle name="Normál 4 4 2 4 10" xfId="5256"/>
    <cellStyle name="Normál 4 4 2 4 11" xfId="19059"/>
    <cellStyle name="Normál 4 4 2 4 12" xfId="28921"/>
    <cellStyle name="Normál 4 4 2 4 2" xfId="1481"/>
    <cellStyle name="Normál 4 4 2 4 2 10" xfId="28922"/>
    <cellStyle name="Normál 4 4 2 4 2 2" xfId="1482"/>
    <cellStyle name="Normál 4 4 2 4 2 2 2" xfId="5259"/>
    <cellStyle name="Normál 4 4 2 4 2 2 2 2" xfId="16593"/>
    <cellStyle name="Normál 4 4 2 4 2 2 2 2 2" xfId="26473"/>
    <cellStyle name="Normál 4 4 2 4 2 2 2 3" xfId="11630"/>
    <cellStyle name="Normál 4 4 2 4 2 2 2 4" xfId="21531"/>
    <cellStyle name="Normál 4 4 2 4 2 2 3" xfId="14106"/>
    <cellStyle name="Normál 4 4 2 4 2 2 3 2" xfId="24000"/>
    <cellStyle name="Normál 4 4 2 4 2 2 4" xfId="9089"/>
    <cellStyle name="Normál 4 4 2 4 2 2 5" xfId="5258"/>
    <cellStyle name="Normál 4 4 2 4 2 2 6" xfId="19061"/>
    <cellStyle name="Normál 4 4 2 4 2 2 7" xfId="28923"/>
    <cellStyle name="Normál 4 4 2 4 2 3" xfId="1483"/>
    <cellStyle name="Normál 4 4 2 4 2 3 2" xfId="5261"/>
    <cellStyle name="Normál 4 4 2 4 2 3 2 2" xfId="16594"/>
    <cellStyle name="Normál 4 4 2 4 2 3 2 2 2" xfId="26474"/>
    <cellStyle name="Normál 4 4 2 4 2 3 2 3" xfId="11631"/>
    <cellStyle name="Normál 4 4 2 4 2 3 2 4" xfId="21532"/>
    <cellStyle name="Normál 4 4 2 4 2 3 3" xfId="14107"/>
    <cellStyle name="Normál 4 4 2 4 2 3 3 2" xfId="24001"/>
    <cellStyle name="Normál 4 4 2 4 2 3 4" xfId="9090"/>
    <cellStyle name="Normál 4 4 2 4 2 3 5" xfId="5260"/>
    <cellStyle name="Normál 4 4 2 4 2 3 6" xfId="19062"/>
    <cellStyle name="Normál 4 4 2 4 2 3 7" xfId="28924"/>
    <cellStyle name="Normál 4 4 2 4 2 4" xfId="1484"/>
    <cellStyle name="Normál 4 4 2 4 2 4 2" xfId="5263"/>
    <cellStyle name="Normál 4 4 2 4 2 4 2 2" xfId="16595"/>
    <cellStyle name="Normál 4 4 2 4 2 4 2 2 2" xfId="26475"/>
    <cellStyle name="Normál 4 4 2 4 2 4 2 3" xfId="11632"/>
    <cellStyle name="Normál 4 4 2 4 2 4 2 4" xfId="21533"/>
    <cellStyle name="Normál 4 4 2 4 2 4 3" xfId="14108"/>
    <cellStyle name="Normál 4 4 2 4 2 4 3 2" xfId="24002"/>
    <cellStyle name="Normál 4 4 2 4 2 4 4" xfId="9091"/>
    <cellStyle name="Normál 4 4 2 4 2 4 5" xfId="5262"/>
    <cellStyle name="Normál 4 4 2 4 2 4 6" xfId="19063"/>
    <cellStyle name="Normál 4 4 2 4 2 4 7" xfId="28925"/>
    <cellStyle name="Normál 4 4 2 4 2 5" xfId="5264"/>
    <cellStyle name="Normál 4 4 2 4 2 5 2" xfId="16592"/>
    <cellStyle name="Normál 4 4 2 4 2 5 2 2" xfId="26472"/>
    <cellStyle name="Normál 4 4 2 4 2 5 3" xfId="11629"/>
    <cellStyle name="Normál 4 4 2 4 2 5 4" xfId="21530"/>
    <cellStyle name="Normál 4 4 2 4 2 6" xfId="14105"/>
    <cellStyle name="Normál 4 4 2 4 2 6 2" xfId="23999"/>
    <cellStyle name="Normál 4 4 2 4 2 7" xfId="9088"/>
    <cellStyle name="Normál 4 4 2 4 2 8" xfId="5257"/>
    <cellStyle name="Normál 4 4 2 4 2 9" xfId="19060"/>
    <cellStyle name="Normál 4 4 2 4 3" xfId="1485"/>
    <cellStyle name="Normál 4 4 2 4 3 2" xfId="5266"/>
    <cellStyle name="Normál 4 4 2 4 3 2 2" xfId="16596"/>
    <cellStyle name="Normál 4 4 2 4 3 2 2 2" xfId="26476"/>
    <cellStyle name="Normál 4 4 2 4 3 2 3" xfId="11633"/>
    <cellStyle name="Normál 4 4 2 4 3 2 4" xfId="21534"/>
    <cellStyle name="Normál 4 4 2 4 3 3" xfId="14109"/>
    <cellStyle name="Normál 4 4 2 4 3 3 2" xfId="24003"/>
    <cellStyle name="Normál 4 4 2 4 3 4" xfId="9092"/>
    <cellStyle name="Normál 4 4 2 4 3 5" xfId="5265"/>
    <cellStyle name="Normál 4 4 2 4 3 6" xfId="19064"/>
    <cellStyle name="Normál 4 4 2 4 3 7" xfId="28926"/>
    <cellStyle name="Normál 4 4 2 4 4" xfId="1486"/>
    <cellStyle name="Normál 4 4 2 4 4 2" xfId="5268"/>
    <cellStyle name="Normál 4 4 2 4 4 2 2" xfId="16597"/>
    <cellStyle name="Normál 4 4 2 4 4 2 2 2" xfId="26477"/>
    <cellStyle name="Normál 4 4 2 4 4 2 3" xfId="11634"/>
    <cellStyle name="Normál 4 4 2 4 4 2 4" xfId="21535"/>
    <cellStyle name="Normál 4 4 2 4 4 3" xfId="14110"/>
    <cellStyle name="Normál 4 4 2 4 4 3 2" xfId="24004"/>
    <cellStyle name="Normál 4 4 2 4 4 4" xfId="9093"/>
    <cellStyle name="Normál 4 4 2 4 4 5" xfId="5267"/>
    <cellStyle name="Normál 4 4 2 4 4 6" xfId="19065"/>
    <cellStyle name="Normál 4 4 2 4 4 7" xfId="28927"/>
    <cellStyle name="Normál 4 4 2 4 5" xfId="1487"/>
    <cellStyle name="Normál 4 4 2 4 5 2" xfId="5270"/>
    <cellStyle name="Normál 4 4 2 4 5 2 2" xfId="16598"/>
    <cellStyle name="Normál 4 4 2 4 5 2 2 2" xfId="26478"/>
    <cellStyle name="Normál 4 4 2 4 5 2 3" xfId="11635"/>
    <cellStyle name="Normál 4 4 2 4 5 2 4" xfId="21536"/>
    <cellStyle name="Normál 4 4 2 4 5 3" xfId="14111"/>
    <cellStyle name="Normál 4 4 2 4 5 3 2" xfId="24005"/>
    <cellStyle name="Normál 4 4 2 4 5 4" xfId="9094"/>
    <cellStyle name="Normál 4 4 2 4 5 5" xfId="5269"/>
    <cellStyle name="Normál 4 4 2 4 5 6" xfId="19066"/>
    <cellStyle name="Normál 4 4 2 4 5 7" xfId="28928"/>
    <cellStyle name="Normál 4 4 2 4 6" xfId="1488"/>
    <cellStyle name="Normál 4 4 2 4 6 2" xfId="5272"/>
    <cellStyle name="Normál 4 4 2 4 6 2 2" xfId="16599"/>
    <cellStyle name="Normál 4 4 2 4 6 2 2 2" xfId="26479"/>
    <cellStyle name="Normál 4 4 2 4 6 2 3" xfId="11636"/>
    <cellStyle name="Normál 4 4 2 4 6 2 4" xfId="21537"/>
    <cellStyle name="Normál 4 4 2 4 6 3" xfId="14112"/>
    <cellStyle name="Normál 4 4 2 4 6 3 2" xfId="24006"/>
    <cellStyle name="Normál 4 4 2 4 6 4" xfId="9095"/>
    <cellStyle name="Normál 4 4 2 4 6 5" xfId="5271"/>
    <cellStyle name="Normál 4 4 2 4 6 6" xfId="19067"/>
    <cellStyle name="Normál 4 4 2 4 6 7" xfId="28929"/>
    <cellStyle name="Normál 4 4 2 4 7" xfId="5273"/>
    <cellStyle name="Normál 4 4 2 4 7 2" xfId="16591"/>
    <cellStyle name="Normál 4 4 2 4 7 2 2" xfId="26471"/>
    <cellStyle name="Normál 4 4 2 4 7 3" xfId="11628"/>
    <cellStyle name="Normál 4 4 2 4 7 4" xfId="21529"/>
    <cellStyle name="Normál 4 4 2 4 8" xfId="14104"/>
    <cellStyle name="Normál 4 4 2 4 8 2" xfId="23998"/>
    <cellStyle name="Normál 4 4 2 4 9" xfId="9087"/>
    <cellStyle name="Normál 4 4 2 5" xfId="1489"/>
    <cellStyle name="Normál 4 4 2 5 10" xfId="5274"/>
    <cellStyle name="Normál 4 4 2 5 11" xfId="19068"/>
    <cellStyle name="Normál 4 4 2 5 12" xfId="28930"/>
    <cellStyle name="Normál 4 4 2 5 2" xfId="1490"/>
    <cellStyle name="Normál 4 4 2 5 2 10" xfId="28931"/>
    <cellStyle name="Normál 4 4 2 5 2 2" xfId="1491"/>
    <cellStyle name="Normál 4 4 2 5 2 2 2" xfId="5277"/>
    <cellStyle name="Normál 4 4 2 5 2 2 2 2" xfId="16602"/>
    <cellStyle name="Normál 4 4 2 5 2 2 2 2 2" xfId="26482"/>
    <cellStyle name="Normál 4 4 2 5 2 2 2 3" xfId="11639"/>
    <cellStyle name="Normál 4 4 2 5 2 2 2 4" xfId="21540"/>
    <cellStyle name="Normál 4 4 2 5 2 2 3" xfId="14115"/>
    <cellStyle name="Normál 4 4 2 5 2 2 3 2" xfId="24009"/>
    <cellStyle name="Normál 4 4 2 5 2 2 4" xfId="9098"/>
    <cellStyle name="Normál 4 4 2 5 2 2 5" xfId="5276"/>
    <cellStyle name="Normál 4 4 2 5 2 2 6" xfId="19070"/>
    <cellStyle name="Normál 4 4 2 5 2 2 7" xfId="28932"/>
    <cellStyle name="Normál 4 4 2 5 2 3" xfId="1492"/>
    <cellStyle name="Normál 4 4 2 5 2 3 2" xfId="5279"/>
    <cellStyle name="Normál 4 4 2 5 2 3 2 2" xfId="16603"/>
    <cellStyle name="Normál 4 4 2 5 2 3 2 2 2" xfId="26483"/>
    <cellStyle name="Normál 4 4 2 5 2 3 2 3" xfId="11640"/>
    <cellStyle name="Normál 4 4 2 5 2 3 2 4" xfId="21541"/>
    <cellStyle name="Normál 4 4 2 5 2 3 3" xfId="14116"/>
    <cellStyle name="Normál 4 4 2 5 2 3 3 2" xfId="24010"/>
    <cellStyle name="Normál 4 4 2 5 2 3 4" xfId="9099"/>
    <cellStyle name="Normál 4 4 2 5 2 3 5" xfId="5278"/>
    <cellStyle name="Normál 4 4 2 5 2 3 6" xfId="19071"/>
    <cellStyle name="Normál 4 4 2 5 2 3 7" xfId="28933"/>
    <cellStyle name="Normál 4 4 2 5 2 4" xfId="1493"/>
    <cellStyle name="Normál 4 4 2 5 2 4 2" xfId="5281"/>
    <cellStyle name="Normál 4 4 2 5 2 4 2 2" xfId="16604"/>
    <cellStyle name="Normál 4 4 2 5 2 4 2 2 2" xfId="26484"/>
    <cellStyle name="Normál 4 4 2 5 2 4 2 3" xfId="11641"/>
    <cellStyle name="Normál 4 4 2 5 2 4 2 4" xfId="21542"/>
    <cellStyle name="Normál 4 4 2 5 2 4 3" xfId="14117"/>
    <cellStyle name="Normál 4 4 2 5 2 4 3 2" xfId="24011"/>
    <cellStyle name="Normál 4 4 2 5 2 4 4" xfId="9100"/>
    <cellStyle name="Normál 4 4 2 5 2 4 5" xfId="5280"/>
    <cellStyle name="Normál 4 4 2 5 2 4 6" xfId="19072"/>
    <cellStyle name="Normál 4 4 2 5 2 4 7" xfId="28934"/>
    <cellStyle name="Normál 4 4 2 5 2 5" xfId="5282"/>
    <cellStyle name="Normál 4 4 2 5 2 5 2" xfId="16601"/>
    <cellStyle name="Normál 4 4 2 5 2 5 2 2" xfId="26481"/>
    <cellStyle name="Normál 4 4 2 5 2 5 3" xfId="11638"/>
    <cellStyle name="Normál 4 4 2 5 2 5 4" xfId="21539"/>
    <cellStyle name="Normál 4 4 2 5 2 6" xfId="14114"/>
    <cellStyle name="Normál 4 4 2 5 2 6 2" xfId="24008"/>
    <cellStyle name="Normál 4 4 2 5 2 7" xfId="9097"/>
    <cellStyle name="Normál 4 4 2 5 2 8" xfId="5275"/>
    <cellStyle name="Normál 4 4 2 5 2 9" xfId="19069"/>
    <cellStyle name="Normál 4 4 2 5 3" xfId="1494"/>
    <cellStyle name="Normál 4 4 2 5 3 2" xfId="5284"/>
    <cellStyle name="Normál 4 4 2 5 3 2 2" xfId="16605"/>
    <cellStyle name="Normál 4 4 2 5 3 2 2 2" xfId="26485"/>
    <cellStyle name="Normál 4 4 2 5 3 2 3" xfId="11642"/>
    <cellStyle name="Normál 4 4 2 5 3 2 4" xfId="21543"/>
    <cellStyle name="Normál 4 4 2 5 3 3" xfId="14118"/>
    <cellStyle name="Normál 4 4 2 5 3 3 2" xfId="24012"/>
    <cellStyle name="Normál 4 4 2 5 3 4" xfId="9101"/>
    <cellStyle name="Normál 4 4 2 5 3 5" xfId="5283"/>
    <cellStyle name="Normál 4 4 2 5 3 6" xfId="19073"/>
    <cellStyle name="Normál 4 4 2 5 3 7" xfId="28935"/>
    <cellStyle name="Normál 4 4 2 5 4" xfId="1495"/>
    <cellStyle name="Normál 4 4 2 5 4 2" xfId="5286"/>
    <cellStyle name="Normál 4 4 2 5 4 2 2" xfId="16606"/>
    <cellStyle name="Normál 4 4 2 5 4 2 2 2" xfId="26486"/>
    <cellStyle name="Normál 4 4 2 5 4 2 3" xfId="11643"/>
    <cellStyle name="Normál 4 4 2 5 4 2 4" xfId="21544"/>
    <cellStyle name="Normál 4 4 2 5 4 3" xfId="14119"/>
    <cellStyle name="Normál 4 4 2 5 4 3 2" xfId="24013"/>
    <cellStyle name="Normál 4 4 2 5 4 4" xfId="9102"/>
    <cellStyle name="Normál 4 4 2 5 4 5" xfId="5285"/>
    <cellStyle name="Normál 4 4 2 5 4 6" xfId="19074"/>
    <cellStyle name="Normál 4 4 2 5 4 7" xfId="28936"/>
    <cellStyle name="Normál 4 4 2 5 5" xfId="1496"/>
    <cellStyle name="Normál 4 4 2 5 5 2" xfId="5288"/>
    <cellStyle name="Normál 4 4 2 5 5 2 2" xfId="16607"/>
    <cellStyle name="Normál 4 4 2 5 5 2 2 2" xfId="26487"/>
    <cellStyle name="Normál 4 4 2 5 5 2 3" xfId="11644"/>
    <cellStyle name="Normál 4 4 2 5 5 2 4" xfId="21545"/>
    <cellStyle name="Normál 4 4 2 5 5 3" xfId="14120"/>
    <cellStyle name="Normál 4 4 2 5 5 3 2" xfId="24014"/>
    <cellStyle name="Normál 4 4 2 5 5 4" xfId="9103"/>
    <cellStyle name="Normál 4 4 2 5 5 5" xfId="5287"/>
    <cellStyle name="Normál 4 4 2 5 5 6" xfId="19075"/>
    <cellStyle name="Normál 4 4 2 5 5 7" xfId="28937"/>
    <cellStyle name="Normál 4 4 2 5 6" xfId="1497"/>
    <cellStyle name="Normál 4 4 2 5 6 2" xfId="5290"/>
    <cellStyle name="Normál 4 4 2 5 6 2 2" xfId="16608"/>
    <cellStyle name="Normál 4 4 2 5 6 2 2 2" xfId="26488"/>
    <cellStyle name="Normál 4 4 2 5 6 2 3" xfId="11645"/>
    <cellStyle name="Normál 4 4 2 5 6 2 4" xfId="21546"/>
    <cellStyle name="Normál 4 4 2 5 6 3" xfId="14121"/>
    <cellStyle name="Normál 4 4 2 5 6 3 2" xfId="24015"/>
    <cellStyle name="Normál 4 4 2 5 6 4" xfId="9104"/>
    <cellStyle name="Normál 4 4 2 5 6 5" xfId="5289"/>
    <cellStyle name="Normál 4 4 2 5 6 6" xfId="19076"/>
    <cellStyle name="Normál 4 4 2 5 6 7" xfId="28938"/>
    <cellStyle name="Normál 4 4 2 5 7" xfId="5291"/>
    <cellStyle name="Normál 4 4 2 5 7 2" xfId="16600"/>
    <cellStyle name="Normál 4 4 2 5 7 2 2" xfId="26480"/>
    <cellStyle name="Normál 4 4 2 5 7 3" xfId="11637"/>
    <cellStyle name="Normál 4 4 2 5 7 4" xfId="21538"/>
    <cellStyle name="Normál 4 4 2 5 8" xfId="14113"/>
    <cellStyle name="Normál 4 4 2 5 8 2" xfId="24007"/>
    <cellStyle name="Normál 4 4 2 5 9" xfId="9096"/>
    <cellStyle name="Normál 4 4 2 6" xfId="1498"/>
    <cellStyle name="Normál 4 4 2 6 10" xfId="5292"/>
    <cellStyle name="Normál 4 4 2 6 11" xfId="19077"/>
    <cellStyle name="Normál 4 4 2 6 12" xfId="28939"/>
    <cellStyle name="Normál 4 4 2 6 2" xfId="1499"/>
    <cellStyle name="Normál 4 4 2 6 2 10" xfId="28940"/>
    <cellStyle name="Normál 4 4 2 6 2 2" xfId="1500"/>
    <cellStyle name="Normál 4 4 2 6 2 2 2" xfId="5295"/>
    <cellStyle name="Normál 4 4 2 6 2 2 2 2" xfId="16611"/>
    <cellStyle name="Normál 4 4 2 6 2 2 2 2 2" xfId="26491"/>
    <cellStyle name="Normál 4 4 2 6 2 2 2 3" xfId="11648"/>
    <cellStyle name="Normál 4 4 2 6 2 2 2 4" xfId="21549"/>
    <cellStyle name="Normál 4 4 2 6 2 2 3" xfId="14124"/>
    <cellStyle name="Normál 4 4 2 6 2 2 3 2" xfId="24018"/>
    <cellStyle name="Normál 4 4 2 6 2 2 4" xfId="9107"/>
    <cellStyle name="Normál 4 4 2 6 2 2 5" xfId="5294"/>
    <cellStyle name="Normál 4 4 2 6 2 2 6" xfId="19079"/>
    <cellStyle name="Normál 4 4 2 6 2 2 7" xfId="28941"/>
    <cellStyle name="Normál 4 4 2 6 2 3" xfId="1501"/>
    <cellStyle name="Normál 4 4 2 6 2 3 2" xfId="5297"/>
    <cellStyle name="Normál 4 4 2 6 2 3 2 2" xfId="16612"/>
    <cellStyle name="Normál 4 4 2 6 2 3 2 2 2" xfId="26492"/>
    <cellStyle name="Normál 4 4 2 6 2 3 2 3" xfId="11649"/>
    <cellStyle name="Normál 4 4 2 6 2 3 2 4" xfId="21550"/>
    <cellStyle name="Normál 4 4 2 6 2 3 3" xfId="14125"/>
    <cellStyle name="Normál 4 4 2 6 2 3 3 2" xfId="24019"/>
    <cellStyle name="Normál 4 4 2 6 2 3 4" xfId="9108"/>
    <cellStyle name="Normál 4 4 2 6 2 3 5" xfId="5296"/>
    <cellStyle name="Normál 4 4 2 6 2 3 6" xfId="19080"/>
    <cellStyle name="Normál 4 4 2 6 2 3 7" xfId="28942"/>
    <cellStyle name="Normál 4 4 2 6 2 4" xfId="1502"/>
    <cellStyle name="Normál 4 4 2 6 2 4 2" xfId="5299"/>
    <cellStyle name="Normál 4 4 2 6 2 4 2 2" xfId="16613"/>
    <cellStyle name="Normál 4 4 2 6 2 4 2 2 2" xfId="26493"/>
    <cellStyle name="Normál 4 4 2 6 2 4 2 3" xfId="11650"/>
    <cellStyle name="Normál 4 4 2 6 2 4 2 4" xfId="21551"/>
    <cellStyle name="Normál 4 4 2 6 2 4 3" xfId="14126"/>
    <cellStyle name="Normál 4 4 2 6 2 4 3 2" xfId="24020"/>
    <cellStyle name="Normál 4 4 2 6 2 4 4" xfId="9109"/>
    <cellStyle name="Normál 4 4 2 6 2 4 5" xfId="5298"/>
    <cellStyle name="Normál 4 4 2 6 2 4 6" xfId="19081"/>
    <cellStyle name="Normál 4 4 2 6 2 4 7" xfId="28943"/>
    <cellStyle name="Normál 4 4 2 6 2 5" xfId="5300"/>
    <cellStyle name="Normál 4 4 2 6 2 5 2" xfId="16610"/>
    <cellStyle name="Normál 4 4 2 6 2 5 2 2" xfId="26490"/>
    <cellStyle name="Normál 4 4 2 6 2 5 3" xfId="11647"/>
    <cellStyle name="Normál 4 4 2 6 2 5 4" xfId="21548"/>
    <cellStyle name="Normál 4 4 2 6 2 6" xfId="14123"/>
    <cellStyle name="Normál 4 4 2 6 2 6 2" xfId="24017"/>
    <cellStyle name="Normál 4 4 2 6 2 7" xfId="9106"/>
    <cellStyle name="Normál 4 4 2 6 2 8" xfId="5293"/>
    <cellStyle name="Normál 4 4 2 6 2 9" xfId="19078"/>
    <cellStyle name="Normál 4 4 2 6 3" xfId="1503"/>
    <cellStyle name="Normál 4 4 2 6 3 2" xfId="5302"/>
    <cellStyle name="Normál 4 4 2 6 3 2 2" xfId="16614"/>
    <cellStyle name="Normál 4 4 2 6 3 2 2 2" xfId="26494"/>
    <cellStyle name="Normál 4 4 2 6 3 2 3" xfId="11651"/>
    <cellStyle name="Normál 4 4 2 6 3 2 4" xfId="21552"/>
    <cellStyle name="Normál 4 4 2 6 3 3" xfId="14127"/>
    <cellStyle name="Normál 4 4 2 6 3 3 2" xfId="24021"/>
    <cellStyle name="Normál 4 4 2 6 3 4" xfId="9110"/>
    <cellStyle name="Normál 4 4 2 6 3 5" xfId="5301"/>
    <cellStyle name="Normál 4 4 2 6 3 6" xfId="19082"/>
    <cellStyle name="Normál 4 4 2 6 3 7" xfId="28944"/>
    <cellStyle name="Normál 4 4 2 6 4" xfId="1504"/>
    <cellStyle name="Normál 4 4 2 6 4 2" xfId="5304"/>
    <cellStyle name="Normál 4 4 2 6 4 2 2" xfId="16615"/>
    <cellStyle name="Normál 4 4 2 6 4 2 2 2" xfId="26495"/>
    <cellStyle name="Normál 4 4 2 6 4 2 3" xfId="11652"/>
    <cellStyle name="Normál 4 4 2 6 4 2 4" xfId="21553"/>
    <cellStyle name="Normál 4 4 2 6 4 3" xfId="14128"/>
    <cellStyle name="Normál 4 4 2 6 4 3 2" xfId="24022"/>
    <cellStyle name="Normál 4 4 2 6 4 4" xfId="9111"/>
    <cellStyle name="Normál 4 4 2 6 4 5" xfId="5303"/>
    <cellStyle name="Normál 4 4 2 6 4 6" xfId="19083"/>
    <cellStyle name="Normál 4 4 2 6 4 7" xfId="28945"/>
    <cellStyle name="Normál 4 4 2 6 5" xfId="1505"/>
    <cellStyle name="Normál 4 4 2 6 5 2" xfId="5306"/>
    <cellStyle name="Normál 4 4 2 6 5 2 2" xfId="16616"/>
    <cellStyle name="Normál 4 4 2 6 5 2 2 2" xfId="26496"/>
    <cellStyle name="Normál 4 4 2 6 5 2 3" xfId="11653"/>
    <cellStyle name="Normál 4 4 2 6 5 2 4" xfId="21554"/>
    <cellStyle name="Normál 4 4 2 6 5 3" xfId="14129"/>
    <cellStyle name="Normál 4 4 2 6 5 3 2" xfId="24023"/>
    <cellStyle name="Normál 4 4 2 6 5 4" xfId="9112"/>
    <cellStyle name="Normál 4 4 2 6 5 5" xfId="5305"/>
    <cellStyle name="Normál 4 4 2 6 5 6" xfId="19084"/>
    <cellStyle name="Normál 4 4 2 6 5 7" xfId="28946"/>
    <cellStyle name="Normál 4 4 2 6 6" xfId="1506"/>
    <cellStyle name="Normál 4 4 2 6 6 2" xfId="5308"/>
    <cellStyle name="Normál 4 4 2 6 6 2 2" xfId="16617"/>
    <cellStyle name="Normál 4 4 2 6 6 2 2 2" xfId="26497"/>
    <cellStyle name="Normál 4 4 2 6 6 2 3" xfId="11654"/>
    <cellStyle name="Normál 4 4 2 6 6 2 4" xfId="21555"/>
    <cellStyle name="Normál 4 4 2 6 6 3" xfId="14130"/>
    <cellStyle name="Normál 4 4 2 6 6 3 2" xfId="24024"/>
    <cellStyle name="Normál 4 4 2 6 6 4" xfId="9113"/>
    <cellStyle name="Normál 4 4 2 6 6 5" xfId="5307"/>
    <cellStyle name="Normál 4 4 2 6 6 6" xfId="19085"/>
    <cellStyle name="Normál 4 4 2 6 6 7" xfId="28947"/>
    <cellStyle name="Normál 4 4 2 6 7" xfId="5309"/>
    <cellStyle name="Normál 4 4 2 6 7 2" xfId="16609"/>
    <cellStyle name="Normál 4 4 2 6 7 2 2" xfId="26489"/>
    <cellStyle name="Normál 4 4 2 6 7 3" xfId="11646"/>
    <cellStyle name="Normál 4 4 2 6 7 4" xfId="21547"/>
    <cellStyle name="Normál 4 4 2 6 8" xfId="14122"/>
    <cellStyle name="Normál 4 4 2 6 8 2" xfId="24016"/>
    <cellStyle name="Normál 4 4 2 6 9" xfId="9105"/>
    <cellStyle name="Normál 4 4 2 7" xfId="1507"/>
    <cellStyle name="Normál 4 4 2 7 10" xfId="28948"/>
    <cellStyle name="Normál 4 4 2 7 2" xfId="1508"/>
    <cellStyle name="Normál 4 4 2 7 2 2" xfId="5312"/>
    <cellStyle name="Normál 4 4 2 7 2 2 2" xfId="16619"/>
    <cellStyle name="Normál 4 4 2 7 2 2 2 2" xfId="26499"/>
    <cellStyle name="Normál 4 4 2 7 2 2 3" xfId="11656"/>
    <cellStyle name="Normál 4 4 2 7 2 2 4" xfId="21557"/>
    <cellStyle name="Normál 4 4 2 7 2 3" xfId="14132"/>
    <cellStyle name="Normál 4 4 2 7 2 3 2" xfId="24026"/>
    <cellStyle name="Normál 4 4 2 7 2 4" xfId="9115"/>
    <cellStyle name="Normál 4 4 2 7 2 5" xfId="5311"/>
    <cellStyle name="Normál 4 4 2 7 2 6" xfId="19087"/>
    <cellStyle name="Normál 4 4 2 7 2 7" xfId="28949"/>
    <cellStyle name="Normál 4 4 2 7 3" xfId="1509"/>
    <cellStyle name="Normál 4 4 2 7 3 2" xfId="5314"/>
    <cellStyle name="Normál 4 4 2 7 3 2 2" xfId="16620"/>
    <cellStyle name="Normál 4 4 2 7 3 2 2 2" xfId="26500"/>
    <cellStyle name="Normál 4 4 2 7 3 2 3" xfId="11657"/>
    <cellStyle name="Normál 4 4 2 7 3 2 4" xfId="21558"/>
    <cellStyle name="Normál 4 4 2 7 3 3" xfId="14133"/>
    <cellStyle name="Normál 4 4 2 7 3 3 2" xfId="24027"/>
    <cellStyle name="Normál 4 4 2 7 3 4" xfId="9116"/>
    <cellStyle name="Normál 4 4 2 7 3 5" xfId="5313"/>
    <cellStyle name="Normál 4 4 2 7 3 6" xfId="19088"/>
    <cellStyle name="Normál 4 4 2 7 3 7" xfId="28950"/>
    <cellStyle name="Normál 4 4 2 7 4" xfId="1510"/>
    <cellStyle name="Normál 4 4 2 7 4 2" xfId="5316"/>
    <cellStyle name="Normál 4 4 2 7 4 2 2" xfId="16621"/>
    <cellStyle name="Normál 4 4 2 7 4 2 2 2" xfId="26501"/>
    <cellStyle name="Normál 4 4 2 7 4 2 3" xfId="11658"/>
    <cellStyle name="Normál 4 4 2 7 4 2 4" xfId="21559"/>
    <cellStyle name="Normál 4 4 2 7 4 3" xfId="14134"/>
    <cellStyle name="Normál 4 4 2 7 4 3 2" xfId="24028"/>
    <cellStyle name="Normál 4 4 2 7 4 4" xfId="9117"/>
    <cellStyle name="Normál 4 4 2 7 4 5" xfId="5315"/>
    <cellStyle name="Normál 4 4 2 7 4 6" xfId="19089"/>
    <cellStyle name="Normál 4 4 2 7 4 7" xfId="28951"/>
    <cellStyle name="Normál 4 4 2 7 5" xfId="5317"/>
    <cellStyle name="Normál 4 4 2 7 5 2" xfId="16618"/>
    <cellStyle name="Normál 4 4 2 7 5 2 2" xfId="26498"/>
    <cellStyle name="Normál 4 4 2 7 5 3" xfId="11655"/>
    <cellStyle name="Normál 4 4 2 7 5 4" xfId="21556"/>
    <cellStyle name="Normál 4 4 2 7 6" xfId="14131"/>
    <cellStyle name="Normál 4 4 2 7 6 2" xfId="24025"/>
    <cellStyle name="Normál 4 4 2 7 7" xfId="9114"/>
    <cellStyle name="Normál 4 4 2 7 8" xfId="5310"/>
    <cellStyle name="Normál 4 4 2 7 9" xfId="19086"/>
    <cellStyle name="Normál 4 4 2 8" xfId="1511"/>
    <cellStyle name="Normál 4 4 2 8 10" xfId="28952"/>
    <cellStyle name="Normál 4 4 2 8 2" xfId="1512"/>
    <cellStyle name="Normál 4 4 2 8 2 2" xfId="5320"/>
    <cellStyle name="Normál 4 4 2 8 2 2 2" xfId="16623"/>
    <cellStyle name="Normál 4 4 2 8 2 2 2 2" xfId="26503"/>
    <cellStyle name="Normál 4 4 2 8 2 2 3" xfId="11660"/>
    <cellStyle name="Normál 4 4 2 8 2 2 4" xfId="21561"/>
    <cellStyle name="Normál 4 4 2 8 2 3" xfId="14136"/>
    <cellStyle name="Normál 4 4 2 8 2 3 2" xfId="24030"/>
    <cellStyle name="Normál 4 4 2 8 2 4" xfId="9119"/>
    <cellStyle name="Normál 4 4 2 8 2 5" xfId="5319"/>
    <cellStyle name="Normál 4 4 2 8 2 6" xfId="19091"/>
    <cellStyle name="Normál 4 4 2 8 2 7" xfId="28953"/>
    <cellStyle name="Normál 4 4 2 8 3" xfId="1513"/>
    <cellStyle name="Normál 4 4 2 8 3 2" xfId="5322"/>
    <cellStyle name="Normál 4 4 2 8 3 2 2" xfId="16624"/>
    <cellStyle name="Normál 4 4 2 8 3 2 2 2" xfId="26504"/>
    <cellStyle name="Normál 4 4 2 8 3 2 3" xfId="11661"/>
    <cellStyle name="Normál 4 4 2 8 3 2 4" xfId="21562"/>
    <cellStyle name="Normál 4 4 2 8 3 3" xfId="14137"/>
    <cellStyle name="Normál 4 4 2 8 3 3 2" xfId="24031"/>
    <cellStyle name="Normál 4 4 2 8 3 4" xfId="9120"/>
    <cellStyle name="Normál 4 4 2 8 3 5" xfId="5321"/>
    <cellStyle name="Normál 4 4 2 8 3 6" xfId="19092"/>
    <cellStyle name="Normál 4 4 2 8 3 7" xfId="28954"/>
    <cellStyle name="Normál 4 4 2 8 4" xfId="1514"/>
    <cellStyle name="Normál 4 4 2 8 4 2" xfId="5324"/>
    <cellStyle name="Normál 4 4 2 8 4 2 2" xfId="16625"/>
    <cellStyle name="Normál 4 4 2 8 4 2 2 2" xfId="26505"/>
    <cellStyle name="Normál 4 4 2 8 4 2 3" xfId="11662"/>
    <cellStyle name="Normál 4 4 2 8 4 2 4" xfId="21563"/>
    <cellStyle name="Normál 4 4 2 8 4 3" xfId="14138"/>
    <cellStyle name="Normál 4 4 2 8 4 3 2" xfId="24032"/>
    <cellStyle name="Normál 4 4 2 8 4 4" xfId="9121"/>
    <cellStyle name="Normál 4 4 2 8 4 5" xfId="5323"/>
    <cellStyle name="Normál 4 4 2 8 4 6" xfId="19093"/>
    <cellStyle name="Normál 4 4 2 8 4 7" xfId="28955"/>
    <cellStyle name="Normál 4 4 2 8 5" xfId="5325"/>
    <cellStyle name="Normál 4 4 2 8 5 2" xfId="16622"/>
    <cellStyle name="Normál 4 4 2 8 5 2 2" xfId="26502"/>
    <cellStyle name="Normál 4 4 2 8 5 3" xfId="11659"/>
    <cellStyle name="Normál 4 4 2 8 5 4" xfId="21560"/>
    <cellStyle name="Normál 4 4 2 8 6" xfId="14135"/>
    <cellStyle name="Normál 4 4 2 8 6 2" xfId="24029"/>
    <cellStyle name="Normál 4 4 2 8 7" xfId="9118"/>
    <cellStyle name="Normál 4 4 2 8 8" xfId="5318"/>
    <cellStyle name="Normál 4 4 2 8 9" xfId="19090"/>
    <cellStyle name="Normál 4 4 2 9" xfId="1515"/>
    <cellStyle name="Normál 4 4 2 9 2" xfId="5327"/>
    <cellStyle name="Normál 4 4 2 9 2 2" xfId="16626"/>
    <cellStyle name="Normál 4 4 2 9 2 2 2" xfId="26506"/>
    <cellStyle name="Normál 4 4 2 9 2 3" xfId="11663"/>
    <cellStyle name="Normál 4 4 2 9 2 4" xfId="21564"/>
    <cellStyle name="Normál 4 4 2 9 3" xfId="14139"/>
    <cellStyle name="Normál 4 4 2 9 3 2" xfId="24033"/>
    <cellStyle name="Normál 4 4 2 9 4" xfId="9122"/>
    <cellStyle name="Normál 4 4 2 9 5" xfId="5326"/>
    <cellStyle name="Normál 4 4 2 9 6" xfId="19094"/>
    <cellStyle name="Normál 4 4 2 9 7" xfId="28956"/>
    <cellStyle name="Normál 4 4 3" xfId="1516"/>
    <cellStyle name="Normál 4 4 3 10" xfId="5328"/>
    <cellStyle name="Normál 4 4 3 11" xfId="19095"/>
    <cellStyle name="Normál 4 4 3 12" xfId="28957"/>
    <cellStyle name="Normál 4 4 3 2" xfId="1517"/>
    <cellStyle name="Normál 4 4 3 2 10" xfId="28958"/>
    <cellStyle name="Normál 4 4 3 2 2" xfId="1518"/>
    <cellStyle name="Normál 4 4 3 2 2 2" xfId="5331"/>
    <cellStyle name="Normál 4 4 3 2 2 2 2" xfId="16629"/>
    <cellStyle name="Normál 4 4 3 2 2 2 2 2" xfId="26509"/>
    <cellStyle name="Normál 4 4 3 2 2 2 3" xfId="11666"/>
    <cellStyle name="Normál 4 4 3 2 2 2 4" xfId="21567"/>
    <cellStyle name="Normál 4 4 3 2 2 3" xfId="14142"/>
    <cellStyle name="Normál 4 4 3 2 2 3 2" xfId="24036"/>
    <cellStyle name="Normál 4 4 3 2 2 4" xfId="9125"/>
    <cellStyle name="Normál 4 4 3 2 2 5" xfId="5330"/>
    <cellStyle name="Normál 4 4 3 2 2 6" xfId="19097"/>
    <cellStyle name="Normál 4 4 3 2 2 7" xfId="28959"/>
    <cellStyle name="Normál 4 4 3 2 3" xfId="1519"/>
    <cellStyle name="Normál 4 4 3 2 3 2" xfId="5333"/>
    <cellStyle name="Normál 4 4 3 2 3 2 2" xfId="16630"/>
    <cellStyle name="Normál 4 4 3 2 3 2 2 2" xfId="26510"/>
    <cellStyle name="Normál 4 4 3 2 3 2 3" xfId="11667"/>
    <cellStyle name="Normál 4 4 3 2 3 2 4" xfId="21568"/>
    <cellStyle name="Normál 4 4 3 2 3 3" xfId="14143"/>
    <cellStyle name="Normál 4 4 3 2 3 3 2" xfId="24037"/>
    <cellStyle name="Normál 4 4 3 2 3 4" xfId="9126"/>
    <cellStyle name="Normál 4 4 3 2 3 5" xfId="5332"/>
    <cellStyle name="Normál 4 4 3 2 3 6" xfId="19098"/>
    <cellStyle name="Normál 4 4 3 2 3 7" xfId="28960"/>
    <cellStyle name="Normál 4 4 3 2 4" xfId="1520"/>
    <cellStyle name="Normál 4 4 3 2 4 2" xfId="5335"/>
    <cellStyle name="Normál 4 4 3 2 4 2 2" xfId="16631"/>
    <cellStyle name="Normál 4 4 3 2 4 2 2 2" xfId="26511"/>
    <cellStyle name="Normál 4 4 3 2 4 2 3" xfId="11668"/>
    <cellStyle name="Normál 4 4 3 2 4 2 4" xfId="21569"/>
    <cellStyle name="Normál 4 4 3 2 4 3" xfId="14144"/>
    <cellStyle name="Normál 4 4 3 2 4 3 2" xfId="24038"/>
    <cellStyle name="Normál 4 4 3 2 4 4" xfId="9127"/>
    <cellStyle name="Normál 4 4 3 2 4 5" xfId="5334"/>
    <cellStyle name="Normál 4 4 3 2 4 6" xfId="19099"/>
    <cellStyle name="Normál 4 4 3 2 4 7" xfId="28961"/>
    <cellStyle name="Normál 4 4 3 2 5" xfId="5336"/>
    <cellStyle name="Normál 4 4 3 2 5 2" xfId="16628"/>
    <cellStyle name="Normál 4 4 3 2 5 2 2" xfId="26508"/>
    <cellStyle name="Normál 4 4 3 2 5 3" xfId="11665"/>
    <cellStyle name="Normál 4 4 3 2 5 4" xfId="21566"/>
    <cellStyle name="Normál 4 4 3 2 6" xfId="14141"/>
    <cellStyle name="Normál 4 4 3 2 6 2" xfId="24035"/>
    <cellStyle name="Normál 4 4 3 2 7" xfId="9124"/>
    <cellStyle name="Normál 4 4 3 2 8" xfId="5329"/>
    <cellStyle name="Normál 4 4 3 2 9" xfId="19096"/>
    <cellStyle name="Normál 4 4 3 3" xfId="1521"/>
    <cellStyle name="Normál 4 4 3 3 2" xfId="5338"/>
    <cellStyle name="Normál 4 4 3 3 2 2" xfId="16632"/>
    <cellStyle name="Normál 4 4 3 3 2 2 2" xfId="26512"/>
    <cellStyle name="Normál 4 4 3 3 2 3" xfId="11669"/>
    <cellStyle name="Normál 4 4 3 3 2 4" xfId="21570"/>
    <cellStyle name="Normál 4 4 3 3 3" xfId="14145"/>
    <cellStyle name="Normál 4 4 3 3 3 2" xfId="24039"/>
    <cellStyle name="Normál 4 4 3 3 4" xfId="9128"/>
    <cellStyle name="Normál 4 4 3 3 5" xfId="5337"/>
    <cellStyle name="Normál 4 4 3 3 6" xfId="19100"/>
    <cellStyle name="Normál 4 4 3 3 7" xfId="28962"/>
    <cellStyle name="Normál 4 4 3 4" xfId="1522"/>
    <cellStyle name="Normál 4 4 3 4 2" xfId="5340"/>
    <cellStyle name="Normál 4 4 3 4 2 2" xfId="16633"/>
    <cellStyle name="Normál 4 4 3 4 2 2 2" xfId="26513"/>
    <cellStyle name="Normál 4 4 3 4 2 3" xfId="11670"/>
    <cellStyle name="Normál 4 4 3 4 2 4" xfId="21571"/>
    <cellStyle name="Normál 4 4 3 4 3" xfId="14146"/>
    <cellStyle name="Normál 4 4 3 4 3 2" xfId="24040"/>
    <cellStyle name="Normál 4 4 3 4 4" xfId="9129"/>
    <cellStyle name="Normál 4 4 3 4 5" xfId="5339"/>
    <cellStyle name="Normál 4 4 3 4 6" xfId="19101"/>
    <cellStyle name="Normál 4 4 3 4 7" xfId="28963"/>
    <cellStyle name="Normál 4 4 3 5" xfId="1523"/>
    <cellStyle name="Normál 4 4 3 5 2" xfId="5342"/>
    <cellStyle name="Normál 4 4 3 5 2 2" xfId="16634"/>
    <cellStyle name="Normál 4 4 3 5 2 2 2" xfId="26514"/>
    <cellStyle name="Normál 4 4 3 5 2 3" xfId="11671"/>
    <cellStyle name="Normál 4 4 3 5 2 4" xfId="21572"/>
    <cellStyle name="Normál 4 4 3 5 3" xfId="14147"/>
    <cellStyle name="Normál 4 4 3 5 3 2" xfId="24041"/>
    <cellStyle name="Normál 4 4 3 5 4" xfId="9130"/>
    <cellStyle name="Normál 4 4 3 5 5" xfId="5341"/>
    <cellStyle name="Normál 4 4 3 5 6" xfId="19102"/>
    <cellStyle name="Normál 4 4 3 5 7" xfId="28964"/>
    <cellStyle name="Normál 4 4 3 6" xfId="1524"/>
    <cellStyle name="Normál 4 4 3 6 2" xfId="5344"/>
    <cellStyle name="Normál 4 4 3 6 2 2" xfId="16635"/>
    <cellStyle name="Normál 4 4 3 6 2 2 2" xfId="26515"/>
    <cellStyle name="Normál 4 4 3 6 2 3" xfId="11672"/>
    <cellStyle name="Normál 4 4 3 6 2 4" xfId="21573"/>
    <cellStyle name="Normál 4 4 3 6 3" xfId="14148"/>
    <cellStyle name="Normál 4 4 3 6 3 2" xfId="24042"/>
    <cellStyle name="Normál 4 4 3 6 4" xfId="9131"/>
    <cellStyle name="Normál 4 4 3 6 5" xfId="5343"/>
    <cellStyle name="Normál 4 4 3 6 6" xfId="19103"/>
    <cellStyle name="Normál 4 4 3 6 7" xfId="28965"/>
    <cellStyle name="Normál 4 4 3 7" xfId="5345"/>
    <cellStyle name="Normál 4 4 3 7 2" xfId="16627"/>
    <cellStyle name="Normál 4 4 3 7 2 2" xfId="26507"/>
    <cellStyle name="Normál 4 4 3 7 3" xfId="11664"/>
    <cellStyle name="Normál 4 4 3 7 4" xfId="21565"/>
    <cellStyle name="Normál 4 4 3 8" xfId="14140"/>
    <cellStyle name="Normál 4 4 3 8 2" xfId="24034"/>
    <cellStyle name="Normál 4 4 3 9" xfId="9123"/>
    <cellStyle name="Normál 4 4 4" xfId="1525"/>
    <cellStyle name="Normál 4 4 4 10" xfId="5346"/>
    <cellStyle name="Normál 4 4 4 11" xfId="19104"/>
    <cellStyle name="Normál 4 4 4 12" xfId="28966"/>
    <cellStyle name="Normál 4 4 4 2" xfId="1526"/>
    <cellStyle name="Normál 4 4 4 2 10" xfId="28967"/>
    <cellStyle name="Normál 4 4 4 2 2" xfId="1527"/>
    <cellStyle name="Normál 4 4 4 2 2 2" xfId="5349"/>
    <cellStyle name="Normál 4 4 4 2 2 2 2" xfId="16638"/>
    <cellStyle name="Normál 4 4 4 2 2 2 2 2" xfId="26518"/>
    <cellStyle name="Normál 4 4 4 2 2 2 3" xfId="11675"/>
    <cellStyle name="Normál 4 4 4 2 2 2 4" xfId="21576"/>
    <cellStyle name="Normál 4 4 4 2 2 3" xfId="14151"/>
    <cellStyle name="Normál 4 4 4 2 2 3 2" xfId="24045"/>
    <cellStyle name="Normál 4 4 4 2 2 4" xfId="9134"/>
    <cellStyle name="Normál 4 4 4 2 2 5" xfId="5348"/>
    <cellStyle name="Normál 4 4 4 2 2 6" xfId="19106"/>
    <cellStyle name="Normál 4 4 4 2 2 7" xfId="28968"/>
    <cellStyle name="Normál 4 4 4 2 3" xfId="1528"/>
    <cellStyle name="Normál 4 4 4 2 3 2" xfId="5351"/>
    <cellStyle name="Normál 4 4 4 2 3 2 2" xfId="16639"/>
    <cellStyle name="Normál 4 4 4 2 3 2 2 2" xfId="26519"/>
    <cellStyle name="Normál 4 4 4 2 3 2 3" xfId="11676"/>
    <cellStyle name="Normál 4 4 4 2 3 2 4" xfId="21577"/>
    <cellStyle name="Normál 4 4 4 2 3 3" xfId="14152"/>
    <cellStyle name="Normál 4 4 4 2 3 3 2" xfId="24046"/>
    <cellStyle name="Normál 4 4 4 2 3 4" xfId="9135"/>
    <cellStyle name="Normál 4 4 4 2 3 5" xfId="5350"/>
    <cellStyle name="Normál 4 4 4 2 3 6" xfId="19107"/>
    <cellStyle name="Normál 4 4 4 2 3 7" xfId="28969"/>
    <cellStyle name="Normál 4 4 4 2 4" xfId="1529"/>
    <cellStyle name="Normál 4 4 4 2 4 2" xfId="5353"/>
    <cellStyle name="Normál 4 4 4 2 4 2 2" xfId="16640"/>
    <cellStyle name="Normál 4 4 4 2 4 2 2 2" xfId="26520"/>
    <cellStyle name="Normál 4 4 4 2 4 2 3" xfId="11677"/>
    <cellStyle name="Normál 4 4 4 2 4 2 4" xfId="21578"/>
    <cellStyle name="Normál 4 4 4 2 4 3" xfId="14153"/>
    <cellStyle name="Normál 4 4 4 2 4 3 2" xfId="24047"/>
    <cellStyle name="Normál 4 4 4 2 4 4" xfId="9136"/>
    <cellStyle name="Normál 4 4 4 2 4 5" xfId="5352"/>
    <cellStyle name="Normál 4 4 4 2 4 6" xfId="19108"/>
    <cellStyle name="Normál 4 4 4 2 4 7" xfId="28970"/>
    <cellStyle name="Normál 4 4 4 2 5" xfId="5354"/>
    <cellStyle name="Normál 4 4 4 2 5 2" xfId="16637"/>
    <cellStyle name="Normál 4 4 4 2 5 2 2" xfId="26517"/>
    <cellStyle name="Normál 4 4 4 2 5 3" xfId="11674"/>
    <cellStyle name="Normál 4 4 4 2 5 4" xfId="21575"/>
    <cellStyle name="Normál 4 4 4 2 6" xfId="14150"/>
    <cellStyle name="Normál 4 4 4 2 6 2" xfId="24044"/>
    <cellStyle name="Normál 4 4 4 2 7" xfId="9133"/>
    <cellStyle name="Normál 4 4 4 2 8" xfId="5347"/>
    <cellStyle name="Normál 4 4 4 2 9" xfId="19105"/>
    <cellStyle name="Normál 4 4 4 3" xfId="1530"/>
    <cellStyle name="Normál 4 4 4 3 2" xfId="5356"/>
    <cellStyle name="Normál 4 4 4 3 2 2" xfId="16641"/>
    <cellStyle name="Normál 4 4 4 3 2 2 2" xfId="26521"/>
    <cellStyle name="Normál 4 4 4 3 2 3" xfId="11678"/>
    <cellStyle name="Normál 4 4 4 3 2 4" xfId="21579"/>
    <cellStyle name="Normál 4 4 4 3 3" xfId="14154"/>
    <cellStyle name="Normál 4 4 4 3 3 2" xfId="24048"/>
    <cellStyle name="Normál 4 4 4 3 4" xfId="9137"/>
    <cellStyle name="Normál 4 4 4 3 5" xfId="5355"/>
    <cellStyle name="Normál 4 4 4 3 6" xfId="19109"/>
    <cellStyle name="Normál 4 4 4 3 7" xfId="28971"/>
    <cellStyle name="Normál 4 4 4 4" xfId="1531"/>
    <cellStyle name="Normál 4 4 4 4 2" xfId="5358"/>
    <cellStyle name="Normál 4 4 4 4 2 2" xfId="16642"/>
    <cellStyle name="Normál 4 4 4 4 2 2 2" xfId="26522"/>
    <cellStyle name="Normál 4 4 4 4 2 3" xfId="11679"/>
    <cellStyle name="Normál 4 4 4 4 2 4" xfId="21580"/>
    <cellStyle name="Normál 4 4 4 4 3" xfId="14155"/>
    <cellStyle name="Normál 4 4 4 4 3 2" xfId="24049"/>
    <cellStyle name="Normál 4 4 4 4 4" xfId="9138"/>
    <cellStyle name="Normál 4 4 4 4 5" xfId="5357"/>
    <cellStyle name="Normál 4 4 4 4 6" xfId="19110"/>
    <cellStyle name="Normál 4 4 4 4 7" xfId="28972"/>
    <cellStyle name="Normál 4 4 4 5" xfId="1532"/>
    <cellStyle name="Normál 4 4 4 5 2" xfId="5360"/>
    <cellStyle name="Normál 4 4 4 5 2 2" xfId="16643"/>
    <cellStyle name="Normál 4 4 4 5 2 2 2" xfId="26523"/>
    <cellStyle name="Normál 4 4 4 5 2 3" xfId="11680"/>
    <cellStyle name="Normál 4 4 4 5 2 4" xfId="21581"/>
    <cellStyle name="Normál 4 4 4 5 3" xfId="14156"/>
    <cellStyle name="Normál 4 4 4 5 3 2" xfId="24050"/>
    <cellStyle name="Normál 4 4 4 5 4" xfId="9139"/>
    <cellStyle name="Normál 4 4 4 5 5" xfId="5359"/>
    <cellStyle name="Normál 4 4 4 5 6" xfId="19111"/>
    <cellStyle name="Normál 4 4 4 5 7" xfId="28973"/>
    <cellStyle name="Normál 4 4 4 6" xfId="1533"/>
    <cellStyle name="Normál 4 4 4 6 2" xfId="5362"/>
    <cellStyle name="Normál 4 4 4 6 2 2" xfId="16644"/>
    <cellStyle name="Normál 4 4 4 6 2 2 2" xfId="26524"/>
    <cellStyle name="Normál 4 4 4 6 2 3" xfId="11681"/>
    <cellStyle name="Normál 4 4 4 6 2 4" xfId="21582"/>
    <cellStyle name="Normál 4 4 4 6 3" xfId="14157"/>
    <cellStyle name="Normál 4 4 4 6 3 2" xfId="24051"/>
    <cellStyle name="Normál 4 4 4 6 4" xfId="9140"/>
    <cellStyle name="Normál 4 4 4 6 5" xfId="5361"/>
    <cellStyle name="Normál 4 4 4 6 6" xfId="19112"/>
    <cellStyle name="Normál 4 4 4 6 7" xfId="28974"/>
    <cellStyle name="Normál 4 4 4 7" xfId="5363"/>
    <cellStyle name="Normál 4 4 4 7 2" xfId="16636"/>
    <cellStyle name="Normál 4 4 4 7 2 2" xfId="26516"/>
    <cellStyle name="Normál 4 4 4 7 3" xfId="11673"/>
    <cellStyle name="Normál 4 4 4 7 4" xfId="21574"/>
    <cellStyle name="Normál 4 4 4 8" xfId="14149"/>
    <cellStyle name="Normál 4 4 4 8 2" xfId="24043"/>
    <cellStyle name="Normál 4 4 4 9" xfId="9132"/>
    <cellStyle name="Normál 4 4 5" xfId="1534"/>
    <cellStyle name="Normál 4 4 5 10" xfId="5364"/>
    <cellStyle name="Normál 4 4 5 11" xfId="19113"/>
    <cellStyle name="Normál 4 4 5 12" xfId="28975"/>
    <cellStyle name="Normál 4 4 5 2" xfId="1535"/>
    <cellStyle name="Normál 4 4 5 2 10" xfId="28976"/>
    <cellStyle name="Normál 4 4 5 2 2" xfId="1536"/>
    <cellStyle name="Normál 4 4 5 2 2 2" xfId="5367"/>
    <cellStyle name="Normál 4 4 5 2 2 2 2" xfId="16647"/>
    <cellStyle name="Normál 4 4 5 2 2 2 2 2" xfId="26527"/>
    <cellStyle name="Normál 4 4 5 2 2 2 3" xfId="11684"/>
    <cellStyle name="Normál 4 4 5 2 2 2 4" xfId="21585"/>
    <cellStyle name="Normál 4 4 5 2 2 3" xfId="14160"/>
    <cellStyle name="Normál 4 4 5 2 2 3 2" xfId="24054"/>
    <cellStyle name="Normál 4 4 5 2 2 4" xfId="9143"/>
    <cellStyle name="Normál 4 4 5 2 2 5" xfId="5366"/>
    <cellStyle name="Normál 4 4 5 2 2 6" xfId="19115"/>
    <cellStyle name="Normál 4 4 5 2 2 7" xfId="28977"/>
    <cellStyle name="Normál 4 4 5 2 3" xfId="1537"/>
    <cellStyle name="Normál 4 4 5 2 3 2" xfId="5369"/>
    <cellStyle name="Normál 4 4 5 2 3 2 2" xfId="16648"/>
    <cellStyle name="Normál 4 4 5 2 3 2 2 2" xfId="26528"/>
    <cellStyle name="Normál 4 4 5 2 3 2 3" xfId="11685"/>
    <cellStyle name="Normál 4 4 5 2 3 2 4" xfId="21586"/>
    <cellStyle name="Normál 4 4 5 2 3 3" xfId="14161"/>
    <cellStyle name="Normál 4 4 5 2 3 3 2" xfId="24055"/>
    <cellStyle name="Normál 4 4 5 2 3 4" xfId="9144"/>
    <cellStyle name="Normál 4 4 5 2 3 5" xfId="5368"/>
    <cellStyle name="Normál 4 4 5 2 3 6" xfId="19116"/>
    <cellStyle name="Normál 4 4 5 2 3 7" xfId="28978"/>
    <cellStyle name="Normál 4 4 5 2 4" xfId="1538"/>
    <cellStyle name="Normál 4 4 5 2 4 2" xfId="5371"/>
    <cellStyle name="Normál 4 4 5 2 4 2 2" xfId="16649"/>
    <cellStyle name="Normál 4 4 5 2 4 2 2 2" xfId="26529"/>
    <cellStyle name="Normál 4 4 5 2 4 2 3" xfId="11686"/>
    <cellStyle name="Normál 4 4 5 2 4 2 4" xfId="21587"/>
    <cellStyle name="Normál 4 4 5 2 4 3" xfId="14162"/>
    <cellStyle name="Normál 4 4 5 2 4 3 2" xfId="24056"/>
    <cellStyle name="Normál 4 4 5 2 4 4" xfId="9145"/>
    <cellStyle name="Normál 4 4 5 2 4 5" xfId="5370"/>
    <cellStyle name="Normál 4 4 5 2 4 6" xfId="19117"/>
    <cellStyle name="Normál 4 4 5 2 4 7" xfId="28979"/>
    <cellStyle name="Normál 4 4 5 2 5" xfId="5372"/>
    <cellStyle name="Normál 4 4 5 2 5 2" xfId="16646"/>
    <cellStyle name="Normál 4 4 5 2 5 2 2" xfId="26526"/>
    <cellStyle name="Normál 4 4 5 2 5 3" xfId="11683"/>
    <cellStyle name="Normál 4 4 5 2 5 4" xfId="21584"/>
    <cellStyle name="Normál 4 4 5 2 6" xfId="14159"/>
    <cellStyle name="Normál 4 4 5 2 6 2" xfId="24053"/>
    <cellStyle name="Normál 4 4 5 2 7" xfId="9142"/>
    <cellStyle name="Normál 4 4 5 2 8" xfId="5365"/>
    <cellStyle name="Normál 4 4 5 2 9" xfId="19114"/>
    <cellStyle name="Normál 4 4 5 3" xfId="1539"/>
    <cellStyle name="Normál 4 4 5 3 2" xfId="5374"/>
    <cellStyle name="Normál 4 4 5 3 2 2" xfId="16650"/>
    <cellStyle name="Normál 4 4 5 3 2 2 2" xfId="26530"/>
    <cellStyle name="Normál 4 4 5 3 2 3" xfId="11687"/>
    <cellStyle name="Normál 4 4 5 3 2 4" xfId="21588"/>
    <cellStyle name="Normál 4 4 5 3 3" xfId="14163"/>
    <cellStyle name="Normál 4 4 5 3 3 2" xfId="24057"/>
    <cellStyle name="Normál 4 4 5 3 4" xfId="9146"/>
    <cellStyle name="Normál 4 4 5 3 5" xfId="5373"/>
    <cellStyle name="Normál 4 4 5 3 6" xfId="19118"/>
    <cellStyle name="Normál 4 4 5 3 7" xfId="28980"/>
    <cellStyle name="Normál 4 4 5 4" xfId="1540"/>
    <cellStyle name="Normál 4 4 5 4 2" xfId="5376"/>
    <cellStyle name="Normál 4 4 5 4 2 2" xfId="16651"/>
    <cellStyle name="Normál 4 4 5 4 2 2 2" xfId="26531"/>
    <cellStyle name="Normál 4 4 5 4 2 3" xfId="11688"/>
    <cellStyle name="Normál 4 4 5 4 2 4" xfId="21589"/>
    <cellStyle name="Normál 4 4 5 4 3" xfId="14164"/>
    <cellStyle name="Normál 4 4 5 4 3 2" xfId="24058"/>
    <cellStyle name="Normál 4 4 5 4 4" xfId="9147"/>
    <cellStyle name="Normál 4 4 5 4 5" xfId="5375"/>
    <cellStyle name="Normál 4 4 5 4 6" xfId="19119"/>
    <cellStyle name="Normál 4 4 5 4 7" xfId="28981"/>
    <cellStyle name="Normál 4 4 5 5" xfId="1541"/>
    <cellStyle name="Normál 4 4 5 5 2" xfId="5378"/>
    <cellStyle name="Normál 4 4 5 5 2 2" xfId="16652"/>
    <cellStyle name="Normál 4 4 5 5 2 2 2" xfId="26532"/>
    <cellStyle name="Normál 4 4 5 5 2 3" xfId="11689"/>
    <cellStyle name="Normál 4 4 5 5 2 4" xfId="21590"/>
    <cellStyle name="Normál 4 4 5 5 3" xfId="14165"/>
    <cellStyle name="Normál 4 4 5 5 3 2" xfId="24059"/>
    <cellStyle name="Normál 4 4 5 5 4" xfId="9148"/>
    <cellStyle name="Normál 4 4 5 5 5" xfId="5377"/>
    <cellStyle name="Normál 4 4 5 5 6" xfId="19120"/>
    <cellStyle name="Normál 4 4 5 5 7" xfId="28982"/>
    <cellStyle name="Normál 4 4 5 6" xfId="1542"/>
    <cellStyle name="Normál 4 4 5 6 2" xfId="5380"/>
    <cellStyle name="Normál 4 4 5 6 2 2" xfId="16653"/>
    <cellStyle name="Normál 4 4 5 6 2 2 2" xfId="26533"/>
    <cellStyle name="Normál 4 4 5 6 2 3" xfId="11690"/>
    <cellStyle name="Normál 4 4 5 6 2 4" xfId="21591"/>
    <cellStyle name="Normál 4 4 5 6 3" xfId="14166"/>
    <cellStyle name="Normál 4 4 5 6 3 2" xfId="24060"/>
    <cellStyle name="Normál 4 4 5 6 4" xfId="9149"/>
    <cellStyle name="Normál 4 4 5 6 5" xfId="5379"/>
    <cellStyle name="Normál 4 4 5 6 6" xfId="19121"/>
    <cellStyle name="Normál 4 4 5 6 7" xfId="28983"/>
    <cellStyle name="Normál 4 4 5 7" xfId="5381"/>
    <cellStyle name="Normál 4 4 5 7 2" xfId="16645"/>
    <cellStyle name="Normál 4 4 5 7 2 2" xfId="26525"/>
    <cellStyle name="Normál 4 4 5 7 3" xfId="11682"/>
    <cellStyle name="Normál 4 4 5 7 4" xfId="21583"/>
    <cellStyle name="Normál 4 4 5 8" xfId="14158"/>
    <cellStyle name="Normál 4 4 5 8 2" xfId="24052"/>
    <cellStyle name="Normál 4 4 5 9" xfId="9141"/>
    <cellStyle name="Normál 4 4 6" xfId="1543"/>
    <cellStyle name="Normál 4 4 6 10" xfId="5382"/>
    <cellStyle name="Normál 4 4 6 11" xfId="19122"/>
    <cellStyle name="Normál 4 4 6 12" xfId="28984"/>
    <cellStyle name="Normál 4 4 6 2" xfId="1544"/>
    <cellStyle name="Normál 4 4 6 2 10" xfId="28985"/>
    <cellStyle name="Normál 4 4 6 2 2" xfId="1545"/>
    <cellStyle name="Normál 4 4 6 2 2 2" xfId="5385"/>
    <cellStyle name="Normál 4 4 6 2 2 2 2" xfId="16656"/>
    <cellStyle name="Normál 4 4 6 2 2 2 2 2" xfId="26536"/>
    <cellStyle name="Normál 4 4 6 2 2 2 3" xfId="11693"/>
    <cellStyle name="Normál 4 4 6 2 2 2 4" xfId="21594"/>
    <cellStyle name="Normál 4 4 6 2 2 3" xfId="14169"/>
    <cellStyle name="Normál 4 4 6 2 2 3 2" xfId="24063"/>
    <cellStyle name="Normál 4 4 6 2 2 4" xfId="9152"/>
    <cellStyle name="Normál 4 4 6 2 2 5" xfId="5384"/>
    <cellStyle name="Normál 4 4 6 2 2 6" xfId="19124"/>
    <cellStyle name="Normál 4 4 6 2 2 7" xfId="28986"/>
    <cellStyle name="Normál 4 4 6 2 3" xfId="1546"/>
    <cellStyle name="Normál 4 4 6 2 3 2" xfId="5387"/>
    <cellStyle name="Normál 4 4 6 2 3 2 2" xfId="16657"/>
    <cellStyle name="Normál 4 4 6 2 3 2 2 2" xfId="26537"/>
    <cellStyle name="Normál 4 4 6 2 3 2 3" xfId="11694"/>
    <cellStyle name="Normál 4 4 6 2 3 2 4" xfId="21595"/>
    <cellStyle name="Normál 4 4 6 2 3 3" xfId="14170"/>
    <cellStyle name="Normál 4 4 6 2 3 3 2" xfId="24064"/>
    <cellStyle name="Normál 4 4 6 2 3 4" xfId="9153"/>
    <cellStyle name="Normál 4 4 6 2 3 5" xfId="5386"/>
    <cellStyle name="Normál 4 4 6 2 3 6" xfId="19125"/>
    <cellStyle name="Normál 4 4 6 2 3 7" xfId="28987"/>
    <cellStyle name="Normál 4 4 6 2 4" xfId="1547"/>
    <cellStyle name="Normál 4 4 6 2 4 2" xfId="5389"/>
    <cellStyle name="Normál 4 4 6 2 4 2 2" xfId="16658"/>
    <cellStyle name="Normál 4 4 6 2 4 2 2 2" xfId="26538"/>
    <cellStyle name="Normál 4 4 6 2 4 2 3" xfId="11695"/>
    <cellStyle name="Normál 4 4 6 2 4 2 4" xfId="21596"/>
    <cellStyle name="Normál 4 4 6 2 4 3" xfId="14171"/>
    <cellStyle name="Normál 4 4 6 2 4 3 2" xfId="24065"/>
    <cellStyle name="Normál 4 4 6 2 4 4" xfId="9154"/>
    <cellStyle name="Normál 4 4 6 2 4 5" xfId="5388"/>
    <cellStyle name="Normál 4 4 6 2 4 6" xfId="19126"/>
    <cellStyle name="Normál 4 4 6 2 4 7" xfId="28988"/>
    <cellStyle name="Normál 4 4 6 2 5" xfId="5390"/>
    <cellStyle name="Normál 4 4 6 2 5 2" xfId="16655"/>
    <cellStyle name="Normál 4 4 6 2 5 2 2" xfId="26535"/>
    <cellStyle name="Normál 4 4 6 2 5 3" xfId="11692"/>
    <cellStyle name="Normál 4 4 6 2 5 4" xfId="21593"/>
    <cellStyle name="Normál 4 4 6 2 6" xfId="14168"/>
    <cellStyle name="Normál 4 4 6 2 6 2" xfId="24062"/>
    <cellStyle name="Normál 4 4 6 2 7" xfId="9151"/>
    <cellStyle name="Normál 4 4 6 2 8" xfId="5383"/>
    <cellStyle name="Normál 4 4 6 2 9" xfId="19123"/>
    <cellStyle name="Normál 4 4 6 3" xfId="1548"/>
    <cellStyle name="Normál 4 4 6 3 2" xfId="5392"/>
    <cellStyle name="Normál 4 4 6 3 2 2" xfId="16659"/>
    <cellStyle name="Normál 4 4 6 3 2 2 2" xfId="26539"/>
    <cellStyle name="Normál 4 4 6 3 2 3" xfId="11696"/>
    <cellStyle name="Normál 4 4 6 3 2 4" xfId="21597"/>
    <cellStyle name="Normál 4 4 6 3 3" xfId="14172"/>
    <cellStyle name="Normál 4 4 6 3 3 2" xfId="24066"/>
    <cellStyle name="Normál 4 4 6 3 4" xfId="9155"/>
    <cellStyle name="Normál 4 4 6 3 5" xfId="5391"/>
    <cellStyle name="Normál 4 4 6 3 6" xfId="19127"/>
    <cellStyle name="Normál 4 4 6 3 7" xfId="28989"/>
    <cellStyle name="Normál 4 4 6 4" xfId="1549"/>
    <cellStyle name="Normál 4 4 6 4 2" xfId="5394"/>
    <cellStyle name="Normál 4 4 6 4 2 2" xfId="16660"/>
    <cellStyle name="Normál 4 4 6 4 2 2 2" xfId="26540"/>
    <cellStyle name="Normál 4 4 6 4 2 3" xfId="11697"/>
    <cellStyle name="Normál 4 4 6 4 2 4" xfId="21598"/>
    <cellStyle name="Normál 4 4 6 4 3" xfId="14173"/>
    <cellStyle name="Normál 4 4 6 4 3 2" xfId="24067"/>
    <cellStyle name="Normál 4 4 6 4 4" xfId="9156"/>
    <cellStyle name="Normál 4 4 6 4 5" xfId="5393"/>
    <cellStyle name="Normál 4 4 6 4 6" xfId="19128"/>
    <cellStyle name="Normál 4 4 6 4 7" xfId="28990"/>
    <cellStyle name="Normál 4 4 6 5" xfId="1550"/>
    <cellStyle name="Normál 4 4 6 5 2" xfId="5396"/>
    <cellStyle name="Normál 4 4 6 5 2 2" xfId="16661"/>
    <cellStyle name="Normál 4 4 6 5 2 2 2" xfId="26541"/>
    <cellStyle name="Normál 4 4 6 5 2 3" xfId="11698"/>
    <cellStyle name="Normál 4 4 6 5 2 4" xfId="21599"/>
    <cellStyle name="Normál 4 4 6 5 3" xfId="14174"/>
    <cellStyle name="Normál 4 4 6 5 3 2" xfId="24068"/>
    <cellStyle name="Normál 4 4 6 5 4" xfId="9157"/>
    <cellStyle name="Normál 4 4 6 5 5" xfId="5395"/>
    <cellStyle name="Normál 4 4 6 5 6" xfId="19129"/>
    <cellStyle name="Normál 4 4 6 5 7" xfId="28991"/>
    <cellStyle name="Normál 4 4 6 6" xfId="1551"/>
    <cellStyle name="Normál 4 4 6 6 2" xfId="5398"/>
    <cellStyle name="Normál 4 4 6 6 2 2" xfId="16662"/>
    <cellStyle name="Normál 4 4 6 6 2 2 2" xfId="26542"/>
    <cellStyle name="Normál 4 4 6 6 2 3" xfId="11699"/>
    <cellStyle name="Normál 4 4 6 6 2 4" xfId="21600"/>
    <cellStyle name="Normál 4 4 6 6 3" xfId="14175"/>
    <cellStyle name="Normál 4 4 6 6 3 2" xfId="24069"/>
    <cellStyle name="Normál 4 4 6 6 4" xfId="9158"/>
    <cellStyle name="Normál 4 4 6 6 5" xfId="5397"/>
    <cellStyle name="Normál 4 4 6 6 6" xfId="19130"/>
    <cellStyle name="Normál 4 4 6 6 7" xfId="28992"/>
    <cellStyle name="Normál 4 4 6 7" xfId="5399"/>
    <cellStyle name="Normál 4 4 6 7 2" xfId="16654"/>
    <cellStyle name="Normál 4 4 6 7 2 2" xfId="26534"/>
    <cellStyle name="Normál 4 4 6 7 3" xfId="11691"/>
    <cellStyle name="Normál 4 4 6 7 4" xfId="21592"/>
    <cellStyle name="Normál 4 4 6 8" xfId="14167"/>
    <cellStyle name="Normál 4 4 6 8 2" xfId="24061"/>
    <cellStyle name="Normál 4 4 6 9" xfId="9150"/>
    <cellStyle name="Normál 4 4 7" xfId="1552"/>
    <cellStyle name="Normál 4 4 7 10" xfId="5400"/>
    <cellStyle name="Normál 4 4 7 11" xfId="19131"/>
    <cellStyle name="Normál 4 4 7 12" xfId="28993"/>
    <cellStyle name="Normál 4 4 7 2" xfId="1553"/>
    <cellStyle name="Normál 4 4 7 2 10" xfId="28994"/>
    <cellStyle name="Normál 4 4 7 2 2" xfId="1554"/>
    <cellStyle name="Normál 4 4 7 2 2 2" xfId="5403"/>
    <cellStyle name="Normál 4 4 7 2 2 2 2" xfId="16665"/>
    <cellStyle name="Normál 4 4 7 2 2 2 2 2" xfId="26545"/>
    <cellStyle name="Normál 4 4 7 2 2 2 3" xfId="11702"/>
    <cellStyle name="Normál 4 4 7 2 2 2 4" xfId="21603"/>
    <cellStyle name="Normál 4 4 7 2 2 3" xfId="14178"/>
    <cellStyle name="Normál 4 4 7 2 2 3 2" xfId="24072"/>
    <cellStyle name="Normál 4 4 7 2 2 4" xfId="9161"/>
    <cellStyle name="Normál 4 4 7 2 2 5" xfId="5402"/>
    <cellStyle name="Normál 4 4 7 2 2 6" xfId="19133"/>
    <cellStyle name="Normál 4 4 7 2 2 7" xfId="28995"/>
    <cellStyle name="Normál 4 4 7 2 3" xfId="1555"/>
    <cellStyle name="Normál 4 4 7 2 3 2" xfId="5405"/>
    <cellStyle name="Normál 4 4 7 2 3 2 2" xfId="16666"/>
    <cellStyle name="Normál 4 4 7 2 3 2 2 2" xfId="26546"/>
    <cellStyle name="Normál 4 4 7 2 3 2 3" xfId="11703"/>
    <cellStyle name="Normál 4 4 7 2 3 2 4" xfId="21604"/>
    <cellStyle name="Normál 4 4 7 2 3 3" xfId="14179"/>
    <cellStyle name="Normál 4 4 7 2 3 3 2" xfId="24073"/>
    <cellStyle name="Normál 4 4 7 2 3 4" xfId="9162"/>
    <cellStyle name="Normál 4 4 7 2 3 5" xfId="5404"/>
    <cellStyle name="Normál 4 4 7 2 3 6" xfId="19134"/>
    <cellStyle name="Normál 4 4 7 2 3 7" xfId="28996"/>
    <cellStyle name="Normál 4 4 7 2 4" xfId="1556"/>
    <cellStyle name="Normál 4 4 7 2 4 2" xfId="5407"/>
    <cellStyle name="Normál 4 4 7 2 4 2 2" xfId="16667"/>
    <cellStyle name="Normál 4 4 7 2 4 2 2 2" xfId="26547"/>
    <cellStyle name="Normál 4 4 7 2 4 2 3" xfId="11704"/>
    <cellStyle name="Normál 4 4 7 2 4 2 4" xfId="21605"/>
    <cellStyle name="Normál 4 4 7 2 4 3" xfId="14180"/>
    <cellStyle name="Normál 4 4 7 2 4 3 2" xfId="24074"/>
    <cellStyle name="Normál 4 4 7 2 4 4" xfId="9163"/>
    <cellStyle name="Normál 4 4 7 2 4 5" xfId="5406"/>
    <cellStyle name="Normál 4 4 7 2 4 6" xfId="19135"/>
    <cellStyle name="Normál 4 4 7 2 4 7" xfId="28997"/>
    <cellStyle name="Normál 4 4 7 2 5" xfId="5408"/>
    <cellStyle name="Normál 4 4 7 2 5 2" xfId="16664"/>
    <cellStyle name="Normál 4 4 7 2 5 2 2" xfId="26544"/>
    <cellStyle name="Normál 4 4 7 2 5 3" xfId="11701"/>
    <cellStyle name="Normál 4 4 7 2 5 4" xfId="21602"/>
    <cellStyle name="Normál 4 4 7 2 6" xfId="14177"/>
    <cellStyle name="Normál 4 4 7 2 6 2" xfId="24071"/>
    <cellStyle name="Normál 4 4 7 2 7" xfId="9160"/>
    <cellStyle name="Normál 4 4 7 2 8" xfId="5401"/>
    <cellStyle name="Normál 4 4 7 2 9" xfId="19132"/>
    <cellStyle name="Normál 4 4 7 3" xfId="1557"/>
    <cellStyle name="Normál 4 4 7 3 2" xfId="5410"/>
    <cellStyle name="Normál 4 4 7 3 2 2" xfId="16668"/>
    <cellStyle name="Normál 4 4 7 3 2 2 2" xfId="26548"/>
    <cellStyle name="Normál 4 4 7 3 2 3" xfId="11705"/>
    <cellStyle name="Normál 4 4 7 3 2 4" xfId="21606"/>
    <cellStyle name="Normál 4 4 7 3 3" xfId="14181"/>
    <cellStyle name="Normál 4 4 7 3 3 2" xfId="24075"/>
    <cellStyle name="Normál 4 4 7 3 4" xfId="9164"/>
    <cellStyle name="Normál 4 4 7 3 5" xfId="5409"/>
    <cellStyle name="Normál 4 4 7 3 6" xfId="19136"/>
    <cellStyle name="Normál 4 4 7 3 7" xfId="28998"/>
    <cellStyle name="Normál 4 4 7 4" xfId="1558"/>
    <cellStyle name="Normál 4 4 7 4 2" xfId="5412"/>
    <cellStyle name="Normál 4 4 7 4 2 2" xfId="16669"/>
    <cellStyle name="Normál 4 4 7 4 2 2 2" xfId="26549"/>
    <cellStyle name="Normál 4 4 7 4 2 3" xfId="11706"/>
    <cellStyle name="Normál 4 4 7 4 2 4" xfId="21607"/>
    <cellStyle name="Normál 4 4 7 4 3" xfId="14182"/>
    <cellStyle name="Normál 4 4 7 4 3 2" xfId="24076"/>
    <cellStyle name="Normál 4 4 7 4 4" xfId="9165"/>
    <cellStyle name="Normál 4 4 7 4 5" xfId="5411"/>
    <cellStyle name="Normál 4 4 7 4 6" xfId="19137"/>
    <cellStyle name="Normál 4 4 7 4 7" xfId="28999"/>
    <cellStyle name="Normál 4 4 7 5" xfId="1559"/>
    <cellStyle name="Normál 4 4 7 5 2" xfId="5414"/>
    <cellStyle name="Normál 4 4 7 5 2 2" xfId="16670"/>
    <cellStyle name="Normál 4 4 7 5 2 2 2" xfId="26550"/>
    <cellStyle name="Normál 4 4 7 5 2 3" xfId="11707"/>
    <cellStyle name="Normál 4 4 7 5 2 4" xfId="21608"/>
    <cellStyle name="Normál 4 4 7 5 3" xfId="14183"/>
    <cellStyle name="Normál 4 4 7 5 3 2" xfId="24077"/>
    <cellStyle name="Normál 4 4 7 5 4" xfId="9166"/>
    <cellStyle name="Normál 4 4 7 5 5" xfId="5413"/>
    <cellStyle name="Normál 4 4 7 5 6" xfId="19138"/>
    <cellStyle name="Normál 4 4 7 5 7" xfId="29000"/>
    <cellStyle name="Normál 4 4 7 6" xfId="1560"/>
    <cellStyle name="Normál 4 4 7 6 2" xfId="5416"/>
    <cellStyle name="Normál 4 4 7 6 2 2" xfId="16671"/>
    <cellStyle name="Normál 4 4 7 6 2 2 2" xfId="26551"/>
    <cellStyle name="Normál 4 4 7 6 2 3" xfId="11708"/>
    <cellStyle name="Normál 4 4 7 6 2 4" xfId="21609"/>
    <cellStyle name="Normál 4 4 7 6 3" xfId="14184"/>
    <cellStyle name="Normál 4 4 7 6 3 2" xfId="24078"/>
    <cellStyle name="Normál 4 4 7 6 4" xfId="9167"/>
    <cellStyle name="Normál 4 4 7 6 5" xfId="5415"/>
    <cellStyle name="Normál 4 4 7 6 6" xfId="19139"/>
    <cellStyle name="Normál 4 4 7 6 7" xfId="29001"/>
    <cellStyle name="Normál 4 4 7 7" xfId="5417"/>
    <cellStyle name="Normál 4 4 7 7 2" xfId="16663"/>
    <cellStyle name="Normál 4 4 7 7 2 2" xfId="26543"/>
    <cellStyle name="Normál 4 4 7 7 3" xfId="11700"/>
    <cellStyle name="Normál 4 4 7 7 4" xfId="21601"/>
    <cellStyle name="Normál 4 4 7 8" xfId="14176"/>
    <cellStyle name="Normál 4 4 7 8 2" xfId="24070"/>
    <cellStyle name="Normál 4 4 7 9" xfId="9159"/>
    <cellStyle name="Normál 4 4 8" xfId="1561"/>
    <cellStyle name="Normál 4 4 8 10" xfId="29002"/>
    <cellStyle name="Normál 4 4 8 2" xfId="1562"/>
    <cellStyle name="Normál 4 4 8 2 2" xfId="5420"/>
    <cellStyle name="Normál 4 4 8 2 2 2" xfId="16673"/>
    <cellStyle name="Normál 4 4 8 2 2 2 2" xfId="26553"/>
    <cellStyle name="Normál 4 4 8 2 2 3" xfId="11710"/>
    <cellStyle name="Normál 4 4 8 2 2 4" xfId="21611"/>
    <cellStyle name="Normál 4 4 8 2 3" xfId="14186"/>
    <cellStyle name="Normál 4 4 8 2 3 2" xfId="24080"/>
    <cellStyle name="Normál 4 4 8 2 4" xfId="9169"/>
    <cellStyle name="Normál 4 4 8 2 5" xfId="5419"/>
    <cellStyle name="Normál 4 4 8 2 6" xfId="19141"/>
    <cellStyle name="Normál 4 4 8 2 7" xfId="29003"/>
    <cellStyle name="Normál 4 4 8 3" xfId="1563"/>
    <cellStyle name="Normál 4 4 8 3 2" xfId="5422"/>
    <cellStyle name="Normál 4 4 8 3 2 2" xfId="16674"/>
    <cellStyle name="Normál 4 4 8 3 2 2 2" xfId="26554"/>
    <cellStyle name="Normál 4 4 8 3 2 3" xfId="11711"/>
    <cellStyle name="Normál 4 4 8 3 2 4" xfId="21612"/>
    <cellStyle name="Normál 4 4 8 3 3" xfId="14187"/>
    <cellStyle name="Normál 4 4 8 3 3 2" xfId="24081"/>
    <cellStyle name="Normál 4 4 8 3 4" xfId="9170"/>
    <cellStyle name="Normál 4 4 8 3 5" xfId="5421"/>
    <cellStyle name="Normál 4 4 8 3 6" xfId="19142"/>
    <cellStyle name="Normál 4 4 8 3 7" xfId="29004"/>
    <cellStyle name="Normál 4 4 8 4" xfId="1564"/>
    <cellStyle name="Normál 4 4 8 4 2" xfId="5424"/>
    <cellStyle name="Normál 4 4 8 4 2 2" xfId="16675"/>
    <cellStyle name="Normál 4 4 8 4 2 2 2" xfId="26555"/>
    <cellStyle name="Normál 4 4 8 4 2 3" xfId="11712"/>
    <cellStyle name="Normál 4 4 8 4 2 4" xfId="21613"/>
    <cellStyle name="Normál 4 4 8 4 3" xfId="14188"/>
    <cellStyle name="Normál 4 4 8 4 3 2" xfId="24082"/>
    <cellStyle name="Normál 4 4 8 4 4" xfId="9171"/>
    <cellStyle name="Normál 4 4 8 4 5" xfId="5423"/>
    <cellStyle name="Normál 4 4 8 4 6" xfId="19143"/>
    <cellStyle name="Normál 4 4 8 4 7" xfId="29005"/>
    <cellStyle name="Normál 4 4 8 5" xfId="5425"/>
    <cellStyle name="Normál 4 4 8 5 2" xfId="16672"/>
    <cellStyle name="Normál 4 4 8 5 2 2" xfId="26552"/>
    <cellStyle name="Normál 4 4 8 5 3" xfId="11709"/>
    <cellStyle name="Normál 4 4 8 5 4" xfId="21610"/>
    <cellStyle name="Normál 4 4 8 6" xfId="14185"/>
    <cellStyle name="Normál 4 4 8 6 2" xfId="24079"/>
    <cellStyle name="Normál 4 4 8 7" xfId="9168"/>
    <cellStyle name="Normál 4 4 8 8" xfId="5418"/>
    <cellStyle name="Normál 4 4 8 9" xfId="19140"/>
    <cellStyle name="Normál 4 4 9" xfId="1565"/>
    <cellStyle name="Normál 4 4 9 10" xfId="29006"/>
    <cellStyle name="Normál 4 4 9 2" xfId="1566"/>
    <cellStyle name="Normál 4 4 9 2 2" xfId="5428"/>
    <cellStyle name="Normál 4 4 9 2 2 2" xfId="16677"/>
    <cellStyle name="Normál 4 4 9 2 2 2 2" xfId="26557"/>
    <cellStyle name="Normál 4 4 9 2 2 3" xfId="11714"/>
    <cellStyle name="Normál 4 4 9 2 2 4" xfId="21615"/>
    <cellStyle name="Normál 4 4 9 2 3" xfId="14190"/>
    <cellStyle name="Normál 4 4 9 2 3 2" xfId="24084"/>
    <cellStyle name="Normál 4 4 9 2 4" xfId="9173"/>
    <cellStyle name="Normál 4 4 9 2 5" xfId="5427"/>
    <cellStyle name="Normál 4 4 9 2 6" xfId="19145"/>
    <cellStyle name="Normál 4 4 9 2 7" xfId="29007"/>
    <cellStyle name="Normál 4 4 9 3" xfId="1567"/>
    <cellStyle name="Normál 4 4 9 3 2" xfId="5430"/>
    <cellStyle name="Normál 4 4 9 3 2 2" xfId="16678"/>
    <cellStyle name="Normál 4 4 9 3 2 2 2" xfId="26558"/>
    <cellStyle name="Normál 4 4 9 3 2 3" xfId="11715"/>
    <cellStyle name="Normál 4 4 9 3 2 4" xfId="21616"/>
    <cellStyle name="Normál 4 4 9 3 3" xfId="14191"/>
    <cellStyle name="Normál 4 4 9 3 3 2" xfId="24085"/>
    <cellStyle name="Normál 4 4 9 3 4" xfId="9174"/>
    <cellStyle name="Normál 4 4 9 3 5" xfId="5429"/>
    <cellStyle name="Normál 4 4 9 3 6" xfId="19146"/>
    <cellStyle name="Normál 4 4 9 3 7" xfId="29008"/>
    <cellStyle name="Normál 4 4 9 4" xfId="1568"/>
    <cellStyle name="Normál 4 4 9 4 2" xfId="5432"/>
    <cellStyle name="Normál 4 4 9 4 2 2" xfId="16679"/>
    <cellStyle name="Normál 4 4 9 4 2 2 2" xfId="26559"/>
    <cellStyle name="Normál 4 4 9 4 2 3" xfId="11716"/>
    <cellStyle name="Normál 4 4 9 4 2 4" xfId="21617"/>
    <cellStyle name="Normál 4 4 9 4 3" xfId="14192"/>
    <cellStyle name="Normál 4 4 9 4 3 2" xfId="24086"/>
    <cellStyle name="Normál 4 4 9 4 4" xfId="9175"/>
    <cellStyle name="Normál 4 4 9 4 5" xfId="5431"/>
    <cellStyle name="Normál 4 4 9 4 6" xfId="19147"/>
    <cellStyle name="Normál 4 4 9 4 7" xfId="29009"/>
    <cellStyle name="Normál 4 4 9 5" xfId="5433"/>
    <cellStyle name="Normál 4 4 9 5 2" xfId="16676"/>
    <cellStyle name="Normál 4 4 9 5 2 2" xfId="26556"/>
    <cellStyle name="Normál 4 4 9 5 3" xfId="11713"/>
    <cellStyle name="Normál 4 4 9 5 4" xfId="21614"/>
    <cellStyle name="Normál 4 4 9 6" xfId="14189"/>
    <cellStyle name="Normál 4 4 9 6 2" xfId="24083"/>
    <cellStyle name="Normál 4 4 9 7" xfId="9172"/>
    <cellStyle name="Normál 4 4 9 8" xfId="5426"/>
    <cellStyle name="Normál 4 4 9 9" xfId="19144"/>
    <cellStyle name="Normál 4 5" xfId="1569"/>
    <cellStyle name="Normál 4 5 10" xfId="1570"/>
    <cellStyle name="Normál 4 5 10 2" xfId="5436"/>
    <cellStyle name="Normál 4 5 10 2 2" xfId="16681"/>
    <cellStyle name="Normál 4 5 10 2 2 2" xfId="26561"/>
    <cellStyle name="Normál 4 5 10 2 3" xfId="11718"/>
    <cellStyle name="Normál 4 5 10 2 4" xfId="21619"/>
    <cellStyle name="Normál 4 5 10 3" xfId="14194"/>
    <cellStyle name="Normál 4 5 10 3 2" xfId="24088"/>
    <cellStyle name="Normál 4 5 10 4" xfId="9177"/>
    <cellStyle name="Normál 4 5 10 5" xfId="5435"/>
    <cellStyle name="Normál 4 5 10 6" xfId="19149"/>
    <cellStyle name="Normál 4 5 10 7" xfId="29011"/>
    <cellStyle name="Normál 4 5 11" xfId="1571"/>
    <cellStyle name="Normál 4 5 11 2" xfId="5438"/>
    <cellStyle name="Normál 4 5 11 2 2" xfId="16682"/>
    <cellStyle name="Normál 4 5 11 2 2 2" xfId="26562"/>
    <cellStyle name="Normál 4 5 11 2 3" xfId="11719"/>
    <cellStyle name="Normál 4 5 11 2 4" xfId="21620"/>
    <cellStyle name="Normál 4 5 11 3" xfId="14195"/>
    <cellStyle name="Normál 4 5 11 3 2" xfId="24089"/>
    <cellStyle name="Normál 4 5 11 4" xfId="9178"/>
    <cellStyle name="Normál 4 5 11 5" xfId="5437"/>
    <cellStyle name="Normál 4 5 11 6" xfId="19150"/>
    <cellStyle name="Normál 4 5 11 7" xfId="29012"/>
    <cellStyle name="Normál 4 5 12" xfId="1572"/>
    <cellStyle name="Normál 4 5 12 2" xfId="5440"/>
    <cellStyle name="Normál 4 5 12 2 2" xfId="16683"/>
    <cellStyle name="Normál 4 5 12 2 2 2" xfId="26563"/>
    <cellStyle name="Normál 4 5 12 2 3" xfId="11720"/>
    <cellStyle name="Normál 4 5 12 2 4" xfId="21621"/>
    <cellStyle name="Normál 4 5 12 3" xfId="14196"/>
    <cellStyle name="Normál 4 5 12 3 2" xfId="24090"/>
    <cellStyle name="Normál 4 5 12 4" xfId="9179"/>
    <cellStyle name="Normál 4 5 12 5" xfId="5439"/>
    <cellStyle name="Normál 4 5 12 6" xfId="19151"/>
    <cellStyle name="Normál 4 5 12 7" xfId="29013"/>
    <cellStyle name="Normál 4 5 13" xfId="5441"/>
    <cellStyle name="Normál 4 5 13 2" xfId="16680"/>
    <cellStyle name="Normál 4 5 13 2 2" xfId="26560"/>
    <cellStyle name="Normál 4 5 13 3" xfId="11717"/>
    <cellStyle name="Normál 4 5 13 4" xfId="21618"/>
    <cellStyle name="Normál 4 5 14" xfId="14193"/>
    <cellStyle name="Normál 4 5 14 2" xfId="24087"/>
    <cellStyle name="Normál 4 5 15" xfId="9176"/>
    <cellStyle name="Normál 4 5 16" xfId="5434"/>
    <cellStyle name="Normál 4 5 17" xfId="19148"/>
    <cellStyle name="Normál 4 5 18" xfId="29010"/>
    <cellStyle name="Normál 4 5 2" xfId="1573"/>
    <cellStyle name="Normál 4 5 2 10" xfId="5442"/>
    <cellStyle name="Normál 4 5 2 11" xfId="19152"/>
    <cellStyle name="Normál 4 5 2 12" xfId="29014"/>
    <cellStyle name="Normál 4 5 2 2" xfId="1574"/>
    <cellStyle name="Normál 4 5 2 2 10" xfId="29015"/>
    <cellStyle name="Normál 4 5 2 2 2" xfId="1575"/>
    <cellStyle name="Normál 4 5 2 2 2 2" xfId="5445"/>
    <cellStyle name="Normál 4 5 2 2 2 2 2" xfId="16686"/>
    <cellStyle name="Normál 4 5 2 2 2 2 2 2" xfId="26566"/>
    <cellStyle name="Normál 4 5 2 2 2 2 3" xfId="11723"/>
    <cellStyle name="Normál 4 5 2 2 2 2 4" xfId="21624"/>
    <cellStyle name="Normál 4 5 2 2 2 3" xfId="14199"/>
    <cellStyle name="Normál 4 5 2 2 2 3 2" xfId="24093"/>
    <cellStyle name="Normál 4 5 2 2 2 4" xfId="9182"/>
    <cellStyle name="Normál 4 5 2 2 2 5" xfId="5444"/>
    <cellStyle name="Normál 4 5 2 2 2 6" xfId="19154"/>
    <cellStyle name="Normál 4 5 2 2 2 7" xfId="29016"/>
    <cellStyle name="Normál 4 5 2 2 3" xfId="1576"/>
    <cellStyle name="Normál 4 5 2 2 3 2" xfId="5447"/>
    <cellStyle name="Normál 4 5 2 2 3 2 2" xfId="16687"/>
    <cellStyle name="Normál 4 5 2 2 3 2 2 2" xfId="26567"/>
    <cellStyle name="Normál 4 5 2 2 3 2 3" xfId="11724"/>
    <cellStyle name="Normál 4 5 2 2 3 2 4" xfId="21625"/>
    <cellStyle name="Normál 4 5 2 2 3 3" xfId="14200"/>
    <cellStyle name="Normál 4 5 2 2 3 3 2" xfId="24094"/>
    <cellStyle name="Normál 4 5 2 2 3 4" xfId="9183"/>
    <cellStyle name="Normál 4 5 2 2 3 5" xfId="5446"/>
    <cellStyle name="Normál 4 5 2 2 3 6" xfId="19155"/>
    <cellStyle name="Normál 4 5 2 2 3 7" xfId="29017"/>
    <cellStyle name="Normál 4 5 2 2 4" xfId="1577"/>
    <cellStyle name="Normál 4 5 2 2 4 2" xfId="5449"/>
    <cellStyle name="Normál 4 5 2 2 4 2 2" xfId="16688"/>
    <cellStyle name="Normál 4 5 2 2 4 2 2 2" xfId="26568"/>
    <cellStyle name="Normál 4 5 2 2 4 2 3" xfId="11725"/>
    <cellStyle name="Normál 4 5 2 2 4 2 4" xfId="21626"/>
    <cellStyle name="Normál 4 5 2 2 4 3" xfId="14201"/>
    <cellStyle name="Normál 4 5 2 2 4 3 2" xfId="24095"/>
    <cellStyle name="Normál 4 5 2 2 4 4" xfId="9184"/>
    <cellStyle name="Normál 4 5 2 2 4 5" xfId="5448"/>
    <cellStyle name="Normál 4 5 2 2 4 6" xfId="19156"/>
    <cellStyle name="Normál 4 5 2 2 4 7" xfId="29018"/>
    <cellStyle name="Normál 4 5 2 2 5" xfId="5450"/>
    <cellStyle name="Normál 4 5 2 2 5 2" xfId="16685"/>
    <cellStyle name="Normál 4 5 2 2 5 2 2" xfId="26565"/>
    <cellStyle name="Normál 4 5 2 2 5 3" xfId="11722"/>
    <cellStyle name="Normál 4 5 2 2 5 4" xfId="21623"/>
    <cellStyle name="Normál 4 5 2 2 6" xfId="14198"/>
    <cellStyle name="Normál 4 5 2 2 6 2" xfId="24092"/>
    <cellStyle name="Normál 4 5 2 2 7" xfId="9181"/>
    <cellStyle name="Normál 4 5 2 2 8" xfId="5443"/>
    <cellStyle name="Normál 4 5 2 2 9" xfId="19153"/>
    <cellStyle name="Normál 4 5 2 3" xfId="1578"/>
    <cellStyle name="Normál 4 5 2 3 2" xfId="5452"/>
    <cellStyle name="Normál 4 5 2 3 2 2" xfId="16689"/>
    <cellStyle name="Normál 4 5 2 3 2 2 2" xfId="26569"/>
    <cellStyle name="Normál 4 5 2 3 2 3" xfId="11726"/>
    <cellStyle name="Normál 4 5 2 3 2 4" xfId="21627"/>
    <cellStyle name="Normál 4 5 2 3 3" xfId="14202"/>
    <cellStyle name="Normál 4 5 2 3 3 2" xfId="24096"/>
    <cellStyle name="Normál 4 5 2 3 4" xfId="9185"/>
    <cellStyle name="Normál 4 5 2 3 5" xfId="5451"/>
    <cellStyle name="Normál 4 5 2 3 6" xfId="19157"/>
    <cellStyle name="Normál 4 5 2 3 7" xfId="29019"/>
    <cellStyle name="Normál 4 5 2 4" xfId="1579"/>
    <cellStyle name="Normál 4 5 2 4 2" xfId="5454"/>
    <cellStyle name="Normál 4 5 2 4 2 2" xfId="16690"/>
    <cellStyle name="Normál 4 5 2 4 2 2 2" xfId="26570"/>
    <cellStyle name="Normál 4 5 2 4 2 3" xfId="11727"/>
    <cellStyle name="Normál 4 5 2 4 2 4" xfId="21628"/>
    <cellStyle name="Normál 4 5 2 4 3" xfId="14203"/>
    <cellStyle name="Normál 4 5 2 4 3 2" xfId="24097"/>
    <cellStyle name="Normál 4 5 2 4 4" xfId="9186"/>
    <cellStyle name="Normál 4 5 2 4 5" xfId="5453"/>
    <cellStyle name="Normál 4 5 2 4 6" xfId="19158"/>
    <cellStyle name="Normál 4 5 2 4 7" xfId="29020"/>
    <cellStyle name="Normál 4 5 2 5" xfId="1580"/>
    <cellStyle name="Normál 4 5 2 5 2" xfId="5456"/>
    <cellStyle name="Normál 4 5 2 5 2 2" xfId="16691"/>
    <cellStyle name="Normál 4 5 2 5 2 2 2" xfId="26571"/>
    <cellStyle name="Normál 4 5 2 5 2 3" xfId="11728"/>
    <cellStyle name="Normál 4 5 2 5 2 4" xfId="21629"/>
    <cellStyle name="Normál 4 5 2 5 3" xfId="14204"/>
    <cellStyle name="Normál 4 5 2 5 3 2" xfId="24098"/>
    <cellStyle name="Normál 4 5 2 5 4" xfId="9187"/>
    <cellStyle name="Normál 4 5 2 5 5" xfId="5455"/>
    <cellStyle name="Normál 4 5 2 5 6" xfId="19159"/>
    <cellStyle name="Normál 4 5 2 5 7" xfId="29021"/>
    <cellStyle name="Normál 4 5 2 6" xfId="1581"/>
    <cellStyle name="Normál 4 5 2 6 2" xfId="5458"/>
    <cellStyle name="Normál 4 5 2 6 2 2" xfId="16692"/>
    <cellStyle name="Normál 4 5 2 6 2 2 2" xfId="26572"/>
    <cellStyle name="Normál 4 5 2 6 2 3" xfId="11729"/>
    <cellStyle name="Normál 4 5 2 6 2 4" xfId="21630"/>
    <cellStyle name="Normál 4 5 2 6 3" xfId="14205"/>
    <cellStyle name="Normál 4 5 2 6 3 2" xfId="24099"/>
    <cellStyle name="Normál 4 5 2 6 4" xfId="9188"/>
    <cellStyle name="Normál 4 5 2 6 5" xfId="5457"/>
    <cellStyle name="Normál 4 5 2 6 6" xfId="19160"/>
    <cellStyle name="Normál 4 5 2 6 7" xfId="29022"/>
    <cellStyle name="Normál 4 5 2 7" xfId="5459"/>
    <cellStyle name="Normál 4 5 2 7 2" xfId="16684"/>
    <cellStyle name="Normál 4 5 2 7 2 2" xfId="26564"/>
    <cellStyle name="Normál 4 5 2 7 3" xfId="11721"/>
    <cellStyle name="Normál 4 5 2 7 4" xfId="21622"/>
    <cellStyle name="Normál 4 5 2 8" xfId="14197"/>
    <cellStyle name="Normál 4 5 2 8 2" xfId="24091"/>
    <cellStyle name="Normál 4 5 2 9" xfId="9180"/>
    <cellStyle name="Normál 4 5 3" xfId="1582"/>
    <cellStyle name="Normál 4 5 3 10" xfId="5460"/>
    <cellStyle name="Normál 4 5 3 11" xfId="19161"/>
    <cellStyle name="Normál 4 5 3 12" xfId="29023"/>
    <cellStyle name="Normál 4 5 3 2" xfId="1583"/>
    <cellStyle name="Normál 4 5 3 2 10" xfId="29024"/>
    <cellStyle name="Normál 4 5 3 2 2" xfId="1584"/>
    <cellStyle name="Normál 4 5 3 2 2 2" xfId="5463"/>
    <cellStyle name="Normál 4 5 3 2 2 2 2" xfId="16695"/>
    <cellStyle name="Normál 4 5 3 2 2 2 2 2" xfId="26575"/>
    <cellStyle name="Normál 4 5 3 2 2 2 3" xfId="11732"/>
    <cellStyle name="Normál 4 5 3 2 2 2 4" xfId="21633"/>
    <cellStyle name="Normál 4 5 3 2 2 3" xfId="14208"/>
    <cellStyle name="Normál 4 5 3 2 2 3 2" xfId="24102"/>
    <cellStyle name="Normál 4 5 3 2 2 4" xfId="9191"/>
    <cellStyle name="Normál 4 5 3 2 2 5" xfId="5462"/>
    <cellStyle name="Normál 4 5 3 2 2 6" xfId="19163"/>
    <cellStyle name="Normál 4 5 3 2 2 7" xfId="29025"/>
    <cellStyle name="Normál 4 5 3 2 3" xfId="1585"/>
    <cellStyle name="Normál 4 5 3 2 3 2" xfId="5465"/>
    <cellStyle name="Normál 4 5 3 2 3 2 2" xfId="16696"/>
    <cellStyle name="Normál 4 5 3 2 3 2 2 2" xfId="26576"/>
    <cellStyle name="Normál 4 5 3 2 3 2 3" xfId="11733"/>
    <cellStyle name="Normál 4 5 3 2 3 2 4" xfId="21634"/>
    <cellStyle name="Normál 4 5 3 2 3 3" xfId="14209"/>
    <cellStyle name="Normál 4 5 3 2 3 3 2" xfId="24103"/>
    <cellStyle name="Normál 4 5 3 2 3 4" xfId="9192"/>
    <cellStyle name="Normál 4 5 3 2 3 5" xfId="5464"/>
    <cellStyle name="Normál 4 5 3 2 3 6" xfId="19164"/>
    <cellStyle name="Normál 4 5 3 2 3 7" xfId="29026"/>
    <cellStyle name="Normál 4 5 3 2 4" xfId="1586"/>
    <cellStyle name="Normál 4 5 3 2 4 2" xfId="5467"/>
    <cellStyle name="Normál 4 5 3 2 4 2 2" xfId="16697"/>
    <cellStyle name="Normál 4 5 3 2 4 2 2 2" xfId="26577"/>
    <cellStyle name="Normál 4 5 3 2 4 2 3" xfId="11734"/>
    <cellStyle name="Normál 4 5 3 2 4 2 4" xfId="21635"/>
    <cellStyle name="Normál 4 5 3 2 4 3" xfId="14210"/>
    <cellStyle name="Normál 4 5 3 2 4 3 2" xfId="24104"/>
    <cellStyle name="Normál 4 5 3 2 4 4" xfId="9193"/>
    <cellStyle name="Normál 4 5 3 2 4 5" xfId="5466"/>
    <cellStyle name="Normál 4 5 3 2 4 6" xfId="19165"/>
    <cellStyle name="Normál 4 5 3 2 4 7" xfId="29027"/>
    <cellStyle name="Normál 4 5 3 2 5" xfId="5468"/>
    <cellStyle name="Normál 4 5 3 2 5 2" xfId="16694"/>
    <cellStyle name="Normál 4 5 3 2 5 2 2" xfId="26574"/>
    <cellStyle name="Normál 4 5 3 2 5 3" xfId="11731"/>
    <cellStyle name="Normál 4 5 3 2 5 4" xfId="21632"/>
    <cellStyle name="Normál 4 5 3 2 6" xfId="14207"/>
    <cellStyle name="Normál 4 5 3 2 6 2" xfId="24101"/>
    <cellStyle name="Normál 4 5 3 2 7" xfId="9190"/>
    <cellStyle name="Normál 4 5 3 2 8" xfId="5461"/>
    <cellStyle name="Normál 4 5 3 2 9" xfId="19162"/>
    <cellStyle name="Normál 4 5 3 3" xfId="1587"/>
    <cellStyle name="Normál 4 5 3 3 2" xfId="5470"/>
    <cellStyle name="Normál 4 5 3 3 2 2" xfId="16698"/>
    <cellStyle name="Normál 4 5 3 3 2 2 2" xfId="26578"/>
    <cellStyle name="Normál 4 5 3 3 2 3" xfId="11735"/>
    <cellStyle name="Normál 4 5 3 3 2 4" xfId="21636"/>
    <cellStyle name="Normál 4 5 3 3 3" xfId="14211"/>
    <cellStyle name="Normál 4 5 3 3 3 2" xfId="24105"/>
    <cellStyle name="Normál 4 5 3 3 4" xfId="9194"/>
    <cellStyle name="Normál 4 5 3 3 5" xfId="5469"/>
    <cellStyle name="Normál 4 5 3 3 6" xfId="19166"/>
    <cellStyle name="Normál 4 5 3 3 7" xfId="29028"/>
    <cellStyle name="Normál 4 5 3 4" xfId="1588"/>
    <cellStyle name="Normál 4 5 3 4 2" xfId="5472"/>
    <cellStyle name="Normál 4 5 3 4 2 2" xfId="16699"/>
    <cellStyle name="Normál 4 5 3 4 2 2 2" xfId="26579"/>
    <cellStyle name="Normál 4 5 3 4 2 3" xfId="11736"/>
    <cellStyle name="Normál 4 5 3 4 2 4" xfId="21637"/>
    <cellStyle name="Normál 4 5 3 4 3" xfId="14212"/>
    <cellStyle name="Normál 4 5 3 4 3 2" xfId="24106"/>
    <cellStyle name="Normál 4 5 3 4 4" xfId="9195"/>
    <cellStyle name="Normál 4 5 3 4 5" xfId="5471"/>
    <cellStyle name="Normál 4 5 3 4 6" xfId="19167"/>
    <cellStyle name="Normál 4 5 3 4 7" xfId="29029"/>
    <cellStyle name="Normál 4 5 3 5" xfId="1589"/>
    <cellStyle name="Normál 4 5 3 5 2" xfId="5474"/>
    <cellStyle name="Normál 4 5 3 5 2 2" xfId="16700"/>
    <cellStyle name="Normál 4 5 3 5 2 2 2" xfId="26580"/>
    <cellStyle name="Normál 4 5 3 5 2 3" xfId="11737"/>
    <cellStyle name="Normál 4 5 3 5 2 4" xfId="21638"/>
    <cellStyle name="Normál 4 5 3 5 3" xfId="14213"/>
    <cellStyle name="Normál 4 5 3 5 3 2" xfId="24107"/>
    <cellStyle name="Normál 4 5 3 5 4" xfId="9196"/>
    <cellStyle name="Normál 4 5 3 5 5" xfId="5473"/>
    <cellStyle name="Normál 4 5 3 5 6" xfId="19168"/>
    <cellStyle name="Normál 4 5 3 5 7" xfId="29030"/>
    <cellStyle name="Normál 4 5 3 6" xfId="1590"/>
    <cellStyle name="Normál 4 5 3 6 2" xfId="5476"/>
    <cellStyle name="Normál 4 5 3 6 2 2" xfId="16701"/>
    <cellStyle name="Normál 4 5 3 6 2 2 2" xfId="26581"/>
    <cellStyle name="Normál 4 5 3 6 2 3" xfId="11738"/>
    <cellStyle name="Normál 4 5 3 6 2 4" xfId="21639"/>
    <cellStyle name="Normál 4 5 3 6 3" xfId="14214"/>
    <cellStyle name="Normál 4 5 3 6 3 2" xfId="24108"/>
    <cellStyle name="Normál 4 5 3 6 4" xfId="9197"/>
    <cellStyle name="Normál 4 5 3 6 5" xfId="5475"/>
    <cellStyle name="Normál 4 5 3 6 6" xfId="19169"/>
    <cellStyle name="Normál 4 5 3 6 7" xfId="29031"/>
    <cellStyle name="Normál 4 5 3 7" xfId="5477"/>
    <cellStyle name="Normál 4 5 3 7 2" xfId="16693"/>
    <cellStyle name="Normál 4 5 3 7 2 2" xfId="26573"/>
    <cellStyle name="Normál 4 5 3 7 3" xfId="11730"/>
    <cellStyle name="Normál 4 5 3 7 4" xfId="21631"/>
    <cellStyle name="Normál 4 5 3 8" xfId="14206"/>
    <cellStyle name="Normál 4 5 3 8 2" xfId="24100"/>
    <cellStyle name="Normál 4 5 3 9" xfId="9189"/>
    <cellStyle name="Normál 4 5 4" xfId="1591"/>
    <cellStyle name="Normál 4 5 4 10" xfId="5478"/>
    <cellStyle name="Normál 4 5 4 11" xfId="19170"/>
    <cellStyle name="Normál 4 5 4 12" xfId="29032"/>
    <cellStyle name="Normál 4 5 4 2" xfId="1592"/>
    <cellStyle name="Normál 4 5 4 2 10" xfId="29033"/>
    <cellStyle name="Normál 4 5 4 2 2" xfId="1593"/>
    <cellStyle name="Normál 4 5 4 2 2 2" xfId="5481"/>
    <cellStyle name="Normál 4 5 4 2 2 2 2" xfId="16704"/>
    <cellStyle name="Normál 4 5 4 2 2 2 2 2" xfId="26584"/>
    <cellStyle name="Normál 4 5 4 2 2 2 3" xfId="11741"/>
    <cellStyle name="Normál 4 5 4 2 2 2 4" xfId="21642"/>
    <cellStyle name="Normál 4 5 4 2 2 3" xfId="14217"/>
    <cellStyle name="Normál 4 5 4 2 2 3 2" xfId="24111"/>
    <cellStyle name="Normál 4 5 4 2 2 4" xfId="9200"/>
    <cellStyle name="Normál 4 5 4 2 2 5" xfId="5480"/>
    <cellStyle name="Normál 4 5 4 2 2 6" xfId="19172"/>
    <cellStyle name="Normál 4 5 4 2 2 7" xfId="29034"/>
    <cellStyle name="Normál 4 5 4 2 3" xfId="1594"/>
    <cellStyle name="Normál 4 5 4 2 3 2" xfId="5483"/>
    <cellStyle name="Normál 4 5 4 2 3 2 2" xfId="16705"/>
    <cellStyle name="Normál 4 5 4 2 3 2 2 2" xfId="26585"/>
    <cellStyle name="Normál 4 5 4 2 3 2 3" xfId="11742"/>
    <cellStyle name="Normál 4 5 4 2 3 2 4" xfId="21643"/>
    <cellStyle name="Normál 4 5 4 2 3 3" xfId="14218"/>
    <cellStyle name="Normál 4 5 4 2 3 3 2" xfId="24112"/>
    <cellStyle name="Normál 4 5 4 2 3 4" xfId="9201"/>
    <cellStyle name="Normál 4 5 4 2 3 5" xfId="5482"/>
    <cellStyle name="Normál 4 5 4 2 3 6" xfId="19173"/>
    <cellStyle name="Normál 4 5 4 2 3 7" xfId="29035"/>
    <cellStyle name="Normál 4 5 4 2 4" xfId="1595"/>
    <cellStyle name="Normál 4 5 4 2 4 2" xfId="5485"/>
    <cellStyle name="Normál 4 5 4 2 4 2 2" xfId="16706"/>
    <cellStyle name="Normál 4 5 4 2 4 2 2 2" xfId="26586"/>
    <cellStyle name="Normál 4 5 4 2 4 2 3" xfId="11743"/>
    <cellStyle name="Normál 4 5 4 2 4 2 4" xfId="21644"/>
    <cellStyle name="Normál 4 5 4 2 4 3" xfId="14219"/>
    <cellStyle name="Normál 4 5 4 2 4 3 2" xfId="24113"/>
    <cellStyle name="Normál 4 5 4 2 4 4" xfId="9202"/>
    <cellStyle name="Normál 4 5 4 2 4 5" xfId="5484"/>
    <cellStyle name="Normál 4 5 4 2 4 6" xfId="19174"/>
    <cellStyle name="Normál 4 5 4 2 4 7" xfId="29036"/>
    <cellStyle name="Normál 4 5 4 2 5" xfId="5486"/>
    <cellStyle name="Normál 4 5 4 2 5 2" xfId="16703"/>
    <cellStyle name="Normál 4 5 4 2 5 2 2" xfId="26583"/>
    <cellStyle name="Normál 4 5 4 2 5 3" xfId="11740"/>
    <cellStyle name="Normál 4 5 4 2 5 4" xfId="21641"/>
    <cellStyle name="Normál 4 5 4 2 6" xfId="14216"/>
    <cellStyle name="Normál 4 5 4 2 6 2" xfId="24110"/>
    <cellStyle name="Normál 4 5 4 2 7" xfId="9199"/>
    <cellStyle name="Normál 4 5 4 2 8" xfId="5479"/>
    <cellStyle name="Normál 4 5 4 2 9" xfId="19171"/>
    <cellStyle name="Normál 4 5 4 3" xfId="1596"/>
    <cellStyle name="Normál 4 5 4 3 2" xfId="5488"/>
    <cellStyle name="Normál 4 5 4 3 2 2" xfId="16707"/>
    <cellStyle name="Normál 4 5 4 3 2 2 2" xfId="26587"/>
    <cellStyle name="Normál 4 5 4 3 2 3" xfId="11744"/>
    <cellStyle name="Normál 4 5 4 3 2 4" xfId="21645"/>
    <cellStyle name="Normál 4 5 4 3 3" xfId="14220"/>
    <cellStyle name="Normál 4 5 4 3 3 2" xfId="24114"/>
    <cellStyle name="Normál 4 5 4 3 4" xfId="9203"/>
    <cellStyle name="Normál 4 5 4 3 5" xfId="5487"/>
    <cellStyle name="Normál 4 5 4 3 6" xfId="19175"/>
    <cellStyle name="Normál 4 5 4 3 7" xfId="29037"/>
    <cellStyle name="Normál 4 5 4 4" xfId="1597"/>
    <cellStyle name="Normál 4 5 4 4 2" xfId="5490"/>
    <cellStyle name="Normál 4 5 4 4 2 2" xfId="16708"/>
    <cellStyle name="Normál 4 5 4 4 2 2 2" xfId="26588"/>
    <cellStyle name="Normál 4 5 4 4 2 3" xfId="11745"/>
    <cellStyle name="Normál 4 5 4 4 2 4" xfId="21646"/>
    <cellStyle name="Normál 4 5 4 4 3" xfId="14221"/>
    <cellStyle name="Normál 4 5 4 4 3 2" xfId="24115"/>
    <cellStyle name="Normál 4 5 4 4 4" xfId="9204"/>
    <cellStyle name="Normál 4 5 4 4 5" xfId="5489"/>
    <cellStyle name="Normál 4 5 4 4 6" xfId="19176"/>
    <cellStyle name="Normál 4 5 4 4 7" xfId="29038"/>
    <cellStyle name="Normál 4 5 4 5" xfId="1598"/>
    <cellStyle name="Normál 4 5 4 5 2" xfId="5492"/>
    <cellStyle name="Normál 4 5 4 5 2 2" xfId="16709"/>
    <cellStyle name="Normál 4 5 4 5 2 2 2" xfId="26589"/>
    <cellStyle name="Normál 4 5 4 5 2 3" xfId="11746"/>
    <cellStyle name="Normál 4 5 4 5 2 4" xfId="21647"/>
    <cellStyle name="Normál 4 5 4 5 3" xfId="14222"/>
    <cellStyle name="Normál 4 5 4 5 3 2" xfId="24116"/>
    <cellStyle name="Normál 4 5 4 5 4" xfId="9205"/>
    <cellStyle name="Normál 4 5 4 5 5" xfId="5491"/>
    <cellStyle name="Normál 4 5 4 5 6" xfId="19177"/>
    <cellStyle name="Normál 4 5 4 5 7" xfId="29039"/>
    <cellStyle name="Normál 4 5 4 6" xfId="1599"/>
    <cellStyle name="Normál 4 5 4 6 2" xfId="5494"/>
    <cellStyle name="Normál 4 5 4 6 2 2" xfId="16710"/>
    <cellStyle name="Normál 4 5 4 6 2 2 2" xfId="26590"/>
    <cellStyle name="Normál 4 5 4 6 2 3" xfId="11747"/>
    <cellStyle name="Normál 4 5 4 6 2 4" xfId="21648"/>
    <cellStyle name="Normál 4 5 4 6 3" xfId="14223"/>
    <cellStyle name="Normál 4 5 4 6 3 2" xfId="24117"/>
    <cellStyle name="Normál 4 5 4 6 4" xfId="9206"/>
    <cellStyle name="Normál 4 5 4 6 5" xfId="5493"/>
    <cellStyle name="Normál 4 5 4 6 6" xfId="19178"/>
    <cellStyle name="Normál 4 5 4 6 7" xfId="29040"/>
    <cellStyle name="Normál 4 5 4 7" xfId="5495"/>
    <cellStyle name="Normál 4 5 4 7 2" xfId="16702"/>
    <cellStyle name="Normál 4 5 4 7 2 2" xfId="26582"/>
    <cellStyle name="Normál 4 5 4 7 3" xfId="11739"/>
    <cellStyle name="Normál 4 5 4 7 4" xfId="21640"/>
    <cellStyle name="Normál 4 5 4 8" xfId="14215"/>
    <cellStyle name="Normál 4 5 4 8 2" xfId="24109"/>
    <cellStyle name="Normál 4 5 4 9" xfId="9198"/>
    <cellStyle name="Normál 4 5 5" xfId="1600"/>
    <cellStyle name="Normál 4 5 5 10" xfId="5496"/>
    <cellStyle name="Normál 4 5 5 11" xfId="19179"/>
    <cellStyle name="Normál 4 5 5 12" xfId="29041"/>
    <cellStyle name="Normál 4 5 5 2" xfId="1601"/>
    <cellStyle name="Normál 4 5 5 2 10" xfId="29042"/>
    <cellStyle name="Normál 4 5 5 2 2" xfId="1602"/>
    <cellStyle name="Normál 4 5 5 2 2 2" xfId="5499"/>
    <cellStyle name="Normál 4 5 5 2 2 2 2" xfId="16713"/>
    <cellStyle name="Normál 4 5 5 2 2 2 2 2" xfId="26593"/>
    <cellStyle name="Normál 4 5 5 2 2 2 3" xfId="11750"/>
    <cellStyle name="Normál 4 5 5 2 2 2 4" xfId="21651"/>
    <cellStyle name="Normál 4 5 5 2 2 3" xfId="14226"/>
    <cellStyle name="Normál 4 5 5 2 2 3 2" xfId="24120"/>
    <cellStyle name="Normál 4 5 5 2 2 4" xfId="9209"/>
    <cellStyle name="Normál 4 5 5 2 2 5" xfId="5498"/>
    <cellStyle name="Normál 4 5 5 2 2 6" xfId="19181"/>
    <cellStyle name="Normál 4 5 5 2 2 7" xfId="29043"/>
    <cellStyle name="Normál 4 5 5 2 3" xfId="1603"/>
    <cellStyle name="Normál 4 5 5 2 3 2" xfId="5501"/>
    <cellStyle name="Normál 4 5 5 2 3 2 2" xfId="16714"/>
    <cellStyle name="Normál 4 5 5 2 3 2 2 2" xfId="26594"/>
    <cellStyle name="Normál 4 5 5 2 3 2 3" xfId="11751"/>
    <cellStyle name="Normál 4 5 5 2 3 2 4" xfId="21652"/>
    <cellStyle name="Normál 4 5 5 2 3 3" xfId="14227"/>
    <cellStyle name="Normál 4 5 5 2 3 3 2" xfId="24121"/>
    <cellStyle name="Normál 4 5 5 2 3 4" xfId="9210"/>
    <cellStyle name="Normál 4 5 5 2 3 5" xfId="5500"/>
    <cellStyle name="Normál 4 5 5 2 3 6" xfId="19182"/>
    <cellStyle name="Normál 4 5 5 2 3 7" xfId="29044"/>
    <cellStyle name="Normál 4 5 5 2 4" xfId="1604"/>
    <cellStyle name="Normál 4 5 5 2 4 2" xfId="5503"/>
    <cellStyle name="Normál 4 5 5 2 4 2 2" xfId="16715"/>
    <cellStyle name="Normál 4 5 5 2 4 2 2 2" xfId="26595"/>
    <cellStyle name="Normál 4 5 5 2 4 2 3" xfId="11752"/>
    <cellStyle name="Normál 4 5 5 2 4 2 4" xfId="21653"/>
    <cellStyle name="Normál 4 5 5 2 4 3" xfId="14228"/>
    <cellStyle name="Normál 4 5 5 2 4 3 2" xfId="24122"/>
    <cellStyle name="Normál 4 5 5 2 4 4" xfId="9211"/>
    <cellStyle name="Normál 4 5 5 2 4 5" xfId="5502"/>
    <cellStyle name="Normál 4 5 5 2 4 6" xfId="19183"/>
    <cellStyle name="Normál 4 5 5 2 4 7" xfId="29045"/>
    <cellStyle name="Normál 4 5 5 2 5" xfId="5504"/>
    <cellStyle name="Normál 4 5 5 2 5 2" xfId="16712"/>
    <cellStyle name="Normál 4 5 5 2 5 2 2" xfId="26592"/>
    <cellStyle name="Normál 4 5 5 2 5 3" xfId="11749"/>
    <cellStyle name="Normál 4 5 5 2 5 4" xfId="21650"/>
    <cellStyle name="Normál 4 5 5 2 6" xfId="14225"/>
    <cellStyle name="Normál 4 5 5 2 6 2" xfId="24119"/>
    <cellStyle name="Normál 4 5 5 2 7" xfId="9208"/>
    <cellStyle name="Normál 4 5 5 2 8" xfId="5497"/>
    <cellStyle name="Normál 4 5 5 2 9" xfId="19180"/>
    <cellStyle name="Normál 4 5 5 3" xfId="1605"/>
    <cellStyle name="Normál 4 5 5 3 2" xfId="5506"/>
    <cellStyle name="Normál 4 5 5 3 2 2" xfId="16716"/>
    <cellStyle name="Normál 4 5 5 3 2 2 2" xfId="26596"/>
    <cellStyle name="Normál 4 5 5 3 2 3" xfId="11753"/>
    <cellStyle name="Normál 4 5 5 3 2 4" xfId="21654"/>
    <cellStyle name="Normál 4 5 5 3 3" xfId="14229"/>
    <cellStyle name="Normál 4 5 5 3 3 2" xfId="24123"/>
    <cellStyle name="Normál 4 5 5 3 4" xfId="9212"/>
    <cellStyle name="Normál 4 5 5 3 5" xfId="5505"/>
    <cellStyle name="Normál 4 5 5 3 6" xfId="19184"/>
    <cellStyle name="Normál 4 5 5 3 7" xfId="29046"/>
    <cellStyle name="Normál 4 5 5 4" xfId="1606"/>
    <cellStyle name="Normál 4 5 5 4 2" xfId="5508"/>
    <cellStyle name="Normál 4 5 5 4 2 2" xfId="16717"/>
    <cellStyle name="Normál 4 5 5 4 2 2 2" xfId="26597"/>
    <cellStyle name="Normál 4 5 5 4 2 3" xfId="11754"/>
    <cellStyle name="Normál 4 5 5 4 2 4" xfId="21655"/>
    <cellStyle name="Normál 4 5 5 4 3" xfId="14230"/>
    <cellStyle name="Normál 4 5 5 4 3 2" xfId="24124"/>
    <cellStyle name="Normál 4 5 5 4 4" xfId="9213"/>
    <cellStyle name="Normál 4 5 5 4 5" xfId="5507"/>
    <cellStyle name="Normál 4 5 5 4 6" xfId="19185"/>
    <cellStyle name="Normál 4 5 5 4 7" xfId="29047"/>
    <cellStyle name="Normál 4 5 5 5" xfId="1607"/>
    <cellStyle name="Normál 4 5 5 5 2" xfId="5510"/>
    <cellStyle name="Normál 4 5 5 5 2 2" xfId="16718"/>
    <cellStyle name="Normál 4 5 5 5 2 2 2" xfId="26598"/>
    <cellStyle name="Normál 4 5 5 5 2 3" xfId="11755"/>
    <cellStyle name="Normál 4 5 5 5 2 4" xfId="21656"/>
    <cellStyle name="Normál 4 5 5 5 3" xfId="14231"/>
    <cellStyle name="Normál 4 5 5 5 3 2" xfId="24125"/>
    <cellStyle name="Normál 4 5 5 5 4" xfId="9214"/>
    <cellStyle name="Normál 4 5 5 5 5" xfId="5509"/>
    <cellStyle name="Normál 4 5 5 5 6" xfId="19186"/>
    <cellStyle name="Normál 4 5 5 5 7" xfId="29048"/>
    <cellStyle name="Normál 4 5 5 6" xfId="1608"/>
    <cellStyle name="Normál 4 5 5 6 2" xfId="5512"/>
    <cellStyle name="Normál 4 5 5 6 2 2" xfId="16719"/>
    <cellStyle name="Normál 4 5 5 6 2 2 2" xfId="26599"/>
    <cellStyle name="Normál 4 5 5 6 2 3" xfId="11756"/>
    <cellStyle name="Normál 4 5 5 6 2 4" xfId="21657"/>
    <cellStyle name="Normál 4 5 5 6 3" xfId="14232"/>
    <cellStyle name="Normál 4 5 5 6 3 2" xfId="24126"/>
    <cellStyle name="Normál 4 5 5 6 4" xfId="9215"/>
    <cellStyle name="Normál 4 5 5 6 5" xfId="5511"/>
    <cellStyle name="Normál 4 5 5 6 6" xfId="19187"/>
    <cellStyle name="Normál 4 5 5 6 7" xfId="29049"/>
    <cellStyle name="Normál 4 5 5 7" xfId="5513"/>
    <cellStyle name="Normál 4 5 5 7 2" xfId="16711"/>
    <cellStyle name="Normál 4 5 5 7 2 2" xfId="26591"/>
    <cellStyle name="Normál 4 5 5 7 3" xfId="11748"/>
    <cellStyle name="Normál 4 5 5 7 4" xfId="21649"/>
    <cellStyle name="Normál 4 5 5 8" xfId="14224"/>
    <cellStyle name="Normál 4 5 5 8 2" xfId="24118"/>
    <cellStyle name="Normál 4 5 5 9" xfId="9207"/>
    <cellStyle name="Normál 4 5 6" xfId="1609"/>
    <cellStyle name="Normál 4 5 6 10" xfId="5514"/>
    <cellStyle name="Normál 4 5 6 11" xfId="19188"/>
    <cellStyle name="Normál 4 5 6 12" xfId="29050"/>
    <cellStyle name="Normál 4 5 6 2" xfId="1610"/>
    <cellStyle name="Normál 4 5 6 2 10" xfId="29051"/>
    <cellStyle name="Normál 4 5 6 2 2" xfId="1611"/>
    <cellStyle name="Normál 4 5 6 2 2 2" xfId="5517"/>
    <cellStyle name="Normál 4 5 6 2 2 2 2" xfId="16722"/>
    <cellStyle name="Normál 4 5 6 2 2 2 2 2" xfId="26602"/>
    <cellStyle name="Normál 4 5 6 2 2 2 3" xfId="11759"/>
    <cellStyle name="Normál 4 5 6 2 2 2 4" xfId="21660"/>
    <cellStyle name="Normál 4 5 6 2 2 3" xfId="14235"/>
    <cellStyle name="Normál 4 5 6 2 2 3 2" xfId="24129"/>
    <cellStyle name="Normál 4 5 6 2 2 4" xfId="9218"/>
    <cellStyle name="Normál 4 5 6 2 2 5" xfId="5516"/>
    <cellStyle name="Normál 4 5 6 2 2 6" xfId="19190"/>
    <cellStyle name="Normál 4 5 6 2 2 7" xfId="29052"/>
    <cellStyle name="Normál 4 5 6 2 3" xfId="1612"/>
    <cellStyle name="Normál 4 5 6 2 3 2" xfId="5519"/>
    <cellStyle name="Normál 4 5 6 2 3 2 2" xfId="16723"/>
    <cellStyle name="Normál 4 5 6 2 3 2 2 2" xfId="26603"/>
    <cellStyle name="Normál 4 5 6 2 3 2 3" xfId="11760"/>
    <cellStyle name="Normál 4 5 6 2 3 2 4" xfId="21661"/>
    <cellStyle name="Normál 4 5 6 2 3 3" xfId="14236"/>
    <cellStyle name="Normál 4 5 6 2 3 3 2" xfId="24130"/>
    <cellStyle name="Normál 4 5 6 2 3 4" xfId="9219"/>
    <cellStyle name="Normál 4 5 6 2 3 5" xfId="5518"/>
    <cellStyle name="Normál 4 5 6 2 3 6" xfId="19191"/>
    <cellStyle name="Normál 4 5 6 2 3 7" xfId="29053"/>
    <cellStyle name="Normál 4 5 6 2 4" xfId="1613"/>
    <cellStyle name="Normál 4 5 6 2 4 2" xfId="5521"/>
    <cellStyle name="Normál 4 5 6 2 4 2 2" xfId="16724"/>
    <cellStyle name="Normál 4 5 6 2 4 2 2 2" xfId="26604"/>
    <cellStyle name="Normál 4 5 6 2 4 2 3" xfId="11761"/>
    <cellStyle name="Normál 4 5 6 2 4 2 4" xfId="21662"/>
    <cellStyle name="Normál 4 5 6 2 4 3" xfId="14237"/>
    <cellStyle name="Normál 4 5 6 2 4 3 2" xfId="24131"/>
    <cellStyle name="Normál 4 5 6 2 4 4" xfId="9220"/>
    <cellStyle name="Normál 4 5 6 2 4 5" xfId="5520"/>
    <cellStyle name="Normál 4 5 6 2 4 6" xfId="19192"/>
    <cellStyle name="Normál 4 5 6 2 4 7" xfId="29054"/>
    <cellStyle name="Normál 4 5 6 2 5" xfId="5522"/>
    <cellStyle name="Normál 4 5 6 2 5 2" xfId="16721"/>
    <cellStyle name="Normál 4 5 6 2 5 2 2" xfId="26601"/>
    <cellStyle name="Normál 4 5 6 2 5 3" xfId="11758"/>
    <cellStyle name="Normál 4 5 6 2 5 4" xfId="21659"/>
    <cellStyle name="Normál 4 5 6 2 6" xfId="14234"/>
    <cellStyle name="Normál 4 5 6 2 6 2" xfId="24128"/>
    <cellStyle name="Normál 4 5 6 2 7" xfId="9217"/>
    <cellStyle name="Normál 4 5 6 2 8" xfId="5515"/>
    <cellStyle name="Normál 4 5 6 2 9" xfId="19189"/>
    <cellStyle name="Normál 4 5 6 3" xfId="1614"/>
    <cellStyle name="Normál 4 5 6 3 2" xfId="5524"/>
    <cellStyle name="Normál 4 5 6 3 2 2" xfId="16725"/>
    <cellStyle name="Normál 4 5 6 3 2 2 2" xfId="26605"/>
    <cellStyle name="Normál 4 5 6 3 2 3" xfId="11762"/>
    <cellStyle name="Normál 4 5 6 3 2 4" xfId="21663"/>
    <cellStyle name="Normál 4 5 6 3 3" xfId="14238"/>
    <cellStyle name="Normál 4 5 6 3 3 2" xfId="24132"/>
    <cellStyle name="Normál 4 5 6 3 4" xfId="9221"/>
    <cellStyle name="Normál 4 5 6 3 5" xfId="5523"/>
    <cellStyle name="Normál 4 5 6 3 6" xfId="19193"/>
    <cellStyle name="Normál 4 5 6 3 7" xfId="29055"/>
    <cellStyle name="Normál 4 5 6 4" xfId="1615"/>
    <cellStyle name="Normál 4 5 6 4 2" xfId="5526"/>
    <cellStyle name="Normál 4 5 6 4 2 2" xfId="16726"/>
    <cellStyle name="Normál 4 5 6 4 2 2 2" xfId="26606"/>
    <cellStyle name="Normál 4 5 6 4 2 3" xfId="11763"/>
    <cellStyle name="Normál 4 5 6 4 2 4" xfId="21664"/>
    <cellStyle name="Normál 4 5 6 4 3" xfId="14239"/>
    <cellStyle name="Normál 4 5 6 4 3 2" xfId="24133"/>
    <cellStyle name="Normál 4 5 6 4 4" xfId="9222"/>
    <cellStyle name="Normál 4 5 6 4 5" xfId="5525"/>
    <cellStyle name="Normál 4 5 6 4 6" xfId="19194"/>
    <cellStyle name="Normál 4 5 6 4 7" xfId="29056"/>
    <cellStyle name="Normál 4 5 6 5" xfId="1616"/>
    <cellStyle name="Normál 4 5 6 5 2" xfId="5528"/>
    <cellStyle name="Normál 4 5 6 5 2 2" xfId="16727"/>
    <cellStyle name="Normál 4 5 6 5 2 2 2" xfId="26607"/>
    <cellStyle name="Normál 4 5 6 5 2 3" xfId="11764"/>
    <cellStyle name="Normál 4 5 6 5 2 4" xfId="21665"/>
    <cellStyle name="Normál 4 5 6 5 3" xfId="14240"/>
    <cellStyle name="Normál 4 5 6 5 3 2" xfId="24134"/>
    <cellStyle name="Normál 4 5 6 5 4" xfId="9223"/>
    <cellStyle name="Normál 4 5 6 5 5" xfId="5527"/>
    <cellStyle name="Normál 4 5 6 5 6" xfId="19195"/>
    <cellStyle name="Normál 4 5 6 5 7" xfId="29057"/>
    <cellStyle name="Normál 4 5 6 6" xfId="1617"/>
    <cellStyle name="Normál 4 5 6 6 2" xfId="5530"/>
    <cellStyle name="Normál 4 5 6 6 2 2" xfId="16728"/>
    <cellStyle name="Normál 4 5 6 6 2 2 2" xfId="26608"/>
    <cellStyle name="Normál 4 5 6 6 2 3" xfId="11765"/>
    <cellStyle name="Normál 4 5 6 6 2 4" xfId="21666"/>
    <cellStyle name="Normál 4 5 6 6 3" xfId="14241"/>
    <cellStyle name="Normál 4 5 6 6 3 2" xfId="24135"/>
    <cellStyle name="Normál 4 5 6 6 4" xfId="9224"/>
    <cellStyle name="Normál 4 5 6 6 5" xfId="5529"/>
    <cellStyle name="Normál 4 5 6 6 6" xfId="19196"/>
    <cellStyle name="Normál 4 5 6 6 7" xfId="29058"/>
    <cellStyle name="Normál 4 5 6 7" xfId="5531"/>
    <cellStyle name="Normál 4 5 6 7 2" xfId="16720"/>
    <cellStyle name="Normál 4 5 6 7 2 2" xfId="26600"/>
    <cellStyle name="Normál 4 5 6 7 3" xfId="11757"/>
    <cellStyle name="Normál 4 5 6 7 4" xfId="21658"/>
    <cellStyle name="Normál 4 5 6 8" xfId="14233"/>
    <cellStyle name="Normál 4 5 6 8 2" xfId="24127"/>
    <cellStyle name="Normál 4 5 6 9" xfId="9216"/>
    <cellStyle name="Normál 4 5 7" xfId="1618"/>
    <cellStyle name="Normál 4 5 7 10" xfId="29059"/>
    <cellStyle name="Normál 4 5 7 2" xfId="1619"/>
    <cellStyle name="Normál 4 5 7 2 2" xfId="5534"/>
    <cellStyle name="Normál 4 5 7 2 2 2" xfId="16730"/>
    <cellStyle name="Normál 4 5 7 2 2 2 2" xfId="26610"/>
    <cellStyle name="Normál 4 5 7 2 2 3" xfId="11767"/>
    <cellStyle name="Normál 4 5 7 2 2 4" xfId="21668"/>
    <cellStyle name="Normál 4 5 7 2 3" xfId="14243"/>
    <cellStyle name="Normál 4 5 7 2 3 2" xfId="24137"/>
    <cellStyle name="Normál 4 5 7 2 4" xfId="9226"/>
    <cellStyle name="Normál 4 5 7 2 5" xfId="5533"/>
    <cellStyle name="Normál 4 5 7 2 6" xfId="19198"/>
    <cellStyle name="Normál 4 5 7 2 7" xfId="29060"/>
    <cellStyle name="Normál 4 5 7 3" xfId="1620"/>
    <cellStyle name="Normál 4 5 7 3 2" xfId="5536"/>
    <cellStyle name="Normál 4 5 7 3 2 2" xfId="16731"/>
    <cellStyle name="Normál 4 5 7 3 2 2 2" xfId="26611"/>
    <cellStyle name="Normál 4 5 7 3 2 3" xfId="11768"/>
    <cellStyle name="Normál 4 5 7 3 2 4" xfId="21669"/>
    <cellStyle name="Normál 4 5 7 3 3" xfId="14244"/>
    <cellStyle name="Normál 4 5 7 3 3 2" xfId="24138"/>
    <cellStyle name="Normál 4 5 7 3 4" xfId="9227"/>
    <cellStyle name="Normál 4 5 7 3 5" xfId="5535"/>
    <cellStyle name="Normál 4 5 7 3 6" xfId="19199"/>
    <cellStyle name="Normál 4 5 7 3 7" xfId="29061"/>
    <cellStyle name="Normál 4 5 7 4" xfId="1621"/>
    <cellStyle name="Normál 4 5 7 4 2" xfId="5538"/>
    <cellStyle name="Normál 4 5 7 4 2 2" xfId="16732"/>
    <cellStyle name="Normál 4 5 7 4 2 2 2" xfId="26612"/>
    <cellStyle name="Normál 4 5 7 4 2 3" xfId="11769"/>
    <cellStyle name="Normál 4 5 7 4 2 4" xfId="21670"/>
    <cellStyle name="Normál 4 5 7 4 3" xfId="14245"/>
    <cellStyle name="Normál 4 5 7 4 3 2" xfId="24139"/>
    <cellStyle name="Normál 4 5 7 4 4" xfId="9228"/>
    <cellStyle name="Normál 4 5 7 4 5" xfId="5537"/>
    <cellStyle name="Normál 4 5 7 4 6" xfId="19200"/>
    <cellStyle name="Normál 4 5 7 4 7" xfId="29062"/>
    <cellStyle name="Normál 4 5 7 5" xfId="5539"/>
    <cellStyle name="Normál 4 5 7 5 2" xfId="16729"/>
    <cellStyle name="Normál 4 5 7 5 2 2" xfId="26609"/>
    <cellStyle name="Normál 4 5 7 5 3" xfId="11766"/>
    <cellStyle name="Normál 4 5 7 5 4" xfId="21667"/>
    <cellStyle name="Normál 4 5 7 6" xfId="14242"/>
    <cellStyle name="Normál 4 5 7 6 2" xfId="24136"/>
    <cellStyle name="Normál 4 5 7 7" xfId="9225"/>
    <cellStyle name="Normál 4 5 7 8" xfId="5532"/>
    <cellStyle name="Normál 4 5 7 9" xfId="19197"/>
    <cellStyle name="Normál 4 5 8" xfId="1622"/>
    <cellStyle name="Normál 4 5 8 10" xfId="29063"/>
    <cellStyle name="Normál 4 5 8 2" xfId="1623"/>
    <cellStyle name="Normál 4 5 8 2 2" xfId="5542"/>
    <cellStyle name="Normál 4 5 8 2 2 2" xfId="16734"/>
    <cellStyle name="Normál 4 5 8 2 2 2 2" xfId="26614"/>
    <cellStyle name="Normál 4 5 8 2 2 3" xfId="11771"/>
    <cellStyle name="Normál 4 5 8 2 2 4" xfId="21672"/>
    <cellStyle name="Normál 4 5 8 2 3" xfId="14247"/>
    <cellStyle name="Normál 4 5 8 2 3 2" xfId="24141"/>
    <cellStyle name="Normál 4 5 8 2 4" xfId="9230"/>
    <cellStyle name="Normál 4 5 8 2 5" xfId="5541"/>
    <cellStyle name="Normál 4 5 8 2 6" xfId="19202"/>
    <cellStyle name="Normál 4 5 8 2 7" xfId="29064"/>
    <cellStyle name="Normál 4 5 8 3" xfId="1624"/>
    <cellStyle name="Normál 4 5 8 3 2" xfId="5544"/>
    <cellStyle name="Normál 4 5 8 3 2 2" xfId="16735"/>
    <cellStyle name="Normál 4 5 8 3 2 2 2" xfId="26615"/>
    <cellStyle name="Normál 4 5 8 3 2 3" xfId="11772"/>
    <cellStyle name="Normál 4 5 8 3 2 4" xfId="21673"/>
    <cellStyle name="Normál 4 5 8 3 3" xfId="14248"/>
    <cellStyle name="Normál 4 5 8 3 3 2" xfId="24142"/>
    <cellStyle name="Normál 4 5 8 3 4" xfId="9231"/>
    <cellStyle name="Normál 4 5 8 3 5" xfId="5543"/>
    <cellStyle name="Normál 4 5 8 3 6" xfId="19203"/>
    <cellStyle name="Normál 4 5 8 3 7" xfId="29065"/>
    <cellStyle name="Normál 4 5 8 4" xfId="1625"/>
    <cellStyle name="Normál 4 5 8 4 2" xfId="5546"/>
    <cellStyle name="Normál 4 5 8 4 2 2" xfId="16736"/>
    <cellStyle name="Normál 4 5 8 4 2 2 2" xfId="26616"/>
    <cellStyle name="Normál 4 5 8 4 2 3" xfId="11773"/>
    <cellStyle name="Normál 4 5 8 4 2 4" xfId="21674"/>
    <cellStyle name="Normál 4 5 8 4 3" xfId="14249"/>
    <cellStyle name="Normál 4 5 8 4 3 2" xfId="24143"/>
    <cellStyle name="Normál 4 5 8 4 4" xfId="9232"/>
    <cellStyle name="Normál 4 5 8 4 5" xfId="5545"/>
    <cellStyle name="Normál 4 5 8 4 6" xfId="19204"/>
    <cellStyle name="Normál 4 5 8 4 7" xfId="29066"/>
    <cellStyle name="Normál 4 5 8 5" xfId="5547"/>
    <cellStyle name="Normál 4 5 8 5 2" xfId="16733"/>
    <cellStyle name="Normál 4 5 8 5 2 2" xfId="26613"/>
    <cellStyle name="Normál 4 5 8 5 3" xfId="11770"/>
    <cellStyle name="Normál 4 5 8 5 4" xfId="21671"/>
    <cellStyle name="Normál 4 5 8 6" xfId="14246"/>
    <cellStyle name="Normál 4 5 8 6 2" xfId="24140"/>
    <cellStyle name="Normál 4 5 8 7" xfId="9229"/>
    <cellStyle name="Normál 4 5 8 8" xfId="5540"/>
    <cellStyle name="Normál 4 5 8 9" xfId="19201"/>
    <cellStyle name="Normál 4 5 9" xfId="1626"/>
    <cellStyle name="Normál 4 5 9 2" xfId="5549"/>
    <cellStyle name="Normál 4 5 9 2 2" xfId="16737"/>
    <cellStyle name="Normál 4 5 9 2 2 2" xfId="26617"/>
    <cellStyle name="Normál 4 5 9 2 3" xfId="11774"/>
    <cellStyle name="Normál 4 5 9 2 4" xfId="21675"/>
    <cellStyle name="Normál 4 5 9 3" xfId="14250"/>
    <cellStyle name="Normál 4 5 9 3 2" xfId="24144"/>
    <cellStyle name="Normál 4 5 9 4" xfId="9233"/>
    <cellStyle name="Normál 4 5 9 5" xfId="5548"/>
    <cellStyle name="Normál 4 5 9 6" xfId="19205"/>
    <cellStyle name="Normál 4 5 9 7" xfId="29067"/>
    <cellStyle name="Normál 4 6" xfId="1627"/>
    <cellStyle name="Normál 4 6 10" xfId="14251"/>
    <cellStyle name="Normál 4 6 10 2" xfId="24145"/>
    <cellStyle name="Normál 4 6 11" xfId="5550"/>
    <cellStyle name="Normál 4 6 12" xfId="29068"/>
    <cellStyle name="Normál 4 6 2" xfId="1628"/>
    <cellStyle name="Normál 4 6 2 10" xfId="29069"/>
    <cellStyle name="Normál 4 6 2 2" xfId="1629"/>
    <cellStyle name="Normál 4 6 2 2 2" xfId="5553"/>
    <cellStyle name="Normál 4 6 2 2 2 2" xfId="16739"/>
    <cellStyle name="Normál 4 6 2 2 2 2 2" xfId="26619"/>
    <cellStyle name="Normál 4 6 2 2 2 3" xfId="11776"/>
    <cellStyle name="Normál 4 6 2 2 2 4" xfId="21677"/>
    <cellStyle name="Normál 4 6 2 2 3" xfId="14253"/>
    <cellStyle name="Normál 4 6 2 2 3 2" xfId="24147"/>
    <cellStyle name="Normál 4 6 2 2 4" xfId="9235"/>
    <cellStyle name="Normál 4 6 2 2 5" xfId="5552"/>
    <cellStyle name="Normál 4 6 2 2 6" xfId="19207"/>
    <cellStyle name="Normál 4 6 2 2 7" xfId="29070"/>
    <cellStyle name="Normál 4 6 2 3" xfId="1630"/>
    <cellStyle name="Normál 4 6 2 3 2" xfId="5555"/>
    <cellStyle name="Normál 4 6 2 3 2 2" xfId="16740"/>
    <cellStyle name="Normál 4 6 2 3 2 2 2" xfId="26620"/>
    <cellStyle name="Normál 4 6 2 3 2 3" xfId="11777"/>
    <cellStyle name="Normál 4 6 2 3 2 4" xfId="21678"/>
    <cellStyle name="Normál 4 6 2 3 3" xfId="14254"/>
    <cellStyle name="Normál 4 6 2 3 3 2" xfId="24148"/>
    <cellStyle name="Normál 4 6 2 3 4" xfId="9236"/>
    <cellStyle name="Normál 4 6 2 3 5" xfId="5554"/>
    <cellStyle name="Normál 4 6 2 3 6" xfId="19208"/>
    <cellStyle name="Normál 4 6 2 3 7" xfId="29071"/>
    <cellStyle name="Normál 4 6 2 4" xfId="1631"/>
    <cellStyle name="Normál 4 6 2 4 2" xfId="5557"/>
    <cellStyle name="Normál 4 6 2 4 2 2" xfId="16741"/>
    <cellStyle name="Normál 4 6 2 4 2 2 2" xfId="26621"/>
    <cellStyle name="Normál 4 6 2 4 2 3" xfId="11778"/>
    <cellStyle name="Normál 4 6 2 4 2 4" xfId="21679"/>
    <cellStyle name="Normál 4 6 2 4 3" xfId="14255"/>
    <cellStyle name="Normál 4 6 2 4 3 2" xfId="24149"/>
    <cellStyle name="Normál 4 6 2 4 4" xfId="9237"/>
    <cellStyle name="Normál 4 6 2 4 5" xfId="5556"/>
    <cellStyle name="Normál 4 6 2 4 6" xfId="19209"/>
    <cellStyle name="Normál 4 6 2 4 7" xfId="29072"/>
    <cellStyle name="Normál 4 6 2 5" xfId="5558"/>
    <cellStyle name="Normál 4 6 2 5 2" xfId="16738"/>
    <cellStyle name="Normál 4 6 2 5 2 2" xfId="26618"/>
    <cellStyle name="Normál 4 6 2 5 3" xfId="11775"/>
    <cellStyle name="Normál 4 6 2 5 4" xfId="21676"/>
    <cellStyle name="Normál 4 6 2 6" xfId="14252"/>
    <cellStyle name="Normál 4 6 2 6 2" xfId="24146"/>
    <cellStyle name="Normál 4 6 2 7" xfId="9234"/>
    <cellStyle name="Normál 4 6 2 8" xfId="5551"/>
    <cellStyle name="Normál 4 6 2 9" xfId="19206"/>
    <cellStyle name="Normál 4 6 3" xfId="1632"/>
    <cellStyle name="Normál 4 6 3 2" xfId="5560"/>
    <cellStyle name="Normál 4 6 3 2 2" xfId="16742"/>
    <cellStyle name="Normál 4 6 3 2 2 2" xfId="26622"/>
    <cellStyle name="Normál 4 6 3 2 3" xfId="11779"/>
    <cellStyle name="Normál 4 6 3 2 4" xfId="21680"/>
    <cellStyle name="Normál 4 6 3 3" xfId="14256"/>
    <cellStyle name="Normál 4 6 3 3 2" xfId="24150"/>
    <cellStyle name="Normál 4 6 3 4" xfId="9238"/>
    <cellStyle name="Normál 4 6 3 5" xfId="5559"/>
    <cellStyle name="Normál 4 6 3 6" xfId="19210"/>
    <cellStyle name="Normál 4 6 3 7" xfId="29073"/>
    <cellStyle name="Normál 4 6 4" xfId="1633"/>
    <cellStyle name="Normál 4 6 4 2" xfId="5562"/>
    <cellStyle name="Normál 4 6 4 2 2" xfId="16743"/>
    <cellStyle name="Normál 4 6 4 2 2 2" xfId="26623"/>
    <cellStyle name="Normál 4 6 4 2 3" xfId="11780"/>
    <cellStyle name="Normál 4 6 4 2 4" xfId="21681"/>
    <cellStyle name="Normál 4 6 4 3" xfId="14257"/>
    <cellStyle name="Normál 4 6 4 3 2" xfId="24151"/>
    <cellStyle name="Normál 4 6 4 4" xfId="9239"/>
    <cellStyle name="Normál 4 6 4 5" xfId="5561"/>
    <cellStyle name="Normál 4 6 4 6" xfId="19211"/>
    <cellStyle name="Normál 4 6 4 7" xfId="29074"/>
    <cellStyle name="Normál 4 6 5" xfId="1634"/>
    <cellStyle name="Normál 4 6 5 2" xfId="5564"/>
    <cellStyle name="Normál 4 6 5 2 2" xfId="16744"/>
    <cellStyle name="Normál 4 6 5 2 2 2" xfId="26624"/>
    <cellStyle name="Normál 4 6 5 2 3" xfId="11781"/>
    <cellStyle name="Normál 4 6 5 2 4" xfId="21682"/>
    <cellStyle name="Normál 4 6 5 3" xfId="14258"/>
    <cellStyle name="Normál 4 6 5 3 2" xfId="24152"/>
    <cellStyle name="Normál 4 6 5 4" xfId="9240"/>
    <cellStyle name="Normál 4 6 5 5" xfId="5563"/>
    <cellStyle name="Normál 4 6 5 6" xfId="19212"/>
    <cellStyle name="Normál 4 6 5 7" xfId="29075"/>
    <cellStyle name="Normál 4 6 6" xfId="1635"/>
    <cellStyle name="Normál 4 6 6 2" xfId="5566"/>
    <cellStyle name="Normál 4 6 6 2 2" xfId="16745"/>
    <cellStyle name="Normál 4 6 6 2 2 2" xfId="26625"/>
    <cellStyle name="Normál 4 6 6 2 3" xfId="11782"/>
    <cellStyle name="Normál 4 6 6 2 4" xfId="21683"/>
    <cellStyle name="Normál 4 6 6 3" xfId="14259"/>
    <cellStyle name="Normál 4 6 6 3 2" xfId="24153"/>
    <cellStyle name="Normál 4 6 6 4" xfId="9241"/>
    <cellStyle name="Normál 4 6 6 5" xfId="5565"/>
    <cellStyle name="Normál 4 6 6 6" xfId="19213"/>
    <cellStyle name="Normál 4 6 6 7" xfId="29076"/>
    <cellStyle name="Normál 4 6 7" xfId="1636"/>
    <cellStyle name="Normál 4 6 7 2" xfId="5568"/>
    <cellStyle name="Normál 4 6 7 2 2" xfId="16746"/>
    <cellStyle name="Normál 4 6 7 2 2 2" xfId="26626"/>
    <cellStyle name="Normál 4 6 7 2 3" xfId="11783"/>
    <cellStyle name="Normál 4 6 7 2 4" xfId="21684"/>
    <cellStyle name="Normál 4 6 7 3" xfId="14260"/>
    <cellStyle name="Normál 4 6 7 3 2" xfId="24154"/>
    <cellStyle name="Normál 4 6 7 4" xfId="9242"/>
    <cellStyle name="Normál 4 6 7 5" xfId="5567"/>
    <cellStyle name="Normál 4 6 7 6" xfId="19214"/>
    <cellStyle name="Normál 4 6 8" xfId="1637"/>
    <cellStyle name="Normál 4 6 9" xfId="1638"/>
    <cellStyle name="Normál 4 6 9 2" xfId="5570"/>
    <cellStyle name="Normál 4 6 9 2 2" xfId="16747"/>
    <cellStyle name="Normál 4 6 9 2 2 2" xfId="26627"/>
    <cellStyle name="Normál 4 6 9 2 3" xfId="11784"/>
    <cellStyle name="Normál 4 6 9 2 4" xfId="21685"/>
    <cellStyle name="Normál 4 6 9 3" xfId="15395"/>
    <cellStyle name="Normál 4 6 9 3 2" xfId="25283"/>
    <cellStyle name="Normál 4 6 9 4" xfId="9243"/>
    <cellStyle name="Normál 4 6 9 5" xfId="5569"/>
    <cellStyle name="Normál 4 6 9 6" xfId="19215"/>
    <cellStyle name="Normál 4 7" xfId="1639"/>
    <cellStyle name="Normál 4 7 10" xfId="5571"/>
    <cellStyle name="Normál 4 7 11" xfId="19216"/>
    <cellStyle name="Normál 4 7 12" xfId="29077"/>
    <cellStyle name="Normál 4 7 2" xfId="1640"/>
    <cellStyle name="Normál 4 7 2 10" xfId="29078"/>
    <cellStyle name="Normál 4 7 2 2" xfId="1641"/>
    <cellStyle name="Normál 4 7 2 2 2" xfId="5574"/>
    <cellStyle name="Normál 4 7 2 2 2 2" xfId="16750"/>
    <cellStyle name="Normál 4 7 2 2 2 2 2" xfId="26630"/>
    <cellStyle name="Normál 4 7 2 2 2 3" xfId="11787"/>
    <cellStyle name="Normál 4 7 2 2 2 4" xfId="21688"/>
    <cellStyle name="Normál 4 7 2 2 3" xfId="14263"/>
    <cellStyle name="Normál 4 7 2 2 3 2" xfId="24157"/>
    <cellStyle name="Normál 4 7 2 2 4" xfId="9246"/>
    <cellStyle name="Normál 4 7 2 2 5" xfId="5573"/>
    <cellStyle name="Normál 4 7 2 2 6" xfId="19218"/>
    <cellStyle name="Normál 4 7 2 2 7" xfId="29079"/>
    <cellStyle name="Normál 4 7 2 3" xfId="1642"/>
    <cellStyle name="Normál 4 7 2 3 2" xfId="5576"/>
    <cellStyle name="Normál 4 7 2 3 2 2" xfId="16751"/>
    <cellStyle name="Normál 4 7 2 3 2 2 2" xfId="26631"/>
    <cellStyle name="Normál 4 7 2 3 2 3" xfId="11788"/>
    <cellStyle name="Normál 4 7 2 3 2 4" xfId="21689"/>
    <cellStyle name="Normál 4 7 2 3 3" xfId="14264"/>
    <cellStyle name="Normál 4 7 2 3 3 2" xfId="24158"/>
    <cellStyle name="Normál 4 7 2 3 4" xfId="9247"/>
    <cellStyle name="Normál 4 7 2 3 5" xfId="5575"/>
    <cellStyle name="Normál 4 7 2 3 6" xfId="19219"/>
    <cellStyle name="Normál 4 7 2 3 7" xfId="29080"/>
    <cellStyle name="Normál 4 7 2 4" xfId="1643"/>
    <cellStyle name="Normál 4 7 2 4 2" xfId="5578"/>
    <cellStyle name="Normál 4 7 2 4 2 2" xfId="16752"/>
    <cellStyle name="Normál 4 7 2 4 2 2 2" xfId="26632"/>
    <cellStyle name="Normál 4 7 2 4 2 3" xfId="11789"/>
    <cellStyle name="Normál 4 7 2 4 2 4" xfId="21690"/>
    <cellStyle name="Normál 4 7 2 4 3" xfId="14265"/>
    <cellStyle name="Normál 4 7 2 4 3 2" xfId="24159"/>
    <cellStyle name="Normál 4 7 2 4 4" xfId="9248"/>
    <cellStyle name="Normál 4 7 2 4 5" xfId="5577"/>
    <cellStyle name="Normál 4 7 2 4 6" xfId="19220"/>
    <cellStyle name="Normál 4 7 2 4 7" xfId="29081"/>
    <cellStyle name="Normál 4 7 2 5" xfId="5579"/>
    <cellStyle name="Normál 4 7 2 5 2" xfId="16749"/>
    <cellStyle name="Normál 4 7 2 5 2 2" xfId="26629"/>
    <cellStyle name="Normál 4 7 2 5 3" xfId="11786"/>
    <cellStyle name="Normál 4 7 2 5 4" xfId="21687"/>
    <cellStyle name="Normál 4 7 2 6" xfId="14262"/>
    <cellStyle name="Normál 4 7 2 6 2" xfId="24156"/>
    <cellStyle name="Normál 4 7 2 7" xfId="9245"/>
    <cellStyle name="Normál 4 7 2 8" xfId="5572"/>
    <cellStyle name="Normál 4 7 2 9" xfId="19217"/>
    <cellStyle name="Normál 4 7 3" xfId="1644"/>
    <cellStyle name="Normál 4 7 3 2" xfId="5581"/>
    <cellStyle name="Normál 4 7 3 2 2" xfId="16753"/>
    <cellStyle name="Normál 4 7 3 2 2 2" xfId="26633"/>
    <cellStyle name="Normál 4 7 3 2 3" xfId="11790"/>
    <cellStyle name="Normál 4 7 3 2 4" xfId="21691"/>
    <cellStyle name="Normál 4 7 3 3" xfId="14266"/>
    <cellStyle name="Normál 4 7 3 3 2" xfId="24160"/>
    <cellStyle name="Normál 4 7 3 4" xfId="9249"/>
    <cellStyle name="Normál 4 7 3 5" xfId="5580"/>
    <cellStyle name="Normál 4 7 3 6" xfId="19221"/>
    <cellStyle name="Normál 4 7 3 7" xfId="29082"/>
    <cellStyle name="Normál 4 7 4" xfId="1645"/>
    <cellStyle name="Normál 4 7 4 2" xfId="5583"/>
    <cellStyle name="Normál 4 7 4 2 2" xfId="16754"/>
    <cellStyle name="Normál 4 7 4 2 2 2" xfId="26634"/>
    <cellStyle name="Normál 4 7 4 2 3" xfId="11791"/>
    <cellStyle name="Normál 4 7 4 2 4" xfId="21692"/>
    <cellStyle name="Normál 4 7 4 3" xfId="14267"/>
    <cellStyle name="Normál 4 7 4 3 2" xfId="24161"/>
    <cellStyle name="Normál 4 7 4 4" xfId="9250"/>
    <cellStyle name="Normál 4 7 4 5" xfId="5582"/>
    <cellStyle name="Normál 4 7 4 6" xfId="19222"/>
    <cellStyle name="Normál 4 7 4 7" xfId="29083"/>
    <cellStyle name="Normál 4 7 5" xfId="1646"/>
    <cellStyle name="Normál 4 7 5 2" xfId="5585"/>
    <cellStyle name="Normál 4 7 5 2 2" xfId="16755"/>
    <cellStyle name="Normál 4 7 5 2 2 2" xfId="26635"/>
    <cellStyle name="Normál 4 7 5 2 3" xfId="11792"/>
    <cellStyle name="Normál 4 7 5 2 4" xfId="21693"/>
    <cellStyle name="Normál 4 7 5 3" xfId="14268"/>
    <cellStyle name="Normál 4 7 5 3 2" xfId="24162"/>
    <cellStyle name="Normál 4 7 5 4" xfId="9251"/>
    <cellStyle name="Normál 4 7 5 5" xfId="5584"/>
    <cellStyle name="Normál 4 7 5 6" xfId="19223"/>
    <cellStyle name="Normál 4 7 5 7" xfId="29084"/>
    <cellStyle name="Normál 4 7 6" xfId="1647"/>
    <cellStyle name="Normál 4 7 6 2" xfId="5587"/>
    <cellStyle name="Normál 4 7 6 2 2" xfId="16756"/>
    <cellStyle name="Normál 4 7 6 2 2 2" xfId="26636"/>
    <cellStyle name="Normál 4 7 6 2 3" xfId="11793"/>
    <cellStyle name="Normál 4 7 6 2 4" xfId="21694"/>
    <cellStyle name="Normál 4 7 6 3" xfId="14269"/>
    <cellStyle name="Normál 4 7 6 3 2" xfId="24163"/>
    <cellStyle name="Normál 4 7 6 4" xfId="9252"/>
    <cellStyle name="Normál 4 7 6 5" xfId="5586"/>
    <cellStyle name="Normál 4 7 6 6" xfId="19224"/>
    <cellStyle name="Normál 4 7 6 7" xfId="29085"/>
    <cellStyle name="Normál 4 7 7" xfId="5588"/>
    <cellStyle name="Normál 4 7 7 2" xfId="16748"/>
    <cellStyle name="Normál 4 7 7 2 2" xfId="26628"/>
    <cellStyle name="Normál 4 7 7 3" xfId="11785"/>
    <cellStyle name="Normál 4 7 7 4" xfId="21686"/>
    <cellStyle name="Normál 4 7 8" xfId="14261"/>
    <cellStyle name="Normál 4 7 8 2" xfId="24155"/>
    <cellStyle name="Normál 4 7 9" xfId="9244"/>
    <cellStyle name="Normál 4 8" xfId="1648"/>
    <cellStyle name="Normál 4 8 10" xfId="5589"/>
    <cellStyle name="Normál 4 8 11" xfId="19225"/>
    <cellStyle name="Normál 4 8 12" xfId="29086"/>
    <cellStyle name="Normál 4 8 2" xfId="1649"/>
    <cellStyle name="Normál 4 8 2 10" xfId="29087"/>
    <cellStyle name="Normál 4 8 2 2" xfId="1650"/>
    <cellStyle name="Normál 4 8 2 2 2" xfId="5592"/>
    <cellStyle name="Normál 4 8 2 2 2 2" xfId="16759"/>
    <cellStyle name="Normál 4 8 2 2 2 2 2" xfId="26639"/>
    <cellStyle name="Normál 4 8 2 2 2 3" xfId="11796"/>
    <cellStyle name="Normál 4 8 2 2 2 4" xfId="21697"/>
    <cellStyle name="Normál 4 8 2 2 3" xfId="14272"/>
    <cellStyle name="Normál 4 8 2 2 3 2" xfId="24166"/>
    <cellStyle name="Normál 4 8 2 2 4" xfId="9255"/>
    <cellStyle name="Normál 4 8 2 2 5" xfId="5591"/>
    <cellStyle name="Normál 4 8 2 2 6" xfId="19227"/>
    <cellStyle name="Normál 4 8 2 2 7" xfId="29088"/>
    <cellStyle name="Normál 4 8 2 3" xfId="1651"/>
    <cellStyle name="Normál 4 8 2 3 2" xfId="5594"/>
    <cellStyle name="Normál 4 8 2 3 2 2" xfId="16760"/>
    <cellStyle name="Normál 4 8 2 3 2 2 2" xfId="26640"/>
    <cellStyle name="Normál 4 8 2 3 2 3" xfId="11797"/>
    <cellStyle name="Normál 4 8 2 3 2 4" xfId="21698"/>
    <cellStyle name="Normál 4 8 2 3 3" xfId="14273"/>
    <cellStyle name="Normál 4 8 2 3 3 2" xfId="24167"/>
    <cellStyle name="Normál 4 8 2 3 4" xfId="9256"/>
    <cellStyle name="Normál 4 8 2 3 5" xfId="5593"/>
    <cellStyle name="Normál 4 8 2 3 6" xfId="19228"/>
    <cellStyle name="Normál 4 8 2 3 7" xfId="29089"/>
    <cellStyle name="Normál 4 8 2 4" xfId="1652"/>
    <cellStyle name="Normál 4 8 2 4 2" xfId="5596"/>
    <cellStyle name="Normál 4 8 2 4 2 2" xfId="16761"/>
    <cellStyle name="Normál 4 8 2 4 2 2 2" xfId="26641"/>
    <cellStyle name="Normál 4 8 2 4 2 3" xfId="11798"/>
    <cellStyle name="Normál 4 8 2 4 2 4" xfId="21699"/>
    <cellStyle name="Normál 4 8 2 4 3" xfId="14274"/>
    <cellStyle name="Normál 4 8 2 4 3 2" xfId="24168"/>
    <cellStyle name="Normál 4 8 2 4 4" xfId="9257"/>
    <cellStyle name="Normál 4 8 2 4 5" xfId="5595"/>
    <cellStyle name="Normál 4 8 2 4 6" xfId="19229"/>
    <cellStyle name="Normál 4 8 2 4 7" xfId="29090"/>
    <cellStyle name="Normál 4 8 2 5" xfId="5597"/>
    <cellStyle name="Normál 4 8 2 5 2" xfId="16758"/>
    <cellStyle name="Normál 4 8 2 5 2 2" xfId="26638"/>
    <cellStyle name="Normál 4 8 2 5 3" xfId="11795"/>
    <cellStyle name="Normál 4 8 2 5 4" xfId="21696"/>
    <cellStyle name="Normál 4 8 2 6" xfId="14271"/>
    <cellStyle name="Normál 4 8 2 6 2" xfId="24165"/>
    <cellStyle name="Normál 4 8 2 7" xfId="9254"/>
    <cellStyle name="Normál 4 8 2 8" xfId="5590"/>
    <cellStyle name="Normál 4 8 2 9" xfId="19226"/>
    <cellStyle name="Normál 4 8 3" xfId="1653"/>
    <cellStyle name="Normál 4 8 3 2" xfId="5599"/>
    <cellStyle name="Normál 4 8 3 2 2" xfId="16762"/>
    <cellStyle name="Normál 4 8 3 2 2 2" xfId="26642"/>
    <cellStyle name="Normál 4 8 3 2 3" xfId="11799"/>
    <cellStyle name="Normál 4 8 3 2 4" xfId="21700"/>
    <cellStyle name="Normál 4 8 3 3" xfId="14275"/>
    <cellStyle name="Normál 4 8 3 3 2" xfId="24169"/>
    <cellStyle name="Normál 4 8 3 4" xfId="9258"/>
    <cellStyle name="Normál 4 8 3 5" xfId="5598"/>
    <cellStyle name="Normál 4 8 3 6" xfId="19230"/>
    <cellStyle name="Normál 4 8 3 7" xfId="29091"/>
    <cellStyle name="Normál 4 8 4" xfId="1654"/>
    <cellStyle name="Normál 4 8 4 2" xfId="5601"/>
    <cellStyle name="Normál 4 8 4 2 2" xfId="16763"/>
    <cellStyle name="Normál 4 8 4 2 2 2" xfId="26643"/>
    <cellStyle name="Normál 4 8 4 2 3" xfId="11800"/>
    <cellStyle name="Normál 4 8 4 2 4" xfId="21701"/>
    <cellStyle name="Normál 4 8 4 3" xfId="14276"/>
    <cellStyle name="Normál 4 8 4 3 2" xfId="24170"/>
    <cellStyle name="Normál 4 8 4 4" xfId="9259"/>
    <cellStyle name="Normál 4 8 4 5" xfId="5600"/>
    <cellStyle name="Normál 4 8 4 6" xfId="19231"/>
    <cellStyle name="Normál 4 8 4 7" xfId="29092"/>
    <cellStyle name="Normál 4 8 5" xfId="1655"/>
    <cellStyle name="Normál 4 8 5 2" xfId="5603"/>
    <cellStyle name="Normál 4 8 5 2 2" xfId="16764"/>
    <cellStyle name="Normál 4 8 5 2 2 2" xfId="26644"/>
    <cellStyle name="Normál 4 8 5 2 3" xfId="11801"/>
    <cellStyle name="Normál 4 8 5 2 4" xfId="21702"/>
    <cellStyle name="Normál 4 8 5 3" xfId="14277"/>
    <cellStyle name="Normál 4 8 5 3 2" xfId="24171"/>
    <cellStyle name="Normál 4 8 5 4" xfId="9260"/>
    <cellStyle name="Normál 4 8 5 5" xfId="5602"/>
    <cellStyle name="Normál 4 8 5 6" xfId="19232"/>
    <cellStyle name="Normál 4 8 5 7" xfId="29093"/>
    <cellStyle name="Normál 4 8 6" xfId="1656"/>
    <cellStyle name="Normál 4 8 6 2" xfId="5605"/>
    <cellStyle name="Normál 4 8 6 2 2" xfId="16765"/>
    <cellStyle name="Normál 4 8 6 2 2 2" xfId="26645"/>
    <cellStyle name="Normál 4 8 6 2 3" xfId="11802"/>
    <cellStyle name="Normál 4 8 6 2 4" xfId="21703"/>
    <cellStyle name="Normál 4 8 6 3" xfId="14278"/>
    <cellStyle name="Normál 4 8 6 3 2" xfId="24172"/>
    <cellStyle name="Normál 4 8 6 4" xfId="9261"/>
    <cellStyle name="Normál 4 8 6 5" xfId="5604"/>
    <cellStyle name="Normál 4 8 6 6" xfId="19233"/>
    <cellStyle name="Normál 4 8 6 7" xfId="29094"/>
    <cellStyle name="Normál 4 8 7" xfId="5606"/>
    <cellStyle name="Normál 4 8 7 2" xfId="16757"/>
    <cellStyle name="Normál 4 8 7 2 2" xfId="26637"/>
    <cellStyle name="Normál 4 8 7 3" xfId="11794"/>
    <cellStyle name="Normál 4 8 7 4" xfId="21695"/>
    <cellStyle name="Normál 4 8 8" xfId="14270"/>
    <cellStyle name="Normál 4 8 8 2" xfId="24164"/>
    <cellStyle name="Normál 4 8 9" xfId="9253"/>
    <cellStyle name="Normál 4 9" xfId="1657"/>
    <cellStyle name="Normál 4 9 10" xfId="5607"/>
    <cellStyle name="Normál 4 9 11" xfId="19234"/>
    <cellStyle name="Normál 4 9 12" xfId="29095"/>
    <cellStyle name="Normál 4 9 2" xfId="1658"/>
    <cellStyle name="Normál 4 9 2 10" xfId="29096"/>
    <cellStyle name="Normál 4 9 2 2" xfId="1659"/>
    <cellStyle name="Normál 4 9 2 2 2" xfId="5610"/>
    <cellStyle name="Normál 4 9 2 2 2 2" xfId="16768"/>
    <cellStyle name="Normál 4 9 2 2 2 2 2" xfId="26648"/>
    <cellStyle name="Normál 4 9 2 2 2 3" xfId="11805"/>
    <cellStyle name="Normál 4 9 2 2 2 4" xfId="21706"/>
    <cellStyle name="Normál 4 9 2 2 3" xfId="14281"/>
    <cellStyle name="Normál 4 9 2 2 3 2" xfId="24175"/>
    <cellStyle name="Normál 4 9 2 2 4" xfId="9264"/>
    <cellStyle name="Normál 4 9 2 2 5" xfId="5609"/>
    <cellStyle name="Normál 4 9 2 2 6" xfId="19236"/>
    <cellStyle name="Normál 4 9 2 2 7" xfId="29097"/>
    <cellStyle name="Normál 4 9 2 3" xfId="1660"/>
    <cellStyle name="Normál 4 9 2 3 2" xfId="5612"/>
    <cellStyle name="Normál 4 9 2 3 2 2" xfId="16769"/>
    <cellStyle name="Normál 4 9 2 3 2 2 2" xfId="26649"/>
    <cellStyle name="Normál 4 9 2 3 2 3" xfId="11806"/>
    <cellStyle name="Normál 4 9 2 3 2 4" xfId="21707"/>
    <cellStyle name="Normál 4 9 2 3 3" xfId="14282"/>
    <cellStyle name="Normál 4 9 2 3 3 2" xfId="24176"/>
    <cellStyle name="Normál 4 9 2 3 4" xfId="9265"/>
    <cellStyle name="Normál 4 9 2 3 5" xfId="5611"/>
    <cellStyle name="Normál 4 9 2 3 6" xfId="19237"/>
    <cellStyle name="Normál 4 9 2 3 7" xfId="29098"/>
    <cellStyle name="Normál 4 9 2 4" xfId="1661"/>
    <cellStyle name="Normál 4 9 2 4 2" xfId="5614"/>
    <cellStyle name="Normál 4 9 2 4 2 2" xfId="16770"/>
    <cellStyle name="Normál 4 9 2 4 2 2 2" xfId="26650"/>
    <cellStyle name="Normál 4 9 2 4 2 3" xfId="11807"/>
    <cellStyle name="Normál 4 9 2 4 2 4" xfId="21708"/>
    <cellStyle name="Normál 4 9 2 4 3" xfId="14283"/>
    <cellStyle name="Normál 4 9 2 4 3 2" xfId="24177"/>
    <cellStyle name="Normál 4 9 2 4 4" xfId="9266"/>
    <cellStyle name="Normál 4 9 2 4 5" xfId="5613"/>
    <cellStyle name="Normál 4 9 2 4 6" xfId="19238"/>
    <cellStyle name="Normál 4 9 2 4 7" xfId="29099"/>
    <cellStyle name="Normál 4 9 2 5" xfId="5615"/>
    <cellStyle name="Normál 4 9 2 5 2" xfId="16767"/>
    <cellStyle name="Normál 4 9 2 5 2 2" xfId="26647"/>
    <cellStyle name="Normál 4 9 2 5 3" xfId="11804"/>
    <cellStyle name="Normál 4 9 2 5 4" xfId="21705"/>
    <cellStyle name="Normál 4 9 2 6" xfId="14280"/>
    <cellStyle name="Normál 4 9 2 6 2" xfId="24174"/>
    <cellStyle name="Normál 4 9 2 7" xfId="9263"/>
    <cellStyle name="Normál 4 9 2 8" xfId="5608"/>
    <cellStyle name="Normál 4 9 2 9" xfId="19235"/>
    <cellStyle name="Normál 4 9 3" xfId="1662"/>
    <cellStyle name="Normál 4 9 3 2" xfId="5617"/>
    <cellStyle name="Normál 4 9 3 2 2" xfId="16771"/>
    <cellStyle name="Normál 4 9 3 2 2 2" xfId="26651"/>
    <cellStyle name="Normál 4 9 3 2 3" xfId="11808"/>
    <cellStyle name="Normál 4 9 3 2 4" xfId="21709"/>
    <cellStyle name="Normál 4 9 3 3" xfId="14284"/>
    <cellStyle name="Normál 4 9 3 3 2" xfId="24178"/>
    <cellStyle name="Normál 4 9 3 4" xfId="9267"/>
    <cellStyle name="Normál 4 9 3 5" xfId="5616"/>
    <cellStyle name="Normál 4 9 3 6" xfId="19239"/>
    <cellStyle name="Normál 4 9 3 7" xfId="29100"/>
    <cellStyle name="Normál 4 9 4" xfId="1663"/>
    <cellStyle name="Normál 4 9 4 2" xfId="5619"/>
    <cellStyle name="Normál 4 9 4 2 2" xfId="16772"/>
    <cellStyle name="Normál 4 9 4 2 2 2" xfId="26652"/>
    <cellStyle name="Normál 4 9 4 2 3" xfId="11809"/>
    <cellStyle name="Normál 4 9 4 2 4" xfId="21710"/>
    <cellStyle name="Normál 4 9 4 3" xfId="14285"/>
    <cellStyle name="Normál 4 9 4 3 2" xfId="24179"/>
    <cellStyle name="Normál 4 9 4 4" xfId="9268"/>
    <cellStyle name="Normál 4 9 4 5" xfId="5618"/>
    <cellStyle name="Normál 4 9 4 6" xfId="19240"/>
    <cellStyle name="Normál 4 9 4 7" xfId="29101"/>
    <cellStyle name="Normál 4 9 5" xfId="1664"/>
    <cellStyle name="Normál 4 9 5 2" xfId="5621"/>
    <cellStyle name="Normál 4 9 5 2 2" xfId="16773"/>
    <cellStyle name="Normál 4 9 5 2 2 2" xfId="26653"/>
    <cellStyle name="Normál 4 9 5 2 3" xfId="11810"/>
    <cellStyle name="Normál 4 9 5 2 4" xfId="21711"/>
    <cellStyle name="Normál 4 9 5 3" xfId="14286"/>
    <cellStyle name="Normál 4 9 5 3 2" xfId="24180"/>
    <cellStyle name="Normál 4 9 5 4" xfId="9269"/>
    <cellStyle name="Normál 4 9 5 5" xfId="5620"/>
    <cellStyle name="Normál 4 9 5 6" xfId="19241"/>
    <cellStyle name="Normál 4 9 5 7" xfId="29102"/>
    <cellStyle name="Normál 4 9 6" xfId="1665"/>
    <cellStyle name="Normál 4 9 6 2" xfId="5623"/>
    <cellStyle name="Normál 4 9 6 2 2" xfId="16774"/>
    <cellStyle name="Normál 4 9 6 2 2 2" xfId="26654"/>
    <cellStyle name="Normál 4 9 6 2 3" xfId="11811"/>
    <cellStyle name="Normál 4 9 6 2 4" xfId="21712"/>
    <cellStyle name="Normál 4 9 6 3" xfId="14287"/>
    <cellStyle name="Normál 4 9 6 3 2" xfId="24181"/>
    <cellStyle name="Normál 4 9 6 4" xfId="9270"/>
    <cellStyle name="Normál 4 9 6 5" xfId="5622"/>
    <cellStyle name="Normál 4 9 6 6" xfId="19242"/>
    <cellStyle name="Normál 4 9 6 7" xfId="29103"/>
    <cellStyle name="Normál 4 9 7" xfId="5624"/>
    <cellStyle name="Normál 4 9 7 2" xfId="16766"/>
    <cellStyle name="Normál 4 9 7 2 2" xfId="26646"/>
    <cellStyle name="Normál 4 9 7 3" xfId="11803"/>
    <cellStyle name="Normál 4 9 7 4" xfId="21704"/>
    <cellStyle name="Normál 4 9 8" xfId="14279"/>
    <cellStyle name="Normál 4 9 8 2" xfId="24173"/>
    <cellStyle name="Normál 4 9 9" xfId="9262"/>
    <cellStyle name="Normál 5" xfId="1666"/>
    <cellStyle name="Normál 5 10" xfId="1667"/>
    <cellStyle name="Normál 5 10 10" xfId="5626"/>
    <cellStyle name="Normál 5 10 11" xfId="19244"/>
    <cellStyle name="Normál 5 10 12" xfId="29105"/>
    <cellStyle name="Normál 5 10 2" xfId="1668"/>
    <cellStyle name="Normál 5 10 2 10" xfId="29106"/>
    <cellStyle name="Normál 5 10 2 2" xfId="1669"/>
    <cellStyle name="Normál 5 10 2 2 2" xfId="5629"/>
    <cellStyle name="Normál 5 10 2 2 2 2" xfId="16778"/>
    <cellStyle name="Normál 5 10 2 2 2 2 2" xfId="26658"/>
    <cellStyle name="Normál 5 10 2 2 2 3" xfId="11815"/>
    <cellStyle name="Normál 5 10 2 2 2 4" xfId="21716"/>
    <cellStyle name="Normál 5 10 2 2 3" xfId="14291"/>
    <cellStyle name="Normál 5 10 2 2 3 2" xfId="24185"/>
    <cellStyle name="Normál 5 10 2 2 4" xfId="9274"/>
    <cellStyle name="Normál 5 10 2 2 5" xfId="5628"/>
    <cellStyle name="Normál 5 10 2 2 6" xfId="19246"/>
    <cellStyle name="Normál 5 10 2 2 7" xfId="29107"/>
    <cellStyle name="Normál 5 10 2 3" xfId="1670"/>
    <cellStyle name="Normál 5 10 2 3 2" xfId="5631"/>
    <cellStyle name="Normál 5 10 2 3 2 2" xfId="16779"/>
    <cellStyle name="Normál 5 10 2 3 2 2 2" xfId="26659"/>
    <cellStyle name="Normál 5 10 2 3 2 3" xfId="11816"/>
    <cellStyle name="Normál 5 10 2 3 2 4" xfId="21717"/>
    <cellStyle name="Normál 5 10 2 3 3" xfId="14292"/>
    <cellStyle name="Normál 5 10 2 3 3 2" xfId="24186"/>
    <cellStyle name="Normál 5 10 2 3 4" xfId="9275"/>
    <cellStyle name="Normál 5 10 2 3 5" xfId="5630"/>
    <cellStyle name="Normál 5 10 2 3 6" xfId="19247"/>
    <cellStyle name="Normál 5 10 2 3 7" xfId="29108"/>
    <cellStyle name="Normál 5 10 2 4" xfId="1671"/>
    <cellStyle name="Normál 5 10 2 4 2" xfId="5633"/>
    <cellStyle name="Normál 5 10 2 4 2 2" xfId="16780"/>
    <cellStyle name="Normál 5 10 2 4 2 2 2" xfId="26660"/>
    <cellStyle name="Normál 5 10 2 4 2 3" xfId="11817"/>
    <cellStyle name="Normál 5 10 2 4 2 4" xfId="21718"/>
    <cellStyle name="Normál 5 10 2 4 3" xfId="14293"/>
    <cellStyle name="Normál 5 10 2 4 3 2" xfId="24187"/>
    <cellStyle name="Normál 5 10 2 4 4" xfId="9276"/>
    <cellStyle name="Normál 5 10 2 4 5" xfId="5632"/>
    <cellStyle name="Normál 5 10 2 4 6" xfId="19248"/>
    <cellStyle name="Normál 5 10 2 4 7" xfId="29109"/>
    <cellStyle name="Normál 5 10 2 5" xfId="5634"/>
    <cellStyle name="Normál 5 10 2 5 2" xfId="16777"/>
    <cellStyle name="Normál 5 10 2 5 2 2" xfId="26657"/>
    <cellStyle name="Normál 5 10 2 5 3" xfId="11814"/>
    <cellStyle name="Normál 5 10 2 5 4" xfId="21715"/>
    <cellStyle name="Normál 5 10 2 6" xfId="14290"/>
    <cellStyle name="Normál 5 10 2 6 2" xfId="24184"/>
    <cellStyle name="Normál 5 10 2 7" xfId="9273"/>
    <cellStyle name="Normál 5 10 2 8" xfId="5627"/>
    <cellStyle name="Normál 5 10 2 9" xfId="19245"/>
    <cellStyle name="Normál 5 10 3" xfId="1672"/>
    <cellStyle name="Normál 5 10 3 2" xfId="5636"/>
    <cellStyle name="Normál 5 10 3 2 2" xfId="16781"/>
    <cellStyle name="Normál 5 10 3 2 2 2" xfId="26661"/>
    <cellStyle name="Normál 5 10 3 2 3" xfId="11818"/>
    <cellStyle name="Normál 5 10 3 2 4" xfId="21719"/>
    <cellStyle name="Normál 5 10 3 3" xfId="14294"/>
    <cellStyle name="Normál 5 10 3 3 2" xfId="24188"/>
    <cellStyle name="Normál 5 10 3 4" xfId="9277"/>
    <cellStyle name="Normál 5 10 3 5" xfId="5635"/>
    <cellStyle name="Normál 5 10 3 6" xfId="19249"/>
    <cellStyle name="Normál 5 10 3 7" xfId="29110"/>
    <cellStyle name="Normál 5 10 4" xfId="1673"/>
    <cellStyle name="Normál 5 10 4 2" xfId="5638"/>
    <cellStyle name="Normál 5 10 4 2 2" xfId="16782"/>
    <cellStyle name="Normál 5 10 4 2 2 2" xfId="26662"/>
    <cellStyle name="Normál 5 10 4 2 3" xfId="11819"/>
    <cellStyle name="Normál 5 10 4 2 4" xfId="21720"/>
    <cellStyle name="Normál 5 10 4 3" xfId="14295"/>
    <cellStyle name="Normál 5 10 4 3 2" xfId="24189"/>
    <cellStyle name="Normál 5 10 4 4" xfId="9278"/>
    <cellStyle name="Normál 5 10 4 5" xfId="5637"/>
    <cellStyle name="Normál 5 10 4 6" xfId="19250"/>
    <cellStyle name="Normál 5 10 4 7" xfId="29111"/>
    <cellStyle name="Normál 5 10 5" xfId="1674"/>
    <cellStyle name="Normál 5 10 5 2" xfId="5640"/>
    <cellStyle name="Normál 5 10 5 2 2" xfId="16783"/>
    <cellStyle name="Normál 5 10 5 2 2 2" xfId="26663"/>
    <cellStyle name="Normál 5 10 5 2 3" xfId="11820"/>
    <cellStyle name="Normál 5 10 5 2 4" xfId="21721"/>
    <cellStyle name="Normál 5 10 5 3" xfId="14296"/>
    <cellStyle name="Normál 5 10 5 3 2" xfId="24190"/>
    <cellStyle name="Normál 5 10 5 4" xfId="9279"/>
    <cellStyle name="Normál 5 10 5 5" xfId="5639"/>
    <cellStyle name="Normál 5 10 5 6" xfId="19251"/>
    <cellStyle name="Normál 5 10 5 7" xfId="29112"/>
    <cellStyle name="Normál 5 10 6" xfId="1675"/>
    <cellStyle name="Normál 5 10 6 2" xfId="5642"/>
    <cellStyle name="Normál 5 10 6 2 2" xfId="16784"/>
    <cellStyle name="Normál 5 10 6 2 2 2" xfId="26664"/>
    <cellStyle name="Normál 5 10 6 2 3" xfId="11821"/>
    <cellStyle name="Normál 5 10 6 2 4" xfId="21722"/>
    <cellStyle name="Normál 5 10 6 3" xfId="14297"/>
    <cellStyle name="Normál 5 10 6 3 2" xfId="24191"/>
    <cellStyle name="Normál 5 10 6 4" xfId="9280"/>
    <cellStyle name="Normál 5 10 6 5" xfId="5641"/>
    <cellStyle name="Normál 5 10 6 6" xfId="19252"/>
    <cellStyle name="Normál 5 10 6 7" xfId="29113"/>
    <cellStyle name="Normál 5 10 7" xfId="5643"/>
    <cellStyle name="Normál 5 10 7 2" xfId="16776"/>
    <cellStyle name="Normál 5 10 7 2 2" xfId="26656"/>
    <cellStyle name="Normál 5 10 7 3" xfId="11813"/>
    <cellStyle name="Normál 5 10 7 4" xfId="21714"/>
    <cellStyle name="Normál 5 10 8" xfId="14289"/>
    <cellStyle name="Normál 5 10 8 2" xfId="24183"/>
    <cellStyle name="Normál 5 10 9" xfId="9272"/>
    <cellStyle name="Normál 5 11" xfId="1676"/>
    <cellStyle name="Normál 5 11 10" xfId="5644"/>
    <cellStyle name="Normál 5 11 11" xfId="19253"/>
    <cellStyle name="Normál 5 11 12" xfId="29114"/>
    <cellStyle name="Normál 5 11 2" xfId="1677"/>
    <cellStyle name="Normál 5 11 2 10" xfId="29115"/>
    <cellStyle name="Normál 5 11 2 2" xfId="1678"/>
    <cellStyle name="Normál 5 11 2 2 2" xfId="5647"/>
    <cellStyle name="Normál 5 11 2 2 2 2" xfId="16787"/>
    <cellStyle name="Normál 5 11 2 2 2 2 2" xfId="26667"/>
    <cellStyle name="Normál 5 11 2 2 2 3" xfId="11824"/>
    <cellStyle name="Normál 5 11 2 2 2 4" xfId="21725"/>
    <cellStyle name="Normál 5 11 2 2 3" xfId="14300"/>
    <cellStyle name="Normál 5 11 2 2 3 2" xfId="24194"/>
    <cellStyle name="Normál 5 11 2 2 4" xfId="9283"/>
    <cellStyle name="Normál 5 11 2 2 5" xfId="5646"/>
    <cellStyle name="Normál 5 11 2 2 6" xfId="19255"/>
    <cellStyle name="Normál 5 11 2 2 7" xfId="29116"/>
    <cellStyle name="Normál 5 11 2 3" xfId="1679"/>
    <cellStyle name="Normál 5 11 2 3 2" xfId="5649"/>
    <cellStyle name="Normál 5 11 2 3 2 2" xfId="16788"/>
    <cellStyle name="Normál 5 11 2 3 2 2 2" xfId="26668"/>
    <cellStyle name="Normál 5 11 2 3 2 3" xfId="11825"/>
    <cellStyle name="Normál 5 11 2 3 2 4" xfId="21726"/>
    <cellStyle name="Normál 5 11 2 3 3" xfId="14301"/>
    <cellStyle name="Normál 5 11 2 3 3 2" xfId="24195"/>
    <cellStyle name="Normál 5 11 2 3 4" xfId="9284"/>
    <cellStyle name="Normál 5 11 2 3 5" xfId="5648"/>
    <cellStyle name="Normál 5 11 2 3 6" xfId="19256"/>
    <cellStyle name="Normál 5 11 2 3 7" xfId="29117"/>
    <cellStyle name="Normál 5 11 2 4" xfId="1680"/>
    <cellStyle name="Normál 5 11 2 4 2" xfId="5651"/>
    <cellStyle name="Normál 5 11 2 4 2 2" xfId="16789"/>
    <cellStyle name="Normál 5 11 2 4 2 2 2" xfId="26669"/>
    <cellStyle name="Normál 5 11 2 4 2 3" xfId="11826"/>
    <cellStyle name="Normál 5 11 2 4 2 4" xfId="21727"/>
    <cellStyle name="Normál 5 11 2 4 3" xfId="14302"/>
    <cellStyle name="Normál 5 11 2 4 3 2" xfId="24196"/>
    <cellStyle name="Normál 5 11 2 4 4" xfId="9285"/>
    <cellStyle name="Normál 5 11 2 4 5" xfId="5650"/>
    <cellStyle name="Normál 5 11 2 4 6" xfId="19257"/>
    <cellStyle name="Normál 5 11 2 4 7" xfId="29118"/>
    <cellStyle name="Normál 5 11 2 5" xfId="5652"/>
    <cellStyle name="Normál 5 11 2 5 2" xfId="16786"/>
    <cellStyle name="Normál 5 11 2 5 2 2" xfId="26666"/>
    <cellStyle name="Normál 5 11 2 5 3" xfId="11823"/>
    <cellStyle name="Normál 5 11 2 5 4" xfId="21724"/>
    <cellStyle name="Normál 5 11 2 6" xfId="14299"/>
    <cellStyle name="Normál 5 11 2 6 2" xfId="24193"/>
    <cellStyle name="Normál 5 11 2 7" xfId="9282"/>
    <cellStyle name="Normál 5 11 2 8" xfId="5645"/>
    <cellStyle name="Normál 5 11 2 9" xfId="19254"/>
    <cellStyle name="Normál 5 11 3" xfId="1681"/>
    <cellStyle name="Normál 5 11 3 2" xfId="5654"/>
    <cellStyle name="Normál 5 11 3 2 2" xfId="16790"/>
    <cellStyle name="Normál 5 11 3 2 2 2" xfId="26670"/>
    <cellStyle name="Normál 5 11 3 2 3" xfId="11827"/>
    <cellStyle name="Normál 5 11 3 2 4" xfId="21728"/>
    <cellStyle name="Normál 5 11 3 3" xfId="14303"/>
    <cellStyle name="Normál 5 11 3 3 2" xfId="24197"/>
    <cellStyle name="Normál 5 11 3 4" xfId="9286"/>
    <cellStyle name="Normál 5 11 3 5" xfId="5653"/>
    <cellStyle name="Normál 5 11 3 6" xfId="19258"/>
    <cellStyle name="Normál 5 11 3 7" xfId="29119"/>
    <cellStyle name="Normál 5 11 4" xfId="1682"/>
    <cellStyle name="Normál 5 11 4 2" xfId="5656"/>
    <cellStyle name="Normál 5 11 4 2 2" xfId="16791"/>
    <cellStyle name="Normál 5 11 4 2 2 2" xfId="26671"/>
    <cellStyle name="Normál 5 11 4 2 3" xfId="11828"/>
    <cellStyle name="Normál 5 11 4 2 4" xfId="21729"/>
    <cellStyle name="Normál 5 11 4 3" xfId="14304"/>
    <cellStyle name="Normál 5 11 4 3 2" xfId="24198"/>
    <cellStyle name="Normál 5 11 4 4" xfId="9287"/>
    <cellStyle name="Normál 5 11 4 5" xfId="5655"/>
    <cellStyle name="Normál 5 11 4 6" xfId="19259"/>
    <cellStyle name="Normál 5 11 4 7" xfId="29120"/>
    <cellStyle name="Normál 5 11 5" xfId="1683"/>
    <cellStyle name="Normál 5 11 5 2" xfId="5658"/>
    <cellStyle name="Normál 5 11 5 2 2" xfId="16792"/>
    <cellStyle name="Normál 5 11 5 2 2 2" xfId="26672"/>
    <cellStyle name="Normál 5 11 5 2 3" xfId="11829"/>
    <cellStyle name="Normál 5 11 5 2 4" xfId="21730"/>
    <cellStyle name="Normál 5 11 5 3" xfId="14305"/>
    <cellStyle name="Normál 5 11 5 3 2" xfId="24199"/>
    <cellStyle name="Normál 5 11 5 4" xfId="9288"/>
    <cellStyle name="Normál 5 11 5 5" xfId="5657"/>
    <cellStyle name="Normál 5 11 5 6" xfId="19260"/>
    <cellStyle name="Normál 5 11 5 7" xfId="29121"/>
    <cellStyle name="Normál 5 11 6" xfId="1684"/>
    <cellStyle name="Normál 5 11 6 2" xfId="5660"/>
    <cellStyle name="Normál 5 11 6 2 2" xfId="16793"/>
    <cellStyle name="Normál 5 11 6 2 2 2" xfId="26673"/>
    <cellStyle name="Normál 5 11 6 2 3" xfId="11830"/>
    <cellStyle name="Normál 5 11 6 2 4" xfId="21731"/>
    <cellStyle name="Normál 5 11 6 3" xfId="14306"/>
    <cellStyle name="Normál 5 11 6 3 2" xfId="24200"/>
    <cellStyle name="Normál 5 11 6 4" xfId="9289"/>
    <cellStyle name="Normál 5 11 6 5" xfId="5659"/>
    <cellStyle name="Normál 5 11 6 6" xfId="19261"/>
    <cellStyle name="Normál 5 11 6 7" xfId="29122"/>
    <cellStyle name="Normál 5 11 7" xfId="5661"/>
    <cellStyle name="Normál 5 11 7 2" xfId="16785"/>
    <cellStyle name="Normál 5 11 7 2 2" xfId="26665"/>
    <cellStyle name="Normál 5 11 7 3" xfId="11822"/>
    <cellStyle name="Normál 5 11 7 4" xfId="21723"/>
    <cellStyle name="Normál 5 11 8" xfId="14298"/>
    <cellStyle name="Normál 5 11 8 2" xfId="24192"/>
    <cellStyle name="Normál 5 11 9" xfId="9281"/>
    <cellStyle name="Normál 5 12" xfId="1685"/>
    <cellStyle name="Normál 5 12 10" xfId="5662"/>
    <cellStyle name="Normál 5 12 11" xfId="19262"/>
    <cellStyle name="Normál 5 12 12" xfId="29123"/>
    <cellStyle name="Normál 5 12 2" xfId="1686"/>
    <cellStyle name="Normál 5 12 2 10" xfId="29124"/>
    <cellStyle name="Normál 5 12 2 2" xfId="1687"/>
    <cellStyle name="Normál 5 12 2 2 2" xfId="5665"/>
    <cellStyle name="Normál 5 12 2 2 2 2" xfId="16796"/>
    <cellStyle name="Normál 5 12 2 2 2 2 2" xfId="26676"/>
    <cellStyle name="Normál 5 12 2 2 2 3" xfId="11833"/>
    <cellStyle name="Normál 5 12 2 2 2 4" xfId="21734"/>
    <cellStyle name="Normál 5 12 2 2 3" xfId="14309"/>
    <cellStyle name="Normál 5 12 2 2 3 2" xfId="24203"/>
    <cellStyle name="Normál 5 12 2 2 4" xfId="9292"/>
    <cellStyle name="Normál 5 12 2 2 5" xfId="5664"/>
    <cellStyle name="Normál 5 12 2 2 6" xfId="19264"/>
    <cellStyle name="Normál 5 12 2 2 7" xfId="29125"/>
    <cellStyle name="Normál 5 12 2 3" xfId="1688"/>
    <cellStyle name="Normál 5 12 2 3 2" xfId="5667"/>
    <cellStyle name="Normál 5 12 2 3 2 2" xfId="16797"/>
    <cellStyle name="Normál 5 12 2 3 2 2 2" xfId="26677"/>
    <cellStyle name="Normál 5 12 2 3 2 3" xfId="11834"/>
    <cellStyle name="Normál 5 12 2 3 2 4" xfId="21735"/>
    <cellStyle name="Normál 5 12 2 3 3" xfId="14310"/>
    <cellStyle name="Normál 5 12 2 3 3 2" xfId="24204"/>
    <cellStyle name="Normál 5 12 2 3 4" xfId="9293"/>
    <cellStyle name="Normál 5 12 2 3 5" xfId="5666"/>
    <cellStyle name="Normál 5 12 2 3 6" xfId="19265"/>
    <cellStyle name="Normál 5 12 2 3 7" xfId="29126"/>
    <cellStyle name="Normál 5 12 2 4" xfId="1689"/>
    <cellStyle name="Normál 5 12 2 4 2" xfId="5669"/>
    <cellStyle name="Normál 5 12 2 4 2 2" xfId="16798"/>
    <cellStyle name="Normál 5 12 2 4 2 2 2" xfId="26678"/>
    <cellStyle name="Normál 5 12 2 4 2 3" xfId="11835"/>
    <cellStyle name="Normál 5 12 2 4 2 4" xfId="21736"/>
    <cellStyle name="Normál 5 12 2 4 3" xfId="14311"/>
    <cellStyle name="Normál 5 12 2 4 3 2" xfId="24205"/>
    <cellStyle name="Normál 5 12 2 4 4" xfId="9294"/>
    <cellStyle name="Normál 5 12 2 4 5" xfId="5668"/>
    <cellStyle name="Normál 5 12 2 4 6" xfId="19266"/>
    <cellStyle name="Normál 5 12 2 4 7" xfId="29127"/>
    <cellStyle name="Normál 5 12 2 5" xfId="5670"/>
    <cellStyle name="Normál 5 12 2 5 2" xfId="16795"/>
    <cellStyle name="Normál 5 12 2 5 2 2" xfId="26675"/>
    <cellStyle name="Normál 5 12 2 5 3" xfId="11832"/>
    <cellStyle name="Normál 5 12 2 5 4" xfId="21733"/>
    <cellStyle name="Normál 5 12 2 6" xfId="14308"/>
    <cellStyle name="Normál 5 12 2 6 2" xfId="24202"/>
    <cellStyle name="Normál 5 12 2 7" xfId="9291"/>
    <cellStyle name="Normál 5 12 2 8" xfId="5663"/>
    <cellStyle name="Normál 5 12 2 9" xfId="19263"/>
    <cellStyle name="Normál 5 12 3" xfId="1690"/>
    <cellStyle name="Normál 5 12 3 2" xfId="5672"/>
    <cellStyle name="Normál 5 12 3 2 2" xfId="16799"/>
    <cellStyle name="Normál 5 12 3 2 2 2" xfId="26679"/>
    <cellStyle name="Normál 5 12 3 2 3" xfId="11836"/>
    <cellStyle name="Normál 5 12 3 2 4" xfId="21737"/>
    <cellStyle name="Normál 5 12 3 3" xfId="14312"/>
    <cellStyle name="Normál 5 12 3 3 2" xfId="24206"/>
    <cellStyle name="Normál 5 12 3 4" xfId="9295"/>
    <cellStyle name="Normál 5 12 3 5" xfId="5671"/>
    <cellStyle name="Normál 5 12 3 6" xfId="19267"/>
    <cellStyle name="Normál 5 12 3 7" xfId="29128"/>
    <cellStyle name="Normál 5 12 4" xfId="1691"/>
    <cellStyle name="Normál 5 12 4 2" xfId="5674"/>
    <cellStyle name="Normál 5 12 4 2 2" xfId="16800"/>
    <cellStyle name="Normál 5 12 4 2 2 2" xfId="26680"/>
    <cellStyle name="Normál 5 12 4 2 3" xfId="11837"/>
    <cellStyle name="Normál 5 12 4 2 4" xfId="21738"/>
    <cellStyle name="Normál 5 12 4 3" xfId="14313"/>
    <cellStyle name="Normál 5 12 4 3 2" xfId="24207"/>
    <cellStyle name="Normál 5 12 4 4" xfId="9296"/>
    <cellStyle name="Normál 5 12 4 5" xfId="5673"/>
    <cellStyle name="Normál 5 12 4 6" xfId="19268"/>
    <cellStyle name="Normál 5 12 4 7" xfId="29129"/>
    <cellStyle name="Normál 5 12 5" xfId="1692"/>
    <cellStyle name="Normál 5 12 5 2" xfId="5676"/>
    <cellStyle name="Normál 5 12 5 2 2" xfId="16801"/>
    <cellStyle name="Normál 5 12 5 2 2 2" xfId="26681"/>
    <cellStyle name="Normál 5 12 5 2 3" xfId="11838"/>
    <cellStyle name="Normál 5 12 5 2 4" xfId="21739"/>
    <cellStyle name="Normál 5 12 5 3" xfId="14314"/>
    <cellStyle name="Normál 5 12 5 3 2" xfId="24208"/>
    <cellStyle name="Normál 5 12 5 4" xfId="9297"/>
    <cellStyle name="Normál 5 12 5 5" xfId="5675"/>
    <cellStyle name="Normál 5 12 5 6" xfId="19269"/>
    <cellStyle name="Normál 5 12 5 7" xfId="29130"/>
    <cellStyle name="Normál 5 12 6" xfId="1693"/>
    <cellStyle name="Normál 5 12 6 2" xfId="5678"/>
    <cellStyle name="Normál 5 12 6 2 2" xfId="16802"/>
    <cellStyle name="Normál 5 12 6 2 2 2" xfId="26682"/>
    <cellStyle name="Normál 5 12 6 2 3" xfId="11839"/>
    <cellStyle name="Normál 5 12 6 2 4" xfId="21740"/>
    <cellStyle name="Normál 5 12 6 3" xfId="14315"/>
    <cellStyle name="Normál 5 12 6 3 2" xfId="24209"/>
    <cellStyle name="Normál 5 12 6 4" xfId="9298"/>
    <cellStyle name="Normál 5 12 6 5" xfId="5677"/>
    <cellStyle name="Normál 5 12 6 6" xfId="19270"/>
    <cellStyle name="Normál 5 12 6 7" xfId="29131"/>
    <cellStyle name="Normál 5 12 7" xfId="5679"/>
    <cellStyle name="Normál 5 12 7 2" xfId="16794"/>
    <cellStyle name="Normál 5 12 7 2 2" xfId="26674"/>
    <cellStyle name="Normál 5 12 7 3" xfId="11831"/>
    <cellStyle name="Normál 5 12 7 4" xfId="21732"/>
    <cellStyle name="Normál 5 12 8" xfId="14307"/>
    <cellStyle name="Normál 5 12 8 2" xfId="24201"/>
    <cellStyle name="Normál 5 12 9" xfId="9290"/>
    <cellStyle name="Normál 5 13" xfId="1694"/>
    <cellStyle name="Normál 5 13 10" xfId="5680"/>
    <cellStyle name="Normál 5 13 11" xfId="19271"/>
    <cellStyle name="Normál 5 13 12" xfId="29132"/>
    <cellStyle name="Normál 5 13 2" xfId="1695"/>
    <cellStyle name="Normál 5 13 2 10" xfId="29133"/>
    <cellStyle name="Normál 5 13 2 2" xfId="1696"/>
    <cellStyle name="Normál 5 13 2 2 2" xfId="5683"/>
    <cellStyle name="Normál 5 13 2 2 2 2" xfId="16805"/>
    <cellStyle name="Normál 5 13 2 2 2 2 2" xfId="26685"/>
    <cellStyle name="Normál 5 13 2 2 2 3" xfId="11842"/>
    <cellStyle name="Normál 5 13 2 2 2 4" xfId="21743"/>
    <cellStyle name="Normál 5 13 2 2 3" xfId="14318"/>
    <cellStyle name="Normál 5 13 2 2 3 2" xfId="24212"/>
    <cellStyle name="Normál 5 13 2 2 4" xfId="9301"/>
    <cellStyle name="Normál 5 13 2 2 5" xfId="5682"/>
    <cellStyle name="Normál 5 13 2 2 6" xfId="19273"/>
    <cellStyle name="Normál 5 13 2 2 7" xfId="29134"/>
    <cellStyle name="Normál 5 13 2 3" xfId="1697"/>
    <cellStyle name="Normál 5 13 2 3 2" xfId="5685"/>
    <cellStyle name="Normál 5 13 2 3 2 2" xfId="16806"/>
    <cellStyle name="Normál 5 13 2 3 2 2 2" xfId="26686"/>
    <cellStyle name="Normál 5 13 2 3 2 3" xfId="11843"/>
    <cellStyle name="Normál 5 13 2 3 2 4" xfId="21744"/>
    <cellStyle name="Normál 5 13 2 3 3" xfId="14319"/>
    <cellStyle name="Normál 5 13 2 3 3 2" xfId="24213"/>
    <cellStyle name="Normál 5 13 2 3 4" xfId="9302"/>
    <cellStyle name="Normál 5 13 2 3 5" xfId="5684"/>
    <cellStyle name="Normál 5 13 2 3 6" xfId="19274"/>
    <cellStyle name="Normál 5 13 2 3 7" xfId="29135"/>
    <cellStyle name="Normál 5 13 2 4" xfId="1698"/>
    <cellStyle name="Normál 5 13 2 4 2" xfId="5687"/>
    <cellStyle name="Normál 5 13 2 4 2 2" xfId="16807"/>
    <cellStyle name="Normál 5 13 2 4 2 2 2" xfId="26687"/>
    <cellStyle name="Normál 5 13 2 4 2 3" xfId="11844"/>
    <cellStyle name="Normál 5 13 2 4 2 4" xfId="21745"/>
    <cellStyle name="Normál 5 13 2 4 3" xfId="14320"/>
    <cellStyle name="Normál 5 13 2 4 3 2" xfId="24214"/>
    <cellStyle name="Normál 5 13 2 4 4" xfId="9303"/>
    <cellStyle name="Normál 5 13 2 4 5" xfId="5686"/>
    <cellStyle name="Normál 5 13 2 4 6" xfId="19275"/>
    <cellStyle name="Normál 5 13 2 4 7" xfId="29136"/>
    <cellStyle name="Normál 5 13 2 5" xfId="5688"/>
    <cellStyle name="Normál 5 13 2 5 2" xfId="16804"/>
    <cellStyle name="Normál 5 13 2 5 2 2" xfId="26684"/>
    <cellStyle name="Normál 5 13 2 5 3" xfId="11841"/>
    <cellStyle name="Normál 5 13 2 5 4" xfId="21742"/>
    <cellStyle name="Normál 5 13 2 6" xfId="14317"/>
    <cellStyle name="Normál 5 13 2 6 2" xfId="24211"/>
    <cellStyle name="Normál 5 13 2 7" xfId="9300"/>
    <cellStyle name="Normál 5 13 2 8" xfId="5681"/>
    <cellStyle name="Normál 5 13 2 9" xfId="19272"/>
    <cellStyle name="Normál 5 13 3" xfId="1699"/>
    <cellStyle name="Normál 5 13 3 2" xfId="5690"/>
    <cellStyle name="Normál 5 13 3 2 2" xfId="16808"/>
    <cellStyle name="Normál 5 13 3 2 2 2" xfId="26688"/>
    <cellStyle name="Normál 5 13 3 2 3" xfId="11845"/>
    <cellStyle name="Normál 5 13 3 2 4" xfId="21746"/>
    <cellStyle name="Normál 5 13 3 3" xfId="14321"/>
    <cellStyle name="Normál 5 13 3 3 2" xfId="24215"/>
    <cellStyle name="Normál 5 13 3 4" xfId="9304"/>
    <cellStyle name="Normál 5 13 3 5" xfId="5689"/>
    <cellStyle name="Normál 5 13 3 6" xfId="19276"/>
    <cellStyle name="Normál 5 13 3 7" xfId="29137"/>
    <cellStyle name="Normál 5 13 4" xfId="1700"/>
    <cellStyle name="Normál 5 13 4 2" xfId="5692"/>
    <cellStyle name="Normál 5 13 4 2 2" xfId="16809"/>
    <cellStyle name="Normál 5 13 4 2 2 2" xfId="26689"/>
    <cellStyle name="Normál 5 13 4 2 3" xfId="11846"/>
    <cellStyle name="Normál 5 13 4 2 4" xfId="21747"/>
    <cellStyle name="Normál 5 13 4 3" xfId="14322"/>
    <cellStyle name="Normál 5 13 4 3 2" xfId="24216"/>
    <cellStyle name="Normál 5 13 4 4" xfId="9305"/>
    <cellStyle name="Normál 5 13 4 5" xfId="5691"/>
    <cellStyle name="Normál 5 13 4 6" xfId="19277"/>
    <cellStyle name="Normál 5 13 4 7" xfId="29138"/>
    <cellStyle name="Normál 5 13 5" xfId="1701"/>
    <cellStyle name="Normál 5 13 5 2" xfId="5694"/>
    <cellStyle name="Normál 5 13 5 2 2" xfId="16810"/>
    <cellStyle name="Normál 5 13 5 2 2 2" xfId="26690"/>
    <cellStyle name="Normál 5 13 5 2 3" xfId="11847"/>
    <cellStyle name="Normál 5 13 5 2 4" xfId="21748"/>
    <cellStyle name="Normál 5 13 5 3" xfId="14323"/>
    <cellStyle name="Normál 5 13 5 3 2" xfId="24217"/>
    <cellStyle name="Normál 5 13 5 4" xfId="9306"/>
    <cellStyle name="Normál 5 13 5 5" xfId="5693"/>
    <cellStyle name="Normál 5 13 5 6" xfId="19278"/>
    <cellStyle name="Normál 5 13 5 7" xfId="29139"/>
    <cellStyle name="Normál 5 13 6" xfId="1702"/>
    <cellStyle name="Normál 5 13 6 2" xfId="5696"/>
    <cellStyle name="Normál 5 13 6 2 2" xfId="16811"/>
    <cellStyle name="Normál 5 13 6 2 2 2" xfId="26691"/>
    <cellStyle name="Normál 5 13 6 2 3" xfId="11848"/>
    <cellStyle name="Normál 5 13 6 2 4" xfId="21749"/>
    <cellStyle name="Normál 5 13 6 3" xfId="14324"/>
    <cellStyle name="Normál 5 13 6 3 2" xfId="24218"/>
    <cellStyle name="Normál 5 13 6 4" xfId="9307"/>
    <cellStyle name="Normál 5 13 6 5" xfId="5695"/>
    <cellStyle name="Normál 5 13 6 6" xfId="19279"/>
    <cellStyle name="Normál 5 13 6 7" xfId="29140"/>
    <cellStyle name="Normál 5 13 7" xfId="5697"/>
    <cellStyle name="Normál 5 13 7 2" xfId="16803"/>
    <cellStyle name="Normál 5 13 7 2 2" xfId="26683"/>
    <cellStyle name="Normál 5 13 7 3" xfId="11840"/>
    <cellStyle name="Normál 5 13 7 4" xfId="21741"/>
    <cellStyle name="Normál 5 13 8" xfId="14316"/>
    <cellStyle name="Normál 5 13 8 2" xfId="24210"/>
    <cellStyle name="Normál 5 13 9" xfId="9299"/>
    <cellStyle name="Normál 5 14" xfId="1703"/>
    <cellStyle name="Normál 5 14 10" xfId="5698"/>
    <cellStyle name="Normál 5 14 11" xfId="19280"/>
    <cellStyle name="Normál 5 14 12" xfId="29141"/>
    <cellStyle name="Normál 5 14 2" xfId="1704"/>
    <cellStyle name="Normál 5 14 2 10" xfId="29142"/>
    <cellStyle name="Normál 5 14 2 2" xfId="1705"/>
    <cellStyle name="Normál 5 14 2 2 2" xfId="5701"/>
    <cellStyle name="Normál 5 14 2 2 2 2" xfId="16814"/>
    <cellStyle name="Normál 5 14 2 2 2 2 2" xfId="26694"/>
    <cellStyle name="Normál 5 14 2 2 2 3" xfId="11851"/>
    <cellStyle name="Normál 5 14 2 2 2 4" xfId="21752"/>
    <cellStyle name="Normál 5 14 2 2 3" xfId="14327"/>
    <cellStyle name="Normál 5 14 2 2 3 2" xfId="24221"/>
    <cellStyle name="Normál 5 14 2 2 4" xfId="9310"/>
    <cellStyle name="Normál 5 14 2 2 5" xfId="5700"/>
    <cellStyle name="Normál 5 14 2 2 6" xfId="19282"/>
    <cellStyle name="Normál 5 14 2 2 7" xfId="29143"/>
    <cellStyle name="Normál 5 14 2 3" xfId="1706"/>
    <cellStyle name="Normál 5 14 2 3 2" xfId="5703"/>
    <cellStyle name="Normál 5 14 2 3 2 2" xfId="16815"/>
    <cellStyle name="Normál 5 14 2 3 2 2 2" xfId="26695"/>
    <cellStyle name="Normál 5 14 2 3 2 3" xfId="11852"/>
    <cellStyle name="Normál 5 14 2 3 2 4" xfId="21753"/>
    <cellStyle name="Normál 5 14 2 3 3" xfId="14328"/>
    <cellStyle name="Normál 5 14 2 3 3 2" xfId="24222"/>
    <cellStyle name="Normál 5 14 2 3 4" xfId="9311"/>
    <cellStyle name="Normál 5 14 2 3 5" xfId="5702"/>
    <cellStyle name="Normál 5 14 2 3 6" xfId="19283"/>
    <cellStyle name="Normál 5 14 2 3 7" xfId="29144"/>
    <cellStyle name="Normál 5 14 2 4" xfId="1707"/>
    <cellStyle name="Normál 5 14 2 4 2" xfId="5705"/>
    <cellStyle name="Normál 5 14 2 4 2 2" xfId="16816"/>
    <cellStyle name="Normál 5 14 2 4 2 2 2" xfId="26696"/>
    <cellStyle name="Normál 5 14 2 4 2 3" xfId="11853"/>
    <cellStyle name="Normál 5 14 2 4 2 4" xfId="21754"/>
    <cellStyle name="Normál 5 14 2 4 3" xfId="14329"/>
    <cellStyle name="Normál 5 14 2 4 3 2" xfId="24223"/>
    <cellStyle name="Normál 5 14 2 4 4" xfId="9312"/>
    <cellStyle name="Normál 5 14 2 4 5" xfId="5704"/>
    <cellStyle name="Normál 5 14 2 4 6" xfId="19284"/>
    <cellStyle name="Normál 5 14 2 4 7" xfId="29145"/>
    <cellStyle name="Normál 5 14 2 5" xfId="5706"/>
    <cellStyle name="Normál 5 14 2 5 2" xfId="16813"/>
    <cellStyle name="Normál 5 14 2 5 2 2" xfId="26693"/>
    <cellStyle name="Normál 5 14 2 5 3" xfId="11850"/>
    <cellStyle name="Normál 5 14 2 5 4" xfId="21751"/>
    <cellStyle name="Normál 5 14 2 6" xfId="14326"/>
    <cellStyle name="Normál 5 14 2 6 2" xfId="24220"/>
    <cellStyle name="Normál 5 14 2 7" xfId="9309"/>
    <cellStyle name="Normál 5 14 2 8" xfId="5699"/>
    <cellStyle name="Normál 5 14 2 9" xfId="19281"/>
    <cellStyle name="Normál 5 14 3" xfId="1708"/>
    <cellStyle name="Normál 5 14 3 2" xfId="5708"/>
    <cellStyle name="Normál 5 14 3 2 2" xfId="16817"/>
    <cellStyle name="Normál 5 14 3 2 2 2" xfId="26697"/>
    <cellStyle name="Normál 5 14 3 2 3" xfId="11854"/>
    <cellStyle name="Normál 5 14 3 2 4" xfId="21755"/>
    <cellStyle name="Normál 5 14 3 3" xfId="14330"/>
    <cellStyle name="Normál 5 14 3 3 2" xfId="24224"/>
    <cellStyle name="Normál 5 14 3 4" xfId="9313"/>
    <cellStyle name="Normál 5 14 3 5" xfId="5707"/>
    <cellStyle name="Normál 5 14 3 6" xfId="19285"/>
    <cellStyle name="Normál 5 14 3 7" xfId="29146"/>
    <cellStyle name="Normál 5 14 4" xfId="1709"/>
    <cellStyle name="Normál 5 14 4 2" xfId="5710"/>
    <cellStyle name="Normál 5 14 4 2 2" xfId="16818"/>
    <cellStyle name="Normál 5 14 4 2 2 2" xfId="26698"/>
    <cellStyle name="Normál 5 14 4 2 3" xfId="11855"/>
    <cellStyle name="Normál 5 14 4 2 4" xfId="21756"/>
    <cellStyle name="Normál 5 14 4 3" xfId="14331"/>
    <cellStyle name="Normál 5 14 4 3 2" xfId="24225"/>
    <cellStyle name="Normál 5 14 4 4" xfId="9314"/>
    <cellStyle name="Normál 5 14 4 5" xfId="5709"/>
    <cellStyle name="Normál 5 14 4 6" xfId="19286"/>
    <cellStyle name="Normál 5 14 4 7" xfId="29147"/>
    <cellStyle name="Normál 5 14 5" xfId="1710"/>
    <cellStyle name="Normál 5 14 5 2" xfId="5712"/>
    <cellStyle name="Normál 5 14 5 2 2" xfId="16819"/>
    <cellStyle name="Normál 5 14 5 2 2 2" xfId="26699"/>
    <cellStyle name="Normál 5 14 5 2 3" xfId="11856"/>
    <cellStyle name="Normál 5 14 5 2 4" xfId="21757"/>
    <cellStyle name="Normál 5 14 5 3" xfId="14332"/>
    <cellStyle name="Normál 5 14 5 3 2" xfId="24226"/>
    <cellStyle name="Normál 5 14 5 4" xfId="9315"/>
    <cellStyle name="Normál 5 14 5 5" xfId="5711"/>
    <cellStyle name="Normál 5 14 5 6" xfId="19287"/>
    <cellStyle name="Normál 5 14 5 7" xfId="29148"/>
    <cellStyle name="Normál 5 14 6" xfId="1711"/>
    <cellStyle name="Normál 5 14 6 2" xfId="5714"/>
    <cellStyle name="Normál 5 14 6 2 2" xfId="16820"/>
    <cellStyle name="Normál 5 14 6 2 2 2" xfId="26700"/>
    <cellStyle name="Normál 5 14 6 2 3" xfId="11857"/>
    <cellStyle name="Normál 5 14 6 2 4" xfId="21758"/>
    <cellStyle name="Normál 5 14 6 3" xfId="14333"/>
    <cellStyle name="Normál 5 14 6 3 2" xfId="24227"/>
    <cellStyle name="Normál 5 14 6 4" xfId="9316"/>
    <cellStyle name="Normál 5 14 6 5" xfId="5713"/>
    <cellStyle name="Normál 5 14 6 6" xfId="19288"/>
    <cellStyle name="Normál 5 14 6 7" xfId="29149"/>
    <cellStyle name="Normál 5 14 7" xfId="5715"/>
    <cellStyle name="Normál 5 14 7 2" xfId="16812"/>
    <cellStyle name="Normál 5 14 7 2 2" xfId="26692"/>
    <cellStyle name="Normál 5 14 7 3" xfId="11849"/>
    <cellStyle name="Normál 5 14 7 4" xfId="21750"/>
    <cellStyle name="Normál 5 14 8" xfId="14325"/>
    <cellStyle name="Normál 5 14 8 2" xfId="24219"/>
    <cellStyle name="Normál 5 14 9" xfId="9308"/>
    <cellStyle name="Normál 5 15" xfId="1712"/>
    <cellStyle name="Normál 5 15 10" xfId="5716"/>
    <cellStyle name="Normál 5 15 11" xfId="19289"/>
    <cellStyle name="Normál 5 15 12" xfId="29150"/>
    <cellStyle name="Normál 5 15 2" xfId="1713"/>
    <cellStyle name="Normál 5 15 2 10" xfId="29151"/>
    <cellStyle name="Normál 5 15 2 2" xfId="1714"/>
    <cellStyle name="Normál 5 15 2 2 2" xfId="5719"/>
    <cellStyle name="Normál 5 15 2 2 2 2" xfId="16823"/>
    <cellStyle name="Normál 5 15 2 2 2 2 2" xfId="26703"/>
    <cellStyle name="Normál 5 15 2 2 2 3" xfId="11860"/>
    <cellStyle name="Normál 5 15 2 2 2 4" xfId="21761"/>
    <cellStyle name="Normál 5 15 2 2 3" xfId="14336"/>
    <cellStyle name="Normál 5 15 2 2 3 2" xfId="24230"/>
    <cellStyle name="Normál 5 15 2 2 4" xfId="9319"/>
    <cellStyle name="Normál 5 15 2 2 5" xfId="5718"/>
    <cellStyle name="Normál 5 15 2 2 6" xfId="19291"/>
    <cellStyle name="Normál 5 15 2 2 7" xfId="29152"/>
    <cellStyle name="Normál 5 15 2 3" xfId="1715"/>
    <cellStyle name="Normál 5 15 2 3 2" xfId="5721"/>
    <cellStyle name="Normál 5 15 2 3 2 2" xfId="16824"/>
    <cellStyle name="Normál 5 15 2 3 2 2 2" xfId="26704"/>
    <cellStyle name="Normál 5 15 2 3 2 3" xfId="11861"/>
    <cellStyle name="Normál 5 15 2 3 2 4" xfId="21762"/>
    <cellStyle name="Normál 5 15 2 3 3" xfId="14337"/>
    <cellStyle name="Normál 5 15 2 3 3 2" xfId="24231"/>
    <cellStyle name="Normál 5 15 2 3 4" xfId="9320"/>
    <cellStyle name="Normál 5 15 2 3 5" xfId="5720"/>
    <cellStyle name="Normál 5 15 2 3 6" xfId="19292"/>
    <cellStyle name="Normál 5 15 2 3 7" xfId="29153"/>
    <cellStyle name="Normál 5 15 2 4" xfId="1716"/>
    <cellStyle name="Normál 5 15 2 4 2" xfId="5723"/>
    <cellStyle name="Normál 5 15 2 4 2 2" xfId="16825"/>
    <cellStyle name="Normál 5 15 2 4 2 2 2" xfId="26705"/>
    <cellStyle name="Normál 5 15 2 4 2 3" xfId="11862"/>
    <cellStyle name="Normál 5 15 2 4 2 4" xfId="21763"/>
    <cellStyle name="Normál 5 15 2 4 3" xfId="14338"/>
    <cellStyle name="Normál 5 15 2 4 3 2" xfId="24232"/>
    <cellStyle name="Normál 5 15 2 4 4" xfId="9321"/>
    <cellStyle name="Normál 5 15 2 4 5" xfId="5722"/>
    <cellStyle name="Normál 5 15 2 4 6" xfId="19293"/>
    <cellStyle name="Normál 5 15 2 4 7" xfId="29154"/>
    <cellStyle name="Normál 5 15 2 5" xfId="5724"/>
    <cellStyle name="Normál 5 15 2 5 2" xfId="16822"/>
    <cellStyle name="Normál 5 15 2 5 2 2" xfId="26702"/>
    <cellStyle name="Normál 5 15 2 5 3" xfId="11859"/>
    <cellStyle name="Normál 5 15 2 5 4" xfId="21760"/>
    <cellStyle name="Normál 5 15 2 6" xfId="14335"/>
    <cellStyle name="Normál 5 15 2 6 2" xfId="24229"/>
    <cellStyle name="Normál 5 15 2 7" xfId="9318"/>
    <cellStyle name="Normál 5 15 2 8" xfId="5717"/>
    <cellStyle name="Normál 5 15 2 9" xfId="19290"/>
    <cellStyle name="Normál 5 15 3" xfId="1717"/>
    <cellStyle name="Normál 5 15 3 2" xfId="5726"/>
    <cellStyle name="Normál 5 15 3 2 2" xfId="16826"/>
    <cellStyle name="Normál 5 15 3 2 2 2" xfId="26706"/>
    <cellStyle name="Normál 5 15 3 2 3" xfId="11863"/>
    <cellStyle name="Normál 5 15 3 2 4" xfId="21764"/>
    <cellStyle name="Normál 5 15 3 3" xfId="14339"/>
    <cellStyle name="Normál 5 15 3 3 2" xfId="24233"/>
    <cellStyle name="Normál 5 15 3 4" xfId="9322"/>
    <cellStyle name="Normál 5 15 3 5" xfId="5725"/>
    <cellStyle name="Normál 5 15 3 6" xfId="19294"/>
    <cellStyle name="Normál 5 15 3 7" xfId="29155"/>
    <cellStyle name="Normál 5 15 4" xfId="1718"/>
    <cellStyle name="Normál 5 15 4 2" xfId="5728"/>
    <cellStyle name="Normál 5 15 4 2 2" xfId="16827"/>
    <cellStyle name="Normál 5 15 4 2 2 2" xfId="26707"/>
    <cellStyle name="Normál 5 15 4 2 3" xfId="11864"/>
    <cellStyle name="Normál 5 15 4 2 4" xfId="21765"/>
    <cellStyle name="Normál 5 15 4 3" xfId="14340"/>
    <cellStyle name="Normál 5 15 4 3 2" xfId="24234"/>
    <cellStyle name="Normál 5 15 4 4" xfId="9323"/>
    <cellStyle name="Normál 5 15 4 5" xfId="5727"/>
    <cellStyle name="Normál 5 15 4 6" xfId="19295"/>
    <cellStyle name="Normál 5 15 4 7" xfId="29156"/>
    <cellStyle name="Normál 5 15 5" xfId="1719"/>
    <cellStyle name="Normál 5 15 5 2" xfId="5730"/>
    <cellStyle name="Normál 5 15 5 2 2" xfId="16828"/>
    <cellStyle name="Normál 5 15 5 2 2 2" xfId="26708"/>
    <cellStyle name="Normál 5 15 5 2 3" xfId="11865"/>
    <cellStyle name="Normál 5 15 5 2 4" xfId="21766"/>
    <cellStyle name="Normál 5 15 5 3" xfId="14341"/>
    <cellStyle name="Normál 5 15 5 3 2" xfId="24235"/>
    <cellStyle name="Normál 5 15 5 4" xfId="9324"/>
    <cellStyle name="Normál 5 15 5 5" xfId="5729"/>
    <cellStyle name="Normál 5 15 5 6" xfId="19296"/>
    <cellStyle name="Normál 5 15 5 7" xfId="29157"/>
    <cellStyle name="Normál 5 15 6" xfId="1720"/>
    <cellStyle name="Normál 5 15 6 2" xfId="5732"/>
    <cellStyle name="Normál 5 15 6 2 2" xfId="16829"/>
    <cellStyle name="Normál 5 15 6 2 2 2" xfId="26709"/>
    <cellStyle name="Normál 5 15 6 2 3" xfId="11866"/>
    <cellStyle name="Normál 5 15 6 2 4" xfId="21767"/>
    <cellStyle name="Normál 5 15 6 3" xfId="14342"/>
    <cellStyle name="Normál 5 15 6 3 2" xfId="24236"/>
    <cellStyle name="Normál 5 15 6 4" xfId="9325"/>
    <cellStyle name="Normál 5 15 6 5" xfId="5731"/>
    <cellStyle name="Normál 5 15 6 6" xfId="19297"/>
    <cellStyle name="Normál 5 15 6 7" xfId="29158"/>
    <cellStyle name="Normál 5 15 7" xfId="5733"/>
    <cellStyle name="Normál 5 15 7 2" xfId="16821"/>
    <cellStyle name="Normál 5 15 7 2 2" xfId="26701"/>
    <cellStyle name="Normál 5 15 7 3" xfId="11858"/>
    <cellStyle name="Normál 5 15 7 4" xfId="21759"/>
    <cellStyle name="Normál 5 15 8" xfId="14334"/>
    <cellStyle name="Normál 5 15 8 2" xfId="24228"/>
    <cellStyle name="Normál 5 15 9" xfId="9317"/>
    <cellStyle name="Normál 5 16" xfId="1721"/>
    <cellStyle name="Normál 5 16 10" xfId="5734"/>
    <cellStyle name="Normál 5 16 11" xfId="19298"/>
    <cellStyle name="Normál 5 16 12" xfId="29159"/>
    <cellStyle name="Normál 5 16 2" xfId="1722"/>
    <cellStyle name="Normál 5 16 2 10" xfId="29160"/>
    <cellStyle name="Normál 5 16 2 2" xfId="1723"/>
    <cellStyle name="Normál 5 16 2 2 2" xfId="5737"/>
    <cellStyle name="Normál 5 16 2 2 2 2" xfId="16832"/>
    <cellStyle name="Normál 5 16 2 2 2 2 2" xfId="26712"/>
    <cellStyle name="Normál 5 16 2 2 2 3" xfId="11869"/>
    <cellStyle name="Normál 5 16 2 2 2 4" xfId="21770"/>
    <cellStyle name="Normál 5 16 2 2 3" xfId="14345"/>
    <cellStyle name="Normál 5 16 2 2 3 2" xfId="24239"/>
    <cellStyle name="Normál 5 16 2 2 4" xfId="9328"/>
    <cellStyle name="Normál 5 16 2 2 5" xfId="5736"/>
    <cellStyle name="Normál 5 16 2 2 6" xfId="19300"/>
    <cellStyle name="Normál 5 16 2 2 7" xfId="29161"/>
    <cellStyle name="Normál 5 16 2 3" xfId="1724"/>
    <cellStyle name="Normál 5 16 2 3 2" xfId="5739"/>
    <cellStyle name="Normál 5 16 2 3 2 2" xfId="16833"/>
    <cellStyle name="Normál 5 16 2 3 2 2 2" xfId="26713"/>
    <cellStyle name="Normál 5 16 2 3 2 3" xfId="11870"/>
    <cellStyle name="Normál 5 16 2 3 2 4" xfId="21771"/>
    <cellStyle name="Normál 5 16 2 3 3" xfId="14346"/>
    <cellStyle name="Normál 5 16 2 3 3 2" xfId="24240"/>
    <cellStyle name="Normál 5 16 2 3 4" xfId="9329"/>
    <cellStyle name="Normál 5 16 2 3 5" xfId="5738"/>
    <cellStyle name="Normál 5 16 2 3 6" xfId="19301"/>
    <cellStyle name="Normál 5 16 2 3 7" xfId="29162"/>
    <cellStyle name="Normál 5 16 2 4" xfId="1725"/>
    <cellStyle name="Normál 5 16 2 4 2" xfId="5741"/>
    <cellStyle name="Normál 5 16 2 4 2 2" xfId="16834"/>
    <cellStyle name="Normál 5 16 2 4 2 2 2" xfId="26714"/>
    <cellStyle name="Normál 5 16 2 4 2 3" xfId="11871"/>
    <cellStyle name="Normál 5 16 2 4 2 4" xfId="21772"/>
    <cellStyle name="Normál 5 16 2 4 3" xfId="14347"/>
    <cellStyle name="Normál 5 16 2 4 3 2" xfId="24241"/>
    <cellStyle name="Normál 5 16 2 4 4" xfId="9330"/>
    <cellStyle name="Normál 5 16 2 4 5" xfId="5740"/>
    <cellStyle name="Normál 5 16 2 4 6" xfId="19302"/>
    <cellStyle name="Normál 5 16 2 4 7" xfId="29163"/>
    <cellStyle name="Normál 5 16 2 5" xfId="5742"/>
    <cellStyle name="Normál 5 16 2 5 2" xfId="16831"/>
    <cellStyle name="Normál 5 16 2 5 2 2" xfId="26711"/>
    <cellStyle name="Normál 5 16 2 5 3" xfId="11868"/>
    <cellStyle name="Normál 5 16 2 5 4" xfId="21769"/>
    <cellStyle name="Normál 5 16 2 6" xfId="14344"/>
    <cellStyle name="Normál 5 16 2 6 2" xfId="24238"/>
    <cellStyle name="Normál 5 16 2 7" xfId="9327"/>
    <cellStyle name="Normál 5 16 2 8" xfId="5735"/>
    <cellStyle name="Normál 5 16 2 9" xfId="19299"/>
    <cellStyle name="Normál 5 16 3" xfId="1726"/>
    <cellStyle name="Normál 5 16 3 2" xfId="5744"/>
    <cellStyle name="Normál 5 16 3 2 2" xfId="16835"/>
    <cellStyle name="Normál 5 16 3 2 2 2" xfId="26715"/>
    <cellStyle name="Normál 5 16 3 2 3" xfId="11872"/>
    <cellStyle name="Normál 5 16 3 2 4" xfId="21773"/>
    <cellStyle name="Normál 5 16 3 3" xfId="14348"/>
    <cellStyle name="Normál 5 16 3 3 2" xfId="24242"/>
    <cellStyle name="Normál 5 16 3 4" xfId="9331"/>
    <cellStyle name="Normál 5 16 3 5" xfId="5743"/>
    <cellStyle name="Normál 5 16 3 6" xfId="19303"/>
    <cellStyle name="Normál 5 16 3 7" xfId="29164"/>
    <cellStyle name="Normál 5 16 4" xfId="1727"/>
    <cellStyle name="Normál 5 16 4 2" xfId="5746"/>
    <cellStyle name="Normál 5 16 4 2 2" xfId="16836"/>
    <cellStyle name="Normál 5 16 4 2 2 2" xfId="26716"/>
    <cellStyle name="Normál 5 16 4 2 3" xfId="11873"/>
    <cellStyle name="Normál 5 16 4 2 4" xfId="21774"/>
    <cellStyle name="Normál 5 16 4 3" xfId="14349"/>
    <cellStyle name="Normál 5 16 4 3 2" xfId="24243"/>
    <cellStyle name="Normál 5 16 4 4" xfId="9332"/>
    <cellStyle name="Normál 5 16 4 5" xfId="5745"/>
    <cellStyle name="Normál 5 16 4 6" xfId="19304"/>
    <cellStyle name="Normál 5 16 4 7" xfId="29165"/>
    <cellStyle name="Normál 5 16 5" xfId="1728"/>
    <cellStyle name="Normál 5 16 5 2" xfId="5748"/>
    <cellStyle name="Normál 5 16 5 2 2" xfId="16837"/>
    <cellStyle name="Normál 5 16 5 2 2 2" xfId="26717"/>
    <cellStyle name="Normál 5 16 5 2 3" xfId="11874"/>
    <cellStyle name="Normál 5 16 5 2 4" xfId="21775"/>
    <cellStyle name="Normál 5 16 5 3" xfId="14350"/>
    <cellStyle name="Normál 5 16 5 3 2" xfId="24244"/>
    <cellStyle name="Normál 5 16 5 4" xfId="9333"/>
    <cellStyle name="Normál 5 16 5 5" xfId="5747"/>
    <cellStyle name="Normál 5 16 5 6" xfId="19305"/>
    <cellStyle name="Normál 5 16 5 7" xfId="29166"/>
    <cellStyle name="Normál 5 16 6" xfId="1729"/>
    <cellStyle name="Normál 5 16 6 2" xfId="5750"/>
    <cellStyle name="Normál 5 16 6 2 2" xfId="16838"/>
    <cellStyle name="Normál 5 16 6 2 2 2" xfId="26718"/>
    <cellStyle name="Normál 5 16 6 2 3" xfId="11875"/>
    <cellStyle name="Normál 5 16 6 2 4" xfId="21776"/>
    <cellStyle name="Normál 5 16 6 3" xfId="14351"/>
    <cellStyle name="Normál 5 16 6 3 2" xfId="24245"/>
    <cellStyle name="Normál 5 16 6 4" xfId="9334"/>
    <cellStyle name="Normál 5 16 6 5" xfId="5749"/>
    <cellStyle name="Normál 5 16 6 6" xfId="19306"/>
    <cellStyle name="Normál 5 16 6 7" xfId="29167"/>
    <cellStyle name="Normál 5 16 7" xfId="5751"/>
    <cellStyle name="Normál 5 16 7 2" xfId="16830"/>
    <cellStyle name="Normál 5 16 7 2 2" xfId="26710"/>
    <cellStyle name="Normál 5 16 7 3" xfId="11867"/>
    <cellStyle name="Normál 5 16 7 4" xfId="21768"/>
    <cellStyle name="Normál 5 16 8" xfId="14343"/>
    <cellStyle name="Normál 5 16 8 2" xfId="24237"/>
    <cellStyle name="Normál 5 16 9" xfId="9326"/>
    <cellStyle name="Normál 5 17" xfId="1730"/>
    <cellStyle name="Normál 5 17 10" xfId="29168"/>
    <cellStyle name="Normál 5 17 2" xfId="1731"/>
    <cellStyle name="Normál 5 17 2 2" xfId="5754"/>
    <cellStyle name="Normál 5 17 2 2 2" xfId="16840"/>
    <cellStyle name="Normál 5 17 2 2 2 2" xfId="26720"/>
    <cellStyle name="Normál 5 17 2 2 3" xfId="11877"/>
    <cellStyle name="Normál 5 17 2 2 4" xfId="21778"/>
    <cellStyle name="Normál 5 17 2 3" xfId="14353"/>
    <cellStyle name="Normál 5 17 2 3 2" xfId="24247"/>
    <cellStyle name="Normál 5 17 2 4" xfId="9336"/>
    <cellStyle name="Normál 5 17 2 5" xfId="5753"/>
    <cellStyle name="Normál 5 17 2 6" xfId="19308"/>
    <cellStyle name="Normál 5 17 2 7" xfId="29169"/>
    <cellStyle name="Normál 5 17 3" xfId="1732"/>
    <cellStyle name="Normál 5 17 3 2" xfId="5756"/>
    <cellStyle name="Normál 5 17 3 2 2" xfId="16841"/>
    <cellStyle name="Normál 5 17 3 2 2 2" xfId="26721"/>
    <cellStyle name="Normál 5 17 3 2 3" xfId="11878"/>
    <cellStyle name="Normál 5 17 3 2 4" xfId="21779"/>
    <cellStyle name="Normál 5 17 3 3" xfId="14354"/>
    <cellStyle name="Normál 5 17 3 3 2" xfId="24248"/>
    <cellStyle name="Normál 5 17 3 4" xfId="9337"/>
    <cellStyle name="Normál 5 17 3 5" xfId="5755"/>
    <cellStyle name="Normál 5 17 3 6" xfId="19309"/>
    <cellStyle name="Normál 5 17 3 7" xfId="29170"/>
    <cellStyle name="Normál 5 17 4" xfId="1733"/>
    <cellStyle name="Normál 5 17 4 2" xfId="5758"/>
    <cellStyle name="Normál 5 17 4 2 2" xfId="16842"/>
    <cellStyle name="Normál 5 17 4 2 2 2" xfId="26722"/>
    <cellStyle name="Normál 5 17 4 2 3" xfId="11879"/>
    <cellStyle name="Normál 5 17 4 2 4" xfId="21780"/>
    <cellStyle name="Normál 5 17 4 3" xfId="14355"/>
    <cellStyle name="Normál 5 17 4 3 2" xfId="24249"/>
    <cellStyle name="Normál 5 17 4 4" xfId="9338"/>
    <cellStyle name="Normál 5 17 4 5" xfId="5757"/>
    <cellStyle name="Normál 5 17 4 6" xfId="19310"/>
    <cellStyle name="Normál 5 17 4 7" xfId="29171"/>
    <cellStyle name="Normál 5 17 5" xfId="5759"/>
    <cellStyle name="Normál 5 17 5 2" xfId="16839"/>
    <cellStyle name="Normál 5 17 5 2 2" xfId="26719"/>
    <cellStyle name="Normál 5 17 5 3" xfId="11876"/>
    <cellStyle name="Normál 5 17 5 4" xfId="21777"/>
    <cellStyle name="Normál 5 17 6" xfId="14352"/>
    <cellStyle name="Normál 5 17 6 2" xfId="24246"/>
    <cellStyle name="Normál 5 17 7" xfId="9335"/>
    <cellStyle name="Normál 5 17 8" xfId="5752"/>
    <cellStyle name="Normál 5 17 9" xfId="19307"/>
    <cellStyle name="Normál 5 18" xfId="1734"/>
    <cellStyle name="Normál 5 18 10" xfId="29172"/>
    <cellStyle name="Normál 5 18 2" xfId="1735"/>
    <cellStyle name="Normál 5 18 2 2" xfId="5762"/>
    <cellStyle name="Normál 5 18 2 2 2" xfId="16844"/>
    <cellStyle name="Normál 5 18 2 2 2 2" xfId="26724"/>
    <cellStyle name="Normál 5 18 2 2 3" xfId="11881"/>
    <cellStyle name="Normál 5 18 2 2 4" xfId="21782"/>
    <cellStyle name="Normál 5 18 2 3" xfId="14357"/>
    <cellStyle name="Normál 5 18 2 3 2" xfId="24251"/>
    <cellStyle name="Normál 5 18 2 4" xfId="9340"/>
    <cellStyle name="Normál 5 18 2 5" xfId="5761"/>
    <cellStyle name="Normál 5 18 2 6" xfId="19312"/>
    <cellStyle name="Normál 5 18 2 7" xfId="29173"/>
    <cellStyle name="Normál 5 18 3" xfId="1736"/>
    <cellStyle name="Normál 5 18 3 2" xfId="5764"/>
    <cellStyle name="Normál 5 18 3 2 2" xfId="16845"/>
    <cellStyle name="Normál 5 18 3 2 2 2" xfId="26725"/>
    <cellStyle name="Normál 5 18 3 2 3" xfId="11882"/>
    <cellStyle name="Normál 5 18 3 2 4" xfId="21783"/>
    <cellStyle name="Normál 5 18 3 3" xfId="14358"/>
    <cellStyle name="Normál 5 18 3 3 2" xfId="24252"/>
    <cellStyle name="Normál 5 18 3 4" xfId="9341"/>
    <cellStyle name="Normál 5 18 3 5" xfId="5763"/>
    <cellStyle name="Normál 5 18 3 6" xfId="19313"/>
    <cellStyle name="Normál 5 18 3 7" xfId="29174"/>
    <cellStyle name="Normál 5 18 4" xfId="1737"/>
    <cellStyle name="Normál 5 18 4 2" xfId="5766"/>
    <cellStyle name="Normál 5 18 4 2 2" xfId="16846"/>
    <cellStyle name="Normál 5 18 4 2 2 2" xfId="26726"/>
    <cellStyle name="Normál 5 18 4 2 3" xfId="11883"/>
    <cellStyle name="Normál 5 18 4 2 4" xfId="21784"/>
    <cellStyle name="Normál 5 18 4 3" xfId="14359"/>
    <cellStyle name="Normál 5 18 4 3 2" xfId="24253"/>
    <cellStyle name="Normál 5 18 4 4" xfId="9342"/>
    <cellStyle name="Normál 5 18 4 5" xfId="5765"/>
    <cellStyle name="Normál 5 18 4 6" xfId="19314"/>
    <cellStyle name="Normál 5 18 4 7" xfId="29175"/>
    <cellStyle name="Normál 5 18 5" xfId="5767"/>
    <cellStyle name="Normál 5 18 5 2" xfId="16843"/>
    <cellStyle name="Normál 5 18 5 2 2" xfId="26723"/>
    <cellStyle name="Normál 5 18 5 3" xfId="11880"/>
    <cellStyle name="Normál 5 18 5 4" xfId="21781"/>
    <cellStyle name="Normál 5 18 6" xfId="14356"/>
    <cellStyle name="Normál 5 18 6 2" xfId="24250"/>
    <cellStyle name="Normál 5 18 7" xfId="9339"/>
    <cellStyle name="Normál 5 18 8" xfId="5760"/>
    <cellStyle name="Normál 5 18 9" xfId="19311"/>
    <cellStyle name="Normál 5 19" xfId="1738"/>
    <cellStyle name="Normál 5 19 2" xfId="5769"/>
    <cellStyle name="Normál 5 19 2 2" xfId="16847"/>
    <cellStyle name="Normál 5 19 2 2 2" xfId="26727"/>
    <cellStyle name="Normál 5 19 2 3" xfId="11884"/>
    <cellStyle name="Normál 5 19 2 4" xfId="21785"/>
    <cellStyle name="Normál 5 19 3" xfId="14360"/>
    <cellStyle name="Normál 5 19 3 2" xfId="24254"/>
    <cellStyle name="Normál 5 19 4" xfId="9343"/>
    <cellStyle name="Normál 5 19 5" xfId="5768"/>
    <cellStyle name="Normál 5 19 6" xfId="19315"/>
    <cellStyle name="Normál 5 19 7" xfId="29176"/>
    <cellStyle name="Normál 5 2" xfId="1739"/>
    <cellStyle name="Normál 5 2 10" xfId="1740"/>
    <cellStyle name="Normál 5 2 10 10" xfId="5771"/>
    <cellStyle name="Normál 5 2 10 11" xfId="19317"/>
    <cellStyle name="Normál 5 2 10 12" xfId="29178"/>
    <cellStyle name="Normál 5 2 10 2" xfId="1741"/>
    <cellStyle name="Normál 5 2 10 2 10" xfId="29179"/>
    <cellStyle name="Normál 5 2 10 2 2" xfId="1742"/>
    <cellStyle name="Normál 5 2 10 2 2 2" xfId="5774"/>
    <cellStyle name="Normál 5 2 10 2 2 2 2" xfId="16851"/>
    <cellStyle name="Normál 5 2 10 2 2 2 2 2" xfId="26731"/>
    <cellStyle name="Normál 5 2 10 2 2 2 3" xfId="11888"/>
    <cellStyle name="Normál 5 2 10 2 2 2 4" xfId="21789"/>
    <cellStyle name="Normál 5 2 10 2 2 3" xfId="14364"/>
    <cellStyle name="Normál 5 2 10 2 2 3 2" xfId="24258"/>
    <cellStyle name="Normál 5 2 10 2 2 4" xfId="9347"/>
    <cellStyle name="Normál 5 2 10 2 2 5" xfId="5773"/>
    <cellStyle name="Normál 5 2 10 2 2 6" xfId="19319"/>
    <cellStyle name="Normál 5 2 10 2 2 7" xfId="29180"/>
    <cellStyle name="Normál 5 2 10 2 3" xfId="1743"/>
    <cellStyle name="Normál 5 2 10 2 3 2" xfId="5776"/>
    <cellStyle name="Normál 5 2 10 2 3 2 2" xfId="16852"/>
    <cellStyle name="Normál 5 2 10 2 3 2 2 2" xfId="26732"/>
    <cellStyle name="Normál 5 2 10 2 3 2 3" xfId="11889"/>
    <cellStyle name="Normál 5 2 10 2 3 2 4" xfId="21790"/>
    <cellStyle name="Normál 5 2 10 2 3 3" xfId="14365"/>
    <cellStyle name="Normál 5 2 10 2 3 3 2" xfId="24259"/>
    <cellStyle name="Normál 5 2 10 2 3 4" xfId="9348"/>
    <cellStyle name="Normál 5 2 10 2 3 5" xfId="5775"/>
    <cellStyle name="Normál 5 2 10 2 3 6" xfId="19320"/>
    <cellStyle name="Normál 5 2 10 2 3 7" xfId="29181"/>
    <cellStyle name="Normál 5 2 10 2 4" xfId="1744"/>
    <cellStyle name="Normál 5 2 10 2 4 2" xfId="5778"/>
    <cellStyle name="Normál 5 2 10 2 4 2 2" xfId="16853"/>
    <cellStyle name="Normál 5 2 10 2 4 2 2 2" xfId="26733"/>
    <cellStyle name="Normál 5 2 10 2 4 2 3" xfId="11890"/>
    <cellStyle name="Normál 5 2 10 2 4 2 4" xfId="21791"/>
    <cellStyle name="Normál 5 2 10 2 4 3" xfId="14366"/>
    <cellStyle name="Normál 5 2 10 2 4 3 2" xfId="24260"/>
    <cellStyle name="Normál 5 2 10 2 4 4" xfId="9349"/>
    <cellStyle name="Normál 5 2 10 2 4 5" xfId="5777"/>
    <cellStyle name="Normál 5 2 10 2 4 6" xfId="19321"/>
    <cellStyle name="Normál 5 2 10 2 4 7" xfId="29182"/>
    <cellStyle name="Normál 5 2 10 2 5" xfId="5779"/>
    <cellStyle name="Normál 5 2 10 2 5 2" xfId="16850"/>
    <cellStyle name="Normál 5 2 10 2 5 2 2" xfId="26730"/>
    <cellStyle name="Normál 5 2 10 2 5 3" xfId="11887"/>
    <cellStyle name="Normál 5 2 10 2 5 4" xfId="21788"/>
    <cellStyle name="Normál 5 2 10 2 6" xfId="14363"/>
    <cellStyle name="Normál 5 2 10 2 6 2" xfId="24257"/>
    <cellStyle name="Normál 5 2 10 2 7" xfId="9346"/>
    <cellStyle name="Normál 5 2 10 2 8" xfId="5772"/>
    <cellStyle name="Normál 5 2 10 2 9" xfId="19318"/>
    <cellStyle name="Normál 5 2 10 3" xfId="1745"/>
    <cellStyle name="Normál 5 2 10 3 2" xfId="5781"/>
    <cellStyle name="Normál 5 2 10 3 2 2" xfId="16854"/>
    <cellStyle name="Normál 5 2 10 3 2 2 2" xfId="26734"/>
    <cellStyle name="Normál 5 2 10 3 2 3" xfId="11891"/>
    <cellStyle name="Normál 5 2 10 3 2 4" xfId="21792"/>
    <cellStyle name="Normál 5 2 10 3 3" xfId="14367"/>
    <cellStyle name="Normál 5 2 10 3 3 2" xfId="24261"/>
    <cellStyle name="Normál 5 2 10 3 4" xfId="9350"/>
    <cellStyle name="Normál 5 2 10 3 5" xfId="5780"/>
    <cellStyle name="Normál 5 2 10 3 6" xfId="19322"/>
    <cellStyle name="Normál 5 2 10 3 7" xfId="29183"/>
    <cellStyle name="Normál 5 2 10 4" xfId="1746"/>
    <cellStyle name="Normál 5 2 10 4 2" xfId="5783"/>
    <cellStyle name="Normál 5 2 10 4 2 2" xfId="16855"/>
    <cellStyle name="Normál 5 2 10 4 2 2 2" xfId="26735"/>
    <cellStyle name="Normál 5 2 10 4 2 3" xfId="11892"/>
    <cellStyle name="Normál 5 2 10 4 2 4" xfId="21793"/>
    <cellStyle name="Normál 5 2 10 4 3" xfId="14368"/>
    <cellStyle name="Normál 5 2 10 4 3 2" xfId="24262"/>
    <cellStyle name="Normál 5 2 10 4 4" xfId="9351"/>
    <cellStyle name="Normál 5 2 10 4 5" xfId="5782"/>
    <cellStyle name="Normál 5 2 10 4 6" xfId="19323"/>
    <cellStyle name="Normál 5 2 10 4 7" xfId="29184"/>
    <cellStyle name="Normál 5 2 10 5" xfId="1747"/>
    <cellStyle name="Normál 5 2 10 5 2" xfId="5785"/>
    <cellStyle name="Normál 5 2 10 5 2 2" xfId="16856"/>
    <cellStyle name="Normál 5 2 10 5 2 2 2" xfId="26736"/>
    <cellStyle name="Normál 5 2 10 5 2 3" xfId="11893"/>
    <cellStyle name="Normál 5 2 10 5 2 4" xfId="21794"/>
    <cellStyle name="Normál 5 2 10 5 3" xfId="14369"/>
    <cellStyle name="Normál 5 2 10 5 3 2" xfId="24263"/>
    <cellStyle name="Normál 5 2 10 5 4" xfId="9352"/>
    <cellStyle name="Normál 5 2 10 5 5" xfId="5784"/>
    <cellStyle name="Normál 5 2 10 5 6" xfId="19324"/>
    <cellStyle name="Normál 5 2 10 5 7" xfId="29185"/>
    <cellStyle name="Normál 5 2 10 6" xfId="1748"/>
    <cellStyle name="Normál 5 2 10 6 2" xfId="5787"/>
    <cellStyle name="Normál 5 2 10 6 2 2" xfId="16857"/>
    <cellStyle name="Normál 5 2 10 6 2 2 2" xfId="26737"/>
    <cellStyle name="Normál 5 2 10 6 2 3" xfId="11894"/>
    <cellStyle name="Normál 5 2 10 6 2 4" xfId="21795"/>
    <cellStyle name="Normál 5 2 10 6 3" xfId="14370"/>
    <cellStyle name="Normál 5 2 10 6 3 2" xfId="24264"/>
    <cellStyle name="Normál 5 2 10 6 4" xfId="9353"/>
    <cellStyle name="Normál 5 2 10 6 5" xfId="5786"/>
    <cellStyle name="Normál 5 2 10 6 6" xfId="19325"/>
    <cellStyle name="Normál 5 2 10 6 7" xfId="29186"/>
    <cellStyle name="Normál 5 2 10 7" xfId="5788"/>
    <cellStyle name="Normál 5 2 10 7 2" xfId="16849"/>
    <cellStyle name="Normál 5 2 10 7 2 2" xfId="26729"/>
    <cellStyle name="Normál 5 2 10 7 3" xfId="11886"/>
    <cellStyle name="Normál 5 2 10 7 4" xfId="21787"/>
    <cellStyle name="Normál 5 2 10 8" xfId="14362"/>
    <cellStyle name="Normál 5 2 10 8 2" xfId="24256"/>
    <cellStyle name="Normál 5 2 10 9" xfId="9345"/>
    <cellStyle name="Normál 5 2 11" xfId="1749"/>
    <cellStyle name="Normál 5 2 11 10" xfId="5789"/>
    <cellStyle name="Normál 5 2 11 11" xfId="19326"/>
    <cellStyle name="Normál 5 2 11 12" xfId="29187"/>
    <cellStyle name="Normál 5 2 11 2" xfId="1750"/>
    <cellStyle name="Normál 5 2 11 2 10" xfId="29188"/>
    <cellStyle name="Normál 5 2 11 2 2" xfId="1751"/>
    <cellStyle name="Normál 5 2 11 2 2 2" xfId="5792"/>
    <cellStyle name="Normál 5 2 11 2 2 2 2" xfId="16860"/>
    <cellStyle name="Normál 5 2 11 2 2 2 2 2" xfId="26740"/>
    <cellStyle name="Normál 5 2 11 2 2 2 3" xfId="11897"/>
    <cellStyle name="Normál 5 2 11 2 2 2 4" xfId="21798"/>
    <cellStyle name="Normál 5 2 11 2 2 3" xfId="14373"/>
    <cellStyle name="Normál 5 2 11 2 2 3 2" xfId="24267"/>
    <cellStyle name="Normál 5 2 11 2 2 4" xfId="9356"/>
    <cellStyle name="Normál 5 2 11 2 2 5" xfId="5791"/>
    <cellStyle name="Normál 5 2 11 2 2 6" xfId="19328"/>
    <cellStyle name="Normál 5 2 11 2 2 7" xfId="29189"/>
    <cellStyle name="Normál 5 2 11 2 3" xfId="1752"/>
    <cellStyle name="Normál 5 2 11 2 3 2" xfId="5794"/>
    <cellStyle name="Normál 5 2 11 2 3 2 2" xfId="16861"/>
    <cellStyle name="Normál 5 2 11 2 3 2 2 2" xfId="26741"/>
    <cellStyle name="Normál 5 2 11 2 3 2 3" xfId="11898"/>
    <cellStyle name="Normál 5 2 11 2 3 2 4" xfId="21799"/>
    <cellStyle name="Normál 5 2 11 2 3 3" xfId="14374"/>
    <cellStyle name="Normál 5 2 11 2 3 3 2" xfId="24268"/>
    <cellStyle name="Normál 5 2 11 2 3 4" xfId="9357"/>
    <cellStyle name="Normál 5 2 11 2 3 5" xfId="5793"/>
    <cellStyle name="Normál 5 2 11 2 3 6" xfId="19329"/>
    <cellStyle name="Normál 5 2 11 2 3 7" xfId="29190"/>
    <cellStyle name="Normál 5 2 11 2 4" xfId="1753"/>
    <cellStyle name="Normál 5 2 11 2 4 2" xfId="5796"/>
    <cellStyle name="Normál 5 2 11 2 4 2 2" xfId="16862"/>
    <cellStyle name="Normál 5 2 11 2 4 2 2 2" xfId="26742"/>
    <cellStyle name="Normál 5 2 11 2 4 2 3" xfId="11899"/>
    <cellStyle name="Normál 5 2 11 2 4 2 4" xfId="21800"/>
    <cellStyle name="Normál 5 2 11 2 4 3" xfId="14375"/>
    <cellStyle name="Normál 5 2 11 2 4 3 2" xfId="24269"/>
    <cellStyle name="Normál 5 2 11 2 4 4" xfId="9358"/>
    <cellStyle name="Normál 5 2 11 2 4 5" xfId="5795"/>
    <cellStyle name="Normál 5 2 11 2 4 6" xfId="19330"/>
    <cellStyle name="Normál 5 2 11 2 4 7" xfId="29191"/>
    <cellStyle name="Normál 5 2 11 2 5" xfId="5797"/>
    <cellStyle name="Normál 5 2 11 2 5 2" xfId="16859"/>
    <cellStyle name="Normál 5 2 11 2 5 2 2" xfId="26739"/>
    <cellStyle name="Normál 5 2 11 2 5 3" xfId="11896"/>
    <cellStyle name="Normál 5 2 11 2 5 4" xfId="21797"/>
    <cellStyle name="Normál 5 2 11 2 6" xfId="14372"/>
    <cellStyle name="Normál 5 2 11 2 6 2" xfId="24266"/>
    <cellStyle name="Normál 5 2 11 2 7" xfId="9355"/>
    <cellStyle name="Normál 5 2 11 2 8" xfId="5790"/>
    <cellStyle name="Normál 5 2 11 2 9" xfId="19327"/>
    <cellStyle name="Normál 5 2 11 3" xfId="1754"/>
    <cellStyle name="Normál 5 2 11 3 2" xfId="5799"/>
    <cellStyle name="Normál 5 2 11 3 2 2" xfId="16863"/>
    <cellStyle name="Normál 5 2 11 3 2 2 2" xfId="26743"/>
    <cellStyle name="Normál 5 2 11 3 2 3" xfId="11900"/>
    <cellStyle name="Normál 5 2 11 3 2 4" xfId="21801"/>
    <cellStyle name="Normál 5 2 11 3 3" xfId="14376"/>
    <cellStyle name="Normál 5 2 11 3 3 2" xfId="24270"/>
    <cellStyle name="Normál 5 2 11 3 4" xfId="9359"/>
    <cellStyle name="Normál 5 2 11 3 5" xfId="5798"/>
    <cellStyle name="Normál 5 2 11 3 6" xfId="19331"/>
    <cellStyle name="Normál 5 2 11 3 7" xfId="29192"/>
    <cellStyle name="Normál 5 2 11 4" xfId="1755"/>
    <cellStyle name="Normál 5 2 11 4 2" xfId="5801"/>
    <cellStyle name="Normál 5 2 11 4 2 2" xfId="16864"/>
    <cellStyle name="Normál 5 2 11 4 2 2 2" xfId="26744"/>
    <cellStyle name="Normál 5 2 11 4 2 3" xfId="11901"/>
    <cellStyle name="Normál 5 2 11 4 2 4" xfId="21802"/>
    <cellStyle name="Normál 5 2 11 4 3" xfId="14377"/>
    <cellStyle name="Normál 5 2 11 4 3 2" xfId="24271"/>
    <cellStyle name="Normál 5 2 11 4 4" xfId="9360"/>
    <cellStyle name="Normál 5 2 11 4 5" xfId="5800"/>
    <cellStyle name="Normál 5 2 11 4 6" xfId="19332"/>
    <cellStyle name="Normál 5 2 11 4 7" xfId="29193"/>
    <cellStyle name="Normál 5 2 11 5" xfId="1756"/>
    <cellStyle name="Normál 5 2 11 5 2" xfId="5803"/>
    <cellStyle name="Normál 5 2 11 5 2 2" xfId="16865"/>
    <cellStyle name="Normál 5 2 11 5 2 2 2" xfId="26745"/>
    <cellStyle name="Normál 5 2 11 5 2 3" xfId="11902"/>
    <cellStyle name="Normál 5 2 11 5 2 4" xfId="21803"/>
    <cellStyle name="Normál 5 2 11 5 3" xfId="14378"/>
    <cellStyle name="Normál 5 2 11 5 3 2" xfId="24272"/>
    <cellStyle name="Normál 5 2 11 5 4" xfId="9361"/>
    <cellStyle name="Normál 5 2 11 5 5" xfId="5802"/>
    <cellStyle name="Normál 5 2 11 5 6" xfId="19333"/>
    <cellStyle name="Normál 5 2 11 5 7" xfId="29194"/>
    <cellStyle name="Normál 5 2 11 6" xfId="1757"/>
    <cellStyle name="Normál 5 2 11 6 2" xfId="5805"/>
    <cellStyle name="Normál 5 2 11 6 2 2" xfId="16866"/>
    <cellStyle name="Normál 5 2 11 6 2 2 2" xfId="26746"/>
    <cellStyle name="Normál 5 2 11 6 2 3" xfId="11903"/>
    <cellStyle name="Normál 5 2 11 6 2 4" xfId="21804"/>
    <cellStyle name="Normál 5 2 11 6 3" xfId="14379"/>
    <cellStyle name="Normál 5 2 11 6 3 2" xfId="24273"/>
    <cellStyle name="Normál 5 2 11 6 4" xfId="9362"/>
    <cellStyle name="Normál 5 2 11 6 5" xfId="5804"/>
    <cellStyle name="Normál 5 2 11 6 6" xfId="19334"/>
    <cellStyle name="Normál 5 2 11 6 7" xfId="29195"/>
    <cellStyle name="Normál 5 2 11 7" xfId="5806"/>
    <cellStyle name="Normál 5 2 11 7 2" xfId="16858"/>
    <cellStyle name="Normál 5 2 11 7 2 2" xfId="26738"/>
    <cellStyle name="Normál 5 2 11 7 3" xfId="11895"/>
    <cellStyle name="Normál 5 2 11 7 4" xfId="21796"/>
    <cellStyle name="Normál 5 2 11 8" xfId="14371"/>
    <cellStyle name="Normál 5 2 11 8 2" xfId="24265"/>
    <cellStyle name="Normál 5 2 11 9" xfId="9354"/>
    <cellStyle name="Normál 5 2 12" xfId="1758"/>
    <cellStyle name="Normál 5 2 12 10" xfId="5807"/>
    <cellStyle name="Normál 5 2 12 11" xfId="19335"/>
    <cellStyle name="Normál 5 2 12 12" xfId="29196"/>
    <cellStyle name="Normál 5 2 12 2" xfId="1759"/>
    <cellStyle name="Normál 5 2 12 2 10" xfId="29197"/>
    <cellStyle name="Normál 5 2 12 2 2" xfId="1760"/>
    <cellStyle name="Normál 5 2 12 2 2 2" xfId="5810"/>
    <cellStyle name="Normál 5 2 12 2 2 2 2" xfId="16869"/>
    <cellStyle name="Normál 5 2 12 2 2 2 2 2" xfId="26749"/>
    <cellStyle name="Normál 5 2 12 2 2 2 3" xfId="11906"/>
    <cellStyle name="Normál 5 2 12 2 2 2 4" xfId="21807"/>
    <cellStyle name="Normál 5 2 12 2 2 3" xfId="14382"/>
    <cellStyle name="Normál 5 2 12 2 2 3 2" xfId="24276"/>
    <cellStyle name="Normál 5 2 12 2 2 4" xfId="9365"/>
    <cellStyle name="Normál 5 2 12 2 2 5" xfId="5809"/>
    <cellStyle name="Normál 5 2 12 2 2 6" xfId="19337"/>
    <cellStyle name="Normál 5 2 12 2 2 7" xfId="29198"/>
    <cellStyle name="Normál 5 2 12 2 3" xfId="1761"/>
    <cellStyle name="Normál 5 2 12 2 3 2" xfId="5812"/>
    <cellStyle name="Normál 5 2 12 2 3 2 2" xfId="16870"/>
    <cellStyle name="Normál 5 2 12 2 3 2 2 2" xfId="26750"/>
    <cellStyle name="Normál 5 2 12 2 3 2 3" xfId="11907"/>
    <cellStyle name="Normál 5 2 12 2 3 2 4" xfId="21808"/>
    <cellStyle name="Normál 5 2 12 2 3 3" xfId="14383"/>
    <cellStyle name="Normál 5 2 12 2 3 3 2" xfId="24277"/>
    <cellStyle name="Normál 5 2 12 2 3 4" xfId="9366"/>
    <cellStyle name="Normál 5 2 12 2 3 5" xfId="5811"/>
    <cellStyle name="Normál 5 2 12 2 3 6" xfId="19338"/>
    <cellStyle name="Normál 5 2 12 2 3 7" xfId="29199"/>
    <cellStyle name="Normál 5 2 12 2 4" xfId="1762"/>
    <cellStyle name="Normál 5 2 12 2 4 2" xfId="5814"/>
    <cellStyle name="Normál 5 2 12 2 4 2 2" xfId="16871"/>
    <cellStyle name="Normál 5 2 12 2 4 2 2 2" xfId="26751"/>
    <cellStyle name="Normál 5 2 12 2 4 2 3" xfId="11908"/>
    <cellStyle name="Normál 5 2 12 2 4 2 4" xfId="21809"/>
    <cellStyle name="Normál 5 2 12 2 4 3" xfId="14384"/>
    <cellStyle name="Normál 5 2 12 2 4 3 2" xfId="24278"/>
    <cellStyle name="Normál 5 2 12 2 4 4" xfId="9367"/>
    <cellStyle name="Normál 5 2 12 2 4 5" xfId="5813"/>
    <cellStyle name="Normál 5 2 12 2 4 6" xfId="19339"/>
    <cellStyle name="Normál 5 2 12 2 4 7" xfId="29200"/>
    <cellStyle name="Normál 5 2 12 2 5" xfId="5815"/>
    <cellStyle name="Normál 5 2 12 2 5 2" xfId="16868"/>
    <cellStyle name="Normál 5 2 12 2 5 2 2" xfId="26748"/>
    <cellStyle name="Normál 5 2 12 2 5 3" xfId="11905"/>
    <cellStyle name="Normál 5 2 12 2 5 4" xfId="21806"/>
    <cellStyle name="Normál 5 2 12 2 6" xfId="14381"/>
    <cellStyle name="Normál 5 2 12 2 6 2" xfId="24275"/>
    <cellStyle name="Normál 5 2 12 2 7" xfId="9364"/>
    <cellStyle name="Normál 5 2 12 2 8" xfId="5808"/>
    <cellStyle name="Normál 5 2 12 2 9" xfId="19336"/>
    <cellStyle name="Normál 5 2 12 3" xfId="1763"/>
    <cellStyle name="Normál 5 2 12 3 2" xfId="5817"/>
    <cellStyle name="Normál 5 2 12 3 2 2" xfId="16872"/>
    <cellStyle name="Normál 5 2 12 3 2 2 2" xfId="26752"/>
    <cellStyle name="Normál 5 2 12 3 2 3" xfId="11909"/>
    <cellStyle name="Normál 5 2 12 3 2 4" xfId="21810"/>
    <cellStyle name="Normál 5 2 12 3 3" xfId="14385"/>
    <cellStyle name="Normál 5 2 12 3 3 2" xfId="24279"/>
    <cellStyle name="Normál 5 2 12 3 4" xfId="9368"/>
    <cellStyle name="Normál 5 2 12 3 5" xfId="5816"/>
    <cellStyle name="Normál 5 2 12 3 6" xfId="19340"/>
    <cellStyle name="Normál 5 2 12 3 7" xfId="29201"/>
    <cellStyle name="Normál 5 2 12 4" xfId="1764"/>
    <cellStyle name="Normál 5 2 12 4 2" xfId="5819"/>
    <cellStyle name="Normál 5 2 12 4 2 2" xfId="16873"/>
    <cellStyle name="Normál 5 2 12 4 2 2 2" xfId="26753"/>
    <cellStyle name="Normál 5 2 12 4 2 3" xfId="11910"/>
    <cellStyle name="Normál 5 2 12 4 2 4" xfId="21811"/>
    <cellStyle name="Normál 5 2 12 4 3" xfId="14386"/>
    <cellStyle name="Normál 5 2 12 4 3 2" xfId="24280"/>
    <cellStyle name="Normál 5 2 12 4 4" xfId="9369"/>
    <cellStyle name="Normál 5 2 12 4 5" xfId="5818"/>
    <cellStyle name="Normál 5 2 12 4 6" xfId="19341"/>
    <cellStyle name="Normál 5 2 12 4 7" xfId="29202"/>
    <cellStyle name="Normál 5 2 12 5" xfId="1765"/>
    <cellStyle name="Normál 5 2 12 5 2" xfId="5821"/>
    <cellStyle name="Normál 5 2 12 5 2 2" xfId="16874"/>
    <cellStyle name="Normál 5 2 12 5 2 2 2" xfId="26754"/>
    <cellStyle name="Normál 5 2 12 5 2 3" xfId="11911"/>
    <cellStyle name="Normál 5 2 12 5 2 4" xfId="21812"/>
    <cellStyle name="Normál 5 2 12 5 3" xfId="14387"/>
    <cellStyle name="Normál 5 2 12 5 3 2" xfId="24281"/>
    <cellStyle name="Normál 5 2 12 5 4" xfId="9370"/>
    <cellStyle name="Normál 5 2 12 5 5" xfId="5820"/>
    <cellStyle name="Normál 5 2 12 5 6" xfId="19342"/>
    <cellStyle name="Normál 5 2 12 5 7" xfId="29203"/>
    <cellStyle name="Normál 5 2 12 6" xfId="1766"/>
    <cellStyle name="Normál 5 2 12 6 2" xfId="5823"/>
    <cellStyle name="Normál 5 2 12 6 2 2" xfId="16875"/>
    <cellStyle name="Normál 5 2 12 6 2 2 2" xfId="26755"/>
    <cellStyle name="Normál 5 2 12 6 2 3" xfId="11912"/>
    <cellStyle name="Normál 5 2 12 6 2 4" xfId="21813"/>
    <cellStyle name="Normál 5 2 12 6 3" xfId="14388"/>
    <cellStyle name="Normál 5 2 12 6 3 2" xfId="24282"/>
    <cellStyle name="Normál 5 2 12 6 4" xfId="9371"/>
    <cellStyle name="Normál 5 2 12 6 5" xfId="5822"/>
    <cellStyle name="Normál 5 2 12 6 6" xfId="19343"/>
    <cellStyle name="Normál 5 2 12 6 7" xfId="29204"/>
    <cellStyle name="Normál 5 2 12 7" xfId="5824"/>
    <cellStyle name="Normál 5 2 12 7 2" xfId="16867"/>
    <cellStyle name="Normál 5 2 12 7 2 2" xfId="26747"/>
    <cellStyle name="Normál 5 2 12 7 3" xfId="11904"/>
    <cellStyle name="Normál 5 2 12 7 4" xfId="21805"/>
    <cellStyle name="Normál 5 2 12 8" xfId="14380"/>
    <cellStyle name="Normál 5 2 12 8 2" xfId="24274"/>
    <cellStyle name="Normál 5 2 12 9" xfId="9363"/>
    <cellStyle name="Normál 5 2 13" xfId="1767"/>
    <cellStyle name="Normál 5 2 13 10" xfId="5825"/>
    <cellStyle name="Normál 5 2 13 11" xfId="19344"/>
    <cellStyle name="Normál 5 2 13 12" xfId="29205"/>
    <cellStyle name="Normál 5 2 13 2" xfId="1768"/>
    <cellStyle name="Normál 5 2 13 2 10" xfId="29206"/>
    <cellStyle name="Normál 5 2 13 2 2" xfId="1769"/>
    <cellStyle name="Normál 5 2 13 2 2 2" xfId="5828"/>
    <cellStyle name="Normál 5 2 13 2 2 2 2" xfId="16878"/>
    <cellStyle name="Normál 5 2 13 2 2 2 2 2" xfId="26758"/>
    <cellStyle name="Normál 5 2 13 2 2 2 3" xfId="11915"/>
    <cellStyle name="Normál 5 2 13 2 2 2 4" xfId="21816"/>
    <cellStyle name="Normál 5 2 13 2 2 3" xfId="14391"/>
    <cellStyle name="Normál 5 2 13 2 2 3 2" xfId="24285"/>
    <cellStyle name="Normál 5 2 13 2 2 4" xfId="9374"/>
    <cellStyle name="Normál 5 2 13 2 2 5" xfId="5827"/>
    <cellStyle name="Normál 5 2 13 2 2 6" xfId="19346"/>
    <cellStyle name="Normál 5 2 13 2 2 7" xfId="29207"/>
    <cellStyle name="Normál 5 2 13 2 3" xfId="1770"/>
    <cellStyle name="Normál 5 2 13 2 3 2" xfId="5830"/>
    <cellStyle name="Normál 5 2 13 2 3 2 2" xfId="16879"/>
    <cellStyle name="Normál 5 2 13 2 3 2 2 2" xfId="26759"/>
    <cellStyle name="Normál 5 2 13 2 3 2 3" xfId="11916"/>
    <cellStyle name="Normál 5 2 13 2 3 2 4" xfId="21817"/>
    <cellStyle name="Normál 5 2 13 2 3 3" xfId="14392"/>
    <cellStyle name="Normál 5 2 13 2 3 3 2" xfId="24286"/>
    <cellStyle name="Normál 5 2 13 2 3 4" xfId="9375"/>
    <cellStyle name="Normál 5 2 13 2 3 5" xfId="5829"/>
    <cellStyle name="Normál 5 2 13 2 3 6" xfId="19347"/>
    <cellStyle name="Normál 5 2 13 2 3 7" xfId="29208"/>
    <cellStyle name="Normál 5 2 13 2 4" xfId="1771"/>
    <cellStyle name="Normál 5 2 13 2 4 2" xfId="5832"/>
    <cellStyle name="Normál 5 2 13 2 4 2 2" xfId="16880"/>
    <cellStyle name="Normál 5 2 13 2 4 2 2 2" xfId="26760"/>
    <cellStyle name="Normál 5 2 13 2 4 2 3" xfId="11917"/>
    <cellStyle name="Normál 5 2 13 2 4 2 4" xfId="21818"/>
    <cellStyle name="Normál 5 2 13 2 4 3" xfId="14393"/>
    <cellStyle name="Normál 5 2 13 2 4 3 2" xfId="24287"/>
    <cellStyle name="Normál 5 2 13 2 4 4" xfId="9376"/>
    <cellStyle name="Normál 5 2 13 2 4 5" xfId="5831"/>
    <cellStyle name="Normál 5 2 13 2 4 6" xfId="19348"/>
    <cellStyle name="Normál 5 2 13 2 4 7" xfId="29209"/>
    <cellStyle name="Normál 5 2 13 2 5" xfId="5833"/>
    <cellStyle name="Normál 5 2 13 2 5 2" xfId="16877"/>
    <cellStyle name="Normál 5 2 13 2 5 2 2" xfId="26757"/>
    <cellStyle name="Normál 5 2 13 2 5 3" xfId="11914"/>
    <cellStyle name="Normál 5 2 13 2 5 4" xfId="21815"/>
    <cellStyle name="Normál 5 2 13 2 6" xfId="14390"/>
    <cellStyle name="Normál 5 2 13 2 6 2" xfId="24284"/>
    <cellStyle name="Normál 5 2 13 2 7" xfId="9373"/>
    <cellStyle name="Normál 5 2 13 2 8" xfId="5826"/>
    <cellStyle name="Normál 5 2 13 2 9" xfId="19345"/>
    <cellStyle name="Normál 5 2 13 3" xfId="1772"/>
    <cellStyle name="Normál 5 2 13 3 2" xfId="5835"/>
    <cellStyle name="Normál 5 2 13 3 2 2" xfId="16881"/>
    <cellStyle name="Normál 5 2 13 3 2 2 2" xfId="26761"/>
    <cellStyle name="Normál 5 2 13 3 2 3" xfId="11918"/>
    <cellStyle name="Normál 5 2 13 3 2 4" xfId="21819"/>
    <cellStyle name="Normál 5 2 13 3 3" xfId="14394"/>
    <cellStyle name="Normál 5 2 13 3 3 2" xfId="24288"/>
    <cellStyle name="Normál 5 2 13 3 4" xfId="9377"/>
    <cellStyle name="Normál 5 2 13 3 5" xfId="5834"/>
    <cellStyle name="Normál 5 2 13 3 6" xfId="19349"/>
    <cellStyle name="Normál 5 2 13 3 7" xfId="29210"/>
    <cellStyle name="Normál 5 2 13 4" xfId="1773"/>
    <cellStyle name="Normál 5 2 13 4 2" xfId="5837"/>
    <cellStyle name="Normál 5 2 13 4 2 2" xfId="16882"/>
    <cellStyle name="Normál 5 2 13 4 2 2 2" xfId="26762"/>
    <cellStyle name="Normál 5 2 13 4 2 3" xfId="11919"/>
    <cellStyle name="Normál 5 2 13 4 2 4" xfId="21820"/>
    <cellStyle name="Normál 5 2 13 4 3" xfId="14395"/>
    <cellStyle name="Normál 5 2 13 4 3 2" xfId="24289"/>
    <cellStyle name="Normál 5 2 13 4 4" xfId="9378"/>
    <cellStyle name="Normál 5 2 13 4 5" xfId="5836"/>
    <cellStyle name="Normál 5 2 13 4 6" xfId="19350"/>
    <cellStyle name="Normál 5 2 13 4 7" xfId="29211"/>
    <cellStyle name="Normál 5 2 13 5" xfId="1774"/>
    <cellStyle name="Normál 5 2 13 5 2" xfId="5839"/>
    <cellStyle name="Normál 5 2 13 5 2 2" xfId="16883"/>
    <cellStyle name="Normál 5 2 13 5 2 2 2" xfId="26763"/>
    <cellStyle name="Normál 5 2 13 5 2 3" xfId="11920"/>
    <cellStyle name="Normál 5 2 13 5 2 4" xfId="21821"/>
    <cellStyle name="Normál 5 2 13 5 3" xfId="14396"/>
    <cellStyle name="Normál 5 2 13 5 3 2" xfId="24290"/>
    <cellStyle name="Normál 5 2 13 5 4" xfId="9379"/>
    <cellStyle name="Normál 5 2 13 5 5" xfId="5838"/>
    <cellStyle name="Normál 5 2 13 5 6" xfId="19351"/>
    <cellStyle name="Normál 5 2 13 5 7" xfId="29212"/>
    <cellStyle name="Normál 5 2 13 6" xfId="1775"/>
    <cellStyle name="Normál 5 2 13 6 2" xfId="5841"/>
    <cellStyle name="Normál 5 2 13 6 2 2" xfId="16884"/>
    <cellStyle name="Normál 5 2 13 6 2 2 2" xfId="26764"/>
    <cellStyle name="Normál 5 2 13 6 2 3" xfId="11921"/>
    <cellStyle name="Normál 5 2 13 6 2 4" xfId="21822"/>
    <cellStyle name="Normál 5 2 13 6 3" xfId="14397"/>
    <cellStyle name="Normál 5 2 13 6 3 2" xfId="24291"/>
    <cellStyle name="Normál 5 2 13 6 4" xfId="9380"/>
    <cellStyle name="Normál 5 2 13 6 5" xfId="5840"/>
    <cellStyle name="Normál 5 2 13 6 6" xfId="19352"/>
    <cellStyle name="Normál 5 2 13 6 7" xfId="29213"/>
    <cellStyle name="Normál 5 2 13 7" xfId="5842"/>
    <cellStyle name="Normál 5 2 13 7 2" xfId="16876"/>
    <cellStyle name="Normál 5 2 13 7 2 2" xfId="26756"/>
    <cellStyle name="Normál 5 2 13 7 3" xfId="11913"/>
    <cellStyle name="Normál 5 2 13 7 4" xfId="21814"/>
    <cellStyle name="Normál 5 2 13 8" xfId="14389"/>
    <cellStyle name="Normál 5 2 13 8 2" xfId="24283"/>
    <cellStyle name="Normál 5 2 13 9" xfId="9372"/>
    <cellStyle name="Normál 5 2 14" xfId="1776"/>
    <cellStyle name="Normál 5 2 14 10" xfId="29214"/>
    <cellStyle name="Normál 5 2 14 2" xfId="1777"/>
    <cellStyle name="Normál 5 2 14 2 2" xfId="5845"/>
    <cellStyle name="Normál 5 2 14 2 2 2" xfId="16886"/>
    <cellStyle name="Normál 5 2 14 2 2 2 2" xfId="26766"/>
    <cellStyle name="Normál 5 2 14 2 2 3" xfId="11923"/>
    <cellStyle name="Normál 5 2 14 2 2 4" xfId="21824"/>
    <cellStyle name="Normál 5 2 14 2 3" xfId="14399"/>
    <cellStyle name="Normál 5 2 14 2 3 2" xfId="24293"/>
    <cellStyle name="Normál 5 2 14 2 4" xfId="9382"/>
    <cellStyle name="Normál 5 2 14 2 5" xfId="5844"/>
    <cellStyle name="Normál 5 2 14 2 6" xfId="19354"/>
    <cellStyle name="Normál 5 2 14 2 7" xfId="29215"/>
    <cellStyle name="Normál 5 2 14 3" xfId="1778"/>
    <cellStyle name="Normál 5 2 14 3 2" xfId="5847"/>
    <cellStyle name="Normál 5 2 14 3 2 2" xfId="16887"/>
    <cellStyle name="Normál 5 2 14 3 2 2 2" xfId="26767"/>
    <cellStyle name="Normál 5 2 14 3 2 3" xfId="11924"/>
    <cellStyle name="Normál 5 2 14 3 2 4" xfId="21825"/>
    <cellStyle name="Normál 5 2 14 3 3" xfId="14400"/>
    <cellStyle name="Normál 5 2 14 3 3 2" xfId="24294"/>
    <cellStyle name="Normál 5 2 14 3 4" xfId="9383"/>
    <cellStyle name="Normál 5 2 14 3 5" xfId="5846"/>
    <cellStyle name="Normál 5 2 14 3 6" xfId="19355"/>
    <cellStyle name="Normál 5 2 14 3 7" xfId="29216"/>
    <cellStyle name="Normál 5 2 14 4" xfId="1779"/>
    <cellStyle name="Normál 5 2 14 4 2" xfId="5849"/>
    <cellStyle name="Normál 5 2 14 4 2 2" xfId="16888"/>
    <cellStyle name="Normál 5 2 14 4 2 2 2" xfId="26768"/>
    <cellStyle name="Normál 5 2 14 4 2 3" xfId="11925"/>
    <cellStyle name="Normál 5 2 14 4 2 4" xfId="21826"/>
    <cellStyle name="Normál 5 2 14 4 3" xfId="14401"/>
    <cellStyle name="Normál 5 2 14 4 3 2" xfId="24295"/>
    <cellStyle name="Normál 5 2 14 4 4" xfId="9384"/>
    <cellStyle name="Normál 5 2 14 4 5" xfId="5848"/>
    <cellStyle name="Normál 5 2 14 4 6" xfId="19356"/>
    <cellStyle name="Normál 5 2 14 4 7" xfId="29217"/>
    <cellStyle name="Normál 5 2 14 5" xfId="5850"/>
    <cellStyle name="Normál 5 2 14 5 2" xfId="16885"/>
    <cellStyle name="Normál 5 2 14 5 2 2" xfId="26765"/>
    <cellStyle name="Normál 5 2 14 5 3" xfId="11922"/>
    <cellStyle name="Normál 5 2 14 5 4" xfId="21823"/>
    <cellStyle name="Normál 5 2 14 6" xfId="14398"/>
    <cellStyle name="Normál 5 2 14 6 2" xfId="24292"/>
    <cellStyle name="Normál 5 2 14 7" xfId="9381"/>
    <cellStyle name="Normál 5 2 14 8" xfId="5843"/>
    <cellStyle name="Normál 5 2 14 9" xfId="19353"/>
    <cellStyle name="Normál 5 2 15" xfId="1780"/>
    <cellStyle name="Normál 5 2 15 10" xfId="29218"/>
    <cellStyle name="Normál 5 2 15 2" xfId="1781"/>
    <cellStyle name="Normál 5 2 15 2 2" xfId="5853"/>
    <cellStyle name="Normál 5 2 15 2 2 2" xfId="16890"/>
    <cellStyle name="Normál 5 2 15 2 2 2 2" xfId="26770"/>
    <cellStyle name="Normál 5 2 15 2 2 3" xfId="11927"/>
    <cellStyle name="Normál 5 2 15 2 2 4" xfId="21828"/>
    <cellStyle name="Normál 5 2 15 2 3" xfId="14403"/>
    <cellStyle name="Normál 5 2 15 2 3 2" xfId="24297"/>
    <cellStyle name="Normál 5 2 15 2 4" xfId="9386"/>
    <cellStyle name="Normál 5 2 15 2 5" xfId="5852"/>
    <cellStyle name="Normál 5 2 15 2 6" xfId="19358"/>
    <cellStyle name="Normál 5 2 15 2 7" xfId="29219"/>
    <cellStyle name="Normál 5 2 15 3" xfId="1782"/>
    <cellStyle name="Normál 5 2 15 3 2" xfId="5855"/>
    <cellStyle name="Normál 5 2 15 3 2 2" xfId="16891"/>
    <cellStyle name="Normál 5 2 15 3 2 2 2" xfId="26771"/>
    <cellStyle name="Normál 5 2 15 3 2 3" xfId="11928"/>
    <cellStyle name="Normál 5 2 15 3 2 4" xfId="21829"/>
    <cellStyle name="Normál 5 2 15 3 3" xfId="14404"/>
    <cellStyle name="Normál 5 2 15 3 3 2" xfId="24298"/>
    <cellStyle name="Normál 5 2 15 3 4" xfId="9387"/>
    <cellStyle name="Normál 5 2 15 3 5" xfId="5854"/>
    <cellStyle name="Normál 5 2 15 3 6" xfId="19359"/>
    <cellStyle name="Normál 5 2 15 3 7" xfId="29220"/>
    <cellStyle name="Normál 5 2 15 4" xfId="1783"/>
    <cellStyle name="Normál 5 2 15 4 2" xfId="5857"/>
    <cellStyle name="Normál 5 2 15 4 2 2" xfId="16892"/>
    <cellStyle name="Normál 5 2 15 4 2 2 2" xfId="26772"/>
    <cellStyle name="Normál 5 2 15 4 2 3" xfId="11929"/>
    <cellStyle name="Normál 5 2 15 4 2 4" xfId="21830"/>
    <cellStyle name="Normál 5 2 15 4 3" xfId="14405"/>
    <cellStyle name="Normál 5 2 15 4 3 2" xfId="24299"/>
    <cellStyle name="Normál 5 2 15 4 4" xfId="9388"/>
    <cellStyle name="Normál 5 2 15 4 5" xfId="5856"/>
    <cellStyle name="Normál 5 2 15 4 6" xfId="19360"/>
    <cellStyle name="Normál 5 2 15 4 7" xfId="29221"/>
    <cellStyle name="Normál 5 2 15 5" xfId="5858"/>
    <cellStyle name="Normál 5 2 15 5 2" xfId="16889"/>
    <cellStyle name="Normál 5 2 15 5 2 2" xfId="26769"/>
    <cellStyle name="Normál 5 2 15 5 3" xfId="11926"/>
    <cellStyle name="Normál 5 2 15 5 4" xfId="21827"/>
    <cellStyle name="Normál 5 2 15 6" xfId="14402"/>
    <cellStyle name="Normál 5 2 15 6 2" xfId="24296"/>
    <cellStyle name="Normál 5 2 15 7" xfId="9385"/>
    <cellStyle name="Normál 5 2 15 8" xfId="5851"/>
    <cellStyle name="Normál 5 2 15 9" xfId="19357"/>
    <cellStyle name="Normál 5 2 16" xfId="1784"/>
    <cellStyle name="Normál 5 2 16 2" xfId="5860"/>
    <cellStyle name="Normál 5 2 16 2 2" xfId="16893"/>
    <cellStyle name="Normál 5 2 16 2 2 2" xfId="26773"/>
    <cellStyle name="Normál 5 2 16 2 3" xfId="11930"/>
    <cellStyle name="Normál 5 2 16 2 4" xfId="21831"/>
    <cellStyle name="Normál 5 2 16 3" xfId="14406"/>
    <cellStyle name="Normál 5 2 16 3 2" xfId="24300"/>
    <cellStyle name="Normál 5 2 16 4" xfId="9389"/>
    <cellStyle name="Normál 5 2 16 5" xfId="5859"/>
    <cellStyle name="Normál 5 2 16 6" xfId="19361"/>
    <cellStyle name="Normál 5 2 16 7" xfId="29222"/>
    <cellStyle name="Normál 5 2 17" xfId="1785"/>
    <cellStyle name="Normál 5 2 17 2" xfId="5862"/>
    <cellStyle name="Normál 5 2 17 2 2" xfId="16894"/>
    <cellStyle name="Normál 5 2 17 2 2 2" xfId="26774"/>
    <cellStyle name="Normál 5 2 17 2 3" xfId="11931"/>
    <cellStyle name="Normál 5 2 17 2 4" xfId="21832"/>
    <cellStyle name="Normál 5 2 17 3" xfId="14407"/>
    <cellStyle name="Normál 5 2 17 3 2" xfId="24301"/>
    <cellStyle name="Normál 5 2 17 4" xfId="9390"/>
    <cellStyle name="Normál 5 2 17 5" xfId="5861"/>
    <cellStyle name="Normál 5 2 17 6" xfId="19362"/>
    <cellStyle name="Normál 5 2 17 7" xfId="29223"/>
    <cellStyle name="Normál 5 2 18" xfId="1786"/>
    <cellStyle name="Normál 5 2 18 2" xfId="5864"/>
    <cellStyle name="Normál 5 2 18 2 2" xfId="16895"/>
    <cellStyle name="Normál 5 2 18 2 2 2" xfId="26775"/>
    <cellStyle name="Normál 5 2 18 2 3" xfId="11932"/>
    <cellStyle name="Normál 5 2 18 2 4" xfId="21833"/>
    <cellStyle name="Normál 5 2 18 3" xfId="14408"/>
    <cellStyle name="Normál 5 2 18 3 2" xfId="24302"/>
    <cellStyle name="Normál 5 2 18 4" xfId="9391"/>
    <cellStyle name="Normál 5 2 18 5" xfId="5863"/>
    <cellStyle name="Normál 5 2 18 6" xfId="19363"/>
    <cellStyle name="Normál 5 2 18 7" xfId="29224"/>
    <cellStyle name="Normál 5 2 19" xfId="1787"/>
    <cellStyle name="Normál 5 2 19 2" xfId="5866"/>
    <cellStyle name="Normál 5 2 19 2 2" xfId="16896"/>
    <cellStyle name="Normál 5 2 19 2 2 2" xfId="26776"/>
    <cellStyle name="Normál 5 2 19 2 3" xfId="11933"/>
    <cellStyle name="Normál 5 2 19 2 4" xfId="21834"/>
    <cellStyle name="Normál 5 2 19 3" xfId="14409"/>
    <cellStyle name="Normál 5 2 19 3 2" xfId="24303"/>
    <cellStyle name="Normál 5 2 19 4" xfId="9392"/>
    <cellStyle name="Normál 5 2 19 5" xfId="5865"/>
    <cellStyle name="Normál 5 2 19 6" xfId="19364"/>
    <cellStyle name="Normál 5 2 19 7" xfId="29225"/>
    <cellStyle name="Normál 5 2 2" xfId="1788"/>
    <cellStyle name="Normál 5 2 2 10" xfId="1789"/>
    <cellStyle name="Normál 5 2 2 10 10" xfId="5868"/>
    <cellStyle name="Normál 5 2 2 10 11" xfId="19366"/>
    <cellStyle name="Normál 5 2 2 10 12" xfId="29227"/>
    <cellStyle name="Normál 5 2 2 10 2" xfId="1790"/>
    <cellStyle name="Normál 5 2 2 10 2 10" xfId="29228"/>
    <cellStyle name="Normál 5 2 2 10 2 2" xfId="1791"/>
    <cellStyle name="Normál 5 2 2 10 2 2 2" xfId="5871"/>
    <cellStyle name="Normál 5 2 2 10 2 2 2 2" xfId="16900"/>
    <cellStyle name="Normál 5 2 2 10 2 2 2 2 2" xfId="26780"/>
    <cellStyle name="Normál 5 2 2 10 2 2 2 3" xfId="11937"/>
    <cellStyle name="Normál 5 2 2 10 2 2 2 4" xfId="21838"/>
    <cellStyle name="Normál 5 2 2 10 2 2 3" xfId="14413"/>
    <cellStyle name="Normál 5 2 2 10 2 2 3 2" xfId="24307"/>
    <cellStyle name="Normál 5 2 2 10 2 2 4" xfId="9396"/>
    <cellStyle name="Normál 5 2 2 10 2 2 5" xfId="5870"/>
    <cellStyle name="Normál 5 2 2 10 2 2 6" xfId="19368"/>
    <cellStyle name="Normál 5 2 2 10 2 2 7" xfId="29229"/>
    <cellStyle name="Normál 5 2 2 10 2 3" xfId="1792"/>
    <cellStyle name="Normál 5 2 2 10 2 3 2" xfId="5873"/>
    <cellStyle name="Normál 5 2 2 10 2 3 2 2" xfId="16901"/>
    <cellStyle name="Normál 5 2 2 10 2 3 2 2 2" xfId="26781"/>
    <cellStyle name="Normál 5 2 2 10 2 3 2 3" xfId="11938"/>
    <cellStyle name="Normál 5 2 2 10 2 3 2 4" xfId="21839"/>
    <cellStyle name="Normál 5 2 2 10 2 3 3" xfId="14414"/>
    <cellStyle name="Normál 5 2 2 10 2 3 3 2" xfId="24308"/>
    <cellStyle name="Normál 5 2 2 10 2 3 4" xfId="9397"/>
    <cellStyle name="Normál 5 2 2 10 2 3 5" xfId="5872"/>
    <cellStyle name="Normál 5 2 2 10 2 3 6" xfId="19369"/>
    <cellStyle name="Normál 5 2 2 10 2 3 7" xfId="29230"/>
    <cellStyle name="Normál 5 2 2 10 2 4" xfId="1793"/>
    <cellStyle name="Normál 5 2 2 10 2 4 2" xfId="5875"/>
    <cellStyle name="Normál 5 2 2 10 2 4 2 2" xfId="16902"/>
    <cellStyle name="Normál 5 2 2 10 2 4 2 2 2" xfId="26782"/>
    <cellStyle name="Normál 5 2 2 10 2 4 2 3" xfId="11939"/>
    <cellStyle name="Normál 5 2 2 10 2 4 2 4" xfId="21840"/>
    <cellStyle name="Normál 5 2 2 10 2 4 3" xfId="14415"/>
    <cellStyle name="Normál 5 2 2 10 2 4 3 2" xfId="24309"/>
    <cellStyle name="Normál 5 2 2 10 2 4 4" xfId="9398"/>
    <cellStyle name="Normál 5 2 2 10 2 4 5" xfId="5874"/>
    <cellStyle name="Normál 5 2 2 10 2 4 6" xfId="19370"/>
    <cellStyle name="Normál 5 2 2 10 2 4 7" xfId="29231"/>
    <cellStyle name="Normál 5 2 2 10 2 5" xfId="5876"/>
    <cellStyle name="Normál 5 2 2 10 2 5 2" xfId="16899"/>
    <cellStyle name="Normál 5 2 2 10 2 5 2 2" xfId="26779"/>
    <cellStyle name="Normál 5 2 2 10 2 5 3" xfId="11936"/>
    <cellStyle name="Normál 5 2 2 10 2 5 4" xfId="21837"/>
    <cellStyle name="Normál 5 2 2 10 2 6" xfId="14412"/>
    <cellStyle name="Normál 5 2 2 10 2 6 2" xfId="24306"/>
    <cellStyle name="Normál 5 2 2 10 2 7" xfId="9395"/>
    <cellStyle name="Normál 5 2 2 10 2 8" xfId="5869"/>
    <cellStyle name="Normál 5 2 2 10 2 9" xfId="19367"/>
    <cellStyle name="Normál 5 2 2 10 3" xfId="1794"/>
    <cellStyle name="Normál 5 2 2 10 3 2" xfId="5878"/>
    <cellStyle name="Normál 5 2 2 10 3 2 2" xfId="16903"/>
    <cellStyle name="Normál 5 2 2 10 3 2 2 2" xfId="26783"/>
    <cellStyle name="Normál 5 2 2 10 3 2 3" xfId="11940"/>
    <cellStyle name="Normál 5 2 2 10 3 2 4" xfId="21841"/>
    <cellStyle name="Normál 5 2 2 10 3 3" xfId="14416"/>
    <cellStyle name="Normál 5 2 2 10 3 3 2" xfId="24310"/>
    <cellStyle name="Normál 5 2 2 10 3 4" xfId="9399"/>
    <cellStyle name="Normál 5 2 2 10 3 5" xfId="5877"/>
    <cellStyle name="Normál 5 2 2 10 3 6" xfId="19371"/>
    <cellStyle name="Normál 5 2 2 10 3 7" xfId="29232"/>
    <cellStyle name="Normál 5 2 2 10 4" xfId="1795"/>
    <cellStyle name="Normál 5 2 2 10 4 2" xfId="5880"/>
    <cellStyle name="Normál 5 2 2 10 4 2 2" xfId="16904"/>
    <cellStyle name="Normál 5 2 2 10 4 2 2 2" xfId="26784"/>
    <cellStyle name="Normál 5 2 2 10 4 2 3" xfId="11941"/>
    <cellStyle name="Normál 5 2 2 10 4 2 4" xfId="21842"/>
    <cellStyle name="Normál 5 2 2 10 4 3" xfId="14417"/>
    <cellStyle name="Normál 5 2 2 10 4 3 2" xfId="24311"/>
    <cellStyle name="Normál 5 2 2 10 4 4" xfId="9400"/>
    <cellStyle name="Normál 5 2 2 10 4 5" xfId="5879"/>
    <cellStyle name="Normál 5 2 2 10 4 6" xfId="19372"/>
    <cellStyle name="Normál 5 2 2 10 4 7" xfId="29233"/>
    <cellStyle name="Normál 5 2 2 10 5" xfId="1796"/>
    <cellStyle name="Normál 5 2 2 10 5 2" xfId="5882"/>
    <cellStyle name="Normál 5 2 2 10 5 2 2" xfId="16905"/>
    <cellStyle name="Normál 5 2 2 10 5 2 2 2" xfId="26785"/>
    <cellStyle name="Normál 5 2 2 10 5 2 3" xfId="11942"/>
    <cellStyle name="Normál 5 2 2 10 5 2 4" xfId="21843"/>
    <cellStyle name="Normál 5 2 2 10 5 3" xfId="14418"/>
    <cellStyle name="Normál 5 2 2 10 5 3 2" xfId="24312"/>
    <cellStyle name="Normál 5 2 2 10 5 4" xfId="9401"/>
    <cellStyle name="Normál 5 2 2 10 5 5" xfId="5881"/>
    <cellStyle name="Normál 5 2 2 10 5 6" xfId="19373"/>
    <cellStyle name="Normál 5 2 2 10 5 7" xfId="29234"/>
    <cellStyle name="Normál 5 2 2 10 6" xfId="1797"/>
    <cellStyle name="Normál 5 2 2 10 6 2" xfId="5884"/>
    <cellStyle name="Normál 5 2 2 10 6 2 2" xfId="16906"/>
    <cellStyle name="Normál 5 2 2 10 6 2 2 2" xfId="26786"/>
    <cellStyle name="Normál 5 2 2 10 6 2 3" xfId="11943"/>
    <cellStyle name="Normál 5 2 2 10 6 2 4" xfId="21844"/>
    <cellStyle name="Normál 5 2 2 10 6 3" xfId="14419"/>
    <cellStyle name="Normál 5 2 2 10 6 3 2" xfId="24313"/>
    <cellStyle name="Normál 5 2 2 10 6 4" xfId="9402"/>
    <cellStyle name="Normál 5 2 2 10 6 5" xfId="5883"/>
    <cellStyle name="Normál 5 2 2 10 6 6" xfId="19374"/>
    <cellStyle name="Normál 5 2 2 10 6 7" xfId="29235"/>
    <cellStyle name="Normál 5 2 2 10 7" xfId="5885"/>
    <cellStyle name="Normál 5 2 2 10 7 2" xfId="16898"/>
    <cellStyle name="Normál 5 2 2 10 7 2 2" xfId="26778"/>
    <cellStyle name="Normál 5 2 2 10 7 3" xfId="11935"/>
    <cellStyle name="Normál 5 2 2 10 7 4" xfId="21836"/>
    <cellStyle name="Normál 5 2 2 10 8" xfId="14411"/>
    <cellStyle name="Normál 5 2 2 10 8 2" xfId="24305"/>
    <cellStyle name="Normál 5 2 2 10 9" xfId="9394"/>
    <cellStyle name="Normál 5 2 2 11" xfId="1798"/>
    <cellStyle name="Normál 5 2 2 11 10" xfId="5886"/>
    <cellStyle name="Normál 5 2 2 11 11" xfId="19375"/>
    <cellStyle name="Normál 5 2 2 11 12" xfId="29236"/>
    <cellStyle name="Normál 5 2 2 11 2" xfId="1799"/>
    <cellStyle name="Normál 5 2 2 11 2 10" xfId="29237"/>
    <cellStyle name="Normál 5 2 2 11 2 2" xfId="1800"/>
    <cellStyle name="Normál 5 2 2 11 2 2 2" xfId="5889"/>
    <cellStyle name="Normál 5 2 2 11 2 2 2 2" xfId="16909"/>
    <cellStyle name="Normál 5 2 2 11 2 2 2 2 2" xfId="26789"/>
    <cellStyle name="Normál 5 2 2 11 2 2 2 3" xfId="11946"/>
    <cellStyle name="Normál 5 2 2 11 2 2 2 4" xfId="21847"/>
    <cellStyle name="Normál 5 2 2 11 2 2 3" xfId="14422"/>
    <cellStyle name="Normál 5 2 2 11 2 2 3 2" xfId="24316"/>
    <cellStyle name="Normál 5 2 2 11 2 2 4" xfId="9405"/>
    <cellStyle name="Normál 5 2 2 11 2 2 5" xfId="5888"/>
    <cellStyle name="Normál 5 2 2 11 2 2 6" xfId="19377"/>
    <cellStyle name="Normál 5 2 2 11 2 2 7" xfId="29238"/>
    <cellStyle name="Normál 5 2 2 11 2 3" xfId="1801"/>
    <cellStyle name="Normál 5 2 2 11 2 3 2" xfId="5891"/>
    <cellStyle name="Normál 5 2 2 11 2 3 2 2" xfId="16910"/>
    <cellStyle name="Normál 5 2 2 11 2 3 2 2 2" xfId="26790"/>
    <cellStyle name="Normál 5 2 2 11 2 3 2 3" xfId="11947"/>
    <cellStyle name="Normál 5 2 2 11 2 3 2 4" xfId="21848"/>
    <cellStyle name="Normál 5 2 2 11 2 3 3" xfId="14423"/>
    <cellStyle name="Normál 5 2 2 11 2 3 3 2" xfId="24317"/>
    <cellStyle name="Normál 5 2 2 11 2 3 4" xfId="9406"/>
    <cellStyle name="Normál 5 2 2 11 2 3 5" xfId="5890"/>
    <cellStyle name="Normál 5 2 2 11 2 3 6" xfId="19378"/>
    <cellStyle name="Normál 5 2 2 11 2 3 7" xfId="29239"/>
    <cellStyle name="Normál 5 2 2 11 2 4" xfId="1802"/>
    <cellStyle name="Normál 5 2 2 11 2 4 2" xfId="5893"/>
    <cellStyle name="Normál 5 2 2 11 2 4 2 2" xfId="16911"/>
    <cellStyle name="Normál 5 2 2 11 2 4 2 2 2" xfId="26791"/>
    <cellStyle name="Normál 5 2 2 11 2 4 2 3" xfId="11948"/>
    <cellStyle name="Normál 5 2 2 11 2 4 2 4" xfId="21849"/>
    <cellStyle name="Normál 5 2 2 11 2 4 3" xfId="14424"/>
    <cellStyle name="Normál 5 2 2 11 2 4 3 2" xfId="24318"/>
    <cellStyle name="Normál 5 2 2 11 2 4 4" xfId="9407"/>
    <cellStyle name="Normál 5 2 2 11 2 4 5" xfId="5892"/>
    <cellStyle name="Normál 5 2 2 11 2 4 6" xfId="19379"/>
    <cellStyle name="Normál 5 2 2 11 2 4 7" xfId="29240"/>
    <cellStyle name="Normál 5 2 2 11 2 5" xfId="5894"/>
    <cellStyle name="Normál 5 2 2 11 2 5 2" xfId="16908"/>
    <cellStyle name="Normál 5 2 2 11 2 5 2 2" xfId="26788"/>
    <cellStyle name="Normál 5 2 2 11 2 5 3" xfId="11945"/>
    <cellStyle name="Normál 5 2 2 11 2 5 4" xfId="21846"/>
    <cellStyle name="Normál 5 2 2 11 2 6" xfId="14421"/>
    <cellStyle name="Normál 5 2 2 11 2 6 2" xfId="24315"/>
    <cellStyle name="Normál 5 2 2 11 2 7" xfId="9404"/>
    <cellStyle name="Normál 5 2 2 11 2 8" xfId="5887"/>
    <cellStyle name="Normál 5 2 2 11 2 9" xfId="19376"/>
    <cellStyle name="Normál 5 2 2 11 3" xfId="1803"/>
    <cellStyle name="Normál 5 2 2 11 3 2" xfId="5896"/>
    <cellStyle name="Normál 5 2 2 11 3 2 2" xfId="16912"/>
    <cellStyle name="Normál 5 2 2 11 3 2 2 2" xfId="26792"/>
    <cellStyle name="Normál 5 2 2 11 3 2 3" xfId="11949"/>
    <cellStyle name="Normál 5 2 2 11 3 2 4" xfId="21850"/>
    <cellStyle name="Normál 5 2 2 11 3 3" xfId="14425"/>
    <cellStyle name="Normál 5 2 2 11 3 3 2" xfId="24319"/>
    <cellStyle name="Normál 5 2 2 11 3 4" xfId="9408"/>
    <cellStyle name="Normál 5 2 2 11 3 5" xfId="5895"/>
    <cellStyle name="Normál 5 2 2 11 3 6" xfId="19380"/>
    <cellStyle name="Normál 5 2 2 11 3 7" xfId="29241"/>
    <cellStyle name="Normál 5 2 2 11 4" xfId="1804"/>
    <cellStyle name="Normál 5 2 2 11 4 2" xfId="5898"/>
    <cellStyle name="Normál 5 2 2 11 4 2 2" xfId="16913"/>
    <cellStyle name="Normál 5 2 2 11 4 2 2 2" xfId="26793"/>
    <cellStyle name="Normál 5 2 2 11 4 2 3" xfId="11950"/>
    <cellStyle name="Normál 5 2 2 11 4 2 4" xfId="21851"/>
    <cellStyle name="Normál 5 2 2 11 4 3" xfId="14426"/>
    <cellStyle name="Normál 5 2 2 11 4 3 2" xfId="24320"/>
    <cellStyle name="Normál 5 2 2 11 4 4" xfId="9409"/>
    <cellStyle name="Normál 5 2 2 11 4 5" xfId="5897"/>
    <cellStyle name="Normál 5 2 2 11 4 6" xfId="19381"/>
    <cellStyle name="Normál 5 2 2 11 4 7" xfId="29242"/>
    <cellStyle name="Normál 5 2 2 11 5" xfId="1805"/>
    <cellStyle name="Normál 5 2 2 11 5 2" xfId="5900"/>
    <cellStyle name="Normál 5 2 2 11 5 2 2" xfId="16914"/>
    <cellStyle name="Normál 5 2 2 11 5 2 2 2" xfId="26794"/>
    <cellStyle name="Normál 5 2 2 11 5 2 3" xfId="11951"/>
    <cellStyle name="Normál 5 2 2 11 5 2 4" xfId="21852"/>
    <cellStyle name="Normál 5 2 2 11 5 3" xfId="14427"/>
    <cellStyle name="Normál 5 2 2 11 5 3 2" xfId="24321"/>
    <cellStyle name="Normál 5 2 2 11 5 4" xfId="9410"/>
    <cellStyle name="Normál 5 2 2 11 5 5" xfId="5899"/>
    <cellStyle name="Normál 5 2 2 11 5 6" xfId="19382"/>
    <cellStyle name="Normál 5 2 2 11 5 7" xfId="29243"/>
    <cellStyle name="Normál 5 2 2 11 6" xfId="1806"/>
    <cellStyle name="Normál 5 2 2 11 6 2" xfId="5902"/>
    <cellStyle name="Normál 5 2 2 11 6 2 2" xfId="16915"/>
    <cellStyle name="Normál 5 2 2 11 6 2 2 2" xfId="26795"/>
    <cellStyle name="Normál 5 2 2 11 6 2 3" xfId="11952"/>
    <cellStyle name="Normál 5 2 2 11 6 2 4" xfId="21853"/>
    <cellStyle name="Normál 5 2 2 11 6 3" xfId="14428"/>
    <cellStyle name="Normál 5 2 2 11 6 3 2" xfId="24322"/>
    <cellStyle name="Normál 5 2 2 11 6 4" xfId="9411"/>
    <cellStyle name="Normál 5 2 2 11 6 5" xfId="5901"/>
    <cellStyle name="Normál 5 2 2 11 6 6" xfId="19383"/>
    <cellStyle name="Normál 5 2 2 11 6 7" xfId="29244"/>
    <cellStyle name="Normál 5 2 2 11 7" xfId="5903"/>
    <cellStyle name="Normál 5 2 2 11 7 2" xfId="16907"/>
    <cellStyle name="Normál 5 2 2 11 7 2 2" xfId="26787"/>
    <cellStyle name="Normál 5 2 2 11 7 3" xfId="11944"/>
    <cellStyle name="Normál 5 2 2 11 7 4" xfId="21845"/>
    <cellStyle name="Normál 5 2 2 11 8" xfId="14420"/>
    <cellStyle name="Normál 5 2 2 11 8 2" xfId="24314"/>
    <cellStyle name="Normál 5 2 2 11 9" xfId="9403"/>
    <cellStyle name="Normál 5 2 2 12" xfId="1807"/>
    <cellStyle name="Normál 5 2 2 12 10" xfId="29245"/>
    <cellStyle name="Normál 5 2 2 12 2" xfId="1808"/>
    <cellStyle name="Normál 5 2 2 12 2 2" xfId="5906"/>
    <cellStyle name="Normál 5 2 2 12 2 2 2" xfId="16917"/>
    <cellStyle name="Normál 5 2 2 12 2 2 2 2" xfId="26797"/>
    <cellStyle name="Normál 5 2 2 12 2 2 3" xfId="11954"/>
    <cellStyle name="Normál 5 2 2 12 2 2 4" xfId="21855"/>
    <cellStyle name="Normál 5 2 2 12 2 3" xfId="14430"/>
    <cellStyle name="Normál 5 2 2 12 2 3 2" xfId="24324"/>
    <cellStyle name="Normál 5 2 2 12 2 4" xfId="9413"/>
    <cellStyle name="Normál 5 2 2 12 2 5" xfId="5905"/>
    <cellStyle name="Normál 5 2 2 12 2 6" xfId="19385"/>
    <cellStyle name="Normál 5 2 2 12 2 7" xfId="29246"/>
    <cellStyle name="Normál 5 2 2 12 3" xfId="1809"/>
    <cellStyle name="Normál 5 2 2 12 3 2" xfId="5908"/>
    <cellStyle name="Normál 5 2 2 12 3 2 2" xfId="16918"/>
    <cellStyle name="Normál 5 2 2 12 3 2 2 2" xfId="26798"/>
    <cellStyle name="Normál 5 2 2 12 3 2 3" xfId="11955"/>
    <cellStyle name="Normál 5 2 2 12 3 2 4" xfId="21856"/>
    <cellStyle name="Normál 5 2 2 12 3 3" xfId="14431"/>
    <cellStyle name="Normál 5 2 2 12 3 3 2" xfId="24325"/>
    <cellStyle name="Normál 5 2 2 12 3 4" xfId="9414"/>
    <cellStyle name="Normál 5 2 2 12 3 5" xfId="5907"/>
    <cellStyle name="Normál 5 2 2 12 3 6" xfId="19386"/>
    <cellStyle name="Normál 5 2 2 12 3 7" xfId="29247"/>
    <cellStyle name="Normál 5 2 2 12 4" xfId="1810"/>
    <cellStyle name="Normál 5 2 2 12 4 2" xfId="5910"/>
    <cellStyle name="Normál 5 2 2 12 4 2 2" xfId="16919"/>
    <cellStyle name="Normál 5 2 2 12 4 2 2 2" xfId="26799"/>
    <cellStyle name="Normál 5 2 2 12 4 2 3" xfId="11956"/>
    <cellStyle name="Normál 5 2 2 12 4 2 4" xfId="21857"/>
    <cellStyle name="Normál 5 2 2 12 4 3" xfId="14432"/>
    <cellStyle name="Normál 5 2 2 12 4 3 2" xfId="24326"/>
    <cellStyle name="Normál 5 2 2 12 4 4" xfId="9415"/>
    <cellStyle name="Normál 5 2 2 12 4 5" xfId="5909"/>
    <cellStyle name="Normál 5 2 2 12 4 6" xfId="19387"/>
    <cellStyle name="Normál 5 2 2 12 4 7" xfId="29248"/>
    <cellStyle name="Normál 5 2 2 12 5" xfId="5911"/>
    <cellStyle name="Normál 5 2 2 12 5 2" xfId="16916"/>
    <cellStyle name="Normál 5 2 2 12 5 2 2" xfId="26796"/>
    <cellStyle name="Normál 5 2 2 12 5 3" xfId="11953"/>
    <cellStyle name="Normál 5 2 2 12 5 4" xfId="21854"/>
    <cellStyle name="Normál 5 2 2 12 6" xfId="14429"/>
    <cellStyle name="Normál 5 2 2 12 6 2" xfId="24323"/>
    <cellStyle name="Normál 5 2 2 12 7" xfId="9412"/>
    <cellStyle name="Normál 5 2 2 12 8" xfId="5904"/>
    <cellStyle name="Normál 5 2 2 12 9" xfId="19384"/>
    <cellStyle name="Normál 5 2 2 13" xfId="1811"/>
    <cellStyle name="Normál 5 2 2 13 10" xfId="29249"/>
    <cellStyle name="Normál 5 2 2 13 2" xfId="1812"/>
    <cellStyle name="Normál 5 2 2 13 2 2" xfId="5914"/>
    <cellStyle name="Normál 5 2 2 13 2 2 2" xfId="16921"/>
    <cellStyle name="Normál 5 2 2 13 2 2 2 2" xfId="26801"/>
    <cellStyle name="Normál 5 2 2 13 2 2 3" xfId="11958"/>
    <cellStyle name="Normál 5 2 2 13 2 2 4" xfId="21859"/>
    <cellStyle name="Normál 5 2 2 13 2 3" xfId="14434"/>
    <cellStyle name="Normál 5 2 2 13 2 3 2" xfId="24328"/>
    <cellStyle name="Normál 5 2 2 13 2 4" xfId="9417"/>
    <cellStyle name="Normál 5 2 2 13 2 5" xfId="5913"/>
    <cellStyle name="Normál 5 2 2 13 2 6" xfId="19389"/>
    <cellStyle name="Normál 5 2 2 13 2 7" xfId="29250"/>
    <cellStyle name="Normál 5 2 2 13 3" xfId="1813"/>
    <cellStyle name="Normál 5 2 2 13 3 2" xfId="5916"/>
    <cellStyle name="Normál 5 2 2 13 3 2 2" xfId="16922"/>
    <cellStyle name="Normál 5 2 2 13 3 2 2 2" xfId="26802"/>
    <cellStyle name="Normál 5 2 2 13 3 2 3" xfId="11959"/>
    <cellStyle name="Normál 5 2 2 13 3 2 4" xfId="21860"/>
    <cellStyle name="Normál 5 2 2 13 3 3" xfId="14435"/>
    <cellStyle name="Normál 5 2 2 13 3 3 2" xfId="24329"/>
    <cellStyle name="Normál 5 2 2 13 3 4" xfId="9418"/>
    <cellStyle name="Normál 5 2 2 13 3 5" xfId="5915"/>
    <cellStyle name="Normál 5 2 2 13 3 6" xfId="19390"/>
    <cellStyle name="Normál 5 2 2 13 3 7" xfId="29251"/>
    <cellStyle name="Normál 5 2 2 13 4" xfId="1814"/>
    <cellStyle name="Normál 5 2 2 13 4 2" xfId="5918"/>
    <cellStyle name="Normál 5 2 2 13 4 2 2" xfId="16923"/>
    <cellStyle name="Normál 5 2 2 13 4 2 2 2" xfId="26803"/>
    <cellStyle name="Normál 5 2 2 13 4 2 3" xfId="11960"/>
    <cellStyle name="Normál 5 2 2 13 4 2 4" xfId="21861"/>
    <cellStyle name="Normál 5 2 2 13 4 3" xfId="14436"/>
    <cellStyle name="Normál 5 2 2 13 4 3 2" xfId="24330"/>
    <cellStyle name="Normál 5 2 2 13 4 4" xfId="9419"/>
    <cellStyle name="Normál 5 2 2 13 4 5" xfId="5917"/>
    <cellStyle name="Normál 5 2 2 13 4 6" xfId="19391"/>
    <cellStyle name="Normál 5 2 2 13 4 7" xfId="29252"/>
    <cellStyle name="Normál 5 2 2 13 5" xfId="5919"/>
    <cellStyle name="Normál 5 2 2 13 5 2" xfId="16920"/>
    <cellStyle name="Normál 5 2 2 13 5 2 2" xfId="26800"/>
    <cellStyle name="Normál 5 2 2 13 5 3" xfId="11957"/>
    <cellStyle name="Normál 5 2 2 13 5 4" xfId="21858"/>
    <cellStyle name="Normál 5 2 2 13 6" xfId="14433"/>
    <cellStyle name="Normál 5 2 2 13 6 2" xfId="24327"/>
    <cellStyle name="Normál 5 2 2 13 7" xfId="9416"/>
    <cellStyle name="Normál 5 2 2 13 8" xfId="5912"/>
    <cellStyle name="Normál 5 2 2 13 9" xfId="19388"/>
    <cellStyle name="Normál 5 2 2 14" xfId="1815"/>
    <cellStyle name="Normál 5 2 2 14 2" xfId="5921"/>
    <cellStyle name="Normál 5 2 2 14 2 2" xfId="16924"/>
    <cellStyle name="Normál 5 2 2 14 2 2 2" xfId="26804"/>
    <cellStyle name="Normál 5 2 2 14 2 3" xfId="11961"/>
    <cellStyle name="Normál 5 2 2 14 2 4" xfId="21862"/>
    <cellStyle name="Normál 5 2 2 14 3" xfId="14437"/>
    <cellStyle name="Normál 5 2 2 14 3 2" xfId="24331"/>
    <cellStyle name="Normál 5 2 2 14 4" xfId="9420"/>
    <cellStyle name="Normál 5 2 2 14 5" xfId="5920"/>
    <cellStyle name="Normál 5 2 2 14 6" xfId="19392"/>
    <cellStyle name="Normál 5 2 2 14 7" xfId="29253"/>
    <cellStyle name="Normál 5 2 2 15" xfId="1816"/>
    <cellStyle name="Normál 5 2 2 15 2" xfId="5923"/>
    <cellStyle name="Normál 5 2 2 15 2 2" xfId="16925"/>
    <cellStyle name="Normál 5 2 2 15 2 2 2" xfId="26805"/>
    <cellStyle name="Normál 5 2 2 15 2 3" xfId="11962"/>
    <cellStyle name="Normál 5 2 2 15 2 4" xfId="21863"/>
    <cellStyle name="Normál 5 2 2 15 3" xfId="14438"/>
    <cellStyle name="Normál 5 2 2 15 3 2" xfId="24332"/>
    <cellStyle name="Normál 5 2 2 15 4" xfId="9421"/>
    <cellStyle name="Normál 5 2 2 15 5" xfId="5922"/>
    <cellStyle name="Normál 5 2 2 15 6" xfId="19393"/>
    <cellStyle name="Normál 5 2 2 15 7" xfId="29254"/>
    <cellStyle name="Normál 5 2 2 16" xfId="1817"/>
    <cellStyle name="Normál 5 2 2 16 2" xfId="5925"/>
    <cellStyle name="Normál 5 2 2 16 2 2" xfId="16926"/>
    <cellStyle name="Normál 5 2 2 16 2 2 2" xfId="26806"/>
    <cellStyle name="Normál 5 2 2 16 2 3" xfId="11963"/>
    <cellStyle name="Normál 5 2 2 16 2 4" xfId="21864"/>
    <cellStyle name="Normál 5 2 2 16 3" xfId="14439"/>
    <cellStyle name="Normál 5 2 2 16 3 2" xfId="24333"/>
    <cellStyle name="Normál 5 2 2 16 4" xfId="9422"/>
    <cellStyle name="Normál 5 2 2 16 5" xfId="5924"/>
    <cellStyle name="Normál 5 2 2 16 6" xfId="19394"/>
    <cellStyle name="Normál 5 2 2 16 7" xfId="29255"/>
    <cellStyle name="Normál 5 2 2 17" xfId="1818"/>
    <cellStyle name="Normál 5 2 2 17 2" xfId="5927"/>
    <cellStyle name="Normál 5 2 2 17 2 2" xfId="16927"/>
    <cellStyle name="Normál 5 2 2 17 2 2 2" xfId="26807"/>
    <cellStyle name="Normál 5 2 2 17 2 3" xfId="11964"/>
    <cellStyle name="Normál 5 2 2 17 2 4" xfId="21865"/>
    <cellStyle name="Normál 5 2 2 17 3" xfId="14440"/>
    <cellStyle name="Normál 5 2 2 17 3 2" xfId="24334"/>
    <cellStyle name="Normál 5 2 2 17 4" xfId="9423"/>
    <cellStyle name="Normál 5 2 2 17 5" xfId="5926"/>
    <cellStyle name="Normál 5 2 2 17 6" xfId="19395"/>
    <cellStyle name="Normál 5 2 2 17 7" xfId="29256"/>
    <cellStyle name="Normál 5 2 2 18" xfId="5928"/>
    <cellStyle name="Normál 5 2 2 18 2" xfId="16897"/>
    <cellStyle name="Normál 5 2 2 18 2 2" xfId="26777"/>
    <cellStyle name="Normál 5 2 2 18 3" xfId="11934"/>
    <cellStyle name="Normál 5 2 2 18 4" xfId="21835"/>
    <cellStyle name="Normál 5 2 2 19" xfId="14410"/>
    <cellStyle name="Normál 5 2 2 19 2" xfId="24304"/>
    <cellStyle name="Normál 5 2 2 2" xfId="1819"/>
    <cellStyle name="Normál 5 2 2 2 10" xfId="1820"/>
    <cellStyle name="Normál 5 2 2 2 10 2" xfId="5931"/>
    <cellStyle name="Normál 5 2 2 2 10 2 2" xfId="16929"/>
    <cellStyle name="Normál 5 2 2 2 10 2 2 2" xfId="26809"/>
    <cellStyle name="Normál 5 2 2 2 10 2 3" xfId="11966"/>
    <cellStyle name="Normál 5 2 2 2 10 2 4" xfId="21867"/>
    <cellStyle name="Normál 5 2 2 2 10 3" xfId="14442"/>
    <cellStyle name="Normál 5 2 2 2 10 3 2" xfId="24336"/>
    <cellStyle name="Normál 5 2 2 2 10 4" xfId="9425"/>
    <cellStyle name="Normál 5 2 2 2 10 5" xfId="5930"/>
    <cellStyle name="Normál 5 2 2 2 10 6" xfId="19397"/>
    <cellStyle name="Normál 5 2 2 2 10 7" xfId="29258"/>
    <cellStyle name="Normál 5 2 2 2 11" xfId="1821"/>
    <cellStyle name="Normál 5 2 2 2 11 2" xfId="5933"/>
    <cellStyle name="Normál 5 2 2 2 11 2 2" xfId="16930"/>
    <cellStyle name="Normál 5 2 2 2 11 2 2 2" xfId="26810"/>
    <cellStyle name="Normál 5 2 2 2 11 2 3" xfId="11967"/>
    <cellStyle name="Normál 5 2 2 2 11 2 4" xfId="21868"/>
    <cellStyle name="Normál 5 2 2 2 11 3" xfId="14443"/>
    <cellStyle name="Normál 5 2 2 2 11 3 2" xfId="24337"/>
    <cellStyle name="Normál 5 2 2 2 11 4" xfId="9426"/>
    <cellStyle name="Normál 5 2 2 2 11 5" xfId="5932"/>
    <cellStyle name="Normál 5 2 2 2 11 6" xfId="19398"/>
    <cellStyle name="Normál 5 2 2 2 11 7" xfId="29259"/>
    <cellStyle name="Normál 5 2 2 2 12" xfId="1822"/>
    <cellStyle name="Normál 5 2 2 2 12 2" xfId="5935"/>
    <cellStyle name="Normál 5 2 2 2 12 2 2" xfId="16931"/>
    <cellStyle name="Normál 5 2 2 2 12 2 2 2" xfId="26811"/>
    <cellStyle name="Normál 5 2 2 2 12 2 3" xfId="11968"/>
    <cellStyle name="Normál 5 2 2 2 12 2 4" xfId="21869"/>
    <cellStyle name="Normál 5 2 2 2 12 3" xfId="14444"/>
    <cellStyle name="Normál 5 2 2 2 12 3 2" xfId="24338"/>
    <cellStyle name="Normál 5 2 2 2 12 4" xfId="9427"/>
    <cellStyle name="Normál 5 2 2 2 12 5" xfId="5934"/>
    <cellStyle name="Normál 5 2 2 2 12 6" xfId="19399"/>
    <cellStyle name="Normál 5 2 2 2 12 7" xfId="29260"/>
    <cellStyle name="Normál 5 2 2 2 13" xfId="1823"/>
    <cellStyle name="Normál 5 2 2 2 13 2" xfId="5937"/>
    <cellStyle name="Normál 5 2 2 2 13 2 2" xfId="16932"/>
    <cellStyle name="Normál 5 2 2 2 13 2 2 2" xfId="26812"/>
    <cellStyle name="Normál 5 2 2 2 13 2 3" xfId="11969"/>
    <cellStyle name="Normál 5 2 2 2 13 2 4" xfId="21870"/>
    <cellStyle name="Normál 5 2 2 2 13 3" xfId="14445"/>
    <cellStyle name="Normál 5 2 2 2 13 3 2" xfId="24339"/>
    <cellStyle name="Normál 5 2 2 2 13 4" xfId="9428"/>
    <cellStyle name="Normál 5 2 2 2 13 5" xfId="5936"/>
    <cellStyle name="Normál 5 2 2 2 13 6" xfId="19400"/>
    <cellStyle name="Normál 5 2 2 2 13 7" xfId="29261"/>
    <cellStyle name="Normál 5 2 2 2 14" xfId="5938"/>
    <cellStyle name="Normál 5 2 2 2 14 2" xfId="16928"/>
    <cellStyle name="Normál 5 2 2 2 14 2 2" xfId="26808"/>
    <cellStyle name="Normál 5 2 2 2 14 3" xfId="11965"/>
    <cellStyle name="Normál 5 2 2 2 14 4" xfId="21866"/>
    <cellStyle name="Normál 5 2 2 2 15" xfId="14441"/>
    <cellStyle name="Normál 5 2 2 2 15 2" xfId="24335"/>
    <cellStyle name="Normál 5 2 2 2 16" xfId="9424"/>
    <cellStyle name="Normál 5 2 2 2 17" xfId="5929"/>
    <cellStyle name="Normál 5 2 2 2 18" xfId="19396"/>
    <cellStyle name="Normál 5 2 2 2 19" xfId="29257"/>
    <cellStyle name="Normál 5 2 2 2 2" xfId="1824"/>
    <cellStyle name="Normál 5 2 2 2 2 10" xfId="1825"/>
    <cellStyle name="Normál 5 2 2 2 2 10 2" xfId="5941"/>
    <cellStyle name="Normál 5 2 2 2 2 10 2 2" xfId="16934"/>
    <cellStyle name="Normál 5 2 2 2 2 10 2 2 2" xfId="26814"/>
    <cellStyle name="Normál 5 2 2 2 2 10 2 3" xfId="11971"/>
    <cellStyle name="Normál 5 2 2 2 2 10 2 4" xfId="21872"/>
    <cellStyle name="Normál 5 2 2 2 2 10 3" xfId="14447"/>
    <cellStyle name="Normál 5 2 2 2 2 10 3 2" xfId="24341"/>
    <cellStyle name="Normál 5 2 2 2 2 10 4" xfId="9430"/>
    <cellStyle name="Normál 5 2 2 2 2 10 5" xfId="5940"/>
    <cellStyle name="Normál 5 2 2 2 2 10 6" xfId="19402"/>
    <cellStyle name="Normál 5 2 2 2 2 10 7" xfId="29263"/>
    <cellStyle name="Normál 5 2 2 2 2 11" xfId="1826"/>
    <cellStyle name="Normál 5 2 2 2 2 11 2" xfId="5943"/>
    <cellStyle name="Normál 5 2 2 2 2 11 2 2" xfId="16935"/>
    <cellStyle name="Normál 5 2 2 2 2 11 2 2 2" xfId="26815"/>
    <cellStyle name="Normál 5 2 2 2 2 11 2 3" xfId="11972"/>
    <cellStyle name="Normál 5 2 2 2 2 11 2 4" xfId="21873"/>
    <cellStyle name="Normál 5 2 2 2 2 11 3" xfId="14448"/>
    <cellStyle name="Normál 5 2 2 2 2 11 3 2" xfId="24342"/>
    <cellStyle name="Normál 5 2 2 2 2 11 4" xfId="9431"/>
    <cellStyle name="Normál 5 2 2 2 2 11 5" xfId="5942"/>
    <cellStyle name="Normál 5 2 2 2 2 11 6" xfId="19403"/>
    <cellStyle name="Normál 5 2 2 2 2 11 7" xfId="29264"/>
    <cellStyle name="Normál 5 2 2 2 2 12" xfId="1827"/>
    <cellStyle name="Normál 5 2 2 2 2 12 2" xfId="5945"/>
    <cellStyle name="Normál 5 2 2 2 2 12 2 2" xfId="16936"/>
    <cellStyle name="Normál 5 2 2 2 2 12 2 2 2" xfId="26816"/>
    <cellStyle name="Normál 5 2 2 2 2 12 2 3" xfId="11973"/>
    <cellStyle name="Normál 5 2 2 2 2 12 2 4" xfId="21874"/>
    <cellStyle name="Normál 5 2 2 2 2 12 3" xfId="14449"/>
    <cellStyle name="Normál 5 2 2 2 2 12 3 2" xfId="24343"/>
    <cellStyle name="Normál 5 2 2 2 2 12 4" xfId="9432"/>
    <cellStyle name="Normál 5 2 2 2 2 12 5" xfId="5944"/>
    <cellStyle name="Normál 5 2 2 2 2 12 6" xfId="19404"/>
    <cellStyle name="Normál 5 2 2 2 2 12 7" xfId="29265"/>
    <cellStyle name="Normál 5 2 2 2 2 13" xfId="5946"/>
    <cellStyle name="Normál 5 2 2 2 2 13 2" xfId="16933"/>
    <cellStyle name="Normál 5 2 2 2 2 13 2 2" xfId="26813"/>
    <cellStyle name="Normál 5 2 2 2 2 13 3" xfId="11970"/>
    <cellStyle name="Normál 5 2 2 2 2 13 4" xfId="21871"/>
    <cellStyle name="Normál 5 2 2 2 2 14" xfId="14446"/>
    <cellStyle name="Normál 5 2 2 2 2 14 2" xfId="24340"/>
    <cellStyle name="Normál 5 2 2 2 2 15" xfId="9429"/>
    <cellStyle name="Normál 5 2 2 2 2 16" xfId="5939"/>
    <cellStyle name="Normál 5 2 2 2 2 17" xfId="19401"/>
    <cellStyle name="Normál 5 2 2 2 2 18" xfId="29262"/>
    <cellStyle name="Normál 5 2 2 2 2 2" xfId="1828"/>
    <cellStyle name="Normál 5 2 2 2 2 2 10" xfId="5947"/>
    <cellStyle name="Normál 5 2 2 2 2 2 11" xfId="19405"/>
    <cellStyle name="Normál 5 2 2 2 2 2 12" xfId="29266"/>
    <cellStyle name="Normál 5 2 2 2 2 2 2" xfId="1829"/>
    <cellStyle name="Normál 5 2 2 2 2 2 2 10" xfId="29267"/>
    <cellStyle name="Normál 5 2 2 2 2 2 2 2" xfId="1830"/>
    <cellStyle name="Normál 5 2 2 2 2 2 2 2 2" xfId="5950"/>
    <cellStyle name="Normál 5 2 2 2 2 2 2 2 2 2" xfId="16939"/>
    <cellStyle name="Normál 5 2 2 2 2 2 2 2 2 2 2" xfId="26819"/>
    <cellStyle name="Normál 5 2 2 2 2 2 2 2 2 3" xfId="11976"/>
    <cellStyle name="Normál 5 2 2 2 2 2 2 2 2 4" xfId="21877"/>
    <cellStyle name="Normál 5 2 2 2 2 2 2 2 3" xfId="14452"/>
    <cellStyle name="Normál 5 2 2 2 2 2 2 2 3 2" xfId="24346"/>
    <cellStyle name="Normál 5 2 2 2 2 2 2 2 4" xfId="9435"/>
    <cellStyle name="Normál 5 2 2 2 2 2 2 2 5" xfId="5949"/>
    <cellStyle name="Normál 5 2 2 2 2 2 2 2 6" xfId="19407"/>
    <cellStyle name="Normál 5 2 2 2 2 2 2 2 7" xfId="29268"/>
    <cellStyle name="Normál 5 2 2 2 2 2 2 3" xfId="1831"/>
    <cellStyle name="Normál 5 2 2 2 2 2 2 3 2" xfId="5952"/>
    <cellStyle name="Normál 5 2 2 2 2 2 2 3 2 2" xfId="16940"/>
    <cellStyle name="Normál 5 2 2 2 2 2 2 3 2 2 2" xfId="26820"/>
    <cellStyle name="Normál 5 2 2 2 2 2 2 3 2 3" xfId="11977"/>
    <cellStyle name="Normál 5 2 2 2 2 2 2 3 2 4" xfId="21878"/>
    <cellStyle name="Normál 5 2 2 2 2 2 2 3 3" xfId="14453"/>
    <cellStyle name="Normál 5 2 2 2 2 2 2 3 3 2" xfId="24347"/>
    <cellStyle name="Normál 5 2 2 2 2 2 2 3 4" xfId="9436"/>
    <cellStyle name="Normál 5 2 2 2 2 2 2 3 5" xfId="5951"/>
    <cellStyle name="Normál 5 2 2 2 2 2 2 3 6" xfId="19408"/>
    <cellStyle name="Normál 5 2 2 2 2 2 2 3 7" xfId="29269"/>
    <cellStyle name="Normál 5 2 2 2 2 2 2 4" xfId="1832"/>
    <cellStyle name="Normál 5 2 2 2 2 2 2 4 2" xfId="5954"/>
    <cellStyle name="Normál 5 2 2 2 2 2 2 4 2 2" xfId="16941"/>
    <cellStyle name="Normál 5 2 2 2 2 2 2 4 2 2 2" xfId="26821"/>
    <cellStyle name="Normál 5 2 2 2 2 2 2 4 2 3" xfId="11978"/>
    <cellStyle name="Normál 5 2 2 2 2 2 2 4 2 4" xfId="21879"/>
    <cellStyle name="Normál 5 2 2 2 2 2 2 4 3" xfId="14454"/>
    <cellStyle name="Normál 5 2 2 2 2 2 2 4 3 2" xfId="24348"/>
    <cellStyle name="Normál 5 2 2 2 2 2 2 4 4" xfId="9437"/>
    <cellStyle name="Normál 5 2 2 2 2 2 2 4 5" xfId="5953"/>
    <cellStyle name="Normál 5 2 2 2 2 2 2 4 6" xfId="19409"/>
    <cellStyle name="Normál 5 2 2 2 2 2 2 4 7" xfId="29270"/>
    <cellStyle name="Normál 5 2 2 2 2 2 2 5" xfId="5955"/>
    <cellStyle name="Normál 5 2 2 2 2 2 2 5 2" xfId="16938"/>
    <cellStyle name="Normál 5 2 2 2 2 2 2 5 2 2" xfId="26818"/>
    <cellStyle name="Normál 5 2 2 2 2 2 2 5 3" xfId="11975"/>
    <cellStyle name="Normál 5 2 2 2 2 2 2 5 4" xfId="21876"/>
    <cellStyle name="Normál 5 2 2 2 2 2 2 6" xfId="14451"/>
    <cellStyle name="Normál 5 2 2 2 2 2 2 6 2" xfId="24345"/>
    <cellStyle name="Normál 5 2 2 2 2 2 2 7" xfId="9434"/>
    <cellStyle name="Normál 5 2 2 2 2 2 2 8" xfId="5948"/>
    <cellStyle name="Normál 5 2 2 2 2 2 2 9" xfId="19406"/>
    <cellStyle name="Normál 5 2 2 2 2 2 3" xfId="1833"/>
    <cellStyle name="Normál 5 2 2 2 2 2 3 2" xfId="5957"/>
    <cellStyle name="Normál 5 2 2 2 2 2 3 2 2" xfId="16942"/>
    <cellStyle name="Normál 5 2 2 2 2 2 3 2 2 2" xfId="26822"/>
    <cellStyle name="Normál 5 2 2 2 2 2 3 2 3" xfId="11979"/>
    <cellStyle name="Normál 5 2 2 2 2 2 3 2 4" xfId="21880"/>
    <cellStyle name="Normál 5 2 2 2 2 2 3 3" xfId="14455"/>
    <cellStyle name="Normál 5 2 2 2 2 2 3 3 2" xfId="24349"/>
    <cellStyle name="Normál 5 2 2 2 2 2 3 4" xfId="9438"/>
    <cellStyle name="Normál 5 2 2 2 2 2 3 5" xfId="5956"/>
    <cellStyle name="Normál 5 2 2 2 2 2 3 6" xfId="19410"/>
    <cellStyle name="Normál 5 2 2 2 2 2 3 7" xfId="29271"/>
    <cellStyle name="Normál 5 2 2 2 2 2 4" xfId="1834"/>
    <cellStyle name="Normál 5 2 2 2 2 2 4 2" xfId="5959"/>
    <cellStyle name="Normál 5 2 2 2 2 2 4 2 2" xfId="16943"/>
    <cellStyle name="Normál 5 2 2 2 2 2 4 2 2 2" xfId="26823"/>
    <cellStyle name="Normál 5 2 2 2 2 2 4 2 3" xfId="11980"/>
    <cellStyle name="Normál 5 2 2 2 2 2 4 2 4" xfId="21881"/>
    <cellStyle name="Normál 5 2 2 2 2 2 4 3" xfId="14456"/>
    <cellStyle name="Normál 5 2 2 2 2 2 4 3 2" xfId="24350"/>
    <cellStyle name="Normál 5 2 2 2 2 2 4 4" xfId="9439"/>
    <cellStyle name="Normál 5 2 2 2 2 2 4 5" xfId="5958"/>
    <cellStyle name="Normál 5 2 2 2 2 2 4 6" xfId="19411"/>
    <cellStyle name="Normál 5 2 2 2 2 2 4 7" xfId="29272"/>
    <cellStyle name="Normál 5 2 2 2 2 2 5" xfId="1835"/>
    <cellStyle name="Normál 5 2 2 2 2 2 5 2" xfId="5961"/>
    <cellStyle name="Normál 5 2 2 2 2 2 5 2 2" xfId="16944"/>
    <cellStyle name="Normál 5 2 2 2 2 2 5 2 2 2" xfId="26824"/>
    <cellStyle name="Normál 5 2 2 2 2 2 5 2 3" xfId="11981"/>
    <cellStyle name="Normál 5 2 2 2 2 2 5 2 4" xfId="21882"/>
    <cellStyle name="Normál 5 2 2 2 2 2 5 3" xfId="14457"/>
    <cellStyle name="Normál 5 2 2 2 2 2 5 3 2" xfId="24351"/>
    <cellStyle name="Normál 5 2 2 2 2 2 5 4" xfId="9440"/>
    <cellStyle name="Normál 5 2 2 2 2 2 5 5" xfId="5960"/>
    <cellStyle name="Normál 5 2 2 2 2 2 5 6" xfId="19412"/>
    <cellStyle name="Normál 5 2 2 2 2 2 5 7" xfId="29273"/>
    <cellStyle name="Normál 5 2 2 2 2 2 6" xfId="1836"/>
    <cellStyle name="Normál 5 2 2 2 2 2 6 2" xfId="5963"/>
    <cellStyle name="Normál 5 2 2 2 2 2 6 2 2" xfId="16945"/>
    <cellStyle name="Normál 5 2 2 2 2 2 6 2 2 2" xfId="26825"/>
    <cellStyle name="Normál 5 2 2 2 2 2 6 2 3" xfId="11982"/>
    <cellStyle name="Normál 5 2 2 2 2 2 6 2 4" xfId="21883"/>
    <cellStyle name="Normál 5 2 2 2 2 2 6 3" xfId="14458"/>
    <cellStyle name="Normál 5 2 2 2 2 2 6 3 2" xfId="24352"/>
    <cellStyle name="Normál 5 2 2 2 2 2 6 4" xfId="9441"/>
    <cellStyle name="Normál 5 2 2 2 2 2 6 5" xfId="5962"/>
    <cellStyle name="Normál 5 2 2 2 2 2 6 6" xfId="19413"/>
    <cellStyle name="Normál 5 2 2 2 2 2 6 7" xfId="29274"/>
    <cellStyle name="Normál 5 2 2 2 2 2 7" xfId="5964"/>
    <cellStyle name="Normál 5 2 2 2 2 2 7 2" xfId="16937"/>
    <cellStyle name="Normál 5 2 2 2 2 2 7 2 2" xfId="26817"/>
    <cellStyle name="Normál 5 2 2 2 2 2 7 3" xfId="11974"/>
    <cellStyle name="Normál 5 2 2 2 2 2 7 4" xfId="21875"/>
    <cellStyle name="Normál 5 2 2 2 2 2 8" xfId="14450"/>
    <cellStyle name="Normál 5 2 2 2 2 2 8 2" xfId="24344"/>
    <cellStyle name="Normál 5 2 2 2 2 2 9" xfId="9433"/>
    <cellStyle name="Normál 5 2 2 2 2 3" xfId="1837"/>
    <cellStyle name="Normál 5 2 2 2 2 3 10" xfId="5965"/>
    <cellStyle name="Normál 5 2 2 2 2 3 11" xfId="19414"/>
    <cellStyle name="Normál 5 2 2 2 2 3 12" xfId="29275"/>
    <cellStyle name="Normál 5 2 2 2 2 3 2" xfId="1838"/>
    <cellStyle name="Normál 5 2 2 2 2 3 2 10" xfId="29276"/>
    <cellStyle name="Normál 5 2 2 2 2 3 2 2" xfId="1839"/>
    <cellStyle name="Normál 5 2 2 2 2 3 2 2 2" xfId="5968"/>
    <cellStyle name="Normál 5 2 2 2 2 3 2 2 2 2" xfId="16948"/>
    <cellStyle name="Normál 5 2 2 2 2 3 2 2 2 2 2" xfId="26828"/>
    <cellStyle name="Normál 5 2 2 2 2 3 2 2 2 3" xfId="11985"/>
    <cellStyle name="Normál 5 2 2 2 2 3 2 2 2 4" xfId="21886"/>
    <cellStyle name="Normál 5 2 2 2 2 3 2 2 3" xfId="14461"/>
    <cellStyle name="Normál 5 2 2 2 2 3 2 2 3 2" xfId="24355"/>
    <cellStyle name="Normál 5 2 2 2 2 3 2 2 4" xfId="9444"/>
    <cellStyle name="Normál 5 2 2 2 2 3 2 2 5" xfId="5967"/>
    <cellStyle name="Normál 5 2 2 2 2 3 2 2 6" xfId="19416"/>
    <cellStyle name="Normál 5 2 2 2 2 3 2 2 7" xfId="29277"/>
    <cellStyle name="Normál 5 2 2 2 2 3 2 3" xfId="1840"/>
    <cellStyle name="Normál 5 2 2 2 2 3 2 3 2" xfId="5970"/>
    <cellStyle name="Normál 5 2 2 2 2 3 2 3 2 2" xfId="16949"/>
    <cellStyle name="Normál 5 2 2 2 2 3 2 3 2 2 2" xfId="26829"/>
    <cellStyle name="Normál 5 2 2 2 2 3 2 3 2 3" xfId="11986"/>
    <cellStyle name="Normál 5 2 2 2 2 3 2 3 2 4" xfId="21887"/>
    <cellStyle name="Normál 5 2 2 2 2 3 2 3 3" xfId="14462"/>
    <cellStyle name="Normál 5 2 2 2 2 3 2 3 3 2" xfId="24356"/>
    <cellStyle name="Normál 5 2 2 2 2 3 2 3 4" xfId="9445"/>
    <cellStyle name="Normál 5 2 2 2 2 3 2 3 5" xfId="5969"/>
    <cellStyle name="Normál 5 2 2 2 2 3 2 3 6" xfId="19417"/>
    <cellStyle name="Normál 5 2 2 2 2 3 2 3 7" xfId="29278"/>
    <cellStyle name="Normál 5 2 2 2 2 3 2 4" xfId="1841"/>
    <cellStyle name="Normál 5 2 2 2 2 3 2 4 2" xfId="5972"/>
    <cellStyle name="Normál 5 2 2 2 2 3 2 4 2 2" xfId="16950"/>
    <cellStyle name="Normál 5 2 2 2 2 3 2 4 2 2 2" xfId="26830"/>
    <cellStyle name="Normál 5 2 2 2 2 3 2 4 2 3" xfId="11987"/>
    <cellStyle name="Normál 5 2 2 2 2 3 2 4 2 4" xfId="21888"/>
    <cellStyle name="Normál 5 2 2 2 2 3 2 4 3" xfId="14463"/>
    <cellStyle name="Normál 5 2 2 2 2 3 2 4 3 2" xfId="24357"/>
    <cellStyle name="Normál 5 2 2 2 2 3 2 4 4" xfId="9446"/>
    <cellStyle name="Normál 5 2 2 2 2 3 2 4 5" xfId="5971"/>
    <cellStyle name="Normál 5 2 2 2 2 3 2 4 6" xfId="19418"/>
    <cellStyle name="Normál 5 2 2 2 2 3 2 4 7" xfId="29279"/>
    <cellStyle name="Normál 5 2 2 2 2 3 2 5" xfId="5973"/>
    <cellStyle name="Normál 5 2 2 2 2 3 2 5 2" xfId="16947"/>
    <cellStyle name="Normál 5 2 2 2 2 3 2 5 2 2" xfId="26827"/>
    <cellStyle name="Normál 5 2 2 2 2 3 2 5 3" xfId="11984"/>
    <cellStyle name="Normál 5 2 2 2 2 3 2 5 4" xfId="21885"/>
    <cellStyle name="Normál 5 2 2 2 2 3 2 6" xfId="14460"/>
    <cellStyle name="Normál 5 2 2 2 2 3 2 6 2" xfId="24354"/>
    <cellStyle name="Normál 5 2 2 2 2 3 2 7" xfId="9443"/>
    <cellStyle name="Normál 5 2 2 2 2 3 2 8" xfId="5966"/>
    <cellStyle name="Normál 5 2 2 2 2 3 2 9" xfId="19415"/>
    <cellStyle name="Normál 5 2 2 2 2 3 3" xfId="1842"/>
    <cellStyle name="Normál 5 2 2 2 2 3 3 2" xfId="5975"/>
    <cellStyle name="Normál 5 2 2 2 2 3 3 2 2" xfId="16951"/>
    <cellStyle name="Normál 5 2 2 2 2 3 3 2 2 2" xfId="26831"/>
    <cellStyle name="Normál 5 2 2 2 2 3 3 2 3" xfId="11988"/>
    <cellStyle name="Normál 5 2 2 2 2 3 3 2 4" xfId="21889"/>
    <cellStyle name="Normál 5 2 2 2 2 3 3 3" xfId="14464"/>
    <cellStyle name="Normál 5 2 2 2 2 3 3 3 2" xfId="24358"/>
    <cellStyle name="Normál 5 2 2 2 2 3 3 4" xfId="9447"/>
    <cellStyle name="Normál 5 2 2 2 2 3 3 5" xfId="5974"/>
    <cellStyle name="Normál 5 2 2 2 2 3 3 6" xfId="19419"/>
    <cellStyle name="Normál 5 2 2 2 2 3 3 7" xfId="29280"/>
    <cellStyle name="Normál 5 2 2 2 2 3 4" xfId="1843"/>
    <cellStyle name="Normál 5 2 2 2 2 3 4 2" xfId="5977"/>
    <cellStyle name="Normál 5 2 2 2 2 3 4 2 2" xfId="16952"/>
    <cellStyle name="Normál 5 2 2 2 2 3 4 2 2 2" xfId="26832"/>
    <cellStyle name="Normál 5 2 2 2 2 3 4 2 3" xfId="11989"/>
    <cellStyle name="Normál 5 2 2 2 2 3 4 2 4" xfId="21890"/>
    <cellStyle name="Normál 5 2 2 2 2 3 4 3" xfId="14465"/>
    <cellStyle name="Normál 5 2 2 2 2 3 4 3 2" xfId="24359"/>
    <cellStyle name="Normál 5 2 2 2 2 3 4 4" xfId="9448"/>
    <cellStyle name="Normál 5 2 2 2 2 3 4 5" xfId="5976"/>
    <cellStyle name="Normál 5 2 2 2 2 3 4 6" xfId="19420"/>
    <cellStyle name="Normál 5 2 2 2 2 3 4 7" xfId="29281"/>
    <cellStyle name="Normál 5 2 2 2 2 3 5" xfId="1844"/>
    <cellStyle name="Normál 5 2 2 2 2 3 5 2" xfId="5979"/>
    <cellStyle name="Normál 5 2 2 2 2 3 5 2 2" xfId="16953"/>
    <cellStyle name="Normál 5 2 2 2 2 3 5 2 2 2" xfId="26833"/>
    <cellStyle name="Normál 5 2 2 2 2 3 5 2 3" xfId="11990"/>
    <cellStyle name="Normál 5 2 2 2 2 3 5 2 4" xfId="21891"/>
    <cellStyle name="Normál 5 2 2 2 2 3 5 3" xfId="14466"/>
    <cellStyle name="Normál 5 2 2 2 2 3 5 3 2" xfId="24360"/>
    <cellStyle name="Normál 5 2 2 2 2 3 5 4" xfId="9449"/>
    <cellStyle name="Normál 5 2 2 2 2 3 5 5" xfId="5978"/>
    <cellStyle name="Normál 5 2 2 2 2 3 5 6" xfId="19421"/>
    <cellStyle name="Normál 5 2 2 2 2 3 5 7" xfId="29282"/>
    <cellStyle name="Normál 5 2 2 2 2 3 6" xfId="1845"/>
    <cellStyle name="Normál 5 2 2 2 2 3 6 2" xfId="5981"/>
    <cellStyle name="Normál 5 2 2 2 2 3 6 2 2" xfId="16954"/>
    <cellStyle name="Normál 5 2 2 2 2 3 6 2 2 2" xfId="26834"/>
    <cellStyle name="Normál 5 2 2 2 2 3 6 2 3" xfId="11991"/>
    <cellStyle name="Normál 5 2 2 2 2 3 6 2 4" xfId="21892"/>
    <cellStyle name="Normál 5 2 2 2 2 3 6 3" xfId="14467"/>
    <cellStyle name="Normál 5 2 2 2 2 3 6 3 2" xfId="24361"/>
    <cellStyle name="Normál 5 2 2 2 2 3 6 4" xfId="9450"/>
    <cellStyle name="Normál 5 2 2 2 2 3 6 5" xfId="5980"/>
    <cellStyle name="Normál 5 2 2 2 2 3 6 6" xfId="19422"/>
    <cellStyle name="Normál 5 2 2 2 2 3 6 7" xfId="29283"/>
    <cellStyle name="Normál 5 2 2 2 2 3 7" xfId="5982"/>
    <cellStyle name="Normál 5 2 2 2 2 3 7 2" xfId="16946"/>
    <cellStyle name="Normál 5 2 2 2 2 3 7 2 2" xfId="26826"/>
    <cellStyle name="Normál 5 2 2 2 2 3 7 3" xfId="11983"/>
    <cellStyle name="Normál 5 2 2 2 2 3 7 4" xfId="21884"/>
    <cellStyle name="Normál 5 2 2 2 2 3 8" xfId="14459"/>
    <cellStyle name="Normál 5 2 2 2 2 3 8 2" xfId="24353"/>
    <cellStyle name="Normál 5 2 2 2 2 3 9" xfId="9442"/>
    <cellStyle name="Normál 5 2 2 2 2 4" xfId="1846"/>
    <cellStyle name="Normál 5 2 2 2 2 4 10" xfId="5983"/>
    <cellStyle name="Normál 5 2 2 2 2 4 11" xfId="19423"/>
    <cellStyle name="Normál 5 2 2 2 2 4 12" xfId="29284"/>
    <cellStyle name="Normál 5 2 2 2 2 4 2" xfId="1847"/>
    <cellStyle name="Normál 5 2 2 2 2 4 2 10" xfId="29285"/>
    <cellStyle name="Normál 5 2 2 2 2 4 2 2" xfId="1848"/>
    <cellStyle name="Normál 5 2 2 2 2 4 2 2 2" xfId="5986"/>
    <cellStyle name="Normál 5 2 2 2 2 4 2 2 2 2" xfId="16957"/>
    <cellStyle name="Normál 5 2 2 2 2 4 2 2 2 2 2" xfId="26837"/>
    <cellStyle name="Normál 5 2 2 2 2 4 2 2 2 3" xfId="11994"/>
    <cellStyle name="Normál 5 2 2 2 2 4 2 2 2 4" xfId="21895"/>
    <cellStyle name="Normál 5 2 2 2 2 4 2 2 3" xfId="14470"/>
    <cellStyle name="Normál 5 2 2 2 2 4 2 2 3 2" xfId="24364"/>
    <cellStyle name="Normál 5 2 2 2 2 4 2 2 4" xfId="9453"/>
    <cellStyle name="Normál 5 2 2 2 2 4 2 2 5" xfId="5985"/>
    <cellStyle name="Normál 5 2 2 2 2 4 2 2 6" xfId="19425"/>
    <cellStyle name="Normál 5 2 2 2 2 4 2 2 7" xfId="29286"/>
    <cellStyle name="Normál 5 2 2 2 2 4 2 3" xfId="1849"/>
    <cellStyle name="Normál 5 2 2 2 2 4 2 3 2" xfId="5988"/>
    <cellStyle name="Normál 5 2 2 2 2 4 2 3 2 2" xfId="16958"/>
    <cellStyle name="Normál 5 2 2 2 2 4 2 3 2 2 2" xfId="26838"/>
    <cellStyle name="Normál 5 2 2 2 2 4 2 3 2 3" xfId="11995"/>
    <cellStyle name="Normál 5 2 2 2 2 4 2 3 2 4" xfId="21896"/>
    <cellStyle name="Normál 5 2 2 2 2 4 2 3 3" xfId="14471"/>
    <cellStyle name="Normál 5 2 2 2 2 4 2 3 3 2" xfId="24365"/>
    <cellStyle name="Normál 5 2 2 2 2 4 2 3 4" xfId="9454"/>
    <cellStyle name="Normál 5 2 2 2 2 4 2 3 5" xfId="5987"/>
    <cellStyle name="Normál 5 2 2 2 2 4 2 3 6" xfId="19426"/>
    <cellStyle name="Normál 5 2 2 2 2 4 2 3 7" xfId="29287"/>
    <cellStyle name="Normál 5 2 2 2 2 4 2 4" xfId="1850"/>
    <cellStyle name="Normál 5 2 2 2 2 4 2 4 2" xfId="5990"/>
    <cellStyle name="Normál 5 2 2 2 2 4 2 4 2 2" xfId="16959"/>
    <cellStyle name="Normál 5 2 2 2 2 4 2 4 2 2 2" xfId="26839"/>
    <cellStyle name="Normál 5 2 2 2 2 4 2 4 2 3" xfId="11996"/>
    <cellStyle name="Normál 5 2 2 2 2 4 2 4 2 4" xfId="21897"/>
    <cellStyle name="Normál 5 2 2 2 2 4 2 4 3" xfId="14472"/>
    <cellStyle name="Normál 5 2 2 2 2 4 2 4 3 2" xfId="24366"/>
    <cellStyle name="Normál 5 2 2 2 2 4 2 4 4" xfId="9455"/>
    <cellStyle name="Normál 5 2 2 2 2 4 2 4 5" xfId="5989"/>
    <cellStyle name="Normál 5 2 2 2 2 4 2 4 6" xfId="19427"/>
    <cellStyle name="Normál 5 2 2 2 2 4 2 4 7" xfId="29288"/>
    <cellStyle name="Normál 5 2 2 2 2 4 2 5" xfId="5991"/>
    <cellStyle name="Normál 5 2 2 2 2 4 2 5 2" xfId="16956"/>
    <cellStyle name="Normál 5 2 2 2 2 4 2 5 2 2" xfId="26836"/>
    <cellStyle name="Normál 5 2 2 2 2 4 2 5 3" xfId="11993"/>
    <cellStyle name="Normál 5 2 2 2 2 4 2 5 4" xfId="21894"/>
    <cellStyle name="Normál 5 2 2 2 2 4 2 6" xfId="14469"/>
    <cellStyle name="Normál 5 2 2 2 2 4 2 6 2" xfId="24363"/>
    <cellStyle name="Normál 5 2 2 2 2 4 2 7" xfId="9452"/>
    <cellStyle name="Normál 5 2 2 2 2 4 2 8" xfId="5984"/>
    <cellStyle name="Normál 5 2 2 2 2 4 2 9" xfId="19424"/>
    <cellStyle name="Normál 5 2 2 2 2 4 3" xfId="1851"/>
    <cellStyle name="Normál 5 2 2 2 2 4 3 2" xfId="5993"/>
    <cellStyle name="Normál 5 2 2 2 2 4 3 2 2" xfId="16960"/>
    <cellStyle name="Normál 5 2 2 2 2 4 3 2 2 2" xfId="26840"/>
    <cellStyle name="Normál 5 2 2 2 2 4 3 2 3" xfId="11997"/>
    <cellStyle name="Normál 5 2 2 2 2 4 3 2 4" xfId="21898"/>
    <cellStyle name="Normál 5 2 2 2 2 4 3 3" xfId="14473"/>
    <cellStyle name="Normál 5 2 2 2 2 4 3 3 2" xfId="24367"/>
    <cellStyle name="Normál 5 2 2 2 2 4 3 4" xfId="9456"/>
    <cellStyle name="Normál 5 2 2 2 2 4 3 5" xfId="5992"/>
    <cellStyle name="Normál 5 2 2 2 2 4 3 6" xfId="19428"/>
    <cellStyle name="Normál 5 2 2 2 2 4 3 7" xfId="29289"/>
    <cellStyle name="Normál 5 2 2 2 2 4 4" xfId="1852"/>
    <cellStyle name="Normál 5 2 2 2 2 4 4 2" xfId="5995"/>
    <cellStyle name="Normál 5 2 2 2 2 4 4 2 2" xfId="16961"/>
    <cellStyle name="Normál 5 2 2 2 2 4 4 2 2 2" xfId="26841"/>
    <cellStyle name="Normál 5 2 2 2 2 4 4 2 3" xfId="11998"/>
    <cellStyle name="Normál 5 2 2 2 2 4 4 2 4" xfId="21899"/>
    <cellStyle name="Normál 5 2 2 2 2 4 4 3" xfId="14474"/>
    <cellStyle name="Normál 5 2 2 2 2 4 4 3 2" xfId="24368"/>
    <cellStyle name="Normál 5 2 2 2 2 4 4 4" xfId="9457"/>
    <cellStyle name="Normál 5 2 2 2 2 4 4 5" xfId="5994"/>
    <cellStyle name="Normál 5 2 2 2 2 4 4 6" xfId="19429"/>
    <cellStyle name="Normál 5 2 2 2 2 4 4 7" xfId="29290"/>
    <cellStyle name="Normál 5 2 2 2 2 4 5" xfId="1853"/>
    <cellStyle name="Normál 5 2 2 2 2 4 5 2" xfId="5997"/>
    <cellStyle name="Normál 5 2 2 2 2 4 5 2 2" xfId="16962"/>
    <cellStyle name="Normál 5 2 2 2 2 4 5 2 2 2" xfId="26842"/>
    <cellStyle name="Normál 5 2 2 2 2 4 5 2 3" xfId="11999"/>
    <cellStyle name="Normál 5 2 2 2 2 4 5 2 4" xfId="21900"/>
    <cellStyle name="Normál 5 2 2 2 2 4 5 3" xfId="14475"/>
    <cellStyle name="Normál 5 2 2 2 2 4 5 3 2" xfId="24369"/>
    <cellStyle name="Normál 5 2 2 2 2 4 5 4" xfId="9458"/>
    <cellStyle name="Normál 5 2 2 2 2 4 5 5" xfId="5996"/>
    <cellStyle name="Normál 5 2 2 2 2 4 5 6" xfId="19430"/>
    <cellStyle name="Normál 5 2 2 2 2 4 5 7" xfId="29291"/>
    <cellStyle name="Normál 5 2 2 2 2 4 6" xfId="1854"/>
    <cellStyle name="Normál 5 2 2 2 2 4 6 2" xfId="5999"/>
    <cellStyle name="Normál 5 2 2 2 2 4 6 2 2" xfId="16963"/>
    <cellStyle name="Normál 5 2 2 2 2 4 6 2 2 2" xfId="26843"/>
    <cellStyle name="Normál 5 2 2 2 2 4 6 2 3" xfId="12000"/>
    <cellStyle name="Normál 5 2 2 2 2 4 6 2 4" xfId="21901"/>
    <cellStyle name="Normál 5 2 2 2 2 4 6 3" xfId="14476"/>
    <cellStyle name="Normál 5 2 2 2 2 4 6 3 2" xfId="24370"/>
    <cellStyle name="Normál 5 2 2 2 2 4 6 4" xfId="9459"/>
    <cellStyle name="Normál 5 2 2 2 2 4 6 5" xfId="5998"/>
    <cellStyle name="Normál 5 2 2 2 2 4 6 6" xfId="19431"/>
    <cellStyle name="Normál 5 2 2 2 2 4 6 7" xfId="29292"/>
    <cellStyle name="Normál 5 2 2 2 2 4 7" xfId="6000"/>
    <cellStyle name="Normál 5 2 2 2 2 4 7 2" xfId="16955"/>
    <cellStyle name="Normál 5 2 2 2 2 4 7 2 2" xfId="26835"/>
    <cellStyle name="Normál 5 2 2 2 2 4 7 3" xfId="11992"/>
    <cellStyle name="Normál 5 2 2 2 2 4 7 4" xfId="21893"/>
    <cellStyle name="Normál 5 2 2 2 2 4 8" xfId="14468"/>
    <cellStyle name="Normál 5 2 2 2 2 4 8 2" xfId="24362"/>
    <cellStyle name="Normál 5 2 2 2 2 4 9" xfId="9451"/>
    <cellStyle name="Normál 5 2 2 2 2 5" xfId="1855"/>
    <cellStyle name="Normál 5 2 2 2 2 5 10" xfId="6001"/>
    <cellStyle name="Normál 5 2 2 2 2 5 11" xfId="19432"/>
    <cellStyle name="Normál 5 2 2 2 2 5 12" xfId="29293"/>
    <cellStyle name="Normál 5 2 2 2 2 5 2" xfId="1856"/>
    <cellStyle name="Normál 5 2 2 2 2 5 2 10" xfId="29294"/>
    <cellStyle name="Normál 5 2 2 2 2 5 2 2" xfId="1857"/>
    <cellStyle name="Normál 5 2 2 2 2 5 2 2 2" xfId="6004"/>
    <cellStyle name="Normál 5 2 2 2 2 5 2 2 2 2" xfId="16966"/>
    <cellStyle name="Normál 5 2 2 2 2 5 2 2 2 2 2" xfId="26846"/>
    <cellStyle name="Normál 5 2 2 2 2 5 2 2 2 3" xfId="12003"/>
    <cellStyle name="Normál 5 2 2 2 2 5 2 2 2 4" xfId="21904"/>
    <cellStyle name="Normál 5 2 2 2 2 5 2 2 3" xfId="14479"/>
    <cellStyle name="Normál 5 2 2 2 2 5 2 2 3 2" xfId="24373"/>
    <cellStyle name="Normál 5 2 2 2 2 5 2 2 4" xfId="9462"/>
    <cellStyle name="Normál 5 2 2 2 2 5 2 2 5" xfId="6003"/>
    <cellStyle name="Normál 5 2 2 2 2 5 2 2 6" xfId="19434"/>
    <cellStyle name="Normál 5 2 2 2 2 5 2 2 7" xfId="29295"/>
    <cellStyle name="Normál 5 2 2 2 2 5 2 3" xfId="1858"/>
    <cellStyle name="Normál 5 2 2 2 2 5 2 3 2" xfId="6006"/>
    <cellStyle name="Normál 5 2 2 2 2 5 2 3 2 2" xfId="16967"/>
    <cellStyle name="Normál 5 2 2 2 2 5 2 3 2 2 2" xfId="26847"/>
    <cellStyle name="Normál 5 2 2 2 2 5 2 3 2 3" xfId="12004"/>
    <cellStyle name="Normál 5 2 2 2 2 5 2 3 2 4" xfId="21905"/>
    <cellStyle name="Normál 5 2 2 2 2 5 2 3 3" xfId="14480"/>
    <cellStyle name="Normál 5 2 2 2 2 5 2 3 3 2" xfId="24374"/>
    <cellStyle name="Normál 5 2 2 2 2 5 2 3 4" xfId="9463"/>
    <cellStyle name="Normál 5 2 2 2 2 5 2 3 5" xfId="6005"/>
    <cellStyle name="Normál 5 2 2 2 2 5 2 3 6" xfId="19435"/>
    <cellStyle name="Normál 5 2 2 2 2 5 2 3 7" xfId="29296"/>
    <cellStyle name="Normál 5 2 2 2 2 5 2 4" xfId="1859"/>
    <cellStyle name="Normál 5 2 2 2 2 5 2 4 2" xfId="6008"/>
    <cellStyle name="Normál 5 2 2 2 2 5 2 4 2 2" xfId="16968"/>
    <cellStyle name="Normál 5 2 2 2 2 5 2 4 2 2 2" xfId="26848"/>
    <cellStyle name="Normál 5 2 2 2 2 5 2 4 2 3" xfId="12005"/>
    <cellStyle name="Normál 5 2 2 2 2 5 2 4 2 4" xfId="21906"/>
    <cellStyle name="Normál 5 2 2 2 2 5 2 4 3" xfId="14481"/>
    <cellStyle name="Normál 5 2 2 2 2 5 2 4 3 2" xfId="24375"/>
    <cellStyle name="Normál 5 2 2 2 2 5 2 4 4" xfId="9464"/>
    <cellStyle name="Normál 5 2 2 2 2 5 2 4 5" xfId="6007"/>
    <cellStyle name="Normál 5 2 2 2 2 5 2 4 6" xfId="19436"/>
    <cellStyle name="Normál 5 2 2 2 2 5 2 4 7" xfId="29297"/>
    <cellStyle name="Normál 5 2 2 2 2 5 2 5" xfId="6009"/>
    <cellStyle name="Normál 5 2 2 2 2 5 2 5 2" xfId="16965"/>
    <cellStyle name="Normál 5 2 2 2 2 5 2 5 2 2" xfId="26845"/>
    <cellStyle name="Normál 5 2 2 2 2 5 2 5 3" xfId="12002"/>
    <cellStyle name="Normál 5 2 2 2 2 5 2 5 4" xfId="21903"/>
    <cellStyle name="Normál 5 2 2 2 2 5 2 6" xfId="14478"/>
    <cellStyle name="Normál 5 2 2 2 2 5 2 6 2" xfId="24372"/>
    <cellStyle name="Normál 5 2 2 2 2 5 2 7" xfId="9461"/>
    <cellStyle name="Normál 5 2 2 2 2 5 2 8" xfId="6002"/>
    <cellStyle name="Normál 5 2 2 2 2 5 2 9" xfId="19433"/>
    <cellStyle name="Normál 5 2 2 2 2 5 3" xfId="1860"/>
    <cellStyle name="Normál 5 2 2 2 2 5 3 2" xfId="6011"/>
    <cellStyle name="Normál 5 2 2 2 2 5 3 2 2" xfId="16969"/>
    <cellStyle name="Normál 5 2 2 2 2 5 3 2 2 2" xfId="26849"/>
    <cellStyle name="Normál 5 2 2 2 2 5 3 2 3" xfId="12006"/>
    <cellStyle name="Normál 5 2 2 2 2 5 3 2 4" xfId="21907"/>
    <cellStyle name="Normál 5 2 2 2 2 5 3 3" xfId="14482"/>
    <cellStyle name="Normál 5 2 2 2 2 5 3 3 2" xfId="24376"/>
    <cellStyle name="Normál 5 2 2 2 2 5 3 4" xfId="9465"/>
    <cellStyle name="Normál 5 2 2 2 2 5 3 5" xfId="6010"/>
    <cellStyle name="Normál 5 2 2 2 2 5 3 6" xfId="19437"/>
    <cellStyle name="Normál 5 2 2 2 2 5 3 7" xfId="29298"/>
    <cellStyle name="Normál 5 2 2 2 2 5 4" xfId="1861"/>
    <cellStyle name="Normál 5 2 2 2 2 5 4 2" xfId="6013"/>
    <cellStyle name="Normál 5 2 2 2 2 5 4 2 2" xfId="16970"/>
    <cellStyle name="Normál 5 2 2 2 2 5 4 2 2 2" xfId="26850"/>
    <cellStyle name="Normál 5 2 2 2 2 5 4 2 3" xfId="12007"/>
    <cellStyle name="Normál 5 2 2 2 2 5 4 2 4" xfId="21908"/>
    <cellStyle name="Normál 5 2 2 2 2 5 4 3" xfId="14483"/>
    <cellStyle name="Normál 5 2 2 2 2 5 4 3 2" xfId="24377"/>
    <cellStyle name="Normál 5 2 2 2 2 5 4 4" xfId="9466"/>
    <cellStyle name="Normál 5 2 2 2 2 5 4 5" xfId="6012"/>
    <cellStyle name="Normál 5 2 2 2 2 5 4 6" xfId="19438"/>
    <cellStyle name="Normál 5 2 2 2 2 5 4 7" xfId="29299"/>
    <cellStyle name="Normál 5 2 2 2 2 5 5" xfId="1862"/>
    <cellStyle name="Normál 5 2 2 2 2 5 5 2" xfId="6015"/>
    <cellStyle name="Normál 5 2 2 2 2 5 5 2 2" xfId="16971"/>
    <cellStyle name="Normál 5 2 2 2 2 5 5 2 2 2" xfId="26851"/>
    <cellStyle name="Normál 5 2 2 2 2 5 5 2 3" xfId="12008"/>
    <cellStyle name="Normál 5 2 2 2 2 5 5 2 4" xfId="21909"/>
    <cellStyle name="Normál 5 2 2 2 2 5 5 3" xfId="14484"/>
    <cellStyle name="Normál 5 2 2 2 2 5 5 3 2" xfId="24378"/>
    <cellStyle name="Normál 5 2 2 2 2 5 5 4" xfId="9467"/>
    <cellStyle name="Normál 5 2 2 2 2 5 5 5" xfId="6014"/>
    <cellStyle name="Normál 5 2 2 2 2 5 5 6" xfId="19439"/>
    <cellStyle name="Normál 5 2 2 2 2 5 5 7" xfId="29300"/>
    <cellStyle name="Normál 5 2 2 2 2 5 6" xfId="1863"/>
    <cellStyle name="Normál 5 2 2 2 2 5 6 2" xfId="6017"/>
    <cellStyle name="Normál 5 2 2 2 2 5 6 2 2" xfId="16972"/>
    <cellStyle name="Normál 5 2 2 2 2 5 6 2 2 2" xfId="26852"/>
    <cellStyle name="Normál 5 2 2 2 2 5 6 2 3" xfId="12009"/>
    <cellStyle name="Normál 5 2 2 2 2 5 6 2 4" xfId="21910"/>
    <cellStyle name="Normál 5 2 2 2 2 5 6 3" xfId="14485"/>
    <cellStyle name="Normál 5 2 2 2 2 5 6 3 2" xfId="24379"/>
    <cellStyle name="Normál 5 2 2 2 2 5 6 4" xfId="9468"/>
    <cellStyle name="Normál 5 2 2 2 2 5 6 5" xfId="6016"/>
    <cellStyle name="Normál 5 2 2 2 2 5 6 6" xfId="19440"/>
    <cellStyle name="Normál 5 2 2 2 2 5 6 7" xfId="29301"/>
    <cellStyle name="Normál 5 2 2 2 2 5 7" xfId="6018"/>
    <cellStyle name="Normál 5 2 2 2 2 5 7 2" xfId="16964"/>
    <cellStyle name="Normál 5 2 2 2 2 5 7 2 2" xfId="26844"/>
    <cellStyle name="Normál 5 2 2 2 2 5 7 3" xfId="12001"/>
    <cellStyle name="Normál 5 2 2 2 2 5 7 4" xfId="21902"/>
    <cellStyle name="Normál 5 2 2 2 2 5 8" xfId="14477"/>
    <cellStyle name="Normál 5 2 2 2 2 5 8 2" xfId="24371"/>
    <cellStyle name="Normál 5 2 2 2 2 5 9" xfId="9460"/>
    <cellStyle name="Normál 5 2 2 2 2 6" xfId="1864"/>
    <cellStyle name="Normál 5 2 2 2 2 6 10" xfId="6019"/>
    <cellStyle name="Normál 5 2 2 2 2 6 11" xfId="19441"/>
    <cellStyle name="Normál 5 2 2 2 2 6 12" xfId="29302"/>
    <cellStyle name="Normál 5 2 2 2 2 6 2" xfId="1865"/>
    <cellStyle name="Normál 5 2 2 2 2 6 2 10" xfId="29303"/>
    <cellStyle name="Normál 5 2 2 2 2 6 2 2" xfId="1866"/>
    <cellStyle name="Normál 5 2 2 2 2 6 2 2 2" xfId="6022"/>
    <cellStyle name="Normál 5 2 2 2 2 6 2 2 2 2" xfId="16975"/>
    <cellStyle name="Normál 5 2 2 2 2 6 2 2 2 2 2" xfId="26855"/>
    <cellStyle name="Normál 5 2 2 2 2 6 2 2 2 3" xfId="12012"/>
    <cellStyle name="Normál 5 2 2 2 2 6 2 2 2 4" xfId="21913"/>
    <cellStyle name="Normál 5 2 2 2 2 6 2 2 3" xfId="14488"/>
    <cellStyle name="Normál 5 2 2 2 2 6 2 2 3 2" xfId="24382"/>
    <cellStyle name="Normál 5 2 2 2 2 6 2 2 4" xfId="9471"/>
    <cellStyle name="Normál 5 2 2 2 2 6 2 2 5" xfId="6021"/>
    <cellStyle name="Normál 5 2 2 2 2 6 2 2 6" xfId="19443"/>
    <cellStyle name="Normál 5 2 2 2 2 6 2 2 7" xfId="29304"/>
    <cellStyle name="Normál 5 2 2 2 2 6 2 3" xfId="1867"/>
    <cellStyle name="Normál 5 2 2 2 2 6 2 3 2" xfId="6024"/>
    <cellStyle name="Normál 5 2 2 2 2 6 2 3 2 2" xfId="16976"/>
    <cellStyle name="Normál 5 2 2 2 2 6 2 3 2 2 2" xfId="26856"/>
    <cellStyle name="Normál 5 2 2 2 2 6 2 3 2 3" xfId="12013"/>
    <cellStyle name="Normál 5 2 2 2 2 6 2 3 2 4" xfId="21914"/>
    <cellStyle name="Normál 5 2 2 2 2 6 2 3 3" xfId="14489"/>
    <cellStyle name="Normál 5 2 2 2 2 6 2 3 3 2" xfId="24383"/>
    <cellStyle name="Normál 5 2 2 2 2 6 2 3 4" xfId="9472"/>
    <cellStyle name="Normál 5 2 2 2 2 6 2 3 5" xfId="6023"/>
    <cellStyle name="Normál 5 2 2 2 2 6 2 3 6" xfId="19444"/>
    <cellStyle name="Normál 5 2 2 2 2 6 2 3 7" xfId="29305"/>
    <cellStyle name="Normál 5 2 2 2 2 6 2 4" xfId="1868"/>
    <cellStyle name="Normál 5 2 2 2 2 6 2 4 2" xfId="6026"/>
    <cellStyle name="Normál 5 2 2 2 2 6 2 4 2 2" xfId="16977"/>
    <cellStyle name="Normál 5 2 2 2 2 6 2 4 2 2 2" xfId="26857"/>
    <cellStyle name="Normál 5 2 2 2 2 6 2 4 2 3" xfId="12014"/>
    <cellStyle name="Normál 5 2 2 2 2 6 2 4 2 4" xfId="21915"/>
    <cellStyle name="Normál 5 2 2 2 2 6 2 4 3" xfId="14490"/>
    <cellStyle name="Normál 5 2 2 2 2 6 2 4 3 2" xfId="24384"/>
    <cellStyle name="Normál 5 2 2 2 2 6 2 4 4" xfId="9473"/>
    <cellStyle name="Normál 5 2 2 2 2 6 2 4 5" xfId="6025"/>
    <cellStyle name="Normál 5 2 2 2 2 6 2 4 6" xfId="19445"/>
    <cellStyle name="Normál 5 2 2 2 2 6 2 4 7" xfId="29306"/>
    <cellStyle name="Normál 5 2 2 2 2 6 2 5" xfId="6027"/>
    <cellStyle name="Normál 5 2 2 2 2 6 2 5 2" xfId="16974"/>
    <cellStyle name="Normál 5 2 2 2 2 6 2 5 2 2" xfId="26854"/>
    <cellStyle name="Normál 5 2 2 2 2 6 2 5 3" xfId="12011"/>
    <cellStyle name="Normál 5 2 2 2 2 6 2 5 4" xfId="21912"/>
    <cellStyle name="Normál 5 2 2 2 2 6 2 6" xfId="14487"/>
    <cellStyle name="Normál 5 2 2 2 2 6 2 6 2" xfId="24381"/>
    <cellStyle name="Normál 5 2 2 2 2 6 2 7" xfId="9470"/>
    <cellStyle name="Normál 5 2 2 2 2 6 2 8" xfId="6020"/>
    <cellStyle name="Normál 5 2 2 2 2 6 2 9" xfId="19442"/>
    <cellStyle name="Normál 5 2 2 2 2 6 3" xfId="1869"/>
    <cellStyle name="Normál 5 2 2 2 2 6 3 2" xfId="6029"/>
    <cellStyle name="Normál 5 2 2 2 2 6 3 2 2" xfId="16978"/>
    <cellStyle name="Normál 5 2 2 2 2 6 3 2 2 2" xfId="26858"/>
    <cellStyle name="Normál 5 2 2 2 2 6 3 2 3" xfId="12015"/>
    <cellStyle name="Normál 5 2 2 2 2 6 3 2 4" xfId="21916"/>
    <cellStyle name="Normál 5 2 2 2 2 6 3 3" xfId="14491"/>
    <cellStyle name="Normál 5 2 2 2 2 6 3 3 2" xfId="24385"/>
    <cellStyle name="Normál 5 2 2 2 2 6 3 4" xfId="9474"/>
    <cellStyle name="Normál 5 2 2 2 2 6 3 5" xfId="6028"/>
    <cellStyle name="Normál 5 2 2 2 2 6 3 6" xfId="19446"/>
    <cellStyle name="Normál 5 2 2 2 2 6 3 7" xfId="29307"/>
    <cellStyle name="Normál 5 2 2 2 2 6 4" xfId="1870"/>
    <cellStyle name="Normál 5 2 2 2 2 6 4 2" xfId="6031"/>
    <cellStyle name="Normál 5 2 2 2 2 6 4 2 2" xfId="16979"/>
    <cellStyle name="Normál 5 2 2 2 2 6 4 2 2 2" xfId="26859"/>
    <cellStyle name="Normál 5 2 2 2 2 6 4 2 3" xfId="12016"/>
    <cellStyle name="Normál 5 2 2 2 2 6 4 2 4" xfId="21917"/>
    <cellStyle name="Normál 5 2 2 2 2 6 4 3" xfId="14492"/>
    <cellStyle name="Normál 5 2 2 2 2 6 4 3 2" xfId="24386"/>
    <cellStyle name="Normál 5 2 2 2 2 6 4 4" xfId="9475"/>
    <cellStyle name="Normál 5 2 2 2 2 6 4 5" xfId="6030"/>
    <cellStyle name="Normál 5 2 2 2 2 6 4 6" xfId="19447"/>
    <cellStyle name="Normál 5 2 2 2 2 6 4 7" xfId="29308"/>
    <cellStyle name="Normál 5 2 2 2 2 6 5" xfId="1871"/>
    <cellStyle name="Normál 5 2 2 2 2 6 5 2" xfId="6033"/>
    <cellStyle name="Normál 5 2 2 2 2 6 5 2 2" xfId="16980"/>
    <cellStyle name="Normál 5 2 2 2 2 6 5 2 2 2" xfId="26860"/>
    <cellStyle name="Normál 5 2 2 2 2 6 5 2 3" xfId="12017"/>
    <cellStyle name="Normál 5 2 2 2 2 6 5 2 4" xfId="21918"/>
    <cellStyle name="Normál 5 2 2 2 2 6 5 3" xfId="14493"/>
    <cellStyle name="Normál 5 2 2 2 2 6 5 3 2" xfId="24387"/>
    <cellStyle name="Normál 5 2 2 2 2 6 5 4" xfId="9476"/>
    <cellStyle name="Normál 5 2 2 2 2 6 5 5" xfId="6032"/>
    <cellStyle name="Normál 5 2 2 2 2 6 5 6" xfId="19448"/>
    <cellStyle name="Normál 5 2 2 2 2 6 5 7" xfId="29309"/>
    <cellStyle name="Normál 5 2 2 2 2 6 6" xfId="1872"/>
    <cellStyle name="Normál 5 2 2 2 2 6 6 2" xfId="6035"/>
    <cellStyle name="Normál 5 2 2 2 2 6 6 2 2" xfId="16981"/>
    <cellStyle name="Normál 5 2 2 2 2 6 6 2 2 2" xfId="26861"/>
    <cellStyle name="Normál 5 2 2 2 2 6 6 2 3" xfId="12018"/>
    <cellStyle name="Normál 5 2 2 2 2 6 6 2 4" xfId="21919"/>
    <cellStyle name="Normál 5 2 2 2 2 6 6 3" xfId="14494"/>
    <cellStyle name="Normál 5 2 2 2 2 6 6 3 2" xfId="24388"/>
    <cellStyle name="Normál 5 2 2 2 2 6 6 4" xfId="9477"/>
    <cellStyle name="Normál 5 2 2 2 2 6 6 5" xfId="6034"/>
    <cellStyle name="Normál 5 2 2 2 2 6 6 6" xfId="19449"/>
    <cellStyle name="Normál 5 2 2 2 2 6 6 7" xfId="29310"/>
    <cellStyle name="Normál 5 2 2 2 2 6 7" xfId="6036"/>
    <cellStyle name="Normál 5 2 2 2 2 6 7 2" xfId="16973"/>
    <cellStyle name="Normál 5 2 2 2 2 6 7 2 2" xfId="26853"/>
    <cellStyle name="Normál 5 2 2 2 2 6 7 3" xfId="12010"/>
    <cellStyle name="Normál 5 2 2 2 2 6 7 4" xfId="21911"/>
    <cellStyle name="Normál 5 2 2 2 2 6 8" xfId="14486"/>
    <cellStyle name="Normál 5 2 2 2 2 6 8 2" xfId="24380"/>
    <cellStyle name="Normál 5 2 2 2 2 6 9" xfId="9469"/>
    <cellStyle name="Normál 5 2 2 2 2 7" xfId="1873"/>
    <cellStyle name="Normál 5 2 2 2 2 7 10" xfId="29311"/>
    <cellStyle name="Normál 5 2 2 2 2 7 2" xfId="1874"/>
    <cellStyle name="Normál 5 2 2 2 2 7 2 2" xfId="6039"/>
    <cellStyle name="Normál 5 2 2 2 2 7 2 2 2" xfId="16983"/>
    <cellStyle name="Normál 5 2 2 2 2 7 2 2 2 2" xfId="26863"/>
    <cellStyle name="Normál 5 2 2 2 2 7 2 2 3" xfId="12020"/>
    <cellStyle name="Normál 5 2 2 2 2 7 2 2 4" xfId="21921"/>
    <cellStyle name="Normál 5 2 2 2 2 7 2 3" xfId="14496"/>
    <cellStyle name="Normál 5 2 2 2 2 7 2 3 2" xfId="24390"/>
    <cellStyle name="Normál 5 2 2 2 2 7 2 4" xfId="9479"/>
    <cellStyle name="Normál 5 2 2 2 2 7 2 5" xfId="6038"/>
    <cellStyle name="Normál 5 2 2 2 2 7 2 6" xfId="19451"/>
    <cellStyle name="Normál 5 2 2 2 2 7 2 7" xfId="29312"/>
    <cellStyle name="Normál 5 2 2 2 2 7 3" xfId="1875"/>
    <cellStyle name="Normál 5 2 2 2 2 7 3 2" xfId="6041"/>
    <cellStyle name="Normál 5 2 2 2 2 7 3 2 2" xfId="16984"/>
    <cellStyle name="Normál 5 2 2 2 2 7 3 2 2 2" xfId="26864"/>
    <cellStyle name="Normál 5 2 2 2 2 7 3 2 3" xfId="12021"/>
    <cellStyle name="Normál 5 2 2 2 2 7 3 2 4" xfId="21922"/>
    <cellStyle name="Normál 5 2 2 2 2 7 3 3" xfId="14497"/>
    <cellStyle name="Normál 5 2 2 2 2 7 3 3 2" xfId="24391"/>
    <cellStyle name="Normál 5 2 2 2 2 7 3 4" xfId="9480"/>
    <cellStyle name="Normál 5 2 2 2 2 7 3 5" xfId="6040"/>
    <cellStyle name="Normál 5 2 2 2 2 7 3 6" xfId="19452"/>
    <cellStyle name="Normál 5 2 2 2 2 7 3 7" xfId="29313"/>
    <cellStyle name="Normál 5 2 2 2 2 7 4" xfId="1876"/>
    <cellStyle name="Normál 5 2 2 2 2 7 4 2" xfId="6043"/>
    <cellStyle name="Normál 5 2 2 2 2 7 4 2 2" xfId="16985"/>
    <cellStyle name="Normál 5 2 2 2 2 7 4 2 2 2" xfId="26865"/>
    <cellStyle name="Normál 5 2 2 2 2 7 4 2 3" xfId="12022"/>
    <cellStyle name="Normál 5 2 2 2 2 7 4 2 4" xfId="21923"/>
    <cellStyle name="Normál 5 2 2 2 2 7 4 3" xfId="14498"/>
    <cellStyle name="Normál 5 2 2 2 2 7 4 3 2" xfId="24392"/>
    <cellStyle name="Normál 5 2 2 2 2 7 4 4" xfId="9481"/>
    <cellStyle name="Normál 5 2 2 2 2 7 4 5" xfId="6042"/>
    <cellStyle name="Normál 5 2 2 2 2 7 4 6" xfId="19453"/>
    <cellStyle name="Normál 5 2 2 2 2 7 4 7" xfId="29314"/>
    <cellStyle name="Normál 5 2 2 2 2 7 5" xfId="6044"/>
    <cellStyle name="Normál 5 2 2 2 2 7 5 2" xfId="16982"/>
    <cellStyle name="Normál 5 2 2 2 2 7 5 2 2" xfId="26862"/>
    <cellStyle name="Normál 5 2 2 2 2 7 5 3" xfId="12019"/>
    <cellStyle name="Normál 5 2 2 2 2 7 5 4" xfId="21920"/>
    <cellStyle name="Normál 5 2 2 2 2 7 6" xfId="14495"/>
    <cellStyle name="Normál 5 2 2 2 2 7 6 2" xfId="24389"/>
    <cellStyle name="Normál 5 2 2 2 2 7 7" xfId="9478"/>
    <cellStyle name="Normál 5 2 2 2 2 7 8" xfId="6037"/>
    <cellStyle name="Normál 5 2 2 2 2 7 9" xfId="19450"/>
    <cellStyle name="Normál 5 2 2 2 2 8" xfId="1877"/>
    <cellStyle name="Normál 5 2 2 2 2 8 10" xfId="29315"/>
    <cellStyle name="Normál 5 2 2 2 2 8 2" xfId="1878"/>
    <cellStyle name="Normál 5 2 2 2 2 8 2 2" xfId="6047"/>
    <cellStyle name="Normál 5 2 2 2 2 8 2 2 2" xfId="16987"/>
    <cellStyle name="Normál 5 2 2 2 2 8 2 2 2 2" xfId="26867"/>
    <cellStyle name="Normál 5 2 2 2 2 8 2 2 3" xfId="12024"/>
    <cellStyle name="Normál 5 2 2 2 2 8 2 2 4" xfId="21925"/>
    <cellStyle name="Normál 5 2 2 2 2 8 2 3" xfId="14500"/>
    <cellStyle name="Normál 5 2 2 2 2 8 2 3 2" xfId="24394"/>
    <cellStyle name="Normál 5 2 2 2 2 8 2 4" xfId="9483"/>
    <cellStyle name="Normál 5 2 2 2 2 8 2 5" xfId="6046"/>
    <cellStyle name="Normál 5 2 2 2 2 8 2 6" xfId="19455"/>
    <cellStyle name="Normál 5 2 2 2 2 8 2 7" xfId="29316"/>
    <cellStyle name="Normál 5 2 2 2 2 8 3" xfId="1879"/>
    <cellStyle name="Normál 5 2 2 2 2 8 3 2" xfId="6049"/>
    <cellStyle name="Normál 5 2 2 2 2 8 3 2 2" xfId="16988"/>
    <cellStyle name="Normál 5 2 2 2 2 8 3 2 2 2" xfId="26868"/>
    <cellStyle name="Normál 5 2 2 2 2 8 3 2 3" xfId="12025"/>
    <cellStyle name="Normál 5 2 2 2 2 8 3 2 4" xfId="21926"/>
    <cellStyle name="Normál 5 2 2 2 2 8 3 3" xfId="14501"/>
    <cellStyle name="Normál 5 2 2 2 2 8 3 3 2" xfId="24395"/>
    <cellStyle name="Normál 5 2 2 2 2 8 3 4" xfId="9484"/>
    <cellStyle name="Normál 5 2 2 2 2 8 3 5" xfId="6048"/>
    <cellStyle name="Normál 5 2 2 2 2 8 3 6" xfId="19456"/>
    <cellStyle name="Normál 5 2 2 2 2 8 3 7" xfId="29317"/>
    <cellStyle name="Normál 5 2 2 2 2 8 4" xfId="1880"/>
    <cellStyle name="Normál 5 2 2 2 2 8 4 2" xfId="6051"/>
    <cellStyle name="Normál 5 2 2 2 2 8 4 2 2" xfId="16989"/>
    <cellStyle name="Normál 5 2 2 2 2 8 4 2 2 2" xfId="26869"/>
    <cellStyle name="Normál 5 2 2 2 2 8 4 2 3" xfId="12026"/>
    <cellStyle name="Normál 5 2 2 2 2 8 4 2 4" xfId="21927"/>
    <cellStyle name="Normál 5 2 2 2 2 8 4 3" xfId="14502"/>
    <cellStyle name="Normál 5 2 2 2 2 8 4 3 2" xfId="24396"/>
    <cellStyle name="Normál 5 2 2 2 2 8 4 4" xfId="9485"/>
    <cellStyle name="Normál 5 2 2 2 2 8 4 5" xfId="6050"/>
    <cellStyle name="Normál 5 2 2 2 2 8 4 6" xfId="19457"/>
    <cellStyle name="Normál 5 2 2 2 2 8 4 7" xfId="29318"/>
    <cellStyle name="Normál 5 2 2 2 2 8 5" xfId="6052"/>
    <cellStyle name="Normál 5 2 2 2 2 8 5 2" xfId="16986"/>
    <cellStyle name="Normál 5 2 2 2 2 8 5 2 2" xfId="26866"/>
    <cellStyle name="Normál 5 2 2 2 2 8 5 3" xfId="12023"/>
    <cellStyle name="Normál 5 2 2 2 2 8 5 4" xfId="21924"/>
    <cellStyle name="Normál 5 2 2 2 2 8 6" xfId="14499"/>
    <cellStyle name="Normál 5 2 2 2 2 8 6 2" xfId="24393"/>
    <cellStyle name="Normál 5 2 2 2 2 8 7" xfId="9482"/>
    <cellStyle name="Normál 5 2 2 2 2 8 8" xfId="6045"/>
    <cellStyle name="Normál 5 2 2 2 2 8 9" xfId="19454"/>
    <cellStyle name="Normál 5 2 2 2 2 9" xfId="1881"/>
    <cellStyle name="Normál 5 2 2 2 2 9 2" xfId="6054"/>
    <cellStyle name="Normál 5 2 2 2 2 9 2 2" xfId="16990"/>
    <cellStyle name="Normál 5 2 2 2 2 9 2 2 2" xfId="26870"/>
    <cellStyle name="Normál 5 2 2 2 2 9 2 3" xfId="12027"/>
    <cellStyle name="Normál 5 2 2 2 2 9 2 4" xfId="21928"/>
    <cellStyle name="Normál 5 2 2 2 2 9 3" xfId="14503"/>
    <cellStyle name="Normál 5 2 2 2 2 9 3 2" xfId="24397"/>
    <cellStyle name="Normál 5 2 2 2 2 9 4" xfId="9486"/>
    <cellStyle name="Normál 5 2 2 2 2 9 5" xfId="6053"/>
    <cellStyle name="Normál 5 2 2 2 2 9 6" xfId="19458"/>
    <cellStyle name="Normál 5 2 2 2 2 9 7" xfId="29319"/>
    <cellStyle name="Normál 5 2 2 2 3" xfId="1882"/>
    <cellStyle name="Normál 5 2 2 2 3 10" xfId="6055"/>
    <cellStyle name="Normál 5 2 2 2 3 11" xfId="19459"/>
    <cellStyle name="Normál 5 2 2 2 3 12" xfId="29320"/>
    <cellStyle name="Normál 5 2 2 2 3 2" xfId="1883"/>
    <cellStyle name="Normál 5 2 2 2 3 2 10" xfId="29321"/>
    <cellStyle name="Normál 5 2 2 2 3 2 2" xfId="1884"/>
    <cellStyle name="Normál 5 2 2 2 3 2 2 2" xfId="6058"/>
    <cellStyle name="Normál 5 2 2 2 3 2 2 2 2" xfId="16993"/>
    <cellStyle name="Normál 5 2 2 2 3 2 2 2 2 2" xfId="26873"/>
    <cellStyle name="Normál 5 2 2 2 3 2 2 2 3" xfId="12030"/>
    <cellStyle name="Normál 5 2 2 2 3 2 2 2 4" xfId="21931"/>
    <cellStyle name="Normál 5 2 2 2 3 2 2 3" xfId="14506"/>
    <cellStyle name="Normál 5 2 2 2 3 2 2 3 2" xfId="24400"/>
    <cellStyle name="Normál 5 2 2 2 3 2 2 4" xfId="9489"/>
    <cellStyle name="Normál 5 2 2 2 3 2 2 5" xfId="6057"/>
    <cellStyle name="Normál 5 2 2 2 3 2 2 6" xfId="19461"/>
    <cellStyle name="Normál 5 2 2 2 3 2 2 7" xfId="29322"/>
    <cellStyle name="Normál 5 2 2 2 3 2 3" xfId="1885"/>
    <cellStyle name="Normál 5 2 2 2 3 2 3 2" xfId="6060"/>
    <cellStyle name="Normál 5 2 2 2 3 2 3 2 2" xfId="16994"/>
    <cellStyle name="Normál 5 2 2 2 3 2 3 2 2 2" xfId="26874"/>
    <cellStyle name="Normál 5 2 2 2 3 2 3 2 3" xfId="12031"/>
    <cellStyle name="Normál 5 2 2 2 3 2 3 2 4" xfId="21932"/>
    <cellStyle name="Normál 5 2 2 2 3 2 3 3" xfId="14507"/>
    <cellStyle name="Normál 5 2 2 2 3 2 3 3 2" xfId="24401"/>
    <cellStyle name="Normál 5 2 2 2 3 2 3 4" xfId="9490"/>
    <cellStyle name="Normál 5 2 2 2 3 2 3 5" xfId="6059"/>
    <cellStyle name="Normál 5 2 2 2 3 2 3 6" xfId="19462"/>
    <cellStyle name="Normál 5 2 2 2 3 2 3 7" xfId="29323"/>
    <cellStyle name="Normál 5 2 2 2 3 2 4" xfId="1886"/>
    <cellStyle name="Normál 5 2 2 2 3 2 4 2" xfId="6062"/>
    <cellStyle name="Normál 5 2 2 2 3 2 4 2 2" xfId="16995"/>
    <cellStyle name="Normál 5 2 2 2 3 2 4 2 2 2" xfId="26875"/>
    <cellStyle name="Normál 5 2 2 2 3 2 4 2 3" xfId="12032"/>
    <cellStyle name="Normál 5 2 2 2 3 2 4 2 4" xfId="21933"/>
    <cellStyle name="Normál 5 2 2 2 3 2 4 3" xfId="14508"/>
    <cellStyle name="Normál 5 2 2 2 3 2 4 3 2" xfId="24402"/>
    <cellStyle name="Normál 5 2 2 2 3 2 4 4" xfId="9491"/>
    <cellStyle name="Normál 5 2 2 2 3 2 4 5" xfId="6061"/>
    <cellStyle name="Normál 5 2 2 2 3 2 4 6" xfId="19463"/>
    <cellStyle name="Normál 5 2 2 2 3 2 4 7" xfId="29324"/>
    <cellStyle name="Normál 5 2 2 2 3 2 5" xfId="6063"/>
    <cellStyle name="Normál 5 2 2 2 3 2 5 2" xfId="16992"/>
    <cellStyle name="Normál 5 2 2 2 3 2 5 2 2" xfId="26872"/>
    <cellStyle name="Normál 5 2 2 2 3 2 5 3" xfId="12029"/>
    <cellStyle name="Normál 5 2 2 2 3 2 5 4" xfId="21930"/>
    <cellStyle name="Normál 5 2 2 2 3 2 6" xfId="14505"/>
    <cellStyle name="Normál 5 2 2 2 3 2 6 2" xfId="24399"/>
    <cellStyle name="Normál 5 2 2 2 3 2 7" xfId="9488"/>
    <cellStyle name="Normál 5 2 2 2 3 2 8" xfId="6056"/>
    <cellStyle name="Normál 5 2 2 2 3 2 9" xfId="19460"/>
    <cellStyle name="Normál 5 2 2 2 3 3" xfId="1887"/>
    <cellStyle name="Normál 5 2 2 2 3 3 2" xfId="6065"/>
    <cellStyle name="Normál 5 2 2 2 3 3 2 2" xfId="16996"/>
    <cellStyle name="Normál 5 2 2 2 3 3 2 2 2" xfId="26876"/>
    <cellStyle name="Normál 5 2 2 2 3 3 2 3" xfId="12033"/>
    <cellStyle name="Normál 5 2 2 2 3 3 2 4" xfId="21934"/>
    <cellStyle name="Normál 5 2 2 2 3 3 3" xfId="14509"/>
    <cellStyle name="Normál 5 2 2 2 3 3 3 2" xfId="24403"/>
    <cellStyle name="Normál 5 2 2 2 3 3 4" xfId="9492"/>
    <cellStyle name="Normál 5 2 2 2 3 3 5" xfId="6064"/>
    <cellStyle name="Normál 5 2 2 2 3 3 6" xfId="19464"/>
    <cellStyle name="Normál 5 2 2 2 3 3 7" xfId="29325"/>
    <cellStyle name="Normál 5 2 2 2 3 4" xfId="1888"/>
    <cellStyle name="Normál 5 2 2 2 3 4 2" xfId="6067"/>
    <cellStyle name="Normál 5 2 2 2 3 4 2 2" xfId="16997"/>
    <cellStyle name="Normál 5 2 2 2 3 4 2 2 2" xfId="26877"/>
    <cellStyle name="Normál 5 2 2 2 3 4 2 3" xfId="12034"/>
    <cellStyle name="Normál 5 2 2 2 3 4 2 4" xfId="21935"/>
    <cellStyle name="Normál 5 2 2 2 3 4 3" xfId="14510"/>
    <cellStyle name="Normál 5 2 2 2 3 4 3 2" xfId="24404"/>
    <cellStyle name="Normál 5 2 2 2 3 4 4" xfId="9493"/>
    <cellStyle name="Normál 5 2 2 2 3 4 5" xfId="6066"/>
    <cellStyle name="Normál 5 2 2 2 3 4 6" xfId="19465"/>
    <cellStyle name="Normál 5 2 2 2 3 4 7" xfId="29326"/>
    <cellStyle name="Normál 5 2 2 2 3 5" xfId="1889"/>
    <cellStyle name="Normál 5 2 2 2 3 5 2" xfId="6069"/>
    <cellStyle name="Normál 5 2 2 2 3 5 2 2" xfId="16998"/>
    <cellStyle name="Normál 5 2 2 2 3 5 2 2 2" xfId="26878"/>
    <cellStyle name="Normál 5 2 2 2 3 5 2 3" xfId="12035"/>
    <cellStyle name="Normál 5 2 2 2 3 5 2 4" xfId="21936"/>
    <cellStyle name="Normál 5 2 2 2 3 5 3" xfId="14511"/>
    <cellStyle name="Normál 5 2 2 2 3 5 3 2" xfId="24405"/>
    <cellStyle name="Normál 5 2 2 2 3 5 4" xfId="9494"/>
    <cellStyle name="Normál 5 2 2 2 3 5 5" xfId="6068"/>
    <cellStyle name="Normál 5 2 2 2 3 5 6" xfId="19466"/>
    <cellStyle name="Normál 5 2 2 2 3 5 7" xfId="29327"/>
    <cellStyle name="Normál 5 2 2 2 3 6" xfId="1890"/>
    <cellStyle name="Normál 5 2 2 2 3 6 2" xfId="6071"/>
    <cellStyle name="Normál 5 2 2 2 3 6 2 2" xfId="16999"/>
    <cellStyle name="Normál 5 2 2 2 3 6 2 2 2" xfId="26879"/>
    <cellStyle name="Normál 5 2 2 2 3 6 2 3" xfId="12036"/>
    <cellStyle name="Normál 5 2 2 2 3 6 2 4" xfId="21937"/>
    <cellStyle name="Normál 5 2 2 2 3 6 3" xfId="14512"/>
    <cellStyle name="Normál 5 2 2 2 3 6 3 2" xfId="24406"/>
    <cellStyle name="Normál 5 2 2 2 3 6 4" xfId="9495"/>
    <cellStyle name="Normál 5 2 2 2 3 6 5" xfId="6070"/>
    <cellStyle name="Normál 5 2 2 2 3 6 6" xfId="19467"/>
    <cellStyle name="Normál 5 2 2 2 3 6 7" xfId="29328"/>
    <cellStyle name="Normál 5 2 2 2 3 7" xfId="6072"/>
    <cellStyle name="Normál 5 2 2 2 3 7 2" xfId="16991"/>
    <cellStyle name="Normál 5 2 2 2 3 7 2 2" xfId="26871"/>
    <cellStyle name="Normál 5 2 2 2 3 7 3" xfId="12028"/>
    <cellStyle name="Normál 5 2 2 2 3 7 4" xfId="21929"/>
    <cellStyle name="Normál 5 2 2 2 3 8" xfId="14504"/>
    <cellStyle name="Normál 5 2 2 2 3 8 2" xfId="24398"/>
    <cellStyle name="Normál 5 2 2 2 3 9" xfId="9487"/>
    <cellStyle name="Normál 5 2 2 2 4" xfId="1891"/>
    <cellStyle name="Normál 5 2 2 2 4 10" xfId="6073"/>
    <cellStyle name="Normál 5 2 2 2 4 11" xfId="19468"/>
    <cellStyle name="Normál 5 2 2 2 4 12" xfId="29329"/>
    <cellStyle name="Normál 5 2 2 2 4 2" xfId="1892"/>
    <cellStyle name="Normál 5 2 2 2 4 2 10" xfId="29330"/>
    <cellStyle name="Normál 5 2 2 2 4 2 2" xfId="1893"/>
    <cellStyle name="Normál 5 2 2 2 4 2 2 2" xfId="6076"/>
    <cellStyle name="Normál 5 2 2 2 4 2 2 2 2" xfId="17002"/>
    <cellStyle name="Normál 5 2 2 2 4 2 2 2 2 2" xfId="26882"/>
    <cellStyle name="Normál 5 2 2 2 4 2 2 2 3" xfId="12039"/>
    <cellStyle name="Normál 5 2 2 2 4 2 2 2 4" xfId="21940"/>
    <cellStyle name="Normál 5 2 2 2 4 2 2 3" xfId="14515"/>
    <cellStyle name="Normál 5 2 2 2 4 2 2 3 2" xfId="24409"/>
    <cellStyle name="Normál 5 2 2 2 4 2 2 4" xfId="9498"/>
    <cellStyle name="Normál 5 2 2 2 4 2 2 5" xfId="6075"/>
    <cellStyle name="Normál 5 2 2 2 4 2 2 6" xfId="19470"/>
    <cellStyle name="Normál 5 2 2 2 4 2 2 7" xfId="29331"/>
    <cellStyle name="Normál 5 2 2 2 4 2 3" xfId="1894"/>
    <cellStyle name="Normál 5 2 2 2 4 2 3 2" xfId="6078"/>
    <cellStyle name="Normál 5 2 2 2 4 2 3 2 2" xfId="17003"/>
    <cellStyle name="Normál 5 2 2 2 4 2 3 2 2 2" xfId="26883"/>
    <cellStyle name="Normál 5 2 2 2 4 2 3 2 3" xfId="12040"/>
    <cellStyle name="Normál 5 2 2 2 4 2 3 2 4" xfId="21941"/>
    <cellStyle name="Normál 5 2 2 2 4 2 3 3" xfId="14516"/>
    <cellStyle name="Normál 5 2 2 2 4 2 3 3 2" xfId="24410"/>
    <cellStyle name="Normál 5 2 2 2 4 2 3 4" xfId="9499"/>
    <cellStyle name="Normál 5 2 2 2 4 2 3 5" xfId="6077"/>
    <cellStyle name="Normál 5 2 2 2 4 2 3 6" xfId="19471"/>
    <cellStyle name="Normál 5 2 2 2 4 2 3 7" xfId="29332"/>
    <cellStyle name="Normál 5 2 2 2 4 2 4" xfId="1895"/>
    <cellStyle name="Normál 5 2 2 2 4 2 4 2" xfId="6080"/>
    <cellStyle name="Normál 5 2 2 2 4 2 4 2 2" xfId="17004"/>
    <cellStyle name="Normál 5 2 2 2 4 2 4 2 2 2" xfId="26884"/>
    <cellStyle name="Normál 5 2 2 2 4 2 4 2 3" xfId="12041"/>
    <cellStyle name="Normál 5 2 2 2 4 2 4 2 4" xfId="21942"/>
    <cellStyle name="Normál 5 2 2 2 4 2 4 3" xfId="14517"/>
    <cellStyle name="Normál 5 2 2 2 4 2 4 3 2" xfId="24411"/>
    <cellStyle name="Normál 5 2 2 2 4 2 4 4" xfId="9500"/>
    <cellStyle name="Normál 5 2 2 2 4 2 4 5" xfId="6079"/>
    <cellStyle name="Normál 5 2 2 2 4 2 4 6" xfId="19472"/>
    <cellStyle name="Normál 5 2 2 2 4 2 4 7" xfId="29333"/>
    <cellStyle name="Normál 5 2 2 2 4 2 5" xfId="6081"/>
    <cellStyle name="Normál 5 2 2 2 4 2 5 2" xfId="17001"/>
    <cellStyle name="Normál 5 2 2 2 4 2 5 2 2" xfId="26881"/>
    <cellStyle name="Normál 5 2 2 2 4 2 5 3" xfId="12038"/>
    <cellStyle name="Normál 5 2 2 2 4 2 5 4" xfId="21939"/>
    <cellStyle name="Normál 5 2 2 2 4 2 6" xfId="14514"/>
    <cellStyle name="Normál 5 2 2 2 4 2 6 2" xfId="24408"/>
    <cellStyle name="Normál 5 2 2 2 4 2 7" xfId="9497"/>
    <cellStyle name="Normál 5 2 2 2 4 2 8" xfId="6074"/>
    <cellStyle name="Normál 5 2 2 2 4 2 9" xfId="19469"/>
    <cellStyle name="Normál 5 2 2 2 4 3" xfId="1896"/>
    <cellStyle name="Normál 5 2 2 2 4 3 2" xfId="6083"/>
    <cellStyle name="Normál 5 2 2 2 4 3 2 2" xfId="17005"/>
    <cellStyle name="Normál 5 2 2 2 4 3 2 2 2" xfId="26885"/>
    <cellStyle name="Normál 5 2 2 2 4 3 2 3" xfId="12042"/>
    <cellStyle name="Normál 5 2 2 2 4 3 2 4" xfId="21943"/>
    <cellStyle name="Normál 5 2 2 2 4 3 3" xfId="14518"/>
    <cellStyle name="Normál 5 2 2 2 4 3 3 2" xfId="24412"/>
    <cellStyle name="Normál 5 2 2 2 4 3 4" xfId="9501"/>
    <cellStyle name="Normál 5 2 2 2 4 3 5" xfId="6082"/>
    <cellStyle name="Normál 5 2 2 2 4 3 6" xfId="19473"/>
    <cellStyle name="Normál 5 2 2 2 4 3 7" xfId="29334"/>
    <cellStyle name="Normál 5 2 2 2 4 4" xfId="1897"/>
    <cellStyle name="Normál 5 2 2 2 4 4 2" xfId="6085"/>
    <cellStyle name="Normál 5 2 2 2 4 4 2 2" xfId="17006"/>
    <cellStyle name="Normál 5 2 2 2 4 4 2 2 2" xfId="26886"/>
    <cellStyle name="Normál 5 2 2 2 4 4 2 3" xfId="12043"/>
    <cellStyle name="Normál 5 2 2 2 4 4 2 4" xfId="21944"/>
    <cellStyle name="Normál 5 2 2 2 4 4 3" xfId="14519"/>
    <cellStyle name="Normál 5 2 2 2 4 4 3 2" xfId="24413"/>
    <cellStyle name="Normál 5 2 2 2 4 4 4" xfId="9502"/>
    <cellStyle name="Normál 5 2 2 2 4 4 5" xfId="6084"/>
    <cellStyle name="Normál 5 2 2 2 4 4 6" xfId="19474"/>
    <cellStyle name="Normál 5 2 2 2 4 4 7" xfId="29335"/>
    <cellStyle name="Normál 5 2 2 2 4 5" xfId="1898"/>
    <cellStyle name="Normál 5 2 2 2 4 5 2" xfId="6087"/>
    <cellStyle name="Normál 5 2 2 2 4 5 2 2" xfId="17007"/>
    <cellStyle name="Normál 5 2 2 2 4 5 2 2 2" xfId="26887"/>
    <cellStyle name="Normál 5 2 2 2 4 5 2 3" xfId="12044"/>
    <cellStyle name="Normál 5 2 2 2 4 5 2 4" xfId="21945"/>
    <cellStyle name="Normál 5 2 2 2 4 5 3" xfId="14520"/>
    <cellStyle name="Normál 5 2 2 2 4 5 3 2" xfId="24414"/>
    <cellStyle name="Normál 5 2 2 2 4 5 4" xfId="9503"/>
    <cellStyle name="Normál 5 2 2 2 4 5 5" xfId="6086"/>
    <cellStyle name="Normál 5 2 2 2 4 5 6" xfId="19475"/>
    <cellStyle name="Normál 5 2 2 2 4 5 7" xfId="29336"/>
    <cellStyle name="Normál 5 2 2 2 4 6" xfId="1899"/>
    <cellStyle name="Normál 5 2 2 2 4 6 2" xfId="6089"/>
    <cellStyle name="Normál 5 2 2 2 4 6 2 2" xfId="17008"/>
    <cellStyle name="Normál 5 2 2 2 4 6 2 2 2" xfId="26888"/>
    <cellStyle name="Normál 5 2 2 2 4 6 2 3" xfId="12045"/>
    <cellStyle name="Normál 5 2 2 2 4 6 2 4" xfId="21946"/>
    <cellStyle name="Normál 5 2 2 2 4 6 3" xfId="14521"/>
    <cellStyle name="Normál 5 2 2 2 4 6 3 2" xfId="24415"/>
    <cellStyle name="Normál 5 2 2 2 4 6 4" xfId="9504"/>
    <cellStyle name="Normál 5 2 2 2 4 6 5" xfId="6088"/>
    <cellStyle name="Normál 5 2 2 2 4 6 6" xfId="19476"/>
    <cellStyle name="Normál 5 2 2 2 4 6 7" xfId="29337"/>
    <cellStyle name="Normál 5 2 2 2 4 7" xfId="6090"/>
    <cellStyle name="Normál 5 2 2 2 4 7 2" xfId="17000"/>
    <cellStyle name="Normál 5 2 2 2 4 7 2 2" xfId="26880"/>
    <cellStyle name="Normál 5 2 2 2 4 7 3" xfId="12037"/>
    <cellStyle name="Normál 5 2 2 2 4 7 4" xfId="21938"/>
    <cellStyle name="Normál 5 2 2 2 4 8" xfId="14513"/>
    <cellStyle name="Normál 5 2 2 2 4 8 2" xfId="24407"/>
    <cellStyle name="Normál 5 2 2 2 4 9" xfId="9496"/>
    <cellStyle name="Normál 5 2 2 2 5" xfId="1900"/>
    <cellStyle name="Normál 5 2 2 2 5 10" xfId="6091"/>
    <cellStyle name="Normál 5 2 2 2 5 11" xfId="19477"/>
    <cellStyle name="Normál 5 2 2 2 5 12" xfId="29338"/>
    <cellStyle name="Normál 5 2 2 2 5 2" xfId="1901"/>
    <cellStyle name="Normál 5 2 2 2 5 2 10" xfId="29339"/>
    <cellStyle name="Normál 5 2 2 2 5 2 2" xfId="1902"/>
    <cellStyle name="Normál 5 2 2 2 5 2 2 2" xfId="6094"/>
    <cellStyle name="Normál 5 2 2 2 5 2 2 2 2" xfId="17011"/>
    <cellStyle name="Normál 5 2 2 2 5 2 2 2 2 2" xfId="26891"/>
    <cellStyle name="Normál 5 2 2 2 5 2 2 2 3" xfId="12048"/>
    <cellStyle name="Normál 5 2 2 2 5 2 2 2 4" xfId="21949"/>
    <cellStyle name="Normál 5 2 2 2 5 2 2 3" xfId="14524"/>
    <cellStyle name="Normál 5 2 2 2 5 2 2 3 2" xfId="24418"/>
    <cellStyle name="Normál 5 2 2 2 5 2 2 4" xfId="9507"/>
    <cellStyle name="Normál 5 2 2 2 5 2 2 5" xfId="6093"/>
    <cellStyle name="Normál 5 2 2 2 5 2 2 6" xfId="19479"/>
    <cellStyle name="Normál 5 2 2 2 5 2 2 7" xfId="29340"/>
    <cellStyle name="Normál 5 2 2 2 5 2 3" xfId="1903"/>
    <cellStyle name="Normál 5 2 2 2 5 2 3 2" xfId="6096"/>
    <cellStyle name="Normál 5 2 2 2 5 2 3 2 2" xfId="17012"/>
    <cellStyle name="Normál 5 2 2 2 5 2 3 2 2 2" xfId="26892"/>
    <cellStyle name="Normál 5 2 2 2 5 2 3 2 3" xfId="12049"/>
    <cellStyle name="Normál 5 2 2 2 5 2 3 2 4" xfId="21950"/>
    <cellStyle name="Normál 5 2 2 2 5 2 3 3" xfId="14525"/>
    <cellStyle name="Normál 5 2 2 2 5 2 3 3 2" xfId="24419"/>
    <cellStyle name="Normál 5 2 2 2 5 2 3 4" xfId="9508"/>
    <cellStyle name="Normál 5 2 2 2 5 2 3 5" xfId="6095"/>
    <cellStyle name="Normál 5 2 2 2 5 2 3 6" xfId="19480"/>
    <cellStyle name="Normál 5 2 2 2 5 2 3 7" xfId="29341"/>
    <cellStyle name="Normál 5 2 2 2 5 2 4" xfId="1904"/>
    <cellStyle name="Normál 5 2 2 2 5 2 4 2" xfId="6098"/>
    <cellStyle name="Normál 5 2 2 2 5 2 4 2 2" xfId="17013"/>
    <cellStyle name="Normál 5 2 2 2 5 2 4 2 2 2" xfId="26893"/>
    <cellStyle name="Normál 5 2 2 2 5 2 4 2 3" xfId="12050"/>
    <cellStyle name="Normál 5 2 2 2 5 2 4 2 4" xfId="21951"/>
    <cellStyle name="Normál 5 2 2 2 5 2 4 3" xfId="14526"/>
    <cellStyle name="Normál 5 2 2 2 5 2 4 3 2" xfId="24420"/>
    <cellStyle name="Normál 5 2 2 2 5 2 4 4" xfId="9509"/>
    <cellStyle name="Normál 5 2 2 2 5 2 4 5" xfId="6097"/>
    <cellStyle name="Normál 5 2 2 2 5 2 4 6" xfId="19481"/>
    <cellStyle name="Normál 5 2 2 2 5 2 4 7" xfId="29342"/>
    <cellStyle name="Normál 5 2 2 2 5 2 5" xfId="6099"/>
    <cellStyle name="Normál 5 2 2 2 5 2 5 2" xfId="17010"/>
    <cellStyle name="Normál 5 2 2 2 5 2 5 2 2" xfId="26890"/>
    <cellStyle name="Normál 5 2 2 2 5 2 5 3" xfId="12047"/>
    <cellStyle name="Normál 5 2 2 2 5 2 5 4" xfId="21948"/>
    <cellStyle name="Normál 5 2 2 2 5 2 6" xfId="14523"/>
    <cellStyle name="Normál 5 2 2 2 5 2 6 2" xfId="24417"/>
    <cellStyle name="Normál 5 2 2 2 5 2 7" xfId="9506"/>
    <cellStyle name="Normál 5 2 2 2 5 2 8" xfId="6092"/>
    <cellStyle name="Normál 5 2 2 2 5 2 9" xfId="19478"/>
    <cellStyle name="Normál 5 2 2 2 5 3" xfId="1905"/>
    <cellStyle name="Normál 5 2 2 2 5 3 2" xfId="6101"/>
    <cellStyle name="Normál 5 2 2 2 5 3 2 2" xfId="17014"/>
    <cellStyle name="Normál 5 2 2 2 5 3 2 2 2" xfId="26894"/>
    <cellStyle name="Normál 5 2 2 2 5 3 2 3" xfId="12051"/>
    <cellStyle name="Normál 5 2 2 2 5 3 2 4" xfId="21952"/>
    <cellStyle name="Normál 5 2 2 2 5 3 3" xfId="14527"/>
    <cellStyle name="Normál 5 2 2 2 5 3 3 2" xfId="24421"/>
    <cellStyle name="Normál 5 2 2 2 5 3 4" xfId="9510"/>
    <cellStyle name="Normál 5 2 2 2 5 3 5" xfId="6100"/>
    <cellStyle name="Normál 5 2 2 2 5 3 6" xfId="19482"/>
    <cellStyle name="Normál 5 2 2 2 5 3 7" xfId="29343"/>
    <cellStyle name="Normál 5 2 2 2 5 4" xfId="1906"/>
    <cellStyle name="Normál 5 2 2 2 5 4 2" xfId="6103"/>
    <cellStyle name="Normál 5 2 2 2 5 4 2 2" xfId="17015"/>
    <cellStyle name="Normál 5 2 2 2 5 4 2 2 2" xfId="26895"/>
    <cellStyle name="Normál 5 2 2 2 5 4 2 3" xfId="12052"/>
    <cellStyle name="Normál 5 2 2 2 5 4 2 4" xfId="21953"/>
    <cellStyle name="Normál 5 2 2 2 5 4 3" xfId="14528"/>
    <cellStyle name="Normál 5 2 2 2 5 4 3 2" xfId="24422"/>
    <cellStyle name="Normál 5 2 2 2 5 4 4" xfId="9511"/>
    <cellStyle name="Normál 5 2 2 2 5 4 5" xfId="6102"/>
    <cellStyle name="Normál 5 2 2 2 5 4 6" xfId="19483"/>
    <cellStyle name="Normál 5 2 2 2 5 4 7" xfId="29344"/>
    <cellStyle name="Normál 5 2 2 2 5 5" xfId="1907"/>
    <cellStyle name="Normál 5 2 2 2 5 5 2" xfId="6105"/>
    <cellStyle name="Normál 5 2 2 2 5 5 2 2" xfId="17016"/>
    <cellStyle name="Normál 5 2 2 2 5 5 2 2 2" xfId="26896"/>
    <cellStyle name="Normál 5 2 2 2 5 5 2 3" xfId="12053"/>
    <cellStyle name="Normál 5 2 2 2 5 5 2 4" xfId="21954"/>
    <cellStyle name="Normál 5 2 2 2 5 5 3" xfId="14529"/>
    <cellStyle name="Normál 5 2 2 2 5 5 3 2" xfId="24423"/>
    <cellStyle name="Normál 5 2 2 2 5 5 4" xfId="9512"/>
    <cellStyle name="Normál 5 2 2 2 5 5 5" xfId="6104"/>
    <cellStyle name="Normál 5 2 2 2 5 5 6" xfId="19484"/>
    <cellStyle name="Normál 5 2 2 2 5 5 7" xfId="29345"/>
    <cellStyle name="Normál 5 2 2 2 5 6" xfId="1908"/>
    <cellStyle name="Normál 5 2 2 2 5 6 2" xfId="6107"/>
    <cellStyle name="Normál 5 2 2 2 5 6 2 2" xfId="17017"/>
    <cellStyle name="Normál 5 2 2 2 5 6 2 2 2" xfId="26897"/>
    <cellStyle name="Normál 5 2 2 2 5 6 2 3" xfId="12054"/>
    <cellStyle name="Normál 5 2 2 2 5 6 2 4" xfId="21955"/>
    <cellStyle name="Normál 5 2 2 2 5 6 3" xfId="14530"/>
    <cellStyle name="Normál 5 2 2 2 5 6 3 2" xfId="24424"/>
    <cellStyle name="Normál 5 2 2 2 5 6 4" xfId="9513"/>
    <cellStyle name="Normál 5 2 2 2 5 6 5" xfId="6106"/>
    <cellStyle name="Normál 5 2 2 2 5 6 6" xfId="19485"/>
    <cellStyle name="Normál 5 2 2 2 5 6 7" xfId="29346"/>
    <cellStyle name="Normál 5 2 2 2 5 7" xfId="6108"/>
    <cellStyle name="Normál 5 2 2 2 5 7 2" xfId="17009"/>
    <cellStyle name="Normál 5 2 2 2 5 7 2 2" xfId="26889"/>
    <cellStyle name="Normál 5 2 2 2 5 7 3" xfId="12046"/>
    <cellStyle name="Normál 5 2 2 2 5 7 4" xfId="21947"/>
    <cellStyle name="Normál 5 2 2 2 5 8" xfId="14522"/>
    <cellStyle name="Normál 5 2 2 2 5 8 2" xfId="24416"/>
    <cellStyle name="Normál 5 2 2 2 5 9" xfId="9505"/>
    <cellStyle name="Normál 5 2 2 2 6" xfId="1909"/>
    <cellStyle name="Normál 5 2 2 2 6 10" xfId="6109"/>
    <cellStyle name="Normál 5 2 2 2 6 11" xfId="19486"/>
    <cellStyle name="Normál 5 2 2 2 6 12" xfId="29347"/>
    <cellStyle name="Normál 5 2 2 2 6 2" xfId="1910"/>
    <cellStyle name="Normál 5 2 2 2 6 2 10" xfId="29348"/>
    <cellStyle name="Normál 5 2 2 2 6 2 2" xfId="1911"/>
    <cellStyle name="Normál 5 2 2 2 6 2 2 2" xfId="6112"/>
    <cellStyle name="Normál 5 2 2 2 6 2 2 2 2" xfId="17020"/>
    <cellStyle name="Normál 5 2 2 2 6 2 2 2 2 2" xfId="26900"/>
    <cellStyle name="Normál 5 2 2 2 6 2 2 2 3" xfId="12057"/>
    <cellStyle name="Normál 5 2 2 2 6 2 2 2 4" xfId="21958"/>
    <cellStyle name="Normál 5 2 2 2 6 2 2 3" xfId="14533"/>
    <cellStyle name="Normál 5 2 2 2 6 2 2 3 2" xfId="24427"/>
    <cellStyle name="Normál 5 2 2 2 6 2 2 4" xfId="9516"/>
    <cellStyle name="Normál 5 2 2 2 6 2 2 5" xfId="6111"/>
    <cellStyle name="Normál 5 2 2 2 6 2 2 6" xfId="19488"/>
    <cellStyle name="Normál 5 2 2 2 6 2 2 7" xfId="29349"/>
    <cellStyle name="Normál 5 2 2 2 6 2 3" xfId="1912"/>
    <cellStyle name="Normál 5 2 2 2 6 2 3 2" xfId="6114"/>
    <cellStyle name="Normál 5 2 2 2 6 2 3 2 2" xfId="17021"/>
    <cellStyle name="Normál 5 2 2 2 6 2 3 2 2 2" xfId="26901"/>
    <cellStyle name="Normál 5 2 2 2 6 2 3 2 3" xfId="12058"/>
    <cellStyle name="Normál 5 2 2 2 6 2 3 2 4" xfId="21959"/>
    <cellStyle name="Normál 5 2 2 2 6 2 3 3" xfId="14534"/>
    <cellStyle name="Normál 5 2 2 2 6 2 3 3 2" xfId="24428"/>
    <cellStyle name="Normál 5 2 2 2 6 2 3 4" xfId="9517"/>
    <cellStyle name="Normál 5 2 2 2 6 2 3 5" xfId="6113"/>
    <cellStyle name="Normál 5 2 2 2 6 2 3 6" xfId="19489"/>
    <cellStyle name="Normál 5 2 2 2 6 2 3 7" xfId="29350"/>
    <cellStyle name="Normál 5 2 2 2 6 2 4" xfId="1913"/>
    <cellStyle name="Normál 5 2 2 2 6 2 4 2" xfId="6116"/>
    <cellStyle name="Normál 5 2 2 2 6 2 4 2 2" xfId="17022"/>
    <cellStyle name="Normál 5 2 2 2 6 2 4 2 2 2" xfId="26902"/>
    <cellStyle name="Normál 5 2 2 2 6 2 4 2 3" xfId="12059"/>
    <cellStyle name="Normál 5 2 2 2 6 2 4 2 4" xfId="21960"/>
    <cellStyle name="Normál 5 2 2 2 6 2 4 3" xfId="14535"/>
    <cellStyle name="Normál 5 2 2 2 6 2 4 3 2" xfId="24429"/>
    <cellStyle name="Normál 5 2 2 2 6 2 4 4" xfId="9518"/>
    <cellStyle name="Normál 5 2 2 2 6 2 4 5" xfId="6115"/>
    <cellStyle name="Normál 5 2 2 2 6 2 4 6" xfId="19490"/>
    <cellStyle name="Normál 5 2 2 2 6 2 4 7" xfId="29351"/>
    <cellStyle name="Normál 5 2 2 2 6 2 5" xfId="6117"/>
    <cellStyle name="Normál 5 2 2 2 6 2 5 2" xfId="17019"/>
    <cellStyle name="Normál 5 2 2 2 6 2 5 2 2" xfId="26899"/>
    <cellStyle name="Normál 5 2 2 2 6 2 5 3" xfId="12056"/>
    <cellStyle name="Normál 5 2 2 2 6 2 5 4" xfId="21957"/>
    <cellStyle name="Normál 5 2 2 2 6 2 6" xfId="14532"/>
    <cellStyle name="Normál 5 2 2 2 6 2 6 2" xfId="24426"/>
    <cellStyle name="Normál 5 2 2 2 6 2 7" xfId="9515"/>
    <cellStyle name="Normál 5 2 2 2 6 2 8" xfId="6110"/>
    <cellStyle name="Normál 5 2 2 2 6 2 9" xfId="19487"/>
    <cellStyle name="Normál 5 2 2 2 6 3" xfId="1914"/>
    <cellStyle name="Normál 5 2 2 2 6 3 2" xfId="6119"/>
    <cellStyle name="Normál 5 2 2 2 6 3 2 2" xfId="17023"/>
    <cellStyle name="Normál 5 2 2 2 6 3 2 2 2" xfId="26903"/>
    <cellStyle name="Normál 5 2 2 2 6 3 2 3" xfId="12060"/>
    <cellStyle name="Normál 5 2 2 2 6 3 2 4" xfId="21961"/>
    <cellStyle name="Normál 5 2 2 2 6 3 3" xfId="14536"/>
    <cellStyle name="Normál 5 2 2 2 6 3 3 2" xfId="24430"/>
    <cellStyle name="Normál 5 2 2 2 6 3 4" xfId="9519"/>
    <cellStyle name="Normál 5 2 2 2 6 3 5" xfId="6118"/>
    <cellStyle name="Normál 5 2 2 2 6 3 6" xfId="19491"/>
    <cellStyle name="Normál 5 2 2 2 6 3 7" xfId="29352"/>
    <cellStyle name="Normál 5 2 2 2 6 4" xfId="1915"/>
    <cellStyle name="Normál 5 2 2 2 6 4 2" xfId="6121"/>
    <cellStyle name="Normál 5 2 2 2 6 4 2 2" xfId="17024"/>
    <cellStyle name="Normál 5 2 2 2 6 4 2 2 2" xfId="26904"/>
    <cellStyle name="Normál 5 2 2 2 6 4 2 3" xfId="12061"/>
    <cellStyle name="Normál 5 2 2 2 6 4 2 4" xfId="21962"/>
    <cellStyle name="Normál 5 2 2 2 6 4 3" xfId="14537"/>
    <cellStyle name="Normál 5 2 2 2 6 4 3 2" xfId="24431"/>
    <cellStyle name="Normál 5 2 2 2 6 4 4" xfId="9520"/>
    <cellStyle name="Normál 5 2 2 2 6 4 5" xfId="6120"/>
    <cellStyle name="Normál 5 2 2 2 6 4 6" xfId="19492"/>
    <cellStyle name="Normál 5 2 2 2 6 4 7" xfId="29353"/>
    <cellStyle name="Normál 5 2 2 2 6 5" xfId="1916"/>
    <cellStyle name="Normál 5 2 2 2 6 5 2" xfId="6123"/>
    <cellStyle name="Normál 5 2 2 2 6 5 2 2" xfId="17025"/>
    <cellStyle name="Normál 5 2 2 2 6 5 2 2 2" xfId="26905"/>
    <cellStyle name="Normál 5 2 2 2 6 5 2 3" xfId="12062"/>
    <cellStyle name="Normál 5 2 2 2 6 5 2 4" xfId="21963"/>
    <cellStyle name="Normál 5 2 2 2 6 5 3" xfId="14538"/>
    <cellStyle name="Normál 5 2 2 2 6 5 3 2" xfId="24432"/>
    <cellStyle name="Normál 5 2 2 2 6 5 4" xfId="9521"/>
    <cellStyle name="Normál 5 2 2 2 6 5 5" xfId="6122"/>
    <cellStyle name="Normál 5 2 2 2 6 5 6" xfId="19493"/>
    <cellStyle name="Normál 5 2 2 2 6 5 7" xfId="29354"/>
    <cellStyle name="Normál 5 2 2 2 6 6" xfId="1917"/>
    <cellStyle name="Normál 5 2 2 2 6 6 2" xfId="6125"/>
    <cellStyle name="Normál 5 2 2 2 6 6 2 2" xfId="17026"/>
    <cellStyle name="Normál 5 2 2 2 6 6 2 2 2" xfId="26906"/>
    <cellStyle name="Normál 5 2 2 2 6 6 2 3" xfId="12063"/>
    <cellStyle name="Normál 5 2 2 2 6 6 2 4" xfId="21964"/>
    <cellStyle name="Normál 5 2 2 2 6 6 3" xfId="14539"/>
    <cellStyle name="Normál 5 2 2 2 6 6 3 2" xfId="24433"/>
    <cellStyle name="Normál 5 2 2 2 6 6 4" xfId="9522"/>
    <cellStyle name="Normál 5 2 2 2 6 6 5" xfId="6124"/>
    <cellStyle name="Normál 5 2 2 2 6 6 6" xfId="19494"/>
    <cellStyle name="Normál 5 2 2 2 6 6 7" xfId="29355"/>
    <cellStyle name="Normál 5 2 2 2 6 7" xfId="6126"/>
    <cellStyle name="Normál 5 2 2 2 6 7 2" xfId="17018"/>
    <cellStyle name="Normál 5 2 2 2 6 7 2 2" xfId="26898"/>
    <cellStyle name="Normál 5 2 2 2 6 7 3" xfId="12055"/>
    <cellStyle name="Normál 5 2 2 2 6 7 4" xfId="21956"/>
    <cellStyle name="Normál 5 2 2 2 6 8" xfId="14531"/>
    <cellStyle name="Normál 5 2 2 2 6 8 2" xfId="24425"/>
    <cellStyle name="Normál 5 2 2 2 6 9" xfId="9514"/>
    <cellStyle name="Normál 5 2 2 2 7" xfId="1918"/>
    <cellStyle name="Normál 5 2 2 2 7 10" xfId="6127"/>
    <cellStyle name="Normál 5 2 2 2 7 11" xfId="19495"/>
    <cellStyle name="Normál 5 2 2 2 7 12" xfId="29356"/>
    <cellStyle name="Normál 5 2 2 2 7 2" xfId="1919"/>
    <cellStyle name="Normál 5 2 2 2 7 2 10" xfId="29357"/>
    <cellStyle name="Normál 5 2 2 2 7 2 2" xfId="1920"/>
    <cellStyle name="Normál 5 2 2 2 7 2 2 2" xfId="6130"/>
    <cellStyle name="Normál 5 2 2 2 7 2 2 2 2" xfId="17029"/>
    <cellStyle name="Normál 5 2 2 2 7 2 2 2 2 2" xfId="26909"/>
    <cellStyle name="Normál 5 2 2 2 7 2 2 2 3" xfId="12066"/>
    <cellStyle name="Normál 5 2 2 2 7 2 2 2 4" xfId="21967"/>
    <cellStyle name="Normál 5 2 2 2 7 2 2 3" xfId="14542"/>
    <cellStyle name="Normál 5 2 2 2 7 2 2 3 2" xfId="24436"/>
    <cellStyle name="Normál 5 2 2 2 7 2 2 4" xfId="9525"/>
    <cellStyle name="Normál 5 2 2 2 7 2 2 5" xfId="6129"/>
    <cellStyle name="Normál 5 2 2 2 7 2 2 6" xfId="19497"/>
    <cellStyle name="Normál 5 2 2 2 7 2 2 7" xfId="29358"/>
    <cellStyle name="Normál 5 2 2 2 7 2 3" xfId="1921"/>
    <cellStyle name="Normál 5 2 2 2 7 2 3 2" xfId="6132"/>
    <cellStyle name="Normál 5 2 2 2 7 2 3 2 2" xfId="17030"/>
    <cellStyle name="Normál 5 2 2 2 7 2 3 2 2 2" xfId="26910"/>
    <cellStyle name="Normál 5 2 2 2 7 2 3 2 3" xfId="12067"/>
    <cellStyle name="Normál 5 2 2 2 7 2 3 2 4" xfId="21968"/>
    <cellStyle name="Normál 5 2 2 2 7 2 3 3" xfId="14543"/>
    <cellStyle name="Normál 5 2 2 2 7 2 3 3 2" xfId="24437"/>
    <cellStyle name="Normál 5 2 2 2 7 2 3 4" xfId="9526"/>
    <cellStyle name="Normál 5 2 2 2 7 2 3 5" xfId="6131"/>
    <cellStyle name="Normál 5 2 2 2 7 2 3 6" xfId="19498"/>
    <cellStyle name="Normál 5 2 2 2 7 2 3 7" xfId="29359"/>
    <cellStyle name="Normál 5 2 2 2 7 2 4" xfId="1922"/>
    <cellStyle name="Normál 5 2 2 2 7 2 4 2" xfId="6134"/>
    <cellStyle name="Normál 5 2 2 2 7 2 4 2 2" xfId="17031"/>
    <cellStyle name="Normál 5 2 2 2 7 2 4 2 2 2" xfId="26911"/>
    <cellStyle name="Normál 5 2 2 2 7 2 4 2 3" xfId="12068"/>
    <cellStyle name="Normál 5 2 2 2 7 2 4 2 4" xfId="21969"/>
    <cellStyle name="Normál 5 2 2 2 7 2 4 3" xfId="14544"/>
    <cellStyle name="Normál 5 2 2 2 7 2 4 3 2" xfId="24438"/>
    <cellStyle name="Normál 5 2 2 2 7 2 4 4" xfId="9527"/>
    <cellStyle name="Normál 5 2 2 2 7 2 4 5" xfId="6133"/>
    <cellStyle name="Normál 5 2 2 2 7 2 4 6" xfId="19499"/>
    <cellStyle name="Normál 5 2 2 2 7 2 4 7" xfId="29360"/>
    <cellStyle name="Normál 5 2 2 2 7 2 5" xfId="6135"/>
    <cellStyle name="Normál 5 2 2 2 7 2 5 2" xfId="17028"/>
    <cellStyle name="Normál 5 2 2 2 7 2 5 2 2" xfId="26908"/>
    <cellStyle name="Normál 5 2 2 2 7 2 5 3" xfId="12065"/>
    <cellStyle name="Normál 5 2 2 2 7 2 5 4" xfId="21966"/>
    <cellStyle name="Normál 5 2 2 2 7 2 6" xfId="14541"/>
    <cellStyle name="Normál 5 2 2 2 7 2 6 2" xfId="24435"/>
    <cellStyle name="Normál 5 2 2 2 7 2 7" xfId="9524"/>
    <cellStyle name="Normál 5 2 2 2 7 2 8" xfId="6128"/>
    <cellStyle name="Normál 5 2 2 2 7 2 9" xfId="19496"/>
    <cellStyle name="Normál 5 2 2 2 7 3" xfId="1923"/>
    <cellStyle name="Normál 5 2 2 2 7 3 2" xfId="6137"/>
    <cellStyle name="Normál 5 2 2 2 7 3 2 2" xfId="17032"/>
    <cellStyle name="Normál 5 2 2 2 7 3 2 2 2" xfId="26912"/>
    <cellStyle name="Normál 5 2 2 2 7 3 2 3" xfId="12069"/>
    <cellStyle name="Normál 5 2 2 2 7 3 2 4" xfId="21970"/>
    <cellStyle name="Normál 5 2 2 2 7 3 3" xfId="14545"/>
    <cellStyle name="Normál 5 2 2 2 7 3 3 2" xfId="24439"/>
    <cellStyle name="Normál 5 2 2 2 7 3 4" xfId="9528"/>
    <cellStyle name="Normál 5 2 2 2 7 3 5" xfId="6136"/>
    <cellStyle name="Normál 5 2 2 2 7 3 6" xfId="19500"/>
    <cellStyle name="Normál 5 2 2 2 7 3 7" xfId="29361"/>
    <cellStyle name="Normál 5 2 2 2 7 4" xfId="1924"/>
    <cellStyle name="Normál 5 2 2 2 7 4 2" xfId="6139"/>
    <cellStyle name="Normál 5 2 2 2 7 4 2 2" xfId="17033"/>
    <cellStyle name="Normál 5 2 2 2 7 4 2 2 2" xfId="26913"/>
    <cellStyle name="Normál 5 2 2 2 7 4 2 3" xfId="12070"/>
    <cellStyle name="Normál 5 2 2 2 7 4 2 4" xfId="21971"/>
    <cellStyle name="Normál 5 2 2 2 7 4 3" xfId="14546"/>
    <cellStyle name="Normál 5 2 2 2 7 4 3 2" xfId="24440"/>
    <cellStyle name="Normál 5 2 2 2 7 4 4" xfId="9529"/>
    <cellStyle name="Normál 5 2 2 2 7 4 5" xfId="6138"/>
    <cellStyle name="Normál 5 2 2 2 7 4 6" xfId="19501"/>
    <cellStyle name="Normál 5 2 2 2 7 4 7" xfId="29362"/>
    <cellStyle name="Normál 5 2 2 2 7 5" xfId="1925"/>
    <cellStyle name="Normál 5 2 2 2 7 5 2" xfId="6141"/>
    <cellStyle name="Normál 5 2 2 2 7 5 2 2" xfId="17034"/>
    <cellStyle name="Normál 5 2 2 2 7 5 2 2 2" xfId="26914"/>
    <cellStyle name="Normál 5 2 2 2 7 5 2 3" xfId="12071"/>
    <cellStyle name="Normál 5 2 2 2 7 5 2 4" xfId="21972"/>
    <cellStyle name="Normál 5 2 2 2 7 5 3" xfId="14547"/>
    <cellStyle name="Normál 5 2 2 2 7 5 3 2" xfId="24441"/>
    <cellStyle name="Normál 5 2 2 2 7 5 4" xfId="9530"/>
    <cellStyle name="Normál 5 2 2 2 7 5 5" xfId="6140"/>
    <cellStyle name="Normál 5 2 2 2 7 5 6" xfId="19502"/>
    <cellStyle name="Normál 5 2 2 2 7 5 7" xfId="29363"/>
    <cellStyle name="Normál 5 2 2 2 7 6" xfId="1926"/>
    <cellStyle name="Normál 5 2 2 2 7 6 2" xfId="6143"/>
    <cellStyle name="Normál 5 2 2 2 7 6 2 2" xfId="17035"/>
    <cellStyle name="Normál 5 2 2 2 7 6 2 2 2" xfId="26915"/>
    <cellStyle name="Normál 5 2 2 2 7 6 2 3" xfId="12072"/>
    <cellStyle name="Normál 5 2 2 2 7 6 2 4" xfId="21973"/>
    <cellStyle name="Normál 5 2 2 2 7 6 3" xfId="14548"/>
    <cellStyle name="Normál 5 2 2 2 7 6 3 2" xfId="24442"/>
    <cellStyle name="Normál 5 2 2 2 7 6 4" xfId="9531"/>
    <cellStyle name="Normál 5 2 2 2 7 6 5" xfId="6142"/>
    <cellStyle name="Normál 5 2 2 2 7 6 6" xfId="19503"/>
    <cellStyle name="Normál 5 2 2 2 7 6 7" xfId="29364"/>
    <cellStyle name="Normál 5 2 2 2 7 7" xfId="6144"/>
    <cellStyle name="Normál 5 2 2 2 7 7 2" xfId="17027"/>
    <cellStyle name="Normál 5 2 2 2 7 7 2 2" xfId="26907"/>
    <cellStyle name="Normál 5 2 2 2 7 7 3" xfId="12064"/>
    <cellStyle name="Normál 5 2 2 2 7 7 4" xfId="21965"/>
    <cellStyle name="Normál 5 2 2 2 7 8" xfId="14540"/>
    <cellStyle name="Normál 5 2 2 2 7 8 2" xfId="24434"/>
    <cellStyle name="Normál 5 2 2 2 7 9" xfId="9523"/>
    <cellStyle name="Normál 5 2 2 2 8" xfId="1927"/>
    <cellStyle name="Normál 5 2 2 2 8 10" xfId="29365"/>
    <cellStyle name="Normál 5 2 2 2 8 2" xfId="1928"/>
    <cellStyle name="Normál 5 2 2 2 8 2 2" xfId="6147"/>
    <cellStyle name="Normál 5 2 2 2 8 2 2 2" xfId="17037"/>
    <cellStyle name="Normál 5 2 2 2 8 2 2 2 2" xfId="26917"/>
    <cellStyle name="Normál 5 2 2 2 8 2 2 3" xfId="12074"/>
    <cellStyle name="Normál 5 2 2 2 8 2 2 4" xfId="21975"/>
    <cellStyle name="Normál 5 2 2 2 8 2 3" xfId="14550"/>
    <cellStyle name="Normál 5 2 2 2 8 2 3 2" xfId="24444"/>
    <cellStyle name="Normál 5 2 2 2 8 2 4" xfId="9533"/>
    <cellStyle name="Normál 5 2 2 2 8 2 5" xfId="6146"/>
    <cellStyle name="Normál 5 2 2 2 8 2 6" xfId="19505"/>
    <cellStyle name="Normál 5 2 2 2 8 2 7" xfId="29366"/>
    <cellStyle name="Normál 5 2 2 2 8 3" xfId="1929"/>
    <cellStyle name="Normál 5 2 2 2 8 3 2" xfId="6149"/>
    <cellStyle name="Normál 5 2 2 2 8 3 2 2" xfId="17038"/>
    <cellStyle name="Normál 5 2 2 2 8 3 2 2 2" xfId="26918"/>
    <cellStyle name="Normál 5 2 2 2 8 3 2 3" xfId="12075"/>
    <cellStyle name="Normál 5 2 2 2 8 3 2 4" xfId="21976"/>
    <cellStyle name="Normál 5 2 2 2 8 3 3" xfId="14551"/>
    <cellStyle name="Normál 5 2 2 2 8 3 3 2" xfId="24445"/>
    <cellStyle name="Normál 5 2 2 2 8 3 4" xfId="9534"/>
    <cellStyle name="Normál 5 2 2 2 8 3 5" xfId="6148"/>
    <cellStyle name="Normál 5 2 2 2 8 3 6" xfId="19506"/>
    <cellStyle name="Normál 5 2 2 2 8 3 7" xfId="29367"/>
    <cellStyle name="Normál 5 2 2 2 8 4" xfId="1930"/>
    <cellStyle name="Normál 5 2 2 2 8 4 2" xfId="6151"/>
    <cellStyle name="Normál 5 2 2 2 8 4 2 2" xfId="17039"/>
    <cellStyle name="Normál 5 2 2 2 8 4 2 2 2" xfId="26919"/>
    <cellStyle name="Normál 5 2 2 2 8 4 2 3" xfId="12076"/>
    <cellStyle name="Normál 5 2 2 2 8 4 2 4" xfId="21977"/>
    <cellStyle name="Normál 5 2 2 2 8 4 3" xfId="14552"/>
    <cellStyle name="Normál 5 2 2 2 8 4 3 2" xfId="24446"/>
    <cellStyle name="Normál 5 2 2 2 8 4 4" xfId="9535"/>
    <cellStyle name="Normál 5 2 2 2 8 4 5" xfId="6150"/>
    <cellStyle name="Normál 5 2 2 2 8 4 6" xfId="19507"/>
    <cellStyle name="Normál 5 2 2 2 8 4 7" xfId="29368"/>
    <cellStyle name="Normál 5 2 2 2 8 5" xfId="6152"/>
    <cellStyle name="Normál 5 2 2 2 8 5 2" xfId="17036"/>
    <cellStyle name="Normál 5 2 2 2 8 5 2 2" xfId="26916"/>
    <cellStyle name="Normál 5 2 2 2 8 5 3" xfId="12073"/>
    <cellStyle name="Normál 5 2 2 2 8 5 4" xfId="21974"/>
    <cellStyle name="Normál 5 2 2 2 8 6" xfId="14549"/>
    <cellStyle name="Normál 5 2 2 2 8 6 2" xfId="24443"/>
    <cellStyle name="Normál 5 2 2 2 8 7" xfId="9532"/>
    <cellStyle name="Normál 5 2 2 2 8 8" xfId="6145"/>
    <cellStyle name="Normál 5 2 2 2 8 9" xfId="19504"/>
    <cellStyle name="Normál 5 2 2 2 9" xfId="1931"/>
    <cellStyle name="Normál 5 2 2 2 9 10" xfId="29369"/>
    <cellStyle name="Normál 5 2 2 2 9 2" xfId="1932"/>
    <cellStyle name="Normál 5 2 2 2 9 2 2" xfId="6155"/>
    <cellStyle name="Normál 5 2 2 2 9 2 2 2" xfId="17041"/>
    <cellStyle name="Normál 5 2 2 2 9 2 2 2 2" xfId="26921"/>
    <cellStyle name="Normál 5 2 2 2 9 2 2 3" xfId="12078"/>
    <cellStyle name="Normál 5 2 2 2 9 2 2 4" xfId="21979"/>
    <cellStyle name="Normál 5 2 2 2 9 2 3" xfId="14554"/>
    <cellStyle name="Normál 5 2 2 2 9 2 3 2" xfId="24448"/>
    <cellStyle name="Normál 5 2 2 2 9 2 4" xfId="9537"/>
    <cellStyle name="Normál 5 2 2 2 9 2 5" xfId="6154"/>
    <cellStyle name="Normál 5 2 2 2 9 2 6" xfId="19509"/>
    <cellStyle name="Normál 5 2 2 2 9 2 7" xfId="29370"/>
    <cellStyle name="Normál 5 2 2 2 9 3" xfId="1933"/>
    <cellStyle name="Normál 5 2 2 2 9 3 2" xfId="6157"/>
    <cellStyle name="Normál 5 2 2 2 9 3 2 2" xfId="17042"/>
    <cellStyle name="Normál 5 2 2 2 9 3 2 2 2" xfId="26922"/>
    <cellStyle name="Normál 5 2 2 2 9 3 2 3" xfId="12079"/>
    <cellStyle name="Normál 5 2 2 2 9 3 2 4" xfId="21980"/>
    <cellStyle name="Normál 5 2 2 2 9 3 3" xfId="14555"/>
    <cellStyle name="Normál 5 2 2 2 9 3 3 2" xfId="24449"/>
    <cellStyle name="Normál 5 2 2 2 9 3 4" xfId="9538"/>
    <cellStyle name="Normál 5 2 2 2 9 3 5" xfId="6156"/>
    <cellStyle name="Normál 5 2 2 2 9 3 6" xfId="19510"/>
    <cellStyle name="Normál 5 2 2 2 9 3 7" xfId="29371"/>
    <cellStyle name="Normál 5 2 2 2 9 4" xfId="1934"/>
    <cellStyle name="Normál 5 2 2 2 9 4 2" xfId="6159"/>
    <cellStyle name="Normál 5 2 2 2 9 4 2 2" xfId="17043"/>
    <cellStyle name="Normál 5 2 2 2 9 4 2 2 2" xfId="26923"/>
    <cellStyle name="Normál 5 2 2 2 9 4 2 3" xfId="12080"/>
    <cellStyle name="Normál 5 2 2 2 9 4 2 4" xfId="21981"/>
    <cellStyle name="Normál 5 2 2 2 9 4 3" xfId="14556"/>
    <cellStyle name="Normál 5 2 2 2 9 4 3 2" xfId="24450"/>
    <cellStyle name="Normál 5 2 2 2 9 4 4" xfId="9539"/>
    <cellStyle name="Normál 5 2 2 2 9 4 5" xfId="6158"/>
    <cellStyle name="Normál 5 2 2 2 9 4 6" xfId="19511"/>
    <cellStyle name="Normál 5 2 2 2 9 4 7" xfId="29372"/>
    <cellStyle name="Normál 5 2 2 2 9 5" xfId="6160"/>
    <cellStyle name="Normál 5 2 2 2 9 5 2" xfId="17040"/>
    <cellStyle name="Normál 5 2 2 2 9 5 2 2" xfId="26920"/>
    <cellStyle name="Normál 5 2 2 2 9 5 3" xfId="12077"/>
    <cellStyle name="Normál 5 2 2 2 9 5 4" xfId="21978"/>
    <cellStyle name="Normál 5 2 2 2 9 6" xfId="14553"/>
    <cellStyle name="Normál 5 2 2 2 9 6 2" xfId="24447"/>
    <cellStyle name="Normál 5 2 2 2 9 7" xfId="9536"/>
    <cellStyle name="Normál 5 2 2 2 9 8" xfId="6153"/>
    <cellStyle name="Normál 5 2 2 2 9 9" xfId="19508"/>
    <cellStyle name="Normál 5 2 2 20" xfId="9393"/>
    <cellStyle name="Normál 5 2 2 21" xfId="5867"/>
    <cellStyle name="Normál 5 2 2 22" xfId="19365"/>
    <cellStyle name="Normál 5 2 2 23" xfId="29226"/>
    <cellStyle name="Normál 5 2 2 3" xfId="1935"/>
    <cellStyle name="Normál 5 2 2 3 10" xfId="1936"/>
    <cellStyle name="Normál 5 2 2 3 10 2" xfId="6163"/>
    <cellStyle name="Normál 5 2 2 3 10 2 2" xfId="17045"/>
    <cellStyle name="Normál 5 2 2 3 10 2 2 2" xfId="26925"/>
    <cellStyle name="Normál 5 2 2 3 10 2 3" xfId="12082"/>
    <cellStyle name="Normál 5 2 2 3 10 2 4" xfId="21983"/>
    <cellStyle name="Normál 5 2 2 3 10 3" xfId="14558"/>
    <cellStyle name="Normál 5 2 2 3 10 3 2" xfId="24452"/>
    <cellStyle name="Normál 5 2 2 3 10 4" xfId="9541"/>
    <cellStyle name="Normál 5 2 2 3 10 5" xfId="6162"/>
    <cellStyle name="Normál 5 2 2 3 10 6" xfId="19513"/>
    <cellStyle name="Normál 5 2 2 3 10 7" xfId="29374"/>
    <cellStyle name="Normál 5 2 2 3 11" xfId="1937"/>
    <cellStyle name="Normál 5 2 2 3 11 2" xfId="6165"/>
    <cellStyle name="Normál 5 2 2 3 11 2 2" xfId="17046"/>
    <cellStyle name="Normál 5 2 2 3 11 2 2 2" xfId="26926"/>
    <cellStyle name="Normál 5 2 2 3 11 2 3" xfId="12083"/>
    <cellStyle name="Normál 5 2 2 3 11 2 4" xfId="21984"/>
    <cellStyle name="Normál 5 2 2 3 11 3" xfId="14559"/>
    <cellStyle name="Normál 5 2 2 3 11 3 2" xfId="24453"/>
    <cellStyle name="Normál 5 2 2 3 11 4" xfId="9542"/>
    <cellStyle name="Normál 5 2 2 3 11 5" xfId="6164"/>
    <cellStyle name="Normál 5 2 2 3 11 6" xfId="19514"/>
    <cellStyle name="Normál 5 2 2 3 11 7" xfId="29375"/>
    <cellStyle name="Normál 5 2 2 3 12" xfId="1938"/>
    <cellStyle name="Normál 5 2 2 3 12 2" xfId="6167"/>
    <cellStyle name="Normál 5 2 2 3 12 2 2" xfId="17047"/>
    <cellStyle name="Normál 5 2 2 3 12 2 2 2" xfId="26927"/>
    <cellStyle name="Normál 5 2 2 3 12 2 3" xfId="12084"/>
    <cellStyle name="Normál 5 2 2 3 12 2 4" xfId="21985"/>
    <cellStyle name="Normál 5 2 2 3 12 3" xfId="14560"/>
    <cellStyle name="Normál 5 2 2 3 12 3 2" xfId="24454"/>
    <cellStyle name="Normál 5 2 2 3 12 4" xfId="9543"/>
    <cellStyle name="Normál 5 2 2 3 12 5" xfId="6166"/>
    <cellStyle name="Normál 5 2 2 3 12 6" xfId="19515"/>
    <cellStyle name="Normál 5 2 2 3 12 7" xfId="29376"/>
    <cellStyle name="Normál 5 2 2 3 13" xfId="6168"/>
    <cellStyle name="Normál 5 2 2 3 13 2" xfId="17044"/>
    <cellStyle name="Normál 5 2 2 3 13 2 2" xfId="26924"/>
    <cellStyle name="Normál 5 2 2 3 13 3" xfId="12081"/>
    <cellStyle name="Normál 5 2 2 3 13 4" xfId="21982"/>
    <cellStyle name="Normál 5 2 2 3 14" xfId="14557"/>
    <cellStyle name="Normál 5 2 2 3 14 2" xfId="24451"/>
    <cellStyle name="Normál 5 2 2 3 15" xfId="9540"/>
    <cellStyle name="Normál 5 2 2 3 16" xfId="6161"/>
    <cellStyle name="Normál 5 2 2 3 17" xfId="19512"/>
    <cellStyle name="Normál 5 2 2 3 18" xfId="29373"/>
    <cellStyle name="Normál 5 2 2 3 2" xfId="1939"/>
    <cellStyle name="Normál 5 2 2 3 2 10" xfId="6169"/>
    <cellStyle name="Normál 5 2 2 3 2 11" xfId="19516"/>
    <cellStyle name="Normál 5 2 2 3 2 12" xfId="29377"/>
    <cellStyle name="Normál 5 2 2 3 2 2" xfId="1940"/>
    <cellStyle name="Normál 5 2 2 3 2 2 10" xfId="29378"/>
    <cellStyle name="Normál 5 2 2 3 2 2 2" xfId="1941"/>
    <cellStyle name="Normál 5 2 2 3 2 2 2 2" xfId="6172"/>
    <cellStyle name="Normál 5 2 2 3 2 2 2 2 2" xfId="17050"/>
    <cellStyle name="Normál 5 2 2 3 2 2 2 2 2 2" xfId="26930"/>
    <cellStyle name="Normál 5 2 2 3 2 2 2 2 3" xfId="12087"/>
    <cellStyle name="Normál 5 2 2 3 2 2 2 2 4" xfId="21988"/>
    <cellStyle name="Normál 5 2 2 3 2 2 2 3" xfId="14563"/>
    <cellStyle name="Normál 5 2 2 3 2 2 2 3 2" xfId="24457"/>
    <cellStyle name="Normál 5 2 2 3 2 2 2 4" xfId="9546"/>
    <cellStyle name="Normál 5 2 2 3 2 2 2 5" xfId="6171"/>
    <cellStyle name="Normál 5 2 2 3 2 2 2 6" xfId="19518"/>
    <cellStyle name="Normál 5 2 2 3 2 2 2 7" xfId="29379"/>
    <cellStyle name="Normál 5 2 2 3 2 2 3" xfId="1942"/>
    <cellStyle name="Normál 5 2 2 3 2 2 3 2" xfId="6174"/>
    <cellStyle name="Normál 5 2 2 3 2 2 3 2 2" xfId="17051"/>
    <cellStyle name="Normál 5 2 2 3 2 2 3 2 2 2" xfId="26931"/>
    <cellStyle name="Normál 5 2 2 3 2 2 3 2 3" xfId="12088"/>
    <cellStyle name="Normál 5 2 2 3 2 2 3 2 4" xfId="21989"/>
    <cellStyle name="Normál 5 2 2 3 2 2 3 3" xfId="14564"/>
    <cellStyle name="Normál 5 2 2 3 2 2 3 3 2" xfId="24458"/>
    <cellStyle name="Normál 5 2 2 3 2 2 3 4" xfId="9547"/>
    <cellStyle name="Normál 5 2 2 3 2 2 3 5" xfId="6173"/>
    <cellStyle name="Normál 5 2 2 3 2 2 3 6" xfId="19519"/>
    <cellStyle name="Normál 5 2 2 3 2 2 3 7" xfId="29380"/>
    <cellStyle name="Normál 5 2 2 3 2 2 4" xfId="1943"/>
    <cellStyle name="Normál 5 2 2 3 2 2 4 2" xfId="6176"/>
    <cellStyle name="Normál 5 2 2 3 2 2 4 2 2" xfId="17052"/>
    <cellStyle name="Normál 5 2 2 3 2 2 4 2 2 2" xfId="26932"/>
    <cellStyle name="Normál 5 2 2 3 2 2 4 2 3" xfId="12089"/>
    <cellStyle name="Normál 5 2 2 3 2 2 4 2 4" xfId="21990"/>
    <cellStyle name="Normál 5 2 2 3 2 2 4 3" xfId="14565"/>
    <cellStyle name="Normál 5 2 2 3 2 2 4 3 2" xfId="24459"/>
    <cellStyle name="Normál 5 2 2 3 2 2 4 4" xfId="9548"/>
    <cellStyle name="Normál 5 2 2 3 2 2 4 5" xfId="6175"/>
    <cellStyle name="Normál 5 2 2 3 2 2 4 6" xfId="19520"/>
    <cellStyle name="Normál 5 2 2 3 2 2 4 7" xfId="29381"/>
    <cellStyle name="Normál 5 2 2 3 2 2 5" xfId="6177"/>
    <cellStyle name="Normál 5 2 2 3 2 2 5 2" xfId="17049"/>
    <cellStyle name="Normál 5 2 2 3 2 2 5 2 2" xfId="26929"/>
    <cellStyle name="Normál 5 2 2 3 2 2 5 3" xfId="12086"/>
    <cellStyle name="Normál 5 2 2 3 2 2 5 4" xfId="21987"/>
    <cellStyle name="Normál 5 2 2 3 2 2 6" xfId="14562"/>
    <cellStyle name="Normál 5 2 2 3 2 2 6 2" xfId="24456"/>
    <cellStyle name="Normál 5 2 2 3 2 2 7" xfId="9545"/>
    <cellStyle name="Normál 5 2 2 3 2 2 8" xfId="6170"/>
    <cellStyle name="Normál 5 2 2 3 2 2 9" xfId="19517"/>
    <cellStyle name="Normál 5 2 2 3 2 3" xfId="1944"/>
    <cellStyle name="Normál 5 2 2 3 2 3 2" xfId="6179"/>
    <cellStyle name="Normál 5 2 2 3 2 3 2 2" xfId="17053"/>
    <cellStyle name="Normál 5 2 2 3 2 3 2 2 2" xfId="26933"/>
    <cellStyle name="Normál 5 2 2 3 2 3 2 3" xfId="12090"/>
    <cellStyle name="Normál 5 2 2 3 2 3 2 4" xfId="21991"/>
    <cellStyle name="Normál 5 2 2 3 2 3 3" xfId="14566"/>
    <cellStyle name="Normál 5 2 2 3 2 3 3 2" xfId="24460"/>
    <cellStyle name="Normál 5 2 2 3 2 3 4" xfId="9549"/>
    <cellStyle name="Normál 5 2 2 3 2 3 5" xfId="6178"/>
    <cellStyle name="Normál 5 2 2 3 2 3 6" xfId="19521"/>
    <cellStyle name="Normál 5 2 2 3 2 3 7" xfId="29382"/>
    <cellStyle name="Normál 5 2 2 3 2 4" xfId="1945"/>
    <cellStyle name="Normál 5 2 2 3 2 4 2" xfId="6181"/>
    <cellStyle name="Normál 5 2 2 3 2 4 2 2" xfId="17054"/>
    <cellStyle name="Normál 5 2 2 3 2 4 2 2 2" xfId="26934"/>
    <cellStyle name="Normál 5 2 2 3 2 4 2 3" xfId="12091"/>
    <cellStyle name="Normál 5 2 2 3 2 4 2 4" xfId="21992"/>
    <cellStyle name="Normál 5 2 2 3 2 4 3" xfId="14567"/>
    <cellStyle name="Normál 5 2 2 3 2 4 3 2" xfId="24461"/>
    <cellStyle name="Normál 5 2 2 3 2 4 4" xfId="9550"/>
    <cellStyle name="Normál 5 2 2 3 2 4 5" xfId="6180"/>
    <cellStyle name="Normál 5 2 2 3 2 4 6" xfId="19522"/>
    <cellStyle name="Normál 5 2 2 3 2 4 7" xfId="29383"/>
    <cellStyle name="Normál 5 2 2 3 2 5" xfId="1946"/>
    <cellStyle name="Normál 5 2 2 3 2 5 2" xfId="6183"/>
    <cellStyle name="Normál 5 2 2 3 2 5 2 2" xfId="17055"/>
    <cellStyle name="Normál 5 2 2 3 2 5 2 2 2" xfId="26935"/>
    <cellStyle name="Normál 5 2 2 3 2 5 2 3" xfId="12092"/>
    <cellStyle name="Normál 5 2 2 3 2 5 2 4" xfId="21993"/>
    <cellStyle name="Normál 5 2 2 3 2 5 3" xfId="14568"/>
    <cellStyle name="Normál 5 2 2 3 2 5 3 2" xfId="24462"/>
    <cellStyle name="Normál 5 2 2 3 2 5 4" xfId="9551"/>
    <cellStyle name="Normál 5 2 2 3 2 5 5" xfId="6182"/>
    <cellStyle name="Normál 5 2 2 3 2 5 6" xfId="19523"/>
    <cellStyle name="Normál 5 2 2 3 2 5 7" xfId="29384"/>
    <cellStyle name="Normál 5 2 2 3 2 6" xfId="1947"/>
    <cellStyle name="Normál 5 2 2 3 2 6 2" xfId="6185"/>
    <cellStyle name="Normál 5 2 2 3 2 6 2 2" xfId="17056"/>
    <cellStyle name="Normál 5 2 2 3 2 6 2 2 2" xfId="26936"/>
    <cellStyle name="Normál 5 2 2 3 2 6 2 3" xfId="12093"/>
    <cellStyle name="Normál 5 2 2 3 2 6 2 4" xfId="21994"/>
    <cellStyle name="Normál 5 2 2 3 2 6 3" xfId="14569"/>
    <cellStyle name="Normál 5 2 2 3 2 6 3 2" xfId="24463"/>
    <cellStyle name="Normál 5 2 2 3 2 6 4" xfId="9552"/>
    <cellStyle name="Normál 5 2 2 3 2 6 5" xfId="6184"/>
    <cellStyle name="Normál 5 2 2 3 2 6 6" xfId="19524"/>
    <cellStyle name="Normál 5 2 2 3 2 6 7" xfId="29385"/>
    <cellStyle name="Normál 5 2 2 3 2 7" xfId="6186"/>
    <cellStyle name="Normál 5 2 2 3 2 7 2" xfId="17048"/>
    <cellStyle name="Normál 5 2 2 3 2 7 2 2" xfId="26928"/>
    <cellStyle name="Normál 5 2 2 3 2 7 3" xfId="12085"/>
    <cellStyle name="Normál 5 2 2 3 2 7 4" xfId="21986"/>
    <cellStyle name="Normál 5 2 2 3 2 8" xfId="14561"/>
    <cellStyle name="Normál 5 2 2 3 2 8 2" xfId="24455"/>
    <cellStyle name="Normál 5 2 2 3 2 9" xfId="9544"/>
    <cellStyle name="Normál 5 2 2 3 3" xfId="1948"/>
    <cellStyle name="Normál 5 2 2 3 3 10" xfId="6187"/>
    <cellStyle name="Normál 5 2 2 3 3 11" xfId="19525"/>
    <cellStyle name="Normál 5 2 2 3 3 12" xfId="29386"/>
    <cellStyle name="Normál 5 2 2 3 3 2" xfId="1949"/>
    <cellStyle name="Normál 5 2 2 3 3 2 10" xfId="29387"/>
    <cellStyle name="Normál 5 2 2 3 3 2 2" xfId="1950"/>
    <cellStyle name="Normál 5 2 2 3 3 2 2 2" xfId="6190"/>
    <cellStyle name="Normál 5 2 2 3 3 2 2 2 2" xfId="17059"/>
    <cellStyle name="Normál 5 2 2 3 3 2 2 2 2 2" xfId="26939"/>
    <cellStyle name="Normál 5 2 2 3 3 2 2 2 3" xfId="12096"/>
    <cellStyle name="Normál 5 2 2 3 3 2 2 2 4" xfId="21997"/>
    <cellStyle name="Normál 5 2 2 3 3 2 2 3" xfId="14572"/>
    <cellStyle name="Normál 5 2 2 3 3 2 2 3 2" xfId="24466"/>
    <cellStyle name="Normál 5 2 2 3 3 2 2 4" xfId="9555"/>
    <cellStyle name="Normál 5 2 2 3 3 2 2 5" xfId="6189"/>
    <cellStyle name="Normál 5 2 2 3 3 2 2 6" xfId="19527"/>
    <cellStyle name="Normál 5 2 2 3 3 2 2 7" xfId="29388"/>
    <cellStyle name="Normál 5 2 2 3 3 2 3" xfId="1951"/>
    <cellStyle name="Normál 5 2 2 3 3 2 3 2" xfId="6192"/>
    <cellStyle name="Normál 5 2 2 3 3 2 3 2 2" xfId="17060"/>
    <cellStyle name="Normál 5 2 2 3 3 2 3 2 2 2" xfId="26940"/>
    <cellStyle name="Normál 5 2 2 3 3 2 3 2 3" xfId="12097"/>
    <cellStyle name="Normál 5 2 2 3 3 2 3 2 4" xfId="21998"/>
    <cellStyle name="Normál 5 2 2 3 3 2 3 3" xfId="14573"/>
    <cellStyle name="Normál 5 2 2 3 3 2 3 3 2" xfId="24467"/>
    <cellStyle name="Normál 5 2 2 3 3 2 3 4" xfId="9556"/>
    <cellStyle name="Normál 5 2 2 3 3 2 3 5" xfId="6191"/>
    <cellStyle name="Normál 5 2 2 3 3 2 3 6" xfId="19528"/>
    <cellStyle name="Normál 5 2 2 3 3 2 3 7" xfId="29389"/>
    <cellStyle name="Normál 5 2 2 3 3 2 4" xfId="1952"/>
    <cellStyle name="Normál 5 2 2 3 3 2 4 2" xfId="6194"/>
    <cellStyle name="Normál 5 2 2 3 3 2 4 2 2" xfId="17061"/>
    <cellStyle name="Normál 5 2 2 3 3 2 4 2 2 2" xfId="26941"/>
    <cellStyle name="Normál 5 2 2 3 3 2 4 2 3" xfId="12098"/>
    <cellStyle name="Normál 5 2 2 3 3 2 4 2 4" xfId="21999"/>
    <cellStyle name="Normál 5 2 2 3 3 2 4 3" xfId="14574"/>
    <cellStyle name="Normál 5 2 2 3 3 2 4 3 2" xfId="24468"/>
    <cellStyle name="Normál 5 2 2 3 3 2 4 4" xfId="9557"/>
    <cellStyle name="Normál 5 2 2 3 3 2 4 5" xfId="6193"/>
    <cellStyle name="Normál 5 2 2 3 3 2 4 6" xfId="19529"/>
    <cellStyle name="Normál 5 2 2 3 3 2 4 7" xfId="29390"/>
    <cellStyle name="Normál 5 2 2 3 3 2 5" xfId="6195"/>
    <cellStyle name="Normál 5 2 2 3 3 2 5 2" xfId="17058"/>
    <cellStyle name="Normál 5 2 2 3 3 2 5 2 2" xfId="26938"/>
    <cellStyle name="Normál 5 2 2 3 3 2 5 3" xfId="12095"/>
    <cellStyle name="Normál 5 2 2 3 3 2 5 4" xfId="21996"/>
    <cellStyle name="Normál 5 2 2 3 3 2 6" xfId="14571"/>
    <cellStyle name="Normál 5 2 2 3 3 2 6 2" xfId="24465"/>
    <cellStyle name="Normál 5 2 2 3 3 2 7" xfId="9554"/>
    <cellStyle name="Normál 5 2 2 3 3 2 8" xfId="6188"/>
    <cellStyle name="Normál 5 2 2 3 3 2 9" xfId="19526"/>
    <cellStyle name="Normál 5 2 2 3 3 3" xfId="1953"/>
    <cellStyle name="Normál 5 2 2 3 3 3 2" xfId="6197"/>
    <cellStyle name="Normál 5 2 2 3 3 3 2 2" xfId="17062"/>
    <cellStyle name="Normál 5 2 2 3 3 3 2 2 2" xfId="26942"/>
    <cellStyle name="Normál 5 2 2 3 3 3 2 3" xfId="12099"/>
    <cellStyle name="Normál 5 2 2 3 3 3 2 4" xfId="22000"/>
    <cellStyle name="Normál 5 2 2 3 3 3 3" xfId="14575"/>
    <cellStyle name="Normál 5 2 2 3 3 3 3 2" xfId="24469"/>
    <cellStyle name="Normál 5 2 2 3 3 3 4" xfId="9558"/>
    <cellStyle name="Normál 5 2 2 3 3 3 5" xfId="6196"/>
    <cellStyle name="Normál 5 2 2 3 3 3 6" xfId="19530"/>
    <cellStyle name="Normál 5 2 2 3 3 3 7" xfId="29391"/>
    <cellStyle name="Normál 5 2 2 3 3 4" xfId="1954"/>
    <cellStyle name="Normál 5 2 2 3 3 4 2" xfId="6199"/>
    <cellStyle name="Normál 5 2 2 3 3 4 2 2" xfId="17063"/>
    <cellStyle name="Normál 5 2 2 3 3 4 2 2 2" xfId="26943"/>
    <cellStyle name="Normál 5 2 2 3 3 4 2 3" xfId="12100"/>
    <cellStyle name="Normál 5 2 2 3 3 4 2 4" xfId="22001"/>
    <cellStyle name="Normál 5 2 2 3 3 4 3" xfId="14576"/>
    <cellStyle name="Normál 5 2 2 3 3 4 3 2" xfId="24470"/>
    <cellStyle name="Normál 5 2 2 3 3 4 4" xfId="9559"/>
    <cellStyle name="Normál 5 2 2 3 3 4 5" xfId="6198"/>
    <cellStyle name="Normál 5 2 2 3 3 4 6" xfId="19531"/>
    <cellStyle name="Normál 5 2 2 3 3 4 7" xfId="29392"/>
    <cellStyle name="Normál 5 2 2 3 3 5" xfId="1955"/>
    <cellStyle name="Normál 5 2 2 3 3 5 2" xfId="6201"/>
    <cellStyle name="Normál 5 2 2 3 3 5 2 2" xfId="17064"/>
    <cellStyle name="Normál 5 2 2 3 3 5 2 2 2" xfId="26944"/>
    <cellStyle name="Normál 5 2 2 3 3 5 2 3" xfId="12101"/>
    <cellStyle name="Normál 5 2 2 3 3 5 2 4" xfId="22002"/>
    <cellStyle name="Normál 5 2 2 3 3 5 3" xfId="14577"/>
    <cellStyle name="Normál 5 2 2 3 3 5 3 2" xfId="24471"/>
    <cellStyle name="Normál 5 2 2 3 3 5 4" xfId="9560"/>
    <cellStyle name="Normál 5 2 2 3 3 5 5" xfId="6200"/>
    <cellStyle name="Normál 5 2 2 3 3 5 6" xfId="19532"/>
    <cellStyle name="Normál 5 2 2 3 3 5 7" xfId="29393"/>
    <cellStyle name="Normál 5 2 2 3 3 6" xfId="1956"/>
    <cellStyle name="Normál 5 2 2 3 3 6 2" xfId="6203"/>
    <cellStyle name="Normál 5 2 2 3 3 6 2 2" xfId="17065"/>
    <cellStyle name="Normál 5 2 2 3 3 6 2 2 2" xfId="26945"/>
    <cellStyle name="Normál 5 2 2 3 3 6 2 3" xfId="12102"/>
    <cellStyle name="Normál 5 2 2 3 3 6 2 4" xfId="22003"/>
    <cellStyle name="Normál 5 2 2 3 3 6 3" xfId="14578"/>
    <cellStyle name="Normál 5 2 2 3 3 6 3 2" xfId="24472"/>
    <cellStyle name="Normál 5 2 2 3 3 6 4" xfId="9561"/>
    <cellStyle name="Normál 5 2 2 3 3 6 5" xfId="6202"/>
    <cellStyle name="Normál 5 2 2 3 3 6 6" xfId="19533"/>
    <cellStyle name="Normál 5 2 2 3 3 6 7" xfId="29394"/>
    <cellStyle name="Normál 5 2 2 3 3 7" xfId="6204"/>
    <cellStyle name="Normál 5 2 2 3 3 7 2" xfId="17057"/>
    <cellStyle name="Normál 5 2 2 3 3 7 2 2" xfId="26937"/>
    <cellStyle name="Normál 5 2 2 3 3 7 3" xfId="12094"/>
    <cellStyle name="Normál 5 2 2 3 3 7 4" xfId="21995"/>
    <cellStyle name="Normál 5 2 2 3 3 8" xfId="14570"/>
    <cellStyle name="Normál 5 2 2 3 3 8 2" xfId="24464"/>
    <cellStyle name="Normál 5 2 2 3 3 9" xfId="9553"/>
    <cellStyle name="Normál 5 2 2 3 4" xfId="1957"/>
    <cellStyle name="Normál 5 2 2 3 4 10" xfId="6205"/>
    <cellStyle name="Normál 5 2 2 3 4 11" xfId="19534"/>
    <cellStyle name="Normál 5 2 2 3 4 12" xfId="29395"/>
    <cellStyle name="Normál 5 2 2 3 4 2" xfId="1958"/>
    <cellStyle name="Normál 5 2 2 3 4 2 10" xfId="29396"/>
    <cellStyle name="Normál 5 2 2 3 4 2 2" xfId="1959"/>
    <cellStyle name="Normál 5 2 2 3 4 2 2 2" xfId="6208"/>
    <cellStyle name="Normál 5 2 2 3 4 2 2 2 2" xfId="17068"/>
    <cellStyle name="Normál 5 2 2 3 4 2 2 2 2 2" xfId="26948"/>
    <cellStyle name="Normál 5 2 2 3 4 2 2 2 3" xfId="12105"/>
    <cellStyle name="Normál 5 2 2 3 4 2 2 2 4" xfId="22006"/>
    <cellStyle name="Normál 5 2 2 3 4 2 2 3" xfId="14581"/>
    <cellStyle name="Normál 5 2 2 3 4 2 2 3 2" xfId="24475"/>
    <cellStyle name="Normál 5 2 2 3 4 2 2 4" xfId="9564"/>
    <cellStyle name="Normál 5 2 2 3 4 2 2 5" xfId="6207"/>
    <cellStyle name="Normál 5 2 2 3 4 2 2 6" xfId="19536"/>
    <cellStyle name="Normál 5 2 2 3 4 2 2 7" xfId="29397"/>
    <cellStyle name="Normál 5 2 2 3 4 2 3" xfId="1960"/>
    <cellStyle name="Normál 5 2 2 3 4 2 3 2" xfId="6210"/>
    <cellStyle name="Normál 5 2 2 3 4 2 3 2 2" xfId="17069"/>
    <cellStyle name="Normál 5 2 2 3 4 2 3 2 2 2" xfId="26949"/>
    <cellStyle name="Normál 5 2 2 3 4 2 3 2 3" xfId="12106"/>
    <cellStyle name="Normál 5 2 2 3 4 2 3 2 4" xfId="22007"/>
    <cellStyle name="Normál 5 2 2 3 4 2 3 3" xfId="14582"/>
    <cellStyle name="Normál 5 2 2 3 4 2 3 3 2" xfId="24476"/>
    <cellStyle name="Normál 5 2 2 3 4 2 3 4" xfId="9565"/>
    <cellStyle name="Normál 5 2 2 3 4 2 3 5" xfId="6209"/>
    <cellStyle name="Normál 5 2 2 3 4 2 3 6" xfId="19537"/>
    <cellStyle name="Normál 5 2 2 3 4 2 3 7" xfId="29398"/>
    <cellStyle name="Normál 5 2 2 3 4 2 4" xfId="1961"/>
    <cellStyle name="Normál 5 2 2 3 4 2 4 2" xfId="6212"/>
    <cellStyle name="Normál 5 2 2 3 4 2 4 2 2" xfId="17070"/>
    <cellStyle name="Normál 5 2 2 3 4 2 4 2 2 2" xfId="26950"/>
    <cellStyle name="Normál 5 2 2 3 4 2 4 2 3" xfId="12107"/>
    <cellStyle name="Normál 5 2 2 3 4 2 4 2 4" xfId="22008"/>
    <cellStyle name="Normál 5 2 2 3 4 2 4 3" xfId="14583"/>
    <cellStyle name="Normál 5 2 2 3 4 2 4 3 2" xfId="24477"/>
    <cellStyle name="Normál 5 2 2 3 4 2 4 4" xfId="9566"/>
    <cellStyle name="Normál 5 2 2 3 4 2 4 5" xfId="6211"/>
    <cellStyle name="Normál 5 2 2 3 4 2 4 6" xfId="19538"/>
    <cellStyle name="Normál 5 2 2 3 4 2 4 7" xfId="29399"/>
    <cellStyle name="Normál 5 2 2 3 4 2 5" xfId="6213"/>
    <cellStyle name="Normál 5 2 2 3 4 2 5 2" xfId="17067"/>
    <cellStyle name="Normál 5 2 2 3 4 2 5 2 2" xfId="26947"/>
    <cellStyle name="Normál 5 2 2 3 4 2 5 3" xfId="12104"/>
    <cellStyle name="Normál 5 2 2 3 4 2 5 4" xfId="22005"/>
    <cellStyle name="Normál 5 2 2 3 4 2 6" xfId="14580"/>
    <cellStyle name="Normál 5 2 2 3 4 2 6 2" xfId="24474"/>
    <cellStyle name="Normál 5 2 2 3 4 2 7" xfId="9563"/>
    <cellStyle name="Normál 5 2 2 3 4 2 8" xfId="6206"/>
    <cellStyle name="Normál 5 2 2 3 4 2 9" xfId="19535"/>
    <cellStyle name="Normál 5 2 2 3 4 3" xfId="1962"/>
    <cellStyle name="Normál 5 2 2 3 4 3 2" xfId="6215"/>
    <cellStyle name="Normál 5 2 2 3 4 3 2 2" xfId="17071"/>
    <cellStyle name="Normál 5 2 2 3 4 3 2 2 2" xfId="26951"/>
    <cellStyle name="Normál 5 2 2 3 4 3 2 3" xfId="12108"/>
    <cellStyle name="Normál 5 2 2 3 4 3 2 4" xfId="22009"/>
    <cellStyle name="Normál 5 2 2 3 4 3 3" xfId="14584"/>
    <cellStyle name="Normál 5 2 2 3 4 3 3 2" xfId="24478"/>
    <cellStyle name="Normál 5 2 2 3 4 3 4" xfId="9567"/>
    <cellStyle name="Normál 5 2 2 3 4 3 5" xfId="6214"/>
    <cellStyle name="Normál 5 2 2 3 4 3 6" xfId="19539"/>
    <cellStyle name="Normál 5 2 2 3 4 3 7" xfId="29400"/>
    <cellStyle name="Normál 5 2 2 3 4 4" xfId="1963"/>
    <cellStyle name="Normál 5 2 2 3 4 4 2" xfId="6217"/>
    <cellStyle name="Normál 5 2 2 3 4 4 2 2" xfId="17072"/>
    <cellStyle name="Normál 5 2 2 3 4 4 2 2 2" xfId="26952"/>
    <cellStyle name="Normál 5 2 2 3 4 4 2 3" xfId="12109"/>
    <cellStyle name="Normál 5 2 2 3 4 4 2 4" xfId="22010"/>
    <cellStyle name="Normál 5 2 2 3 4 4 3" xfId="14585"/>
    <cellStyle name="Normál 5 2 2 3 4 4 3 2" xfId="24479"/>
    <cellStyle name="Normál 5 2 2 3 4 4 4" xfId="9568"/>
    <cellStyle name="Normál 5 2 2 3 4 4 5" xfId="6216"/>
    <cellStyle name="Normál 5 2 2 3 4 4 6" xfId="19540"/>
    <cellStyle name="Normál 5 2 2 3 4 4 7" xfId="29401"/>
    <cellStyle name="Normál 5 2 2 3 4 5" xfId="1964"/>
    <cellStyle name="Normál 5 2 2 3 4 5 2" xfId="6219"/>
    <cellStyle name="Normál 5 2 2 3 4 5 2 2" xfId="17073"/>
    <cellStyle name="Normál 5 2 2 3 4 5 2 2 2" xfId="26953"/>
    <cellStyle name="Normál 5 2 2 3 4 5 2 3" xfId="12110"/>
    <cellStyle name="Normál 5 2 2 3 4 5 2 4" xfId="22011"/>
    <cellStyle name="Normál 5 2 2 3 4 5 3" xfId="14586"/>
    <cellStyle name="Normál 5 2 2 3 4 5 3 2" xfId="24480"/>
    <cellStyle name="Normál 5 2 2 3 4 5 4" xfId="9569"/>
    <cellStyle name="Normál 5 2 2 3 4 5 5" xfId="6218"/>
    <cellStyle name="Normál 5 2 2 3 4 5 6" xfId="19541"/>
    <cellStyle name="Normál 5 2 2 3 4 5 7" xfId="29402"/>
    <cellStyle name="Normál 5 2 2 3 4 6" xfId="1965"/>
    <cellStyle name="Normál 5 2 2 3 4 6 2" xfId="6221"/>
    <cellStyle name="Normál 5 2 2 3 4 6 2 2" xfId="17074"/>
    <cellStyle name="Normál 5 2 2 3 4 6 2 2 2" xfId="26954"/>
    <cellStyle name="Normál 5 2 2 3 4 6 2 3" xfId="12111"/>
    <cellStyle name="Normál 5 2 2 3 4 6 2 4" xfId="22012"/>
    <cellStyle name="Normál 5 2 2 3 4 6 3" xfId="14587"/>
    <cellStyle name="Normál 5 2 2 3 4 6 3 2" xfId="24481"/>
    <cellStyle name="Normál 5 2 2 3 4 6 4" xfId="9570"/>
    <cellStyle name="Normál 5 2 2 3 4 6 5" xfId="6220"/>
    <cellStyle name="Normál 5 2 2 3 4 6 6" xfId="19542"/>
    <cellStyle name="Normál 5 2 2 3 4 6 7" xfId="29403"/>
    <cellStyle name="Normál 5 2 2 3 4 7" xfId="6222"/>
    <cellStyle name="Normál 5 2 2 3 4 7 2" xfId="17066"/>
    <cellStyle name="Normál 5 2 2 3 4 7 2 2" xfId="26946"/>
    <cellStyle name="Normál 5 2 2 3 4 7 3" xfId="12103"/>
    <cellStyle name="Normál 5 2 2 3 4 7 4" xfId="22004"/>
    <cellStyle name="Normál 5 2 2 3 4 8" xfId="14579"/>
    <cellStyle name="Normál 5 2 2 3 4 8 2" xfId="24473"/>
    <cellStyle name="Normál 5 2 2 3 4 9" xfId="9562"/>
    <cellStyle name="Normál 5 2 2 3 5" xfId="1966"/>
    <cellStyle name="Normál 5 2 2 3 5 10" xfId="6223"/>
    <cellStyle name="Normál 5 2 2 3 5 11" xfId="19543"/>
    <cellStyle name="Normál 5 2 2 3 5 12" xfId="29404"/>
    <cellStyle name="Normál 5 2 2 3 5 2" xfId="1967"/>
    <cellStyle name="Normál 5 2 2 3 5 2 10" xfId="29405"/>
    <cellStyle name="Normál 5 2 2 3 5 2 2" xfId="1968"/>
    <cellStyle name="Normál 5 2 2 3 5 2 2 2" xfId="6226"/>
    <cellStyle name="Normál 5 2 2 3 5 2 2 2 2" xfId="17077"/>
    <cellStyle name="Normál 5 2 2 3 5 2 2 2 2 2" xfId="26957"/>
    <cellStyle name="Normál 5 2 2 3 5 2 2 2 3" xfId="12114"/>
    <cellStyle name="Normál 5 2 2 3 5 2 2 2 4" xfId="22015"/>
    <cellStyle name="Normál 5 2 2 3 5 2 2 3" xfId="14590"/>
    <cellStyle name="Normál 5 2 2 3 5 2 2 3 2" xfId="24484"/>
    <cellStyle name="Normál 5 2 2 3 5 2 2 4" xfId="9573"/>
    <cellStyle name="Normál 5 2 2 3 5 2 2 5" xfId="6225"/>
    <cellStyle name="Normál 5 2 2 3 5 2 2 6" xfId="19545"/>
    <cellStyle name="Normál 5 2 2 3 5 2 2 7" xfId="29406"/>
    <cellStyle name="Normál 5 2 2 3 5 2 3" xfId="1969"/>
    <cellStyle name="Normál 5 2 2 3 5 2 3 2" xfId="6228"/>
    <cellStyle name="Normál 5 2 2 3 5 2 3 2 2" xfId="17078"/>
    <cellStyle name="Normál 5 2 2 3 5 2 3 2 2 2" xfId="26958"/>
    <cellStyle name="Normál 5 2 2 3 5 2 3 2 3" xfId="12115"/>
    <cellStyle name="Normál 5 2 2 3 5 2 3 2 4" xfId="22016"/>
    <cellStyle name="Normál 5 2 2 3 5 2 3 3" xfId="14591"/>
    <cellStyle name="Normál 5 2 2 3 5 2 3 3 2" xfId="24485"/>
    <cellStyle name="Normál 5 2 2 3 5 2 3 4" xfId="9574"/>
    <cellStyle name="Normál 5 2 2 3 5 2 3 5" xfId="6227"/>
    <cellStyle name="Normál 5 2 2 3 5 2 3 6" xfId="19546"/>
    <cellStyle name="Normál 5 2 2 3 5 2 3 7" xfId="29407"/>
    <cellStyle name="Normál 5 2 2 3 5 2 4" xfId="1970"/>
    <cellStyle name="Normál 5 2 2 3 5 2 4 2" xfId="6230"/>
    <cellStyle name="Normál 5 2 2 3 5 2 4 2 2" xfId="17079"/>
    <cellStyle name="Normál 5 2 2 3 5 2 4 2 2 2" xfId="26959"/>
    <cellStyle name="Normál 5 2 2 3 5 2 4 2 3" xfId="12116"/>
    <cellStyle name="Normál 5 2 2 3 5 2 4 2 4" xfId="22017"/>
    <cellStyle name="Normál 5 2 2 3 5 2 4 3" xfId="14592"/>
    <cellStyle name="Normál 5 2 2 3 5 2 4 3 2" xfId="24486"/>
    <cellStyle name="Normál 5 2 2 3 5 2 4 4" xfId="9575"/>
    <cellStyle name="Normál 5 2 2 3 5 2 4 5" xfId="6229"/>
    <cellStyle name="Normál 5 2 2 3 5 2 4 6" xfId="19547"/>
    <cellStyle name="Normál 5 2 2 3 5 2 4 7" xfId="29408"/>
    <cellStyle name="Normál 5 2 2 3 5 2 5" xfId="6231"/>
    <cellStyle name="Normál 5 2 2 3 5 2 5 2" xfId="17076"/>
    <cellStyle name="Normál 5 2 2 3 5 2 5 2 2" xfId="26956"/>
    <cellStyle name="Normál 5 2 2 3 5 2 5 3" xfId="12113"/>
    <cellStyle name="Normál 5 2 2 3 5 2 5 4" xfId="22014"/>
    <cellStyle name="Normál 5 2 2 3 5 2 6" xfId="14589"/>
    <cellStyle name="Normál 5 2 2 3 5 2 6 2" xfId="24483"/>
    <cellStyle name="Normál 5 2 2 3 5 2 7" xfId="9572"/>
    <cellStyle name="Normál 5 2 2 3 5 2 8" xfId="6224"/>
    <cellStyle name="Normál 5 2 2 3 5 2 9" xfId="19544"/>
    <cellStyle name="Normál 5 2 2 3 5 3" xfId="1971"/>
    <cellStyle name="Normál 5 2 2 3 5 3 2" xfId="6233"/>
    <cellStyle name="Normál 5 2 2 3 5 3 2 2" xfId="17080"/>
    <cellStyle name="Normál 5 2 2 3 5 3 2 2 2" xfId="26960"/>
    <cellStyle name="Normál 5 2 2 3 5 3 2 3" xfId="12117"/>
    <cellStyle name="Normál 5 2 2 3 5 3 2 4" xfId="22018"/>
    <cellStyle name="Normál 5 2 2 3 5 3 3" xfId="14593"/>
    <cellStyle name="Normál 5 2 2 3 5 3 3 2" xfId="24487"/>
    <cellStyle name="Normál 5 2 2 3 5 3 4" xfId="9576"/>
    <cellStyle name="Normál 5 2 2 3 5 3 5" xfId="6232"/>
    <cellStyle name="Normál 5 2 2 3 5 3 6" xfId="19548"/>
    <cellStyle name="Normál 5 2 2 3 5 3 7" xfId="29409"/>
    <cellStyle name="Normál 5 2 2 3 5 4" xfId="1972"/>
    <cellStyle name="Normál 5 2 2 3 5 4 2" xfId="6235"/>
    <cellStyle name="Normál 5 2 2 3 5 4 2 2" xfId="17081"/>
    <cellStyle name="Normál 5 2 2 3 5 4 2 2 2" xfId="26961"/>
    <cellStyle name="Normál 5 2 2 3 5 4 2 3" xfId="12118"/>
    <cellStyle name="Normál 5 2 2 3 5 4 2 4" xfId="22019"/>
    <cellStyle name="Normál 5 2 2 3 5 4 3" xfId="14594"/>
    <cellStyle name="Normál 5 2 2 3 5 4 3 2" xfId="24488"/>
    <cellStyle name="Normál 5 2 2 3 5 4 4" xfId="9577"/>
    <cellStyle name="Normál 5 2 2 3 5 4 5" xfId="6234"/>
    <cellStyle name="Normál 5 2 2 3 5 4 6" xfId="19549"/>
    <cellStyle name="Normál 5 2 2 3 5 4 7" xfId="29410"/>
    <cellStyle name="Normál 5 2 2 3 5 5" xfId="1973"/>
    <cellStyle name="Normál 5 2 2 3 5 5 2" xfId="6237"/>
    <cellStyle name="Normál 5 2 2 3 5 5 2 2" xfId="17082"/>
    <cellStyle name="Normál 5 2 2 3 5 5 2 2 2" xfId="26962"/>
    <cellStyle name="Normál 5 2 2 3 5 5 2 3" xfId="12119"/>
    <cellStyle name="Normál 5 2 2 3 5 5 2 4" xfId="22020"/>
    <cellStyle name="Normál 5 2 2 3 5 5 3" xfId="14595"/>
    <cellStyle name="Normál 5 2 2 3 5 5 3 2" xfId="24489"/>
    <cellStyle name="Normál 5 2 2 3 5 5 4" xfId="9578"/>
    <cellStyle name="Normál 5 2 2 3 5 5 5" xfId="6236"/>
    <cellStyle name="Normál 5 2 2 3 5 5 6" xfId="19550"/>
    <cellStyle name="Normál 5 2 2 3 5 5 7" xfId="29411"/>
    <cellStyle name="Normál 5 2 2 3 5 6" xfId="1974"/>
    <cellStyle name="Normál 5 2 2 3 5 6 2" xfId="6239"/>
    <cellStyle name="Normál 5 2 2 3 5 6 2 2" xfId="17083"/>
    <cellStyle name="Normál 5 2 2 3 5 6 2 2 2" xfId="26963"/>
    <cellStyle name="Normál 5 2 2 3 5 6 2 3" xfId="12120"/>
    <cellStyle name="Normál 5 2 2 3 5 6 2 4" xfId="22021"/>
    <cellStyle name="Normál 5 2 2 3 5 6 3" xfId="14596"/>
    <cellStyle name="Normál 5 2 2 3 5 6 3 2" xfId="24490"/>
    <cellStyle name="Normál 5 2 2 3 5 6 4" xfId="9579"/>
    <cellStyle name="Normál 5 2 2 3 5 6 5" xfId="6238"/>
    <cellStyle name="Normál 5 2 2 3 5 6 6" xfId="19551"/>
    <cellStyle name="Normál 5 2 2 3 5 6 7" xfId="29412"/>
    <cellStyle name="Normál 5 2 2 3 5 7" xfId="6240"/>
    <cellStyle name="Normál 5 2 2 3 5 7 2" xfId="17075"/>
    <cellStyle name="Normál 5 2 2 3 5 7 2 2" xfId="26955"/>
    <cellStyle name="Normál 5 2 2 3 5 7 3" xfId="12112"/>
    <cellStyle name="Normál 5 2 2 3 5 7 4" xfId="22013"/>
    <cellStyle name="Normál 5 2 2 3 5 8" xfId="14588"/>
    <cellStyle name="Normál 5 2 2 3 5 8 2" xfId="24482"/>
    <cellStyle name="Normál 5 2 2 3 5 9" xfId="9571"/>
    <cellStyle name="Normál 5 2 2 3 6" xfId="1975"/>
    <cellStyle name="Normál 5 2 2 3 6 10" xfId="6241"/>
    <cellStyle name="Normál 5 2 2 3 6 11" xfId="19552"/>
    <cellStyle name="Normál 5 2 2 3 6 12" xfId="29413"/>
    <cellStyle name="Normál 5 2 2 3 6 2" xfId="1976"/>
    <cellStyle name="Normál 5 2 2 3 6 2 10" xfId="29414"/>
    <cellStyle name="Normál 5 2 2 3 6 2 2" xfId="1977"/>
    <cellStyle name="Normál 5 2 2 3 6 2 2 2" xfId="6244"/>
    <cellStyle name="Normál 5 2 2 3 6 2 2 2 2" xfId="17086"/>
    <cellStyle name="Normál 5 2 2 3 6 2 2 2 2 2" xfId="26966"/>
    <cellStyle name="Normál 5 2 2 3 6 2 2 2 3" xfId="12123"/>
    <cellStyle name="Normál 5 2 2 3 6 2 2 2 4" xfId="22024"/>
    <cellStyle name="Normál 5 2 2 3 6 2 2 3" xfId="14599"/>
    <cellStyle name="Normál 5 2 2 3 6 2 2 3 2" xfId="24493"/>
    <cellStyle name="Normál 5 2 2 3 6 2 2 4" xfId="9582"/>
    <cellStyle name="Normál 5 2 2 3 6 2 2 5" xfId="6243"/>
    <cellStyle name="Normál 5 2 2 3 6 2 2 6" xfId="19554"/>
    <cellStyle name="Normál 5 2 2 3 6 2 2 7" xfId="29415"/>
    <cellStyle name="Normál 5 2 2 3 6 2 3" xfId="1978"/>
    <cellStyle name="Normál 5 2 2 3 6 2 3 2" xfId="6246"/>
    <cellStyle name="Normál 5 2 2 3 6 2 3 2 2" xfId="17087"/>
    <cellStyle name="Normál 5 2 2 3 6 2 3 2 2 2" xfId="26967"/>
    <cellStyle name="Normál 5 2 2 3 6 2 3 2 3" xfId="12124"/>
    <cellStyle name="Normál 5 2 2 3 6 2 3 2 4" xfId="22025"/>
    <cellStyle name="Normál 5 2 2 3 6 2 3 3" xfId="14600"/>
    <cellStyle name="Normál 5 2 2 3 6 2 3 3 2" xfId="24494"/>
    <cellStyle name="Normál 5 2 2 3 6 2 3 4" xfId="9583"/>
    <cellStyle name="Normál 5 2 2 3 6 2 3 5" xfId="6245"/>
    <cellStyle name="Normál 5 2 2 3 6 2 3 6" xfId="19555"/>
    <cellStyle name="Normál 5 2 2 3 6 2 3 7" xfId="29416"/>
    <cellStyle name="Normál 5 2 2 3 6 2 4" xfId="1979"/>
    <cellStyle name="Normál 5 2 2 3 6 2 4 2" xfId="6248"/>
    <cellStyle name="Normál 5 2 2 3 6 2 4 2 2" xfId="17088"/>
    <cellStyle name="Normál 5 2 2 3 6 2 4 2 2 2" xfId="26968"/>
    <cellStyle name="Normál 5 2 2 3 6 2 4 2 3" xfId="12125"/>
    <cellStyle name="Normál 5 2 2 3 6 2 4 2 4" xfId="22026"/>
    <cellStyle name="Normál 5 2 2 3 6 2 4 3" xfId="14601"/>
    <cellStyle name="Normál 5 2 2 3 6 2 4 3 2" xfId="24495"/>
    <cellStyle name="Normál 5 2 2 3 6 2 4 4" xfId="9584"/>
    <cellStyle name="Normál 5 2 2 3 6 2 4 5" xfId="6247"/>
    <cellStyle name="Normál 5 2 2 3 6 2 4 6" xfId="19556"/>
    <cellStyle name="Normál 5 2 2 3 6 2 4 7" xfId="29417"/>
    <cellStyle name="Normál 5 2 2 3 6 2 5" xfId="6249"/>
    <cellStyle name="Normál 5 2 2 3 6 2 5 2" xfId="17085"/>
    <cellStyle name="Normál 5 2 2 3 6 2 5 2 2" xfId="26965"/>
    <cellStyle name="Normál 5 2 2 3 6 2 5 3" xfId="12122"/>
    <cellStyle name="Normál 5 2 2 3 6 2 5 4" xfId="22023"/>
    <cellStyle name="Normál 5 2 2 3 6 2 6" xfId="14598"/>
    <cellStyle name="Normál 5 2 2 3 6 2 6 2" xfId="24492"/>
    <cellStyle name="Normál 5 2 2 3 6 2 7" xfId="9581"/>
    <cellStyle name="Normál 5 2 2 3 6 2 8" xfId="6242"/>
    <cellStyle name="Normál 5 2 2 3 6 2 9" xfId="19553"/>
    <cellStyle name="Normál 5 2 2 3 6 3" xfId="1980"/>
    <cellStyle name="Normál 5 2 2 3 6 3 2" xfId="6251"/>
    <cellStyle name="Normál 5 2 2 3 6 3 2 2" xfId="17089"/>
    <cellStyle name="Normál 5 2 2 3 6 3 2 2 2" xfId="26969"/>
    <cellStyle name="Normál 5 2 2 3 6 3 2 3" xfId="12126"/>
    <cellStyle name="Normál 5 2 2 3 6 3 2 4" xfId="22027"/>
    <cellStyle name="Normál 5 2 2 3 6 3 3" xfId="14602"/>
    <cellStyle name="Normál 5 2 2 3 6 3 3 2" xfId="24496"/>
    <cellStyle name="Normál 5 2 2 3 6 3 4" xfId="9585"/>
    <cellStyle name="Normál 5 2 2 3 6 3 5" xfId="6250"/>
    <cellStyle name="Normál 5 2 2 3 6 3 6" xfId="19557"/>
    <cellStyle name="Normál 5 2 2 3 6 3 7" xfId="29418"/>
    <cellStyle name="Normál 5 2 2 3 6 4" xfId="1981"/>
    <cellStyle name="Normál 5 2 2 3 6 4 2" xfId="6253"/>
    <cellStyle name="Normál 5 2 2 3 6 4 2 2" xfId="17090"/>
    <cellStyle name="Normál 5 2 2 3 6 4 2 2 2" xfId="26970"/>
    <cellStyle name="Normál 5 2 2 3 6 4 2 3" xfId="12127"/>
    <cellStyle name="Normál 5 2 2 3 6 4 2 4" xfId="22028"/>
    <cellStyle name="Normál 5 2 2 3 6 4 3" xfId="14603"/>
    <cellStyle name="Normál 5 2 2 3 6 4 3 2" xfId="24497"/>
    <cellStyle name="Normál 5 2 2 3 6 4 4" xfId="9586"/>
    <cellStyle name="Normál 5 2 2 3 6 4 5" xfId="6252"/>
    <cellStyle name="Normál 5 2 2 3 6 4 6" xfId="19558"/>
    <cellStyle name="Normál 5 2 2 3 6 4 7" xfId="29419"/>
    <cellStyle name="Normál 5 2 2 3 6 5" xfId="1982"/>
    <cellStyle name="Normál 5 2 2 3 6 5 2" xfId="6255"/>
    <cellStyle name="Normál 5 2 2 3 6 5 2 2" xfId="17091"/>
    <cellStyle name="Normál 5 2 2 3 6 5 2 2 2" xfId="26971"/>
    <cellStyle name="Normál 5 2 2 3 6 5 2 3" xfId="12128"/>
    <cellStyle name="Normál 5 2 2 3 6 5 2 4" xfId="22029"/>
    <cellStyle name="Normál 5 2 2 3 6 5 3" xfId="14604"/>
    <cellStyle name="Normál 5 2 2 3 6 5 3 2" xfId="24498"/>
    <cellStyle name="Normál 5 2 2 3 6 5 4" xfId="9587"/>
    <cellStyle name="Normál 5 2 2 3 6 5 5" xfId="6254"/>
    <cellStyle name="Normál 5 2 2 3 6 5 6" xfId="19559"/>
    <cellStyle name="Normál 5 2 2 3 6 5 7" xfId="29420"/>
    <cellStyle name="Normál 5 2 2 3 6 6" xfId="1983"/>
    <cellStyle name="Normál 5 2 2 3 6 6 2" xfId="6257"/>
    <cellStyle name="Normál 5 2 2 3 6 6 2 2" xfId="17092"/>
    <cellStyle name="Normál 5 2 2 3 6 6 2 2 2" xfId="26972"/>
    <cellStyle name="Normál 5 2 2 3 6 6 2 3" xfId="12129"/>
    <cellStyle name="Normál 5 2 2 3 6 6 2 4" xfId="22030"/>
    <cellStyle name="Normál 5 2 2 3 6 6 3" xfId="14605"/>
    <cellStyle name="Normál 5 2 2 3 6 6 3 2" xfId="24499"/>
    <cellStyle name="Normál 5 2 2 3 6 6 4" xfId="9588"/>
    <cellStyle name="Normál 5 2 2 3 6 6 5" xfId="6256"/>
    <cellStyle name="Normál 5 2 2 3 6 6 6" xfId="19560"/>
    <cellStyle name="Normál 5 2 2 3 6 6 7" xfId="29421"/>
    <cellStyle name="Normál 5 2 2 3 6 7" xfId="6258"/>
    <cellStyle name="Normál 5 2 2 3 6 7 2" xfId="17084"/>
    <cellStyle name="Normál 5 2 2 3 6 7 2 2" xfId="26964"/>
    <cellStyle name="Normál 5 2 2 3 6 7 3" xfId="12121"/>
    <cellStyle name="Normál 5 2 2 3 6 7 4" xfId="22022"/>
    <cellStyle name="Normál 5 2 2 3 6 8" xfId="14597"/>
    <cellStyle name="Normál 5 2 2 3 6 8 2" xfId="24491"/>
    <cellStyle name="Normál 5 2 2 3 6 9" xfId="9580"/>
    <cellStyle name="Normál 5 2 2 3 7" xfId="1984"/>
    <cellStyle name="Normál 5 2 2 3 7 10" xfId="29422"/>
    <cellStyle name="Normál 5 2 2 3 7 2" xfId="1985"/>
    <cellStyle name="Normál 5 2 2 3 7 2 2" xfId="6261"/>
    <cellStyle name="Normál 5 2 2 3 7 2 2 2" xfId="17094"/>
    <cellStyle name="Normál 5 2 2 3 7 2 2 2 2" xfId="26974"/>
    <cellStyle name="Normál 5 2 2 3 7 2 2 3" xfId="12131"/>
    <cellStyle name="Normál 5 2 2 3 7 2 2 4" xfId="22032"/>
    <cellStyle name="Normál 5 2 2 3 7 2 3" xfId="14607"/>
    <cellStyle name="Normál 5 2 2 3 7 2 3 2" xfId="24501"/>
    <cellStyle name="Normál 5 2 2 3 7 2 4" xfId="9590"/>
    <cellStyle name="Normál 5 2 2 3 7 2 5" xfId="6260"/>
    <cellStyle name="Normál 5 2 2 3 7 2 6" xfId="19562"/>
    <cellStyle name="Normál 5 2 2 3 7 2 7" xfId="29423"/>
    <cellStyle name="Normál 5 2 2 3 7 3" xfId="1986"/>
    <cellStyle name="Normál 5 2 2 3 7 3 2" xfId="6263"/>
    <cellStyle name="Normál 5 2 2 3 7 3 2 2" xfId="17095"/>
    <cellStyle name="Normál 5 2 2 3 7 3 2 2 2" xfId="26975"/>
    <cellStyle name="Normál 5 2 2 3 7 3 2 3" xfId="12132"/>
    <cellStyle name="Normál 5 2 2 3 7 3 2 4" xfId="22033"/>
    <cellStyle name="Normál 5 2 2 3 7 3 3" xfId="14608"/>
    <cellStyle name="Normál 5 2 2 3 7 3 3 2" xfId="24502"/>
    <cellStyle name="Normál 5 2 2 3 7 3 4" xfId="9591"/>
    <cellStyle name="Normál 5 2 2 3 7 3 5" xfId="6262"/>
    <cellStyle name="Normál 5 2 2 3 7 3 6" xfId="19563"/>
    <cellStyle name="Normál 5 2 2 3 7 3 7" xfId="29424"/>
    <cellStyle name="Normál 5 2 2 3 7 4" xfId="1987"/>
    <cellStyle name="Normál 5 2 2 3 7 4 2" xfId="6265"/>
    <cellStyle name="Normál 5 2 2 3 7 4 2 2" xfId="17096"/>
    <cellStyle name="Normál 5 2 2 3 7 4 2 2 2" xfId="26976"/>
    <cellStyle name="Normál 5 2 2 3 7 4 2 3" xfId="12133"/>
    <cellStyle name="Normál 5 2 2 3 7 4 2 4" xfId="22034"/>
    <cellStyle name="Normál 5 2 2 3 7 4 3" xfId="14609"/>
    <cellStyle name="Normál 5 2 2 3 7 4 3 2" xfId="24503"/>
    <cellStyle name="Normál 5 2 2 3 7 4 4" xfId="9592"/>
    <cellStyle name="Normál 5 2 2 3 7 4 5" xfId="6264"/>
    <cellStyle name="Normál 5 2 2 3 7 4 6" xfId="19564"/>
    <cellStyle name="Normál 5 2 2 3 7 4 7" xfId="29425"/>
    <cellStyle name="Normál 5 2 2 3 7 5" xfId="6266"/>
    <cellStyle name="Normál 5 2 2 3 7 5 2" xfId="17093"/>
    <cellStyle name="Normál 5 2 2 3 7 5 2 2" xfId="26973"/>
    <cellStyle name="Normál 5 2 2 3 7 5 3" xfId="12130"/>
    <cellStyle name="Normál 5 2 2 3 7 5 4" xfId="22031"/>
    <cellStyle name="Normál 5 2 2 3 7 6" xfId="14606"/>
    <cellStyle name="Normál 5 2 2 3 7 6 2" xfId="24500"/>
    <cellStyle name="Normál 5 2 2 3 7 7" xfId="9589"/>
    <cellStyle name="Normál 5 2 2 3 7 8" xfId="6259"/>
    <cellStyle name="Normál 5 2 2 3 7 9" xfId="19561"/>
    <cellStyle name="Normál 5 2 2 3 8" xfId="1988"/>
    <cellStyle name="Normál 5 2 2 3 8 10" xfId="29426"/>
    <cellStyle name="Normál 5 2 2 3 8 2" xfId="1989"/>
    <cellStyle name="Normál 5 2 2 3 8 2 2" xfId="6269"/>
    <cellStyle name="Normál 5 2 2 3 8 2 2 2" xfId="17098"/>
    <cellStyle name="Normál 5 2 2 3 8 2 2 2 2" xfId="26978"/>
    <cellStyle name="Normál 5 2 2 3 8 2 2 3" xfId="12135"/>
    <cellStyle name="Normál 5 2 2 3 8 2 2 4" xfId="22036"/>
    <cellStyle name="Normál 5 2 2 3 8 2 3" xfId="14611"/>
    <cellStyle name="Normál 5 2 2 3 8 2 3 2" xfId="24505"/>
    <cellStyle name="Normál 5 2 2 3 8 2 4" xfId="9594"/>
    <cellStyle name="Normál 5 2 2 3 8 2 5" xfId="6268"/>
    <cellStyle name="Normál 5 2 2 3 8 2 6" xfId="19566"/>
    <cellStyle name="Normál 5 2 2 3 8 2 7" xfId="29427"/>
    <cellStyle name="Normál 5 2 2 3 8 3" xfId="1990"/>
    <cellStyle name="Normál 5 2 2 3 8 3 2" xfId="6271"/>
    <cellStyle name="Normál 5 2 2 3 8 3 2 2" xfId="17099"/>
    <cellStyle name="Normál 5 2 2 3 8 3 2 2 2" xfId="26979"/>
    <cellStyle name="Normál 5 2 2 3 8 3 2 3" xfId="12136"/>
    <cellStyle name="Normál 5 2 2 3 8 3 2 4" xfId="22037"/>
    <cellStyle name="Normál 5 2 2 3 8 3 3" xfId="14612"/>
    <cellStyle name="Normál 5 2 2 3 8 3 3 2" xfId="24506"/>
    <cellStyle name="Normál 5 2 2 3 8 3 4" xfId="9595"/>
    <cellStyle name="Normál 5 2 2 3 8 3 5" xfId="6270"/>
    <cellStyle name="Normál 5 2 2 3 8 3 6" xfId="19567"/>
    <cellStyle name="Normál 5 2 2 3 8 3 7" xfId="29428"/>
    <cellStyle name="Normál 5 2 2 3 8 4" xfId="1991"/>
    <cellStyle name="Normál 5 2 2 3 8 4 2" xfId="6273"/>
    <cellStyle name="Normál 5 2 2 3 8 4 2 2" xfId="17100"/>
    <cellStyle name="Normál 5 2 2 3 8 4 2 2 2" xfId="26980"/>
    <cellStyle name="Normál 5 2 2 3 8 4 2 3" xfId="12137"/>
    <cellStyle name="Normál 5 2 2 3 8 4 2 4" xfId="22038"/>
    <cellStyle name="Normál 5 2 2 3 8 4 3" xfId="14613"/>
    <cellStyle name="Normál 5 2 2 3 8 4 3 2" xfId="24507"/>
    <cellStyle name="Normál 5 2 2 3 8 4 4" xfId="9596"/>
    <cellStyle name="Normál 5 2 2 3 8 4 5" xfId="6272"/>
    <cellStyle name="Normál 5 2 2 3 8 4 6" xfId="19568"/>
    <cellStyle name="Normál 5 2 2 3 8 4 7" xfId="29429"/>
    <cellStyle name="Normál 5 2 2 3 8 5" xfId="6274"/>
    <cellStyle name="Normál 5 2 2 3 8 5 2" xfId="17097"/>
    <cellStyle name="Normál 5 2 2 3 8 5 2 2" xfId="26977"/>
    <cellStyle name="Normál 5 2 2 3 8 5 3" xfId="12134"/>
    <cellStyle name="Normál 5 2 2 3 8 5 4" xfId="22035"/>
    <cellStyle name="Normál 5 2 2 3 8 6" xfId="14610"/>
    <cellStyle name="Normál 5 2 2 3 8 6 2" xfId="24504"/>
    <cellStyle name="Normál 5 2 2 3 8 7" xfId="9593"/>
    <cellStyle name="Normál 5 2 2 3 8 8" xfId="6267"/>
    <cellStyle name="Normál 5 2 2 3 8 9" xfId="19565"/>
    <cellStyle name="Normál 5 2 2 3 9" xfId="1992"/>
    <cellStyle name="Normál 5 2 2 3 9 2" xfId="6276"/>
    <cellStyle name="Normál 5 2 2 3 9 2 2" xfId="17101"/>
    <cellStyle name="Normál 5 2 2 3 9 2 2 2" xfId="26981"/>
    <cellStyle name="Normál 5 2 2 3 9 2 3" xfId="12138"/>
    <cellStyle name="Normál 5 2 2 3 9 2 4" xfId="22039"/>
    <cellStyle name="Normál 5 2 2 3 9 3" xfId="14614"/>
    <cellStyle name="Normál 5 2 2 3 9 3 2" xfId="24508"/>
    <cellStyle name="Normál 5 2 2 3 9 4" xfId="9597"/>
    <cellStyle name="Normál 5 2 2 3 9 5" xfId="6275"/>
    <cellStyle name="Normál 5 2 2 3 9 6" xfId="19569"/>
    <cellStyle name="Normál 5 2 2 3 9 7" xfId="29430"/>
    <cellStyle name="Normál 5 2 2 4" xfId="1993"/>
    <cellStyle name="Normál 5 2 2 4 10" xfId="6277"/>
    <cellStyle name="Normál 5 2 2 4 11" xfId="19570"/>
    <cellStyle name="Normál 5 2 2 4 12" xfId="29431"/>
    <cellStyle name="Normál 5 2 2 4 2" xfId="1994"/>
    <cellStyle name="Normál 5 2 2 4 2 10" xfId="29432"/>
    <cellStyle name="Normál 5 2 2 4 2 2" xfId="1995"/>
    <cellStyle name="Normál 5 2 2 4 2 2 2" xfId="6280"/>
    <cellStyle name="Normál 5 2 2 4 2 2 2 2" xfId="17104"/>
    <cellStyle name="Normál 5 2 2 4 2 2 2 2 2" xfId="26984"/>
    <cellStyle name="Normál 5 2 2 4 2 2 2 3" xfId="12141"/>
    <cellStyle name="Normál 5 2 2 4 2 2 2 4" xfId="22042"/>
    <cellStyle name="Normál 5 2 2 4 2 2 3" xfId="14617"/>
    <cellStyle name="Normál 5 2 2 4 2 2 3 2" xfId="24511"/>
    <cellStyle name="Normál 5 2 2 4 2 2 4" xfId="9600"/>
    <cellStyle name="Normál 5 2 2 4 2 2 5" xfId="6279"/>
    <cellStyle name="Normál 5 2 2 4 2 2 6" xfId="19572"/>
    <cellStyle name="Normál 5 2 2 4 2 2 7" xfId="29433"/>
    <cellStyle name="Normál 5 2 2 4 2 3" xfId="1996"/>
    <cellStyle name="Normál 5 2 2 4 2 3 2" xfId="6282"/>
    <cellStyle name="Normál 5 2 2 4 2 3 2 2" xfId="17105"/>
    <cellStyle name="Normál 5 2 2 4 2 3 2 2 2" xfId="26985"/>
    <cellStyle name="Normál 5 2 2 4 2 3 2 3" xfId="12142"/>
    <cellStyle name="Normál 5 2 2 4 2 3 2 4" xfId="22043"/>
    <cellStyle name="Normál 5 2 2 4 2 3 3" xfId="14618"/>
    <cellStyle name="Normál 5 2 2 4 2 3 3 2" xfId="24512"/>
    <cellStyle name="Normál 5 2 2 4 2 3 4" xfId="9601"/>
    <cellStyle name="Normál 5 2 2 4 2 3 5" xfId="6281"/>
    <cellStyle name="Normál 5 2 2 4 2 3 6" xfId="19573"/>
    <cellStyle name="Normál 5 2 2 4 2 3 7" xfId="29434"/>
    <cellStyle name="Normál 5 2 2 4 2 4" xfId="1997"/>
    <cellStyle name="Normál 5 2 2 4 2 4 2" xfId="6284"/>
    <cellStyle name="Normál 5 2 2 4 2 4 2 2" xfId="17106"/>
    <cellStyle name="Normál 5 2 2 4 2 4 2 2 2" xfId="26986"/>
    <cellStyle name="Normál 5 2 2 4 2 4 2 3" xfId="12143"/>
    <cellStyle name="Normál 5 2 2 4 2 4 2 4" xfId="22044"/>
    <cellStyle name="Normál 5 2 2 4 2 4 3" xfId="14619"/>
    <cellStyle name="Normál 5 2 2 4 2 4 3 2" xfId="24513"/>
    <cellStyle name="Normál 5 2 2 4 2 4 4" xfId="9602"/>
    <cellStyle name="Normál 5 2 2 4 2 4 5" xfId="6283"/>
    <cellStyle name="Normál 5 2 2 4 2 4 6" xfId="19574"/>
    <cellStyle name="Normál 5 2 2 4 2 4 7" xfId="29435"/>
    <cellStyle name="Normál 5 2 2 4 2 5" xfId="6285"/>
    <cellStyle name="Normál 5 2 2 4 2 5 2" xfId="17103"/>
    <cellStyle name="Normál 5 2 2 4 2 5 2 2" xfId="26983"/>
    <cellStyle name="Normál 5 2 2 4 2 5 3" xfId="12140"/>
    <cellStyle name="Normál 5 2 2 4 2 5 4" xfId="22041"/>
    <cellStyle name="Normál 5 2 2 4 2 6" xfId="14616"/>
    <cellStyle name="Normál 5 2 2 4 2 6 2" xfId="24510"/>
    <cellStyle name="Normál 5 2 2 4 2 7" xfId="9599"/>
    <cellStyle name="Normál 5 2 2 4 2 8" xfId="6278"/>
    <cellStyle name="Normál 5 2 2 4 2 9" xfId="19571"/>
    <cellStyle name="Normál 5 2 2 4 3" xfId="1998"/>
    <cellStyle name="Normál 5 2 2 4 3 2" xfId="6287"/>
    <cellStyle name="Normál 5 2 2 4 3 2 2" xfId="17107"/>
    <cellStyle name="Normál 5 2 2 4 3 2 2 2" xfId="26987"/>
    <cellStyle name="Normál 5 2 2 4 3 2 3" xfId="12144"/>
    <cellStyle name="Normál 5 2 2 4 3 2 4" xfId="22045"/>
    <cellStyle name="Normál 5 2 2 4 3 3" xfId="14620"/>
    <cellStyle name="Normál 5 2 2 4 3 3 2" xfId="24514"/>
    <cellStyle name="Normál 5 2 2 4 3 4" xfId="9603"/>
    <cellStyle name="Normál 5 2 2 4 3 5" xfId="6286"/>
    <cellStyle name="Normál 5 2 2 4 3 6" xfId="19575"/>
    <cellStyle name="Normál 5 2 2 4 3 7" xfId="29436"/>
    <cellStyle name="Normál 5 2 2 4 4" xfId="1999"/>
    <cellStyle name="Normál 5 2 2 4 4 2" xfId="6289"/>
    <cellStyle name="Normál 5 2 2 4 4 2 2" xfId="17108"/>
    <cellStyle name="Normál 5 2 2 4 4 2 2 2" xfId="26988"/>
    <cellStyle name="Normál 5 2 2 4 4 2 3" xfId="12145"/>
    <cellStyle name="Normál 5 2 2 4 4 2 4" xfId="22046"/>
    <cellStyle name="Normál 5 2 2 4 4 3" xfId="14621"/>
    <cellStyle name="Normál 5 2 2 4 4 3 2" xfId="24515"/>
    <cellStyle name="Normál 5 2 2 4 4 4" xfId="9604"/>
    <cellStyle name="Normál 5 2 2 4 4 5" xfId="6288"/>
    <cellStyle name="Normál 5 2 2 4 4 6" xfId="19576"/>
    <cellStyle name="Normál 5 2 2 4 4 7" xfId="29437"/>
    <cellStyle name="Normál 5 2 2 4 5" xfId="2000"/>
    <cellStyle name="Normál 5 2 2 4 5 2" xfId="6291"/>
    <cellStyle name="Normál 5 2 2 4 5 2 2" xfId="17109"/>
    <cellStyle name="Normál 5 2 2 4 5 2 2 2" xfId="26989"/>
    <cellStyle name="Normál 5 2 2 4 5 2 3" xfId="12146"/>
    <cellStyle name="Normál 5 2 2 4 5 2 4" xfId="22047"/>
    <cellStyle name="Normál 5 2 2 4 5 3" xfId="14622"/>
    <cellStyle name="Normál 5 2 2 4 5 3 2" xfId="24516"/>
    <cellStyle name="Normál 5 2 2 4 5 4" xfId="9605"/>
    <cellStyle name="Normál 5 2 2 4 5 5" xfId="6290"/>
    <cellStyle name="Normál 5 2 2 4 5 6" xfId="19577"/>
    <cellStyle name="Normál 5 2 2 4 5 7" xfId="29438"/>
    <cellStyle name="Normál 5 2 2 4 6" xfId="2001"/>
    <cellStyle name="Normál 5 2 2 4 6 2" xfId="6293"/>
    <cellStyle name="Normál 5 2 2 4 6 2 2" xfId="17110"/>
    <cellStyle name="Normál 5 2 2 4 6 2 2 2" xfId="26990"/>
    <cellStyle name="Normál 5 2 2 4 6 2 3" xfId="12147"/>
    <cellStyle name="Normál 5 2 2 4 6 2 4" xfId="22048"/>
    <cellStyle name="Normál 5 2 2 4 6 3" xfId="14623"/>
    <cellStyle name="Normál 5 2 2 4 6 3 2" xfId="24517"/>
    <cellStyle name="Normál 5 2 2 4 6 4" xfId="9606"/>
    <cellStyle name="Normál 5 2 2 4 6 5" xfId="6292"/>
    <cellStyle name="Normál 5 2 2 4 6 6" xfId="19578"/>
    <cellStyle name="Normál 5 2 2 4 6 7" xfId="29439"/>
    <cellStyle name="Normál 5 2 2 4 7" xfId="6294"/>
    <cellStyle name="Normál 5 2 2 4 7 2" xfId="17102"/>
    <cellStyle name="Normál 5 2 2 4 7 2 2" xfId="26982"/>
    <cellStyle name="Normál 5 2 2 4 7 3" xfId="12139"/>
    <cellStyle name="Normál 5 2 2 4 7 4" xfId="22040"/>
    <cellStyle name="Normál 5 2 2 4 8" xfId="14615"/>
    <cellStyle name="Normál 5 2 2 4 8 2" xfId="24509"/>
    <cellStyle name="Normál 5 2 2 4 9" xfId="9598"/>
    <cellStyle name="Normál 5 2 2 5" xfId="2002"/>
    <cellStyle name="Normál 5 2 2 5 10" xfId="6295"/>
    <cellStyle name="Normál 5 2 2 5 11" xfId="19579"/>
    <cellStyle name="Normál 5 2 2 5 12" xfId="29440"/>
    <cellStyle name="Normál 5 2 2 5 2" xfId="2003"/>
    <cellStyle name="Normál 5 2 2 5 2 10" xfId="29441"/>
    <cellStyle name="Normál 5 2 2 5 2 2" xfId="2004"/>
    <cellStyle name="Normál 5 2 2 5 2 2 2" xfId="6298"/>
    <cellStyle name="Normál 5 2 2 5 2 2 2 2" xfId="17113"/>
    <cellStyle name="Normál 5 2 2 5 2 2 2 2 2" xfId="26993"/>
    <cellStyle name="Normál 5 2 2 5 2 2 2 3" xfId="12150"/>
    <cellStyle name="Normál 5 2 2 5 2 2 2 4" xfId="22051"/>
    <cellStyle name="Normál 5 2 2 5 2 2 3" xfId="14626"/>
    <cellStyle name="Normál 5 2 2 5 2 2 3 2" xfId="24520"/>
    <cellStyle name="Normál 5 2 2 5 2 2 4" xfId="9609"/>
    <cellStyle name="Normál 5 2 2 5 2 2 5" xfId="6297"/>
    <cellStyle name="Normál 5 2 2 5 2 2 6" xfId="19581"/>
    <cellStyle name="Normál 5 2 2 5 2 2 7" xfId="29442"/>
    <cellStyle name="Normál 5 2 2 5 2 3" xfId="2005"/>
    <cellStyle name="Normál 5 2 2 5 2 3 2" xfId="6300"/>
    <cellStyle name="Normál 5 2 2 5 2 3 2 2" xfId="17114"/>
    <cellStyle name="Normál 5 2 2 5 2 3 2 2 2" xfId="26994"/>
    <cellStyle name="Normál 5 2 2 5 2 3 2 3" xfId="12151"/>
    <cellStyle name="Normál 5 2 2 5 2 3 2 4" xfId="22052"/>
    <cellStyle name="Normál 5 2 2 5 2 3 3" xfId="14627"/>
    <cellStyle name="Normál 5 2 2 5 2 3 3 2" xfId="24521"/>
    <cellStyle name="Normál 5 2 2 5 2 3 4" xfId="9610"/>
    <cellStyle name="Normál 5 2 2 5 2 3 5" xfId="6299"/>
    <cellStyle name="Normál 5 2 2 5 2 3 6" xfId="19582"/>
    <cellStyle name="Normál 5 2 2 5 2 3 7" xfId="29443"/>
    <cellStyle name="Normál 5 2 2 5 2 4" xfId="2006"/>
    <cellStyle name="Normál 5 2 2 5 2 4 2" xfId="6302"/>
    <cellStyle name="Normál 5 2 2 5 2 4 2 2" xfId="17115"/>
    <cellStyle name="Normál 5 2 2 5 2 4 2 2 2" xfId="26995"/>
    <cellStyle name="Normál 5 2 2 5 2 4 2 3" xfId="12152"/>
    <cellStyle name="Normál 5 2 2 5 2 4 2 4" xfId="22053"/>
    <cellStyle name="Normál 5 2 2 5 2 4 3" xfId="14628"/>
    <cellStyle name="Normál 5 2 2 5 2 4 3 2" xfId="24522"/>
    <cellStyle name="Normál 5 2 2 5 2 4 4" xfId="9611"/>
    <cellStyle name="Normál 5 2 2 5 2 4 5" xfId="6301"/>
    <cellStyle name="Normál 5 2 2 5 2 4 6" xfId="19583"/>
    <cellStyle name="Normál 5 2 2 5 2 4 7" xfId="29444"/>
    <cellStyle name="Normál 5 2 2 5 2 5" xfId="6303"/>
    <cellStyle name="Normál 5 2 2 5 2 5 2" xfId="17112"/>
    <cellStyle name="Normál 5 2 2 5 2 5 2 2" xfId="26992"/>
    <cellStyle name="Normál 5 2 2 5 2 5 3" xfId="12149"/>
    <cellStyle name="Normál 5 2 2 5 2 5 4" xfId="22050"/>
    <cellStyle name="Normál 5 2 2 5 2 6" xfId="14625"/>
    <cellStyle name="Normál 5 2 2 5 2 6 2" xfId="24519"/>
    <cellStyle name="Normál 5 2 2 5 2 7" xfId="9608"/>
    <cellStyle name="Normál 5 2 2 5 2 8" xfId="6296"/>
    <cellStyle name="Normál 5 2 2 5 2 9" xfId="19580"/>
    <cellStyle name="Normál 5 2 2 5 3" xfId="2007"/>
    <cellStyle name="Normál 5 2 2 5 3 2" xfId="6305"/>
    <cellStyle name="Normál 5 2 2 5 3 2 2" xfId="17116"/>
    <cellStyle name="Normál 5 2 2 5 3 2 2 2" xfId="26996"/>
    <cellStyle name="Normál 5 2 2 5 3 2 3" xfId="12153"/>
    <cellStyle name="Normál 5 2 2 5 3 2 4" xfId="22054"/>
    <cellStyle name="Normál 5 2 2 5 3 3" xfId="14629"/>
    <cellStyle name="Normál 5 2 2 5 3 3 2" xfId="24523"/>
    <cellStyle name="Normál 5 2 2 5 3 4" xfId="9612"/>
    <cellStyle name="Normál 5 2 2 5 3 5" xfId="6304"/>
    <cellStyle name="Normál 5 2 2 5 3 6" xfId="19584"/>
    <cellStyle name="Normál 5 2 2 5 3 7" xfId="29445"/>
    <cellStyle name="Normál 5 2 2 5 4" xfId="2008"/>
    <cellStyle name="Normál 5 2 2 5 4 2" xfId="6307"/>
    <cellStyle name="Normál 5 2 2 5 4 2 2" xfId="17117"/>
    <cellStyle name="Normál 5 2 2 5 4 2 2 2" xfId="26997"/>
    <cellStyle name="Normál 5 2 2 5 4 2 3" xfId="12154"/>
    <cellStyle name="Normál 5 2 2 5 4 2 4" xfId="22055"/>
    <cellStyle name="Normál 5 2 2 5 4 3" xfId="14630"/>
    <cellStyle name="Normál 5 2 2 5 4 3 2" xfId="24524"/>
    <cellStyle name="Normál 5 2 2 5 4 4" xfId="9613"/>
    <cellStyle name="Normál 5 2 2 5 4 5" xfId="6306"/>
    <cellStyle name="Normál 5 2 2 5 4 6" xfId="19585"/>
    <cellStyle name="Normál 5 2 2 5 4 7" xfId="29446"/>
    <cellStyle name="Normál 5 2 2 5 5" xfId="2009"/>
    <cellStyle name="Normál 5 2 2 5 5 2" xfId="6309"/>
    <cellStyle name="Normál 5 2 2 5 5 2 2" xfId="17118"/>
    <cellStyle name="Normál 5 2 2 5 5 2 2 2" xfId="26998"/>
    <cellStyle name="Normál 5 2 2 5 5 2 3" xfId="12155"/>
    <cellStyle name="Normál 5 2 2 5 5 2 4" xfId="22056"/>
    <cellStyle name="Normál 5 2 2 5 5 3" xfId="14631"/>
    <cellStyle name="Normál 5 2 2 5 5 3 2" xfId="24525"/>
    <cellStyle name="Normál 5 2 2 5 5 4" xfId="9614"/>
    <cellStyle name="Normál 5 2 2 5 5 5" xfId="6308"/>
    <cellStyle name="Normál 5 2 2 5 5 6" xfId="19586"/>
    <cellStyle name="Normál 5 2 2 5 5 7" xfId="29447"/>
    <cellStyle name="Normál 5 2 2 5 6" xfId="2010"/>
    <cellStyle name="Normál 5 2 2 5 6 2" xfId="6311"/>
    <cellStyle name="Normál 5 2 2 5 6 2 2" xfId="17119"/>
    <cellStyle name="Normál 5 2 2 5 6 2 2 2" xfId="26999"/>
    <cellStyle name="Normál 5 2 2 5 6 2 3" xfId="12156"/>
    <cellStyle name="Normál 5 2 2 5 6 2 4" xfId="22057"/>
    <cellStyle name="Normál 5 2 2 5 6 3" xfId="14632"/>
    <cellStyle name="Normál 5 2 2 5 6 3 2" xfId="24526"/>
    <cellStyle name="Normál 5 2 2 5 6 4" xfId="9615"/>
    <cellStyle name="Normál 5 2 2 5 6 5" xfId="6310"/>
    <cellStyle name="Normál 5 2 2 5 6 6" xfId="19587"/>
    <cellStyle name="Normál 5 2 2 5 6 7" xfId="29448"/>
    <cellStyle name="Normál 5 2 2 5 7" xfId="6312"/>
    <cellStyle name="Normál 5 2 2 5 7 2" xfId="17111"/>
    <cellStyle name="Normál 5 2 2 5 7 2 2" xfId="26991"/>
    <cellStyle name="Normál 5 2 2 5 7 3" xfId="12148"/>
    <cellStyle name="Normál 5 2 2 5 7 4" xfId="22049"/>
    <cellStyle name="Normál 5 2 2 5 8" xfId="14624"/>
    <cellStyle name="Normál 5 2 2 5 8 2" xfId="24518"/>
    <cellStyle name="Normál 5 2 2 5 9" xfId="9607"/>
    <cellStyle name="Normál 5 2 2 6" xfId="2011"/>
    <cellStyle name="Normál 5 2 2 6 10" xfId="6313"/>
    <cellStyle name="Normál 5 2 2 6 11" xfId="19588"/>
    <cellStyle name="Normál 5 2 2 6 12" xfId="29449"/>
    <cellStyle name="Normál 5 2 2 6 2" xfId="2012"/>
    <cellStyle name="Normál 5 2 2 6 2 10" xfId="29450"/>
    <cellStyle name="Normál 5 2 2 6 2 2" xfId="2013"/>
    <cellStyle name="Normál 5 2 2 6 2 2 2" xfId="6316"/>
    <cellStyle name="Normál 5 2 2 6 2 2 2 2" xfId="17122"/>
    <cellStyle name="Normál 5 2 2 6 2 2 2 2 2" xfId="27002"/>
    <cellStyle name="Normál 5 2 2 6 2 2 2 3" xfId="12159"/>
    <cellStyle name="Normál 5 2 2 6 2 2 2 4" xfId="22060"/>
    <cellStyle name="Normál 5 2 2 6 2 2 3" xfId="14635"/>
    <cellStyle name="Normál 5 2 2 6 2 2 3 2" xfId="24529"/>
    <cellStyle name="Normál 5 2 2 6 2 2 4" xfId="9618"/>
    <cellStyle name="Normál 5 2 2 6 2 2 5" xfId="6315"/>
    <cellStyle name="Normál 5 2 2 6 2 2 6" xfId="19590"/>
    <cellStyle name="Normál 5 2 2 6 2 2 7" xfId="29451"/>
    <cellStyle name="Normál 5 2 2 6 2 3" xfId="2014"/>
    <cellStyle name="Normál 5 2 2 6 2 3 2" xfId="6318"/>
    <cellStyle name="Normál 5 2 2 6 2 3 2 2" xfId="17123"/>
    <cellStyle name="Normál 5 2 2 6 2 3 2 2 2" xfId="27003"/>
    <cellStyle name="Normál 5 2 2 6 2 3 2 3" xfId="12160"/>
    <cellStyle name="Normál 5 2 2 6 2 3 2 4" xfId="22061"/>
    <cellStyle name="Normál 5 2 2 6 2 3 3" xfId="14636"/>
    <cellStyle name="Normál 5 2 2 6 2 3 3 2" xfId="24530"/>
    <cellStyle name="Normál 5 2 2 6 2 3 4" xfId="9619"/>
    <cellStyle name="Normál 5 2 2 6 2 3 5" xfId="6317"/>
    <cellStyle name="Normál 5 2 2 6 2 3 6" xfId="19591"/>
    <cellStyle name="Normál 5 2 2 6 2 3 7" xfId="29452"/>
    <cellStyle name="Normál 5 2 2 6 2 4" xfId="2015"/>
    <cellStyle name="Normál 5 2 2 6 2 4 2" xfId="6320"/>
    <cellStyle name="Normál 5 2 2 6 2 4 2 2" xfId="17124"/>
    <cellStyle name="Normál 5 2 2 6 2 4 2 2 2" xfId="27004"/>
    <cellStyle name="Normál 5 2 2 6 2 4 2 3" xfId="12161"/>
    <cellStyle name="Normál 5 2 2 6 2 4 2 4" xfId="22062"/>
    <cellStyle name="Normál 5 2 2 6 2 4 3" xfId="14637"/>
    <cellStyle name="Normál 5 2 2 6 2 4 3 2" xfId="24531"/>
    <cellStyle name="Normál 5 2 2 6 2 4 4" xfId="9620"/>
    <cellStyle name="Normál 5 2 2 6 2 4 5" xfId="6319"/>
    <cellStyle name="Normál 5 2 2 6 2 4 6" xfId="19592"/>
    <cellStyle name="Normál 5 2 2 6 2 4 7" xfId="29453"/>
    <cellStyle name="Normál 5 2 2 6 2 5" xfId="6321"/>
    <cellStyle name="Normál 5 2 2 6 2 5 2" xfId="17121"/>
    <cellStyle name="Normál 5 2 2 6 2 5 2 2" xfId="27001"/>
    <cellStyle name="Normál 5 2 2 6 2 5 3" xfId="12158"/>
    <cellStyle name="Normál 5 2 2 6 2 5 4" xfId="22059"/>
    <cellStyle name="Normál 5 2 2 6 2 6" xfId="14634"/>
    <cellStyle name="Normál 5 2 2 6 2 6 2" xfId="24528"/>
    <cellStyle name="Normál 5 2 2 6 2 7" xfId="9617"/>
    <cellStyle name="Normál 5 2 2 6 2 8" xfId="6314"/>
    <cellStyle name="Normál 5 2 2 6 2 9" xfId="19589"/>
    <cellStyle name="Normál 5 2 2 6 3" xfId="2016"/>
    <cellStyle name="Normál 5 2 2 6 3 2" xfId="6323"/>
    <cellStyle name="Normál 5 2 2 6 3 2 2" xfId="17125"/>
    <cellStyle name="Normál 5 2 2 6 3 2 2 2" xfId="27005"/>
    <cellStyle name="Normál 5 2 2 6 3 2 3" xfId="12162"/>
    <cellStyle name="Normál 5 2 2 6 3 2 4" xfId="22063"/>
    <cellStyle name="Normál 5 2 2 6 3 3" xfId="14638"/>
    <cellStyle name="Normál 5 2 2 6 3 3 2" xfId="24532"/>
    <cellStyle name="Normál 5 2 2 6 3 4" xfId="9621"/>
    <cellStyle name="Normál 5 2 2 6 3 5" xfId="6322"/>
    <cellStyle name="Normál 5 2 2 6 3 6" xfId="19593"/>
    <cellStyle name="Normál 5 2 2 6 3 7" xfId="29454"/>
    <cellStyle name="Normál 5 2 2 6 4" xfId="2017"/>
    <cellStyle name="Normál 5 2 2 6 4 2" xfId="6325"/>
    <cellStyle name="Normál 5 2 2 6 4 2 2" xfId="17126"/>
    <cellStyle name="Normál 5 2 2 6 4 2 2 2" xfId="27006"/>
    <cellStyle name="Normál 5 2 2 6 4 2 3" xfId="12163"/>
    <cellStyle name="Normál 5 2 2 6 4 2 4" xfId="22064"/>
    <cellStyle name="Normál 5 2 2 6 4 3" xfId="14639"/>
    <cellStyle name="Normál 5 2 2 6 4 3 2" xfId="24533"/>
    <cellStyle name="Normál 5 2 2 6 4 4" xfId="9622"/>
    <cellStyle name="Normál 5 2 2 6 4 5" xfId="6324"/>
    <cellStyle name="Normál 5 2 2 6 4 6" xfId="19594"/>
    <cellStyle name="Normál 5 2 2 6 4 7" xfId="29455"/>
    <cellStyle name="Normál 5 2 2 6 5" xfId="2018"/>
    <cellStyle name="Normál 5 2 2 6 5 2" xfId="6327"/>
    <cellStyle name="Normál 5 2 2 6 5 2 2" xfId="17127"/>
    <cellStyle name="Normál 5 2 2 6 5 2 2 2" xfId="27007"/>
    <cellStyle name="Normál 5 2 2 6 5 2 3" xfId="12164"/>
    <cellStyle name="Normál 5 2 2 6 5 2 4" xfId="22065"/>
    <cellStyle name="Normál 5 2 2 6 5 3" xfId="14640"/>
    <cellStyle name="Normál 5 2 2 6 5 3 2" xfId="24534"/>
    <cellStyle name="Normál 5 2 2 6 5 4" xfId="9623"/>
    <cellStyle name="Normál 5 2 2 6 5 5" xfId="6326"/>
    <cellStyle name="Normál 5 2 2 6 5 6" xfId="19595"/>
    <cellStyle name="Normál 5 2 2 6 5 7" xfId="29456"/>
    <cellStyle name="Normál 5 2 2 6 6" xfId="2019"/>
    <cellStyle name="Normál 5 2 2 6 6 2" xfId="6329"/>
    <cellStyle name="Normál 5 2 2 6 6 2 2" xfId="17128"/>
    <cellStyle name="Normál 5 2 2 6 6 2 2 2" xfId="27008"/>
    <cellStyle name="Normál 5 2 2 6 6 2 3" xfId="12165"/>
    <cellStyle name="Normál 5 2 2 6 6 2 4" xfId="22066"/>
    <cellStyle name="Normál 5 2 2 6 6 3" xfId="14641"/>
    <cellStyle name="Normál 5 2 2 6 6 3 2" xfId="24535"/>
    <cellStyle name="Normál 5 2 2 6 6 4" xfId="9624"/>
    <cellStyle name="Normál 5 2 2 6 6 5" xfId="6328"/>
    <cellStyle name="Normál 5 2 2 6 6 6" xfId="19596"/>
    <cellStyle name="Normál 5 2 2 6 6 7" xfId="29457"/>
    <cellStyle name="Normál 5 2 2 6 7" xfId="6330"/>
    <cellStyle name="Normál 5 2 2 6 7 2" xfId="17120"/>
    <cellStyle name="Normál 5 2 2 6 7 2 2" xfId="27000"/>
    <cellStyle name="Normál 5 2 2 6 7 3" xfId="12157"/>
    <cellStyle name="Normál 5 2 2 6 7 4" xfId="22058"/>
    <cellStyle name="Normál 5 2 2 6 8" xfId="14633"/>
    <cellStyle name="Normál 5 2 2 6 8 2" xfId="24527"/>
    <cellStyle name="Normál 5 2 2 6 9" xfId="9616"/>
    <cellStyle name="Normál 5 2 2 7" xfId="2020"/>
    <cellStyle name="Normál 5 2 2 7 10" xfId="6331"/>
    <cellStyle name="Normál 5 2 2 7 11" xfId="19597"/>
    <cellStyle name="Normál 5 2 2 7 12" xfId="29458"/>
    <cellStyle name="Normál 5 2 2 7 2" xfId="2021"/>
    <cellStyle name="Normál 5 2 2 7 2 10" xfId="29459"/>
    <cellStyle name="Normál 5 2 2 7 2 2" xfId="2022"/>
    <cellStyle name="Normál 5 2 2 7 2 2 2" xfId="6334"/>
    <cellStyle name="Normál 5 2 2 7 2 2 2 2" xfId="17131"/>
    <cellStyle name="Normál 5 2 2 7 2 2 2 2 2" xfId="27011"/>
    <cellStyle name="Normál 5 2 2 7 2 2 2 3" xfId="12168"/>
    <cellStyle name="Normál 5 2 2 7 2 2 2 4" xfId="22069"/>
    <cellStyle name="Normál 5 2 2 7 2 2 3" xfId="14644"/>
    <cellStyle name="Normál 5 2 2 7 2 2 3 2" xfId="24538"/>
    <cellStyle name="Normál 5 2 2 7 2 2 4" xfId="9627"/>
    <cellStyle name="Normál 5 2 2 7 2 2 5" xfId="6333"/>
    <cellStyle name="Normál 5 2 2 7 2 2 6" xfId="19599"/>
    <cellStyle name="Normál 5 2 2 7 2 2 7" xfId="29460"/>
    <cellStyle name="Normál 5 2 2 7 2 3" xfId="2023"/>
    <cellStyle name="Normál 5 2 2 7 2 3 2" xfId="6336"/>
    <cellStyle name="Normál 5 2 2 7 2 3 2 2" xfId="17132"/>
    <cellStyle name="Normál 5 2 2 7 2 3 2 2 2" xfId="27012"/>
    <cellStyle name="Normál 5 2 2 7 2 3 2 3" xfId="12169"/>
    <cellStyle name="Normál 5 2 2 7 2 3 2 4" xfId="22070"/>
    <cellStyle name="Normál 5 2 2 7 2 3 3" xfId="14645"/>
    <cellStyle name="Normál 5 2 2 7 2 3 3 2" xfId="24539"/>
    <cellStyle name="Normál 5 2 2 7 2 3 4" xfId="9628"/>
    <cellStyle name="Normál 5 2 2 7 2 3 5" xfId="6335"/>
    <cellStyle name="Normál 5 2 2 7 2 3 6" xfId="19600"/>
    <cellStyle name="Normál 5 2 2 7 2 3 7" xfId="29461"/>
    <cellStyle name="Normál 5 2 2 7 2 4" xfId="2024"/>
    <cellStyle name="Normál 5 2 2 7 2 4 2" xfId="6338"/>
    <cellStyle name="Normál 5 2 2 7 2 4 2 2" xfId="17133"/>
    <cellStyle name="Normál 5 2 2 7 2 4 2 2 2" xfId="27013"/>
    <cellStyle name="Normál 5 2 2 7 2 4 2 3" xfId="12170"/>
    <cellStyle name="Normál 5 2 2 7 2 4 2 4" xfId="22071"/>
    <cellStyle name="Normál 5 2 2 7 2 4 3" xfId="14646"/>
    <cellStyle name="Normál 5 2 2 7 2 4 3 2" xfId="24540"/>
    <cellStyle name="Normál 5 2 2 7 2 4 4" xfId="9629"/>
    <cellStyle name="Normál 5 2 2 7 2 4 5" xfId="6337"/>
    <cellStyle name="Normál 5 2 2 7 2 4 6" xfId="19601"/>
    <cellStyle name="Normál 5 2 2 7 2 4 7" xfId="29462"/>
    <cellStyle name="Normál 5 2 2 7 2 5" xfId="6339"/>
    <cellStyle name="Normál 5 2 2 7 2 5 2" xfId="17130"/>
    <cellStyle name="Normál 5 2 2 7 2 5 2 2" xfId="27010"/>
    <cellStyle name="Normál 5 2 2 7 2 5 3" xfId="12167"/>
    <cellStyle name="Normál 5 2 2 7 2 5 4" xfId="22068"/>
    <cellStyle name="Normál 5 2 2 7 2 6" xfId="14643"/>
    <cellStyle name="Normál 5 2 2 7 2 6 2" xfId="24537"/>
    <cellStyle name="Normál 5 2 2 7 2 7" xfId="9626"/>
    <cellStyle name="Normál 5 2 2 7 2 8" xfId="6332"/>
    <cellStyle name="Normál 5 2 2 7 2 9" xfId="19598"/>
    <cellStyle name="Normál 5 2 2 7 3" xfId="2025"/>
    <cellStyle name="Normál 5 2 2 7 3 2" xfId="6341"/>
    <cellStyle name="Normál 5 2 2 7 3 2 2" xfId="17134"/>
    <cellStyle name="Normál 5 2 2 7 3 2 2 2" xfId="27014"/>
    <cellStyle name="Normál 5 2 2 7 3 2 3" xfId="12171"/>
    <cellStyle name="Normál 5 2 2 7 3 2 4" xfId="22072"/>
    <cellStyle name="Normál 5 2 2 7 3 3" xfId="14647"/>
    <cellStyle name="Normál 5 2 2 7 3 3 2" xfId="24541"/>
    <cellStyle name="Normál 5 2 2 7 3 4" xfId="9630"/>
    <cellStyle name="Normál 5 2 2 7 3 5" xfId="6340"/>
    <cellStyle name="Normál 5 2 2 7 3 6" xfId="19602"/>
    <cellStyle name="Normál 5 2 2 7 3 7" xfId="29463"/>
    <cellStyle name="Normál 5 2 2 7 4" xfId="2026"/>
    <cellStyle name="Normál 5 2 2 7 4 2" xfId="6343"/>
    <cellStyle name="Normál 5 2 2 7 4 2 2" xfId="17135"/>
    <cellStyle name="Normál 5 2 2 7 4 2 2 2" xfId="27015"/>
    <cellStyle name="Normál 5 2 2 7 4 2 3" xfId="12172"/>
    <cellStyle name="Normál 5 2 2 7 4 2 4" xfId="22073"/>
    <cellStyle name="Normál 5 2 2 7 4 3" xfId="14648"/>
    <cellStyle name="Normál 5 2 2 7 4 3 2" xfId="24542"/>
    <cellStyle name="Normál 5 2 2 7 4 4" xfId="9631"/>
    <cellStyle name="Normál 5 2 2 7 4 5" xfId="6342"/>
    <cellStyle name="Normál 5 2 2 7 4 6" xfId="19603"/>
    <cellStyle name="Normál 5 2 2 7 4 7" xfId="29464"/>
    <cellStyle name="Normál 5 2 2 7 5" xfId="2027"/>
    <cellStyle name="Normál 5 2 2 7 5 2" xfId="6345"/>
    <cellStyle name="Normál 5 2 2 7 5 2 2" xfId="17136"/>
    <cellStyle name="Normál 5 2 2 7 5 2 2 2" xfId="27016"/>
    <cellStyle name="Normál 5 2 2 7 5 2 3" xfId="12173"/>
    <cellStyle name="Normál 5 2 2 7 5 2 4" xfId="22074"/>
    <cellStyle name="Normál 5 2 2 7 5 3" xfId="14649"/>
    <cellStyle name="Normál 5 2 2 7 5 3 2" xfId="24543"/>
    <cellStyle name="Normál 5 2 2 7 5 4" xfId="9632"/>
    <cellStyle name="Normál 5 2 2 7 5 5" xfId="6344"/>
    <cellStyle name="Normál 5 2 2 7 5 6" xfId="19604"/>
    <cellStyle name="Normál 5 2 2 7 5 7" xfId="29465"/>
    <cellStyle name="Normál 5 2 2 7 6" xfId="2028"/>
    <cellStyle name="Normál 5 2 2 7 6 2" xfId="6347"/>
    <cellStyle name="Normál 5 2 2 7 6 2 2" xfId="17137"/>
    <cellStyle name="Normál 5 2 2 7 6 2 2 2" xfId="27017"/>
    <cellStyle name="Normál 5 2 2 7 6 2 3" xfId="12174"/>
    <cellStyle name="Normál 5 2 2 7 6 2 4" xfId="22075"/>
    <cellStyle name="Normál 5 2 2 7 6 3" xfId="14650"/>
    <cellStyle name="Normál 5 2 2 7 6 3 2" xfId="24544"/>
    <cellStyle name="Normál 5 2 2 7 6 4" xfId="9633"/>
    <cellStyle name="Normál 5 2 2 7 6 5" xfId="6346"/>
    <cellStyle name="Normál 5 2 2 7 6 6" xfId="19605"/>
    <cellStyle name="Normál 5 2 2 7 6 7" xfId="29466"/>
    <cellStyle name="Normál 5 2 2 7 7" xfId="6348"/>
    <cellStyle name="Normál 5 2 2 7 7 2" xfId="17129"/>
    <cellStyle name="Normál 5 2 2 7 7 2 2" xfId="27009"/>
    <cellStyle name="Normál 5 2 2 7 7 3" xfId="12166"/>
    <cellStyle name="Normál 5 2 2 7 7 4" xfId="22067"/>
    <cellStyle name="Normál 5 2 2 7 8" xfId="14642"/>
    <cellStyle name="Normál 5 2 2 7 8 2" xfId="24536"/>
    <cellStyle name="Normál 5 2 2 7 9" xfId="9625"/>
    <cellStyle name="Normál 5 2 2 8" xfId="2029"/>
    <cellStyle name="Normál 5 2 2 8 10" xfId="6349"/>
    <cellStyle name="Normál 5 2 2 8 11" xfId="19606"/>
    <cellStyle name="Normál 5 2 2 8 12" xfId="29467"/>
    <cellStyle name="Normál 5 2 2 8 2" xfId="2030"/>
    <cellStyle name="Normál 5 2 2 8 2 10" xfId="29468"/>
    <cellStyle name="Normál 5 2 2 8 2 2" xfId="2031"/>
    <cellStyle name="Normál 5 2 2 8 2 2 2" xfId="6352"/>
    <cellStyle name="Normál 5 2 2 8 2 2 2 2" xfId="17140"/>
    <cellStyle name="Normál 5 2 2 8 2 2 2 2 2" xfId="27020"/>
    <cellStyle name="Normál 5 2 2 8 2 2 2 3" xfId="12177"/>
    <cellStyle name="Normál 5 2 2 8 2 2 2 4" xfId="22078"/>
    <cellStyle name="Normál 5 2 2 8 2 2 3" xfId="14653"/>
    <cellStyle name="Normál 5 2 2 8 2 2 3 2" xfId="24547"/>
    <cellStyle name="Normál 5 2 2 8 2 2 4" xfId="9636"/>
    <cellStyle name="Normál 5 2 2 8 2 2 5" xfId="6351"/>
    <cellStyle name="Normál 5 2 2 8 2 2 6" xfId="19608"/>
    <cellStyle name="Normál 5 2 2 8 2 2 7" xfId="29469"/>
    <cellStyle name="Normál 5 2 2 8 2 3" xfId="2032"/>
    <cellStyle name="Normál 5 2 2 8 2 3 2" xfId="6354"/>
    <cellStyle name="Normál 5 2 2 8 2 3 2 2" xfId="17141"/>
    <cellStyle name="Normál 5 2 2 8 2 3 2 2 2" xfId="27021"/>
    <cellStyle name="Normál 5 2 2 8 2 3 2 3" xfId="12178"/>
    <cellStyle name="Normál 5 2 2 8 2 3 2 4" xfId="22079"/>
    <cellStyle name="Normál 5 2 2 8 2 3 3" xfId="14654"/>
    <cellStyle name="Normál 5 2 2 8 2 3 3 2" xfId="24548"/>
    <cellStyle name="Normál 5 2 2 8 2 3 4" xfId="9637"/>
    <cellStyle name="Normál 5 2 2 8 2 3 5" xfId="6353"/>
    <cellStyle name="Normál 5 2 2 8 2 3 6" xfId="19609"/>
    <cellStyle name="Normál 5 2 2 8 2 3 7" xfId="29470"/>
    <cellStyle name="Normál 5 2 2 8 2 4" xfId="2033"/>
    <cellStyle name="Normál 5 2 2 8 2 4 2" xfId="6356"/>
    <cellStyle name="Normál 5 2 2 8 2 4 2 2" xfId="17142"/>
    <cellStyle name="Normál 5 2 2 8 2 4 2 2 2" xfId="27022"/>
    <cellStyle name="Normál 5 2 2 8 2 4 2 3" xfId="12179"/>
    <cellStyle name="Normál 5 2 2 8 2 4 2 4" xfId="22080"/>
    <cellStyle name="Normál 5 2 2 8 2 4 3" xfId="14655"/>
    <cellStyle name="Normál 5 2 2 8 2 4 3 2" xfId="24549"/>
    <cellStyle name="Normál 5 2 2 8 2 4 4" xfId="9638"/>
    <cellStyle name="Normál 5 2 2 8 2 4 5" xfId="6355"/>
    <cellStyle name="Normál 5 2 2 8 2 4 6" xfId="19610"/>
    <cellStyle name="Normál 5 2 2 8 2 4 7" xfId="29471"/>
    <cellStyle name="Normál 5 2 2 8 2 5" xfId="6357"/>
    <cellStyle name="Normál 5 2 2 8 2 5 2" xfId="17139"/>
    <cellStyle name="Normál 5 2 2 8 2 5 2 2" xfId="27019"/>
    <cellStyle name="Normál 5 2 2 8 2 5 3" xfId="12176"/>
    <cellStyle name="Normál 5 2 2 8 2 5 4" xfId="22077"/>
    <cellStyle name="Normál 5 2 2 8 2 6" xfId="14652"/>
    <cellStyle name="Normál 5 2 2 8 2 6 2" xfId="24546"/>
    <cellStyle name="Normál 5 2 2 8 2 7" xfId="9635"/>
    <cellStyle name="Normál 5 2 2 8 2 8" xfId="6350"/>
    <cellStyle name="Normál 5 2 2 8 2 9" xfId="19607"/>
    <cellStyle name="Normál 5 2 2 8 3" xfId="2034"/>
    <cellStyle name="Normál 5 2 2 8 3 2" xfId="6359"/>
    <cellStyle name="Normál 5 2 2 8 3 2 2" xfId="17143"/>
    <cellStyle name="Normál 5 2 2 8 3 2 2 2" xfId="27023"/>
    <cellStyle name="Normál 5 2 2 8 3 2 3" xfId="12180"/>
    <cellStyle name="Normál 5 2 2 8 3 2 4" xfId="22081"/>
    <cellStyle name="Normál 5 2 2 8 3 3" xfId="14656"/>
    <cellStyle name="Normál 5 2 2 8 3 3 2" xfId="24550"/>
    <cellStyle name="Normál 5 2 2 8 3 4" xfId="9639"/>
    <cellStyle name="Normál 5 2 2 8 3 5" xfId="6358"/>
    <cellStyle name="Normál 5 2 2 8 3 6" xfId="19611"/>
    <cellStyle name="Normál 5 2 2 8 3 7" xfId="29472"/>
    <cellStyle name="Normál 5 2 2 8 4" xfId="2035"/>
    <cellStyle name="Normál 5 2 2 8 4 2" xfId="6361"/>
    <cellStyle name="Normál 5 2 2 8 4 2 2" xfId="17144"/>
    <cellStyle name="Normál 5 2 2 8 4 2 2 2" xfId="27024"/>
    <cellStyle name="Normál 5 2 2 8 4 2 3" xfId="12181"/>
    <cellStyle name="Normál 5 2 2 8 4 2 4" xfId="22082"/>
    <cellStyle name="Normál 5 2 2 8 4 3" xfId="14657"/>
    <cellStyle name="Normál 5 2 2 8 4 3 2" xfId="24551"/>
    <cellStyle name="Normál 5 2 2 8 4 4" xfId="9640"/>
    <cellStyle name="Normál 5 2 2 8 4 5" xfId="6360"/>
    <cellStyle name="Normál 5 2 2 8 4 6" xfId="19612"/>
    <cellStyle name="Normál 5 2 2 8 4 7" xfId="29473"/>
    <cellStyle name="Normál 5 2 2 8 5" xfId="2036"/>
    <cellStyle name="Normál 5 2 2 8 5 2" xfId="6363"/>
    <cellStyle name="Normál 5 2 2 8 5 2 2" xfId="17145"/>
    <cellStyle name="Normál 5 2 2 8 5 2 2 2" xfId="27025"/>
    <cellStyle name="Normál 5 2 2 8 5 2 3" xfId="12182"/>
    <cellStyle name="Normál 5 2 2 8 5 2 4" xfId="22083"/>
    <cellStyle name="Normál 5 2 2 8 5 3" xfId="14658"/>
    <cellStyle name="Normál 5 2 2 8 5 3 2" xfId="24552"/>
    <cellStyle name="Normál 5 2 2 8 5 4" xfId="9641"/>
    <cellStyle name="Normál 5 2 2 8 5 5" xfId="6362"/>
    <cellStyle name="Normál 5 2 2 8 5 6" xfId="19613"/>
    <cellStyle name="Normál 5 2 2 8 5 7" xfId="29474"/>
    <cellStyle name="Normál 5 2 2 8 6" xfId="2037"/>
    <cellStyle name="Normál 5 2 2 8 6 2" xfId="6365"/>
    <cellStyle name="Normál 5 2 2 8 6 2 2" xfId="17146"/>
    <cellStyle name="Normál 5 2 2 8 6 2 2 2" xfId="27026"/>
    <cellStyle name="Normál 5 2 2 8 6 2 3" xfId="12183"/>
    <cellStyle name="Normál 5 2 2 8 6 2 4" xfId="22084"/>
    <cellStyle name="Normál 5 2 2 8 6 3" xfId="14659"/>
    <cellStyle name="Normál 5 2 2 8 6 3 2" xfId="24553"/>
    <cellStyle name="Normál 5 2 2 8 6 4" xfId="9642"/>
    <cellStyle name="Normál 5 2 2 8 6 5" xfId="6364"/>
    <cellStyle name="Normál 5 2 2 8 6 6" xfId="19614"/>
    <cellStyle name="Normál 5 2 2 8 6 7" xfId="29475"/>
    <cellStyle name="Normál 5 2 2 8 7" xfId="6366"/>
    <cellStyle name="Normál 5 2 2 8 7 2" xfId="17138"/>
    <cellStyle name="Normál 5 2 2 8 7 2 2" xfId="27018"/>
    <cellStyle name="Normál 5 2 2 8 7 3" xfId="12175"/>
    <cellStyle name="Normál 5 2 2 8 7 4" xfId="22076"/>
    <cellStyle name="Normál 5 2 2 8 8" xfId="14651"/>
    <cellStyle name="Normál 5 2 2 8 8 2" xfId="24545"/>
    <cellStyle name="Normál 5 2 2 8 9" xfId="9634"/>
    <cellStyle name="Normál 5 2 2 9" xfId="2038"/>
    <cellStyle name="Normál 5 2 2 9 10" xfId="6367"/>
    <cellStyle name="Normál 5 2 2 9 11" xfId="19615"/>
    <cellStyle name="Normál 5 2 2 9 12" xfId="29476"/>
    <cellStyle name="Normál 5 2 2 9 2" xfId="2039"/>
    <cellStyle name="Normál 5 2 2 9 2 10" xfId="29477"/>
    <cellStyle name="Normál 5 2 2 9 2 2" xfId="2040"/>
    <cellStyle name="Normál 5 2 2 9 2 2 2" xfId="6370"/>
    <cellStyle name="Normál 5 2 2 9 2 2 2 2" xfId="17149"/>
    <cellStyle name="Normál 5 2 2 9 2 2 2 2 2" xfId="27029"/>
    <cellStyle name="Normál 5 2 2 9 2 2 2 3" xfId="12186"/>
    <cellStyle name="Normál 5 2 2 9 2 2 2 4" xfId="22087"/>
    <cellStyle name="Normál 5 2 2 9 2 2 3" xfId="14662"/>
    <cellStyle name="Normál 5 2 2 9 2 2 3 2" xfId="24556"/>
    <cellStyle name="Normál 5 2 2 9 2 2 4" xfId="9645"/>
    <cellStyle name="Normál 5 2 2 9 2 2 5" xfId="6369"/>
    <cellStyle name="Normál 5 2 2 9 2 2 6" xfId="19617"/>
    <cellStyle name="Normál 5 2 2 9 2 2 7" xfId="29478"/>
    <cellStyle name="Normál 5 2 2 9 2 3" xfId="2041"/>
    <cellStyle name="Normál 5 2 2 9 2 3 2" xfId="6372"/>
    <cellStyle name="Normál 5 2 2 9 2 3 2 2" xfId="17150"/>
    <cellStyle name="Normál 5 2 2 9 2 3 2 2 2" xfId="27030"/>
    <cellStyle name="Normál 5 2 2 9 2 3 2 3" xfId="12187"/>
    <cellStyle name="Normál 5 2 2 9 2 3 2 4" xfId="22088"/>
    <cellStyle name="Normál 5 2 2 9 2 3 3" xfId="14663"/>
    <cellStyle name="Normál 5 2 2 9 2 3 3 2" xfId="24557"/>
    <cellStyle name="Normál 5 2 2 9 2 3 4" xfId="9646"/>
    <cellStyle name="Normál 5 2 2 9 2 3 5" xfId="6371"/>
    <cellStyle name="Normál 5 2 2 9 2 3 6" xfId="19618"/>
    <cellStyle name="Normál 5 2 2 9 2 3 7" xfId="29479"/>
    <cellStyle name="Normál 5 2 2 9 2 4" xfId="2042"/>
    <cellStyle name="Normál 5 2 2 9 2 4 2" xfId="6374"/>
    <cellStyle name="Normál 5 2 2 9 2 4 2 2" xfId="17151"/>
    <cellStyle name="Normál 5 2 2 9 2 4 2 2 2" xfId="27031"/>
    <cellStyle name="Normál 5 2 2 9 2 4 2 3" xfId="12188"/>
    <cellStyle name="Normál 5 2 2 9 2 4 2 4" xfId="22089"/>
    <cellStyle name="Normál 5 2 2 9 2 4 3" xfId="14664"/>
    <cellStyle name="Normál 5 2 2 9 2 4 3 2" xfId="24558"/>
    <cellStyle name="Normál 5 2 2 9 2 4 4" xfId="9647"/>
    <cellStyle name="Normál 5 2 2 9 2 4 5" xfId="6373"/>
    <cellStyle name="Normál 5 2 2 9 2 4 6" xfId="19619"/>
    <cellStyle name="Normál 5 2 2 9 2 4 7" xfId="29480"/>
    <cellStyle name="Normál 5 2 2 9 2 5" xfId="6375"/>
    <cellStyle name="Normál 5 2 2 9 2 5 2" xfId="17148"/>
    <cellStyle name="Normál 5 2 2 9 2 5 2 2" xfId="27028"/>
    <cellStyle name="Normál 5 2 2 9 2 5 3" xfId="12185"/>
    <cellStyle name="Normál 5 2 2 9 2 5 4" xfId="22086"/>
    <cellStyle name="Normál 5 2 2 9 2 6" xfId="14661"/>
    <cellStyle name="Normál 5 2 2 9 2 6 2" xfId="24555"/>
    <cellStyle name="Normál 5 2 2 9 2 7" xfId="9644"/>
    <cellStyle name="Normál 5 2 2 9 2 8" xfId="6368"/>
    <cellStyle name="Normál 5 2 2 9 2 9" xfId="19616"/>
    <cellStyle name="Normál 5 2 2 9 3" xfId="2043"/>
    <cellStyle name="Normál 5 2 2 9 3 2" xfId="6377"/>
    <cellStyle name="Normál 5 2 2 9 3 2 2" xfId="17152"/>
    <cellStyle name="Normál 5 2 2 9 3 2 2 2" xfId="27032"/>
    <cellStyle name="Normál 5 2 2 9 3 2 3" xfId="12189"/>
    <cellStyle name="Normál 5 2 2 9 3 2 4" xfId="22090"/>
    <cellStyle name="Normál 5 2 2 9 3 3" xfId="14665"/>
    <cellStyle name="Normál 5 2 2 9 3 3 2" xfId="24559"/>
    <cellStyle name="Normál 5 2 2 9 3 4" xfId="9648"/>
    <cellStyle name="Normál 5 2 2 9 3 5" xfId="6376"/>
    <cellStyle name="Normál 5 2 2 9 3 6" xfId="19620"/>
    <cellStyle name="Normál 5 2 2 9 3 7" xfId="29481"/>
    <cellStyle name="Normál 5 2 2 9 4" xfId="2044"/>
    <cellStyle name="Normál 5 2 2 9 4 2" xfId="6379"/>
    <cellStyle name="Normál 5 2 2 9 4 2 2" xfId="17153"/>
    <cellStyle name="Normál 5 2 2 9 4 2 2 2" xfId="27033"/>
    <cellStyle name="Normál 5 2 2 9 4 2 3" xfId="12190"/>
    <cellStyle name="Normál 5 2 2 9 4 2 4" xfId="22091"/>
    <cellStyle name="Normál 5 2 2 9 4 3" xfId="14666"/>
    <cellStyle name="Normál 5 2 2 9 4 3 2" xfId="24560"/>
    <cellStyle name="Normál 5 2 2 9 4 4" xfId="9649"/>
    <cellStyle name="Normál 5 2 2 9 4 5" xfId="6378"/>
    <cellStyle name="Normál 5 2 2 9 4 6" xfId="19621"/>
    <cellStyle name="Normál 5 2 2 9 4 7" xfId="29482"/>
    <cellStyle name="Normál 5 2 2 9 5" xfId="2045"/>
    <cellStyle name="Normál 5 2 2 9 5 2" xfId="6381"/>
    <cellStyle name="Normál 5 2 2 9 5 2 2" xfId="17154"/>
    <cellStyle name="Normál 5 2 2 9 5 2 2 2" xfId="27034"/>
    <cellStyle name="Normál 5 2 2 9 5 2 3" xfId="12191"/>
    <cellStyle name="Normál 5 2 2 9 5 2 4" xfId="22092"/>
    <cellStyle name="Normál 5 2 2 9 5 3" xfId="14667"/>
    <cellStyle name="Normál 5 2 2 9 5 3 2" xfId="24561"/>
    <cellStyle name="Normál 5 2 2 9 5 4" xfId="9650"/>
    <cellStyle name="Normál 5 2 2 9 5 5" xfId="6380"/>
    <cellStyle name="Normál 5 2 2 9 5 6" xfId="19622"/>
    <cellStyle name="Normál 5 2 2 9 5 7" xfId="29483"/>
    <cellStyle name="Normál 5 2 2 9 6" xfId="2046"/>
    <cellStyle name="Normál 5 2 2 9 6 2" xfId="6383"/>
    <cellStyle name="Normál 5 2 2 9 6 2 2" xfId="17155"/>
    <cellStyle name="Normál 5 2 2 9 6 2 2 2" xfId="27035"/>
    <cellStyle name="Normál 5 2 2 9 6 2 3" xfId="12192"/>
    <cellStyle name="Normál 5 2 2 9 6 2 4" xfId="22093"/>
    <cellStyle name="Normál 5 2 2 9 6 3" xfId="14668"/>
    <cellStyle name="Normál 5 2 2 9 6 3 2" xfId="24562"/>
    <cellStyle name="Normál 5 2 2 9 6 4" xfId="9651"/>
    <cellStyle name="Normál 5 2 2 9 6 5" xfId="6382"/>
    <cellStyle name="Normál 5 2 2 9 6 6" xfId="19623"/>
    <cellStyle name="Normál 5 2 2 9 6 7" xfId="29484"/>
    <cellStyle name="Normál 5 2 2 9 7" xfId="6384"/>
    <cellStyle name="Normál 5 2 2 9 7 2" xfId="17147"/>
    <cellStyle name="Normál 5 2 2 9 7 2 2" xfId="27027"/>
    <cellStyle name="Normál 5 2 2 9 7 3" xfId="12184"/>
    <cellStyle name="Normál 5 2 2 9 7 4" xfId="22085"/>
    <cellStyle name="Normál 5 2 2 9 8" xfId="14660"/>
    <cellStyle name="Normál 5 2 2 9 8 2" xfId="24554"/>
    <cellStyle name="Normál 5 2 2 9 9" xfId="9643"/>
    <cellStyle name="Normál 5 2 20" xfId="6385"/>
    <cellStyle name="Normál 5 2 20 2" xfId="16848"/>
    <cellStyle name="Normál 5 2 20 2 2" xfId="26728"/>
    <cellStyle name="Normál 5 2 20 3" xfId="11885"/>
    <cellStyle name="Normál 5 2 20 4" xfId="21786"/>
    <cellStyle name="Normál 5 2 21" xfId="14361"/>
    <cellStyle name="Normál 5 2 21 2" xfId="24255"/>
    <cellStyle name="Normál 5 2 22" xfId="9344"/>
    <cellStyle name="Normál 5 2 23" xfId="5770"/>
    <cellStyle name="Normál 5 2 24" xfId="19316"/>
    <cellStyle name="Normál 5 2 25" xfId="29177"/>
    <cellStyle name="Normál 5 2 3" xfId="2047"/>
    <cellStyle name="Normál 5 2 3 10" xfId="2048"/>
    <cellStyle name="Normál 5 2 3 10 2" xfId="6388"/>
    <cellStyle name="Normál 5 2 3 10 2 2" xfId="17157"/>
    <cellStyle name="Normál 5 2 3 10 2 2 2" xfId="27037"/>
    <cellStyle name="Normál 5 2 3 10 2 3" xfId="12194"/>
    <cellStyle name="Normál 5 2 3 10 2 4" xfId="22095"/>
    <cellStyle name="Normál 5 2 3 10 3" xfId="14670"/>
    <cellStyle name="Normál 5 2 3 10 3 2" xfId="24564"/>
    <cellStyle name="Normál 5 2 3 10 4" xfId="9653"/>
    <cellStyle name="Normál 5 2 3 10 5" xfId="6387"/>
    <cellStyle name="Normál 5 2 3 10 6" xfId="19625"/>
    <cellStyle name="Normál 5 2 3 10 7" xfId="29486"/>
    <cellStyle name="Normál 5 2 3 11" xfId="2049"/>
    <cellStyle name="Normál 5 2 3 11 2" xfId="6390"/>
    <cellStyle name="Normál 5 2 3 11 2 2" xfId="17158"/>
    <cellStyle name="Normál 5 2 3 11 2 2 2" xfId="27038"/>
    <cellStyle name="Normál 5 2 3 11 2 3" xfId="12195"/>
    <cellStyle name="Normál 5 2 3 11 2 4" xfId="22096"/>
    <cellStyle name="Normál 5 2 3 11 3" xfId="14671"/>
    <cellStyle name="Normál 5 2 3 11 3 2" xfId="24565"/>
    <cellStyle name="Normál 5 2 3 11 4" xfId="9654"/>
    <cellStyle name="Normál 5 2 3 11 5" xfId="6389"/>
    <cellStyle name="Normál 5 2 3 11 6" xfId="19626"/>
    <cellStyle name="Normál 5 2 3 11 7" xfId="29487"/>
    <cellStyle name="Normál 5 2 3 12" xfId="2050"/>
    <cellStyle name="Normál 5 2 3 12 2" xfId="6392"/>
    <cellStyle name="Normál 5 2 3 12 2 2" xfId="17159"/>
    <cellStyle name="Normál 5 2 3 12 2 2 2" xfId="27039"/>
    <cellStyle name="Normál 5 2 3 12 2 3" xfId="12196"/>
    <cellStyle name="Normál 5 2 3 12 2 4" xfId="22097"/>
    <cellStyle name="Normál 5 2 3 12 3" xfId="14672"/>
    <cellStyle name="Normál 5 2 3 12 3 2" xfId="24566"/>
    <cellStyle name="Normál 5 2 3 12 4" xfId="9655"/>
    <cellStyle name="Normál 5 2 3 12 5" xfId="6391"/>
    <cellStyle name="Normál 5 2 3 12 6" xfId="19627"/>
    <cellStyle name="Normál 5 2 3 12 7" xfId="29488"/>
    <cellStyle name="Normál 5 2 3 13" xfId="2051"/>
    <cellStyle name="Normál 5 2 3 13 2" xfId="6394"/>
    <cellStyle name="Normál 5 2 3 13 2 2" xfId="17160"/>
    <cellStyle name="Normál 5 2 3 13 2 2 2" xfId="27040"/>
    <cellStyle name="Normál 5 2 3 13 2 3" xfId="12197"/>
    <cellStyle name="Normál 5 2 3 13 2 4" xfId="22098"/>
    <cellStyle name="Normál 5 2 3 13 3" xfId="14673"/>
    <cellStyle name="Normál 5 2 3 13 3 2" xfId="24567"/>
    <cellStyle name="Normál 5 2 3 13 4" xfId="9656"/>
    <cellStyle name="Normál 5 2 3 13 5" xfId="6393"/>
    <cellStyle name="Normál 5 2 3 13 6" xfId="19628"/>
    <cellStyle name="Normál 5 2 3 13 7" xfId="29489"/>
    <cellStyle name="Normál 5 2 3 14" xfId="6395"/>
    <cellStyle name="Normál 5 2 3 14 2" xfId="17156"/>
    <cellStyle name="Normál 5 2 3 14 2 2" xfId="27036"/>
    <cellStyle name="Normál 5 2 3 14 3" xfId="12193"/>
    <cellStyle name="Normál 5 2 3 14 4" xfId="22094"/>
    <cellStyle name="Normál 5 2 3 15" xfId="14669"/>
    <cellStyle name="Normál 5 2 3 15 2" xfId="24563"/>
    <cellStyle name="Normál 5 2 3 16" xfId="9652"/>
    <cellStyle name="Normál 5 2 3 17" xfId="6386"/>
    <cellStyle name="Normál 5 2 3 18" xfId="19624"/>
    <cellStyle name="Normál 5 2 3 19" xfId="29485"/>
    <cellStyle name="Normál 5 2 3 2" xfId="2052"/>
    <cellStyle name="Normál 5 2 3 2 10" xfId="2053"/>
    <cellStyle name="Normál 5 2 3 2 10 2" xfId="6398"/>
    <cellStyle name="Normál 5 2 3 2 10 2 2" xfId="17162"/>
    <cellStyle name="Normál 5 2 3 2 10 2 2 2" xfId="27042"/>
    <cellStyle name="Normál 5 2 3 2 10 2 3" xfId="12199"/>
    <cellStyle name="Normál 5 2 3 2 10 2 4" xfId="22100"/>
    <cellStyle name="Normál 5 2 3 2 10 3" xfId="14675"/>
    <cellStyle name="Normál 5 2 3 2 10 3 2" xfId="24569"/>
    <cellStyle name="Normál 5 2 3 2 10 4" xfId="9658"/>
    <cellStyle name="Normál 5 2 3 2 10 5" xfId="6397"/>
    <cellStyle name="Normál 5 2 3 2 10 6" xfId="19630"/>
    <cellStyle name="Normál 5 2 3 2 10 7" xfId="29491"/>
    <cellStyle name="Normál 5 2 3 2 11" xfId="2054"/>
    <cellStyle name="Normál 5 2 3 2 11 2" xfId="6400"/>
    <cellStyle name="Normál 5 2 3 2 11 2 2" xfId="17163"/>
    <cellStyle name="Normál 5 2 3 2 11 2 2 2" xfId="27043"/>
    <cellStyle name="Normál 5 2 3 2 11 2 3" xfId="12200"/>
    <cellStyle name="Normál 5 2 3 2 11 2 4" xfId="22101"/>
    <cellStyle name="Normál 5 2 3 2 11 3" xfId="14676"/>
    <cellStyle name="Normál 5 2 3 2 11 3 2" xfId="24570"/>
    <cellStyle name="Normál 5 2 3 2 11 4" xfId="9659"/>
    <cellStyle name="Normál 5 2 3 2 11 5" xfId="6399"/>
    <cellStyle name="Normál 5 2 3 2 11 6" xfId="19631"/>
    <cellStyle name="Normál 5 2 3 2 11 7" xfId="29492"/>
    <cellStyle name="Normál 5 2 3 2 12" xfId="2055"/>
    <cellStyle name="Normál 5 2 3 2 12 2" xfId="6402"/>
    <cellStyle name="Normál 5 2 3 2 12 2 2" xfId="17164"/>
    <cellStyle name="Normál 5 2 3 2 12 2 2 2" xfId="27044"/>
    <cellStyle name="Normál 5 2 3 2 12 2 3" xfId="12201"/>
    <cellStyle name="Normál 5 2 3 2 12 2 4" xfId="22102"/>
    <cellStyle name="Normál 5 2 3 2 12 3" xfId="14677"/>
    <cellStyle name="Normál 5 2 3 2 12 3 2" xfId="24571"/>
    <cellStyle name="Normál 5 2 3 2 12 4" xfId="9660"/>
    <cellStyle name="Normál 5 2 3 2 12 5" xfId="6401"/>
    <cellStyle name="Normál 5 2 3 2 12 6" xfId="19632"/>
    <cellStyle name="Normál 5 2 3 2 12 7" xfId="29493"/>
    <cellStyle name="Normál 5 2 3 2 13" xfId="6403"/>
    <cellStyle name="Normál 5 2 3 2 13 2" xfId="17161"/>
    <cellStyle name="Normál 5 2 3 2 13 2 2" xfId="27041"/>
    <cellStyle name="Normál 5 2 3 2 13 3" xfId="12198"/>
    <cellStyle name="Normál 5 2 3 2 13 4" xfId="22099"/>
    <cellStyle name="Normál 5 2 3 2 14" xfId="14674"/>
    <cellStyle name="Normál 5 2 3 2 14 2" xfId="24568"/>
    <cellStyle name="Normál 5 2 3 2 15" xfId="9657"/>
    <cellStyle name="Normál 5 2 3 2 16" xfId="6396"/>
    <cellStyle name="Normál 5 2 3 2 17" xfId="19629"/>
    <cellStyle name="Normál 5 2 3 2 18" xfId="29490"/>
    <cellStyle name="Normál 5 2 3 2 2" xfId="2056"/>
    <cellStyle name="Normál 5 2 3 2 2 10" xfId="6404"/>
    <cellStyle name="Normál 5 2 3 2 2 11" xfId="19633"/>
    <cellStyle name="Normál 5 2 3 2 2 12" xfId="29494"/>
    <cellStyle name="Normál 5 2 3 2 2 2" xfId="2057"/>
    <cellStyle name="Normál 5 2 3 2 2 2 10" xfId="29495"/>
    <cellStyle name="Normál 5 2 3 2 2 2 2" xfId="2058"/>
    <cellStyle name="Normál 5 2 3 2 2 2 2 2" xfId="6407"/>
    <cellStyle name="Normál 5 2 3 2 2 2 2 2 2" xfId="17167"/>
    <cellStyle name="Normál 5 2 3 2 2 2 2 2 2 2" xfId="27047"/>
    <cellStyle name="Normál 5 2 3 2 2 2 2 2 3" xfId="12204"/>
    <cellStyle name="Normál 5 2 3 2 2 2 2 2 4" xfId="22105"/>
    <cellStyle name="Normál 5 2 3 2 2 2 2 3" xfId="14680"/>
    <cellStyle name="Normál 5 2 3 2 2 2 2 3 2" xfId="24574"/>
    <cellStyle name="Normál 5 2 3 2 2 2 2 4" xfId="9663"/>
    <cellStyle name="Normál 5 2 3 2 2 2 2 5" xfId="6406"/>
    <cellStyle name="Normál 5 2 3 2 2 2 2 6" xfId="19635"/>
    <cellStyle name="Normál 5 2 3 2 2 2 2 7" xfId="29496"/>
    <cellStyle name="Normál 5 2 3 2 2 2 3" xfId="2059"/>
    <cellStyle name="Normál 5 2 3 2 2 2 3 2" xfId="6409"/>
    <cellStyle name="Normál 5 2 3 2 2 2 3 2 2" xfId="17168"/>
    <cellStyle name="Normál 5 2 3 2 2 2 3 2 2 2" xfId="27048"/>
    <cellStyle name="Normál 5 2 3 2 2 2 3 2 3" xfId="12205"/>
    <cellStyle name="Normál 5 2 3 2 2 2 3 2 4" xfId="22106"/>
    <cellStyle name="Normál 5 2 3 2 2 2 3 3" xfId="14681"/>
    <cellStyle name="Normál 5 2 3 2 2 2 3 3 2" xfId="24575"/>
    <cellStyle name="Normál 5 2 3 2 2 2 3 4" xfId="9664"/>
    <cellStyle name="Normál 5 2 3 2 2 2 3 5" xfId="6408"/>
    <cellStyle name="Normál 5 2 3 2 2 2 3 6" xfId="19636"/>
    <cellStyle name="Normál 5 2 3 2 2 2 3 7" xfId="29497"/>
    <cellStyle name="Normál 5 2 3 2 2 2 4" xfId="2060"/>
    <cellStyle name="Normál 5 2 3 2 2 2 4 2" xfId="6411"/>
    <cellStyle name="Normál 5 2 3 2 2 2 4 2 2" xfId="17169"/>
    <cellStyle name="Normál 5 2 3 2 2 2 4 2 2 2" xfId="27049"/>
    <cellStyle name="Normál 5 2 3 2 2 2 4 2 3" xfId="12206"/>
    <cellStyle name="Normál 5 2 3 2 2 2 4 2 4" xfId="22107"/>
    <cellStyle name="Normál 5 2 3 2 2 2 4 3" xfId="14682"/>
    <cellStyle name="Normál 5 2 3 2 2 2 4 3 2" xfId="24576"/>
    <cellStyle name="Normál 5 2 3 2 2 2 4 4" xfId="9665"/>
    <cellStyle name="Normál 5 2 3 2 2 2 4 5" xfId="6410"/>
    <cellStyle name="Normál 5 2 3 2 2 2 4 6" xfId="19637"/>
    <cellStyle name="Normál 5 2 3 2 2 2 4 7" xfId="29498"/>
    <cellStyle name="Normál 5 2 3 2 2 2 5" xfId="6412"/>
    <cellStyle name="Normál 5 2 3 2 2 2 5 2" xfId="17166"/>
    <cellStyle name="Normál 5 2 3 2 2 2 5 2 2" xfId="27046"/>
    <cellStyle name="Normál 5 2 3 2 2 2 5 3" xfId="12203"/>
    <cellStyle name="Normál 5 2 3 2 2 2 5 4" xfId="22104"/>
    <cellStyle name="Normál 5 2 3 2 2 2 6" xfId="14679"/>
    <cellStyle name="Normál 5 2 3 2 2 2 6 2" xfId="24573"/>
    <cellStyle name="Normál 5 2 3 2 2 2 7" xfId="9662"/>
    <cellStyle name="Normál 5 2 3 2 2 2 8" xfId="6405"/>
    <cellStyle name="Normál 5 2 3 2 2 2 9" xfId="19634"/>
    <cellStyle name="Normál 5 2 3 2 2 3" xfId="2061"/>
    <cellStyle name="Normál 5 2 3 2 2 3 2" xfId="6414"/>
    <cellStyle name="Normál 5 2 3 2 2 3 2 2" xfId="17170"/>
    <cellStyle name="Normál 5 2 3 2 2 3 2 2 2" xfId="27050"/>
    <cellStyle name="Normál 5 2 3 2 2 3 2 3" xfId="12207"/>
    <cellStyle name="Normál 5 2 3 2 2 3 2 4" xfId="22108"/>
    <cellStyle name="Normál 5 2 3 2 2 3 3" xfId="14683"/>
    <cellStyle name="Normál 5 2 3 2 2 3 3 2" xfId="24577"/>
    <cellStyle name="Normál 5 2 3 2 2 3 4" xfId="9666"/>
    <cellStyle name="Normál 5 2 3 2 2 3 5" xfId="6413"/>
    <cellStyle name="Normál 5 2 3 2 2 3 6" xfId="19638"/>
    <cellStyle name="Normál 5 2 3 2 2 3 7" xfId="29499"/>
    <cellStyle name="Normál 5 2 3 2 2 4" xfId="2062"/>
    <cellStyle name="Normál 5 2 3 2 2 4 2" xfId="6416"/>
    <cellStyle name="Normál 5 2 3 2 2 4 2 2" xfId="17171"/>
    <cellStyle name="Normál 5 2 3 2 2 4 2 2 2" xfId="27051"/>
    <cellStyle name="Normál 5 2 3 2 2 4 2 3" xfId="12208"/>
    <cellStyle name="Normál 5 2 3 2 2 4 2 4" xfId="22109"/>
    <cellStyle name="Normál 5 2 3 2 2 4 3" xfId="14684"/>
    <cellStyle name="Normál 5 2 3 2 2 4 3 2" xfId="24578"/>
    <cellStyle name="Normál 5 2 3 2 2 4 4" xfId="9667"/>
    <cellStyle name="Normál 5 2 3 2 2 4 5" xfId="6415"/>
    <cellStyle name="Normál 5 2 3 2 2 4 6" xfId="19639"/>
    <cellStyle name="Normál 5 2 3 2 2 4 7" xfId="29500"/>
    <cellStyle name="Normál 5 2 3 2 2 5" xfId="2063"/>
    <cellStyle name="Normál 5 2 3 2 2 5 2" xfId="6418"/>
    <cellStyle name="Normál 5 2 3 2 2 5 2 2" xfId="17172"/>
    <cellStyle name="Normál 5 2 3 2 2 5 2 2 2" xfId="27052"/>
    <cellStyle name="Normál 5 2 3 2 2 5 2 3" xfId="12209"/>
    <cellStyle name="Normál 5 2 3 2 2 5 2 4" xfId="22110"/>
    <cellStyle name="Normál 5 2 3 2 2 5 3" xfId="14685"/>
    <cellStyle name="Normál 5 2 3 2 2 5 3 2" xfId="24579"/>
    <cellStyle name="Normál 5 2 3 2 2 5 4" xfId="9668"/>
    <cellStyle name="Normál 5 2 3 2 2 5 5" xfId="6417"/>
    <cellStyle name="Normál 5 2 3 2 2 5 6" xfId="19640"/>
    <cellStyle name="Normál 5 2 3 2 2 5 7" xfId="29501"/>
    <cellStyle name="Normál 5 2 3 2 2 6" xfId="2064"/>
    <cellStyle name="Normál 5 2 3 2 2 6 2" xfId="6420"/>
    <cellStyle name="Normál 5 2 3 2 2 6 2 2" xfId="17173"/>
    <cellStyle name="Normál 5 2 3 2 2 6 2 2 2" xfId="27053"/>
    <cellStyle name="Normál 5 2 3 2 2 6 2 3" xfId="12210"/>
    <cellStyle name="Normál 5 2 3 2 2 6 2 4" xfId="22111"/>
    <cellStyle name="Normál 5 2 3 2 2 6 3" xfId="14686"/>
    <cellStyle name="Normál 5 2 3 2 2 6 3 2" xfId="24580"/>
    <cellStyle name="Normál 5 2 3 2 2 6 4" xfId="9669"/>
    <cellStyle name="Normál 5 2 3 2 2 6 5" xfId="6419"/>
    <cellStyle name="Normál 5 2 3 2 2 6 6" xfId="19641"/>
    <cellStyle name="Normál 5 2 3 2 2 6 7" xfId="29502"/>
    <cellStyle name="Normál 5 2 3 2 2 7" xfId="6421"/>
    <cellStyle name="Normál 5 2 3 2 2 7 2" xfId="17165"/>
    <cellStyle name="Normál 5 2 3 2 2 7 2 2" xfId="27045"/>
    <cellStyle name="Normál 5 2 3 2 2 7 3" xfId="12202"/>
    <cellStyle name="Normál 5 2 3 2 2 7 4" xfId="22103"/>
    <cellStyle name="Normál 5 2 3 2 2 8" xfId="14678"/>
    <cellStyle name="Normál 5 2 3 2 2 8 2" xfId="24572"/>
    <cellStyle name="Normál 5 2 3 2 2 9" xfId="9661"/>
    <cellStyle name="Normál 5 2 3 2 3" xfId="2065"/>
    <cellStyle name="Normál 5 2 3 2 3 10" xfId="6422"/>
    <cellStyle name="Normál 5 2 3 2 3 11" xfId="19642"/>
    <cellStyle name="Normál 5 2 3 2 3 12" xfId="29503"/>
    <cellStyle name="Normál 5 2 3 2 3 2" xfId="2066"/>
    <cellStyle name="Normál 5 2 3 2 3 2 10" xfId="29504"/>
    <cellStyle name="Normál 5 2 3 2 3 2 2" xfId="2067"/>
    <cellStyle name="Normál 5 2 3 2 3 2 2 2" xfId="6425"/>
    <cellStyle name="Normál 5 2 3 2 3 2 2 2 2" xfId="17176"/>
    <cellStyle name="Normál 5 2 3 2 3 2 2 2 2 2" xfId="27056"/>
    <cellStyle name="Normál 5 2 3 2 3 2 2 2 3" xfId="12213"/>
    <cellStyle name="Normál 5 2 3 2 3 2 2 2 4" xfId="22114"/>
    <cellStyle name="Normál 5 2 3 2 3 2 2 3" xfId="14689"/>
    <cellStyle name="Normál 5 2 3 2 3 2 2 3 2" xfId="24583"/>
    <cellStyle name="Normál 5 2 3 2 3 2 2 4" xfId="9672"/>
    <cellStyle name="Normál 5 2 3 2 3 2 2 5" xfId="6424"/>
    <cellStyle name="Normál 5 2 3 2 3 2 2 6" xfId="19644"/>
    <cellStyle name="Normál 5 2 3 2 3 2 2 7" xfId="29505"/>
    <cellStyle name="Normál 5 2 3 2 3 2 3" xfId="2068"/>
    <cellStyle name="Normál 5 2 3 2 3 2 3 2" xfId="6427"/>
    <cellStyle name="Normál 5 2 3 2 3 2 3 2 2" xfId="17177"/>
    <cellStyle name="Normál 5 2 3 2 3 2 3 2 2 2" xfId="27057"/>
    <cellStyle name="Normál 5 2 3 2 3 2 3 2 3" xfId="12214"/>
    <cellStyle name="Normál 5 2 3 2 3 2 3 2 4" xfId="22115"/>
    <cellStyle name="Normál 5 2 3 2 3 2 3 3" xfId="14690"/>
    <cellStyle name="Normál 5 2 3 2 3 2 3 3 2" xfId="24584"/>
    <cellStyle name="Normál 5 2 3 2 3 2 3 4" xfId="9673"/>
    <cellStyle name="Normál 5 2 3 2 3 2 3 5" xfId="6426"/>
    <cellStyle name="Normál 5 2 3 2 3 2 3 6" xfId="19645"/>
    <cellStyle name="Normál 5 2 3 2 3 2 3 7" xfId="29506"/>
    <cellStyle name="Normál 5 2 3 2 3 2 4" xfId="2069"/>
    <cellStyle name="Normál 5 2 3 2 3 2 4 2" xfId="6429"/>
    <cellStyle name="Normál 5 2 3 2 3 2 4 2 2" xfId="17178"/>
    <cellStyle name="Normál 5 2 3 2 3 2 4 2 2 2" xfId="27058"/>
    <cellStyle name="Normál 5 2 3 2 3 2 4 2 3" xfId="12215"/>
    <cellStyle name="Normál 5 2 3 2 3 2 4 2 4" xfId="22116"/>
    <cellStyle name="Normál 5 2 3 2 3 2 4 3" xfId="14691"/>
    <cellStyle name="Normál 5 2 3 2 3 2 4 3 2" xfId="24585"/>
    <cellStyle name="Normál 5 2 3 2 3 2 4 4" xfId="9674"/>
    <cellStyle name="Normál 5 2 3 2 3 2 4 5" xfId="6428"/>
    <cellStyle name="Normál 5 2 3 2 3 2 4 6" xfId="19646"/>
    <cellStyle name="Normál 5 2 3 2 3 2 4 7" xfId="29507"/>
    <cellStyle name="Normál 5 2 3 2 3 2 5" xfId="6430"/>
    <cellStyle name="Normál 5 2 3 2 3 2 5 2" xfId="17175"/>
    <cellStyle name="Normál 5 2 3 2 3 2 5 2 2" xfId="27055"/>
    <cellStyle name="Normál 5 2 3 2 3 2 5 3" xfId="12212"/>
    <cellStyle name="Normál 5 2 3 2 3 2 5 4" xfId="22113"/>
    <cellStyle name="Normál 5 2 3 2 3 2 6" xfId="14688"/>
    <cellStyle name="Normál 5 2 3 2 3 2 6 2" xfId="24582"/>
    <cellStyle name="Normál 5 2 3 2 3 2 7" xfId="9671"/>
    <cellStyle name="Normál 5 2 3 2 3 2 8" xfId="6423"/>
    <cellStyle name="Normál 5 2 3 2 3 2 9" xfId="19643"/>
    <cellStyle name="Normál 5 2 3 2 3 3" xfId="2070"/>
    <cellStyle name="Normál 5 2 3 2 3 3 2" xfId="6432"/>
    <cellStyle name="Normál 5 2 3 2 3 3 2 2" xfId="17179"/>
    <cellStyle name="Normál 5 2 3 2 3 3 2 2 2" xfId="27059"/>
    <cellStyle name="Normál 5 2 3 2 3 3 2 3" xfId="12216"/>
    <cellStyle name="Normál 5 2 3 2 3 3 2 4" xfId="22117"/>
    <cellStyle name="Normál 5 2 3 2 3 3 3" xfId="14692"/>
    <cellStyle name="Normál 5 2 3 2 3 3 3 2" xfId="24586"/>
    <cellStyle name="Normál 5 2 3 2 3 3 4" xfId="9675"/>
    <cellStyle name="Normál 5 2 3 2 3 3 5" xfId="6431"/>
    <cellStyle name="Normál 5 2 3 2 3 3 6" xfId="19647"/>
    <cellStyle name="Normál 5 2 3 2 3 3 7" xfId="29508"/>
    <cellStyle name="Normál 5 2 3 2 3 4" xfId="2071"/>
    <cellStyle name="Normál 5 2 3 2 3 4 2" xfId="6434"/>
    <cellStyle name="Normál 5 2 3 2 3 4 2 2" xfId="17180"/>
    <cellStyle name="Normál 5 2 3 2 3 4 2 2 2" xfId="27060"/>
    <cellStyle name="Normál 5 2 3 2 3 4 2 3" xfId="12217"/>
    <cellStyle name="Normál 5 2 3 2 3 4 2 4" xfId="22118"/>
    <cellStyle name="Normál 5 2 3 2 3 4 3" xfId="14693"/>
    <cellStyle name="Normál 5 2 3 2 3 4 3 2" xfId="24587"/>
    <cellStyle name="Normál 5 2 3 2 3 4 4" xfId="9676"/>
    <cellStyle name="Normál 5 2 3 2 3 4 5" xfId="6433"/>
    <cellStyle name="Normál 5 2 3 2 3 4 6" xfId="19648"/>
    <cellStyle name="Normál 5 2 3 2 3 4 7" xfId="29509"/>
    <cellStyle name="Normál 5 2 3 2 3 5" xfId="2072"/>
    <cellStyle name="Normál 5 2 3 2 3 5 2" xfId="6436"/>
    <cellStyle name="Normál 5 2 3 2 3 5 2 2" xfId="17181"/>
    <cellStyle name="Normál 5 2 3 2 3 5 2 2 2" xfId="27061"/>
    <cellStyle name="Normál 5 2 3 2 3 5 2 3" xfId="12218"/>
    <cellStyle name="Normál 5 2 3 2 3 5 2 4" xfId="22119"/>
    <cellStyle name="Normál 5 2 3 2 3 5 3" xfId="14694"/>
    <cellStyle name="Normál 5 2 3 2 3 5 3 2" xfId="24588"/>
    <cellStyle name="Normál 5 2 3 2 3 5 4" xfId="9677"/>
    <cellStyle name="Normál 5 2 3 2 3 5 5" xfId="6435"/>
    <cellStyle name="Normál 5 2 3 2 3 5 6" xfId="19649"/>
    <cellStyle name="Normál 5 2 3 2 3 5 7" xfId="29510"/>
    <cellStyle name="Normál 5 2 3 2 3 6" xfId="2073"/>
    <cellStyle name="Normál 5 2 3 2 3 6 2" xfId="6438"/>
    <cellStyle name="Normál 5 2 3 2 3 6 2 2" xfId="17182"/>
    <cellStyle name="Normál 5 2 3 2 3 6 2 2 2" xfId="27062"/>
    <cellStyle name="Normál 5 2 3 2 3 6 2 3" xfId="12219"/>
    <cellStyle name="Normál 5 2 3 2 3 6 2 4" xfId="22120"/>
    <cellStyle name="Normál 5 2 3 2 3 6 3" xfId="14695"/>
    <cellStyle name="Normál 5 2 3 2 3 6 3 2" xfId="24589"/>
    <cellStyle name="Normál 5 2 3 2 3 6 4" xfId="9678"/>
    <cellStyle name="Normál 5 2 3 2 3 6 5" xfId="6437"/>
    <cellStyle name="Normál 5 2 3 2 3 6 6" xfId="19650"/>
    <cellStyle name="Normál 5 2 3 2 3 6 7" xfId="29511"/>
    <cellStyle name="Normál 5 2 3 2 3 7" xfId="6439"/>
    <cellStyle name="Normál 5 2 3 2 3 7 2" xfId="17174"/>
    <cellStyle name="Normál 5 2 3 2 3 7 2 2" xfId="27054"/>
    <cellStyle name="Normál 5 2 3 2 3 7 3" xfId="12211"/>
    <cellStyle name="Normál 5 2 3 2 3 7 4" xfId="22112"/>
    <cellStyle name="Normál 5 2 3 2 3 8" xfId="14687"/>
    <cellStyle name="Normál 5 2 3 2 3 8 2" xfId="24581"/>
    <cellStyle name="Normál 5 2 3 2 3 9" xfId="9670"/>
    <cellStyle name="Normál 5 2 3 2 4" xfId="2074"/>
    <cellStyle name="Normál 5 2 3 2 4 10" xfId="6440"/>
    <cellStyle name="Normál 5 2 3 2 4 11" xfId="19651"/>
    <cellStyle name="Normál 5 2 3 2 4 12" xfId="29512"/>
    <cellStyle name="Normál 5 2 3 2 4 2" xfId="2075"/>
    <cellStyle name="Normál 5 2 3 2 4 2 10" xfId="29513"/>
    <cellStyle name="Normál 5 2 3 2 4 2 2" xfId="2076"/>
    <cellStyle name="Normál 5 2 3 2 4 2 2 2" xfId="6443"/>
    <cellStyle name="Normál 5 2 3 2 4 2 2 2 2" xfId="17185"/>
    <cellStyle name="Normál 5 2 3 2 4 2 2 2 2 2" xfId="27065"/>
    <cellStyle name="Normál 5 2 3 2 4 2 2 2 3" xfId="12222"/>
    <cellStyle name="Normál 5 2 3 2 4 2 2 2 4" xfId="22123"/>
    <cellStyle name="Normál 5 2 3 2 4 2 2 3" xfId="14698"/>
    <cellStyle name="Normál 5 2 3 2 4 2 2 3 2" xfId="24592"/>
    <cellStyle name="Normál 5 2 3 2 4 2 2 4" xfId="9681"/>
    <cellStyle name="Normál 5 2 3 2 4 2 2 5" xfId="6442"/>
    <cellStyle name="Normál 5 2 3 2 4 2 2 6" xfId="19653"/>
    <cellStyle name="Normál 5 2 3 2 4 2 2 7" xfId="29514"/>
    <cellStyle name="Normál 5 2 3 2 4 2 3" xfId="2077"/>
    <cellStyle name="Normál 5 2 3 2 4 2 3 2" xfId="6445"/>
    <cellStyle name="Normál 5 2 3 2 4 2 3 2 2" xfId="17186"/>
    <cellStyle name="Normál 5 2 3 2 4 2 3 2 2 2" xfId="27066"/>
    <cellStyle name="Normál 5 2 3 2 4 2 3 2 3" xfId="12223"/>
    <cellStyle name="Normál 5 2 3 2 4 2 3 2 4" xfId="22124"/>
    <cellStyle name="Normál 5 2 3 2 4 2 3 3" xfId="14699"/>
    <cellStyle name="Normál 5 2 3 2 4 2 3 3 2" xfId="24593"/>
    <cellStyle name="Normál 5 2 3 2 4 2 3 4" xfId="9682"/>
    <cellStyle name="Normál 5 2 3 2 4 2 3 5" xfId="6444"/>
    <cellStyle name="Normál 5 2 3 2 4 2 3 6" xfId="19654"/>
    <cellStyle name="Normál 5 2 3 2 4 2 3 7" xfId="29515"/>
    <cellStyle name="Normál 5 2 3 2 4 2 4" xfId="2078"/>
    <cellStyle name="Normál 5 2 3 2 4 2 4 2" xfId="6447"/>
    <cellStyle name="Normál 5 2 3 2 4 2 4 2 2" xfId="17187"/>
    <cellStyle name="Normál 5 2 3 2 4 2 4 2 2 2" xfId="27067"/>
    <cellStyle name="Normál 5 2 3 2 4 2 4 2 3" xfId="12224"/>
    <cellStyle name="Normál 5 2 3 2 4 2 4 2 4" xfId="22125"/>
    <cellStyle name="Normál 5 2 3 2 4 2 4 3" xfId="14700"/>
    <cellStyle name="Normál 5 2 3 2 4 2 4 3 2" xfId="24594"/>
    <cellStyle name="Normál 5 2 3 2 4 2 4 4" xfId="9683"/>
    <cellStyle name="Normál 5 2 3 2 4 2 4 5" xfId="6446"/>
    <cellStyle name="Normál 5 2 3 2 4 2 4 6" xfId="19655"/>
    <cellStyle name="Normál 5 2 3 2 4 2 4 7" xfId="29516"/>
    <cellStyle name="Normál 5 2 3 2 4 2 5" xfId="6448"/>
    <cellStyle name="Normál 5 2 3 2 4 2 5 2" xfId="17184"/>
    <cellStyle name="Normál 5 2 3 2 4 2 5 2 2" xfId="27064"/>
    <cellStyle name="Normál 5 2 3 2 4 2 5 3" xfId="12221"/>
    <cellStyle name="Normál 5 2 3 2 4 2 5 4" xfId="22122"/>
    <cellStyle name="Normál 5 2 3 2 4 2 6" xfId="14697"/>
    <cellStyle name="Normál 5 2 3 2 4 2 6 2" xfId="24591"/>
    <cellStyle name="Normál 5 2 3 2 4 2 7" xfId="9680"/>
    <cellStyle name="Normál 5 2 3 2 4 2 8" xfId="6441"/>
    <cellStyle name="Normál 5 2 3 2 4 2 9" xfId="19652"/>
    <cellStyle name="Normál 5 2 3 2 4 3" xfId="2079"/>
    <cellStyle name="Normál 5 2 3 2 4 3 2" xfId="6450"/>
    <cellStyle name="Normál 5 2 3 2 4 3 2 2" xfId="17188"/>
    <cellStyle name="Normál 5 2 3 2 4 3 2 2 2" xfId="27068"/>
    <cellStyle name="Normál 5 2 3 2 4 3 2 3" xfId="12225"/>
    <cellStyle name="Normál 5 2 3 2 4 3 2 4" xfId="22126"/>
    <cellStyle name="Normál 5 2 3 2 4 3 3" xfId="14701"/>
    <cellStyle name="Normál 5 2 3 2 4 3 3 2" xfId="24595"/>
    <cellStyle name="Normál 5 2 3 2 4 3 4" xfId="9684"/>
    <cellStyle name="Normál 5 2 3 2 4 3 5" xfId="6449"/>
    <cellStyle name="Normál 5 2 3 2 4 3 6" xfId="19656"/>
    <cellStyle name="Normál 5 2 3 2 4 3 7" xfId="29517"/>
    <cellStyle name="Normál 5 2 3 2 4 4" xfId="2080"/>
    <cellStyle name="Normál 5 2 3 2 4 4 2" xfId="6452"/>
    <cellStyle name="Normál 5 2 3 2 4 4 2 2" xfId="17189"/>
    <cellStyle name="Normál 5 2 3 2 4 4 2 2 2" xfId="27069"/>
    <cellStyle name="Normál 5 2 3 2 4 4 2 3" xfId="12226"/>
    <cellStyle name="Normál 5 2 3 2 4 4 2 4" xfId="22127"/>
    <cellStyle name="Normál 5 2 3 2 4 4 3" xfId="14702"/>
    <cellStyle name="Normál 5 2 3 2 4 4 3 2" xfId="24596"/>
    <cellStyle name="Normál 5 2 3 2 4 4 4" xfId="9685"/>
    <cellStyle name="Normál 5 2 3 2 4 4 5" xfId="6451"/>
    <cellStyle name="Normál 5 2 3 2 4 4 6" xfId="19657"/>
    <cellStyle name="Normál 5 2 3 2 4 4 7" xfId="29518"/>
    <cellStyle name="Normál 5 2 3 2 4 5" xfId="2081"/>
    <cellStyle name="Normál 5 2 3 2 4 5 2" xfId="6454"/>
    <cellStyle name="Normál 5 2 3 2 4 5 2 2" xfId="17190"/>
    <cellStyle name="Normál 5 2 3 2 4 5 2 2 2" xfId="27070"/>
    <cellStyle name="Normál 5 2 3 2 4 5 2 3" xfId="12227"/>
    <cellStyle name="Normál 5 2 3 2 4 5 2 4" xfId="22128"/>
    <cellStyle name="Normál 5 2 3 2 4 5 3" xfId="14703"/>
    <cellStyle name="Normál 5 2 3 2 4 5 3 2" xfId="24597"/>
    <cellStyle name="Normál 5 2 3 2 4 5 4" xfId="9686"/>
    <cellStyle name="Normál 5 2 3 2 4 5 5" xfId="6453"/>
    <cellStyle name="Normál 5 2 3 2 4 5 6" xfId="19658"/>
    <cellStyle name="Normál 5 2 3 2 4 5 7" xfId="29519"/>
    <cellStyle name="Normál 5 2 3 2 4 6" xfId="2082"/>
    <cellStyle name="Normál 5 2 3 2 4 6 2" xfId="6456"/>
    <cellStyle name="Normál 5 2 3 2 4 6 2 2" xfId="17191"/>
    <cellStyle name="Normál 5 2 3 2 4 6 2 2 2" xfId="27071"/>
    <cellStyle name="Normál 5 2 3 2 4 6 2 3" xfId="12228"/>
    <cellStyle name="Normál 5 2 3 2 4 6 2 4" xfId="22129"/>
    <cellStyle name="Normál 5 2 3 2 4 6 3" xfId="14704"/>
    <cellStyle name="Normál 5 2 3 2 4 6 3 2" xfId="24598"/>
    <cellStyle name="Normál 5 2 3 2 4 6 4" xfId="9687"/>
    <cellStyle name="Normál 5 2 3 2 4 6 5" xfId="6455"/>
    <cellStyle name="Normál 5 2 3 2 4 6 6" xfId="19659"/>
    <cellStyle name="Normál 5 2 3 2 4 6 7" xfId="29520"/>
    <cellStyle name="Normál 5 2 3 2 4 7" xfId="6457"/>
    <cellStyle name="Normál 5 2 3 2 4 7 2" xfId="17183"/>
    <cellStyle name="Normál 5 2 3 2 4 7 2 2" xfId="27063"/>
    <cellStyle name="Normál 5 2 3 2 4 7 3" xfId="12220"/>
    <cellStyle name="Normál 5 2 3 2 4 7 4" xfId="22121"/>
    <cellStyle name="Normál 5 2 3 2 4 8" xfId="14696"/>
    <cellStyle name="Normál 5 2 3 2 4 8 2" xfId="24590"/>
    <cellStyle name="Normál 5 2 3 2 4 9" xfId="9679"/>
    <cellStyle name="Normál 5 2 3 2 5" xfId="2083"/>
    <cellStyle name="Normál 5 2 3 2 5 10" xfId="6458"/>
    <cellStyle name="Normál 5 2 3 2 5 11" xfId="19660"/>
    <cellStyle name="Normál 5 2 3 2 5 12" xfId="29521"/>
    <cellStyle name="Normál 5 2 3 2 5 2" xfId="2084"/>
    <cellStyle name="Normál 5 2 3 2 5 2 10" xfId="29522"/>
    <cellStyle name="Normál 5 2 3 2 5 2 2" xfId="2085"/>
    <cellStyle name="Normál 5 2 3 2 5 2 2 2" xfId="6461"/>
    <cellStyle name="Normál 5 2 3 2 5 2 2 2 2" xfId="17194"/>
    <cellStyle name="Normál 5 2 3 2 5 2 2 2 2 2" xfId="27074"/>
    <cellStyle name="Normál 5 2 3 2 5 2 2 2 3" xfId="12231"/>
    <cellStyle name="Normál 5 2 3 2 5 2 2 2 4" xfId="22132"/>
    <cellStyle name="Normál 5 2 3 2 5 2 2 3" xfId="14707"/>
    <cellStyle name="Normál 5 2 3 2 5 2 2 3 2" xfId="24601"/>
    <cellStyle name="Normál 5 2 3 2 5 2 2 4" xfId="9690"/>
    <cellStyle name="Normál 5 2 3 2 5 2 2 5" xfId="6460"/>
    <cellStyle name="Normál 5 2 3 2 5 2 2 6" xfId="19662"/>
    <cellStyle name="Normál 5 2 3 2 5 2 2 7" xfId="29523"/>
    <cellStyle name="Normál 5 2 3 2 5 2 3" xfId="2086"/>
    <cellStyle name="Normál 5 2 3 2 5 2 3 2" xfId="6463"/>
    <cellStyle name="Normál 5 2 3 2 5 2 3 2 2" xfId="17195"/>
    <cellStyle name="Normál 5 2 3 2 5 2 3 2 2 2" xfId="27075"/>
    <cellStyle name="Normál 5 2 3 2 5 2 3 2 3" xfId="12232"/>
    <cellStyle name="Normál 5 2 3 2 5 2 3 2 4" xfId="22133"/>
    <cellStyle name="Normál 5 2 3 2 5 2 3 3" xfId="14708"/>
    <cellStyle name="Normál 5 2 3 2 5 2 3 3 2" xfId="24602"/>
    <cellStyle name="Normál 5 2 3 2 5 2 3 4" xfId="9691"/>
    <cellStyle name="Normál 5 2 3 2 5 2 3 5" xfId="6462"/>
    <cellStyle name="Normál 5 2 3 2 5 2 3 6" xfId="19663"/>
    <cellStyle name="Normál 5 2 3 2 5 2 3 7" xfId="29524"/>
    <cellStyle name="Normál 5 2 3 2 5 2 4" xfId="2087"/>
    <cellStyle name="Normál 5 2 3 2 5 2 4 2" xfId="6465"/>
    <cellStyle name="Normál 5 2 3 2 5 2 4 2 2" xfId="17196"/>
    <cellStyle name="Normál 5 2 3 2 5 2 4 2 2 2" xfId="27076"/>
    <cellStyle name="Normál 5 2 3 2 5 2 4 2 3" xfId="12233"/>
    <cellStyle name="Normál 5 2 3 2 5 2 4 2 4" xfId="22134"/>
    <cellStyle name="Normál 5 2 3 2 5 2 4 3" xfId="14709"/>
    <cellStyle name="Normál 5 2 3 2 5 2 4 3 2" xfId="24603"/>
    <cellStyle name="Normál 5 2 3 2 5 2 4 4" xfId="9692"/>
    <cellStyle name="Normál 5 2 3 2 5 2 4 5" xfId="6464"/>
    <cellStyle name="Normál 5 2 3 2 5 2 4 6" xfId="19664"/>
    <cellStyle name="Normál 5 2 3 2 5 2 4 7" xfId="29525"/>
    <cellStyle name="Normál 5 2 3 2 5 2 5" xfId="6466"/>
    <cellStyle name="Normál 5 2 3 2 5 2 5 2" xfId="17193"/>
    <cellStyle name="Normál 5 2 3 2 5 2 5 2 2" xfId="27073"/>
    <cellStyle name="Normál 5 2 3 2 5 2 5 3" xfId="12230"/>
    <cellStyle name="Normál 5 2 3 2 5 2 5 4" xfId="22131"/>
    <cellStyle name="Normál 5 2 3 2 5 2 6" xfId="14706"/>
    <cellStyle name="Normál 5 2 3 2 5 2 6 2" xfId="24600"/>
    <cellStyle name="Normál 5 2 3 2 5 2 7" xfId="9689"/>
    <cellStyle name="Normál 5 2 3 2 5 2 8" xfId="6459"/>
    <cellStyle name="Normál 5 2 3 2 5 2 9" xfId="19661"/>
    <cellStyle name="Normál 5 2 3 2 5 3" xfId="2088"/>
    <cellStyle name="Normál 5 2 3 2 5 3 2" xfId="6468"/>
    <cellStyle name="Normál 5 2 3 2 5 3 2 2" xfId="17197"/>
    <cellStyle name="Normál 5 2 3 2 5 3 2 2 2" xfId="27077"/>
    <cellStyle name="Normál 5 2 3 2 5 3 2 3" xfId="12234"/>
    <cellStyle name="Normál 5 2 3 2 5 3 2 4" xfId="22135"/>
    <cellStyle name="Normál 5 2 3 2 5 3 3" xfId="14710"/>
    <cellStyle name="Normál 5 2 3 2 5 3 3 2" xfId="24604"/>
    <cellStyle name="Normál 5 2 3 2 5 3 4" xfId="9693"/>
    <cellStyle name="Normál 5 2 3 2 5 3 5" xfId="6467"/>
    <cellStyle name="Normál 5 2 3 2 5 3 6" xfId="19665"/>
    <cellStyle name="Normál 5 2 3 2 5 3 7" xfId="29526"/>
    <cellStyle name="Normál 5 2 3 2 5 4" xfId="2089"/>
    <cellStyle name="Normál 5 2 3 2 5 4 2" xfId="6470"/>
    <cellStyle name="Normál 5 2 3 2 5 4 2 2" xfId="17198"/>
    <cellStyle name="Normál 5 2 3 2 5 4 2 2 2" xfId="27078"/>
    <cellStyle name="Normál 5 2 3 2 5 4 2 3" xfId="12235"/>
    <cellStyle name="Normál 5 2 3 2 5 4 2 4" xfId="22136"/>
    <cellStyle name="Normál 5 2 3 2 5 4 3" xfId="14711"/>
    <cellStyle name="Normál 5 2 3 2 5 4 3 2" xfId="24605"/>
    <cellStyle name="Normál 5 2 3 2 5 4 4" xfId="9694"/>
    <cellStyle name="Normál 5 2 3 2 5 4 5" xfId="6469"/>
    <cellStyle name="Normál 5 2 3 2 5 4 6" xfId="19666"/>
    <cellStyle name="Normál 5 2 3 2 5 4 7" xfId="29527"/>
    <cellStyle name="Normál 5 2 3 2 5 5" xfId="2090"/>
    <cellStyle name="Normál 5 2 3 2 5 5 2" xfId="6472"/>
    <cellStyle name="Normál 5 2 3 2 5 5 2 2" xfId="17199"/>
    <cellStyle name="Normál 5 2 3 2 5 5 2 2 2" xfId="27079"/>
    <cellStyle name="Normál 5 2 3 2 5 5 2 3" xfId="12236"/>
    <cellStyle name="Normál 5 2 3 2 5 5 2 4" xfId="22137"/>
    <cellStyle name="Normál 5 2 3 2 5 5 3" xfId="14712"/>
    <cellStyle name="Normál 5 2 3 2 5 5 3 2" xfId="24606"/>
    <cellStyle name="Normál 5 2 3 2 5 5 4" xfId="9695"/>
    <cellStyle name="Normál 5 2 3 2 5 5 5" xfId="6471"/>
    <cellStyle name="Normál 5 2 3 2 5 5 6" xfId="19667"/>
    <cellStyle name="Normál 5 2 3 2 5 5 7" xfId="29528"/>
    <cellStyle name="Normál 5 2 3 2 5 6" xfId="2091"/>
    <cellStyle name="Normál 5 2 3 2 5 6 2" xfId="6474"/>
    <cellStyle name="Normál 5 2 3 2 5 6 2 2" xfId="17200"/>
    <cellStyle name="Normál 5 2 3 2 5 6 2 2 2" xfId="27080"/>
    <cellStyle name="Normál 5 2 3 2 5 6 2 3" xfId="12237"/>
    <cellStyle name="Normál 5 2 3 2 5 6 2 4" xfId="22138"/>
    <cellStyle name="Normál 5 2 3 2 5 6 3" xfId="14713"/>
    <cellStyle name="Normál 5 2 3 2 5 6 3 2" xfId="24607"/>
    <cellStyle name="Normál 5 2 3 2 5 6 4" xfId="9696"/>
    <cellStyle name="Normál 5 2 3 2 5 6 5" xfId="6473"/>
    <cellStyle name="Normál 5 2 3 2 5 6 6" xfId="19668"/>
    <cellStyle name="Normál 5 2 3 2 5 6 7" xfId="29529"/>
    <cellStyle name="Normál 5 2 3 2 5 7" xfId="6475"/>
    <cellStyle name="Normál 5 2 3 2 5 7 2" xfId="17192"/>
    <cellStyle name="Normál 5 2 3 2 5 7 2 2" xfId="27072"/>
    <cellStyle name="Normál 5 2 3 2 5 7 3" xfId="12229"/>
    <cellStyle name="Normál 5 2 3 2 5 7 4" xfId="22130"/>
    <cellStyle name="Normál 5 2 3 2 5 8" xfId="14705"/>
    <cellStyle name="Normál 5 2 3 2 5 8 2" xfId="24599"/>
    <cellStyle name="Normál 5 2 3 2 5 9" xfId="9688"/>
    <cellStyle name="Normál 5 2 3 2 6" xfId="2092"/>
    <cellStyle name="Normál 5 2 3 2 6 10" xfId="6476"/>
    <cellStyle name="Normál 5 2 3 2 6 11" xfId="19669"/>
    <cellStyle name="Normál 5 2 3 2 6 12" xfId="29530"/>
    <cellStyle name="Normál 5 2 3 2 6 2" xfId="2093"/>
    <cellStyle name="Normál 5 2 3 2 6 2 10" xfId="29531"/>
    <cellStyle name="Normál 5 2 3 2 6 2 2" xfId="2094"/>
    <cellStyle name="Normál 5 2 3 2 6 2 2 2" xfId="6479"/>
    <cellStyle name="Normál 5 2 3 2 6 2 2 2 2" xfId="17203"/>
    <cellStyle name="Normál 5 2 3 2 6 2 2 2 2 2" xfId="27083"/>
    <cellStyle name="Normál 5 2 3 2 6 2 2 2 3" xfId="12240"/>
    <cellStyle name="Normál 5 2 3 2 6 2 2 2 4" xfId="22141"/>
    <cellStyle name="Normál 5 2 3 2 6 2 2 3" xfId="14716"/>
    <cellStyle name="Normál 5 2 3 2 6 2 2 3 2" xfId="24610"/>
    <cellStyle name="Normál 5 2 3 2 6 2 2 4" xfId="9699"/>
    <cellStyle name="Normál 5 2 3 2 6 2 2 5" xfId="6478"/>
    <cellStyle name="Normál 5 2 3 2 6 2 2 6" xfId="19671"/>
    <cellStyle name="Normál 5 2 3 2 6 2 2 7" xfId="29532"/>
    <cellStyle name="Normál 5 2 3 2 6 2 3" xfId="2095"/>
    <cellStyle name="Normál 5 2 3 2 6 2 3 2" xfId="6481"/>
    <cellStyle name="Normál 5 2 3 2 6 2 3 2 2" xfId="17204"/>
    <cellStyle name="Normál 5 2 3 2 6 2 3 2 2 2" xfId="27084"/>
    <cellStyle name="Normál 5 2 3 2 6 2 3 2 3" xfId="12241"/>
    <cellStyle name="Normál 5 2 3 2 6 2 3 2 4" xfId="22142"/>
    <cellStyle name="Normál 5 2 3 2 6 2 3 3" xfId="14717"/>
    <cellStyle name="Normál 5 2 3 2 6 2 3 3 2" xfId="24611"/>
    <cellStyle name="Normál 5 2 3 2 6 2 3 4" xfId="9700"/>
    <cellStyle name="Normál 5 2 3 2 6 2 3 5" xfId="6480"/>
    <cellStyle name="Normál 5 2 3 2 6 2 3 6" xfId="19672"/>
    <cellStyle name="Normál 5 2 3 2 6 2 3 7" xfId="29533"/>
    <cellStyle name="Normál 5 2 3 2 6 2 4" xfId="2096"/>
    <cellStyle name="Normál 5 2 3 2 6 2 4 2" xfId="6483"/>
    <cellStyle name="Normál 5 2 3 2 6 2 4 2 2" xfId="17205"/>
    <cellStyle name="Normál 5 2 3 2 6 2 4 2 2 2" xfId="27085"/>
    <cellStyle name="Normál 5 2 3 2 6 2 4 2 3" xfId="12242"/>
    <cellStyle name="Normál 5 2 3 2 6 2 4 2 4" xfId="22143"/>
    <cellStyle name="Normál 5 2 3 2 6 2 4 3" xfId="14718"/>
    <cellStyle name="Normál 5 2 3 2 6 2 4 3 2" xfId="24612"/>
    <cellStyle name="Normál 5 2 3 2 6 2 4 4" xfId="9701"/>
    <cellStyle name="Normál 5 2 3 2 6 2 4 5" xfId="6482"/>
    <cellStyle name="Normál 5 2 3 2 6 2 4 6" xfId="19673"/>
    <cellStyle name="Normál 5 2 3 2 6 2 4 7" xfId="29534"/>
    <cellStyle name="Normál 5 2 3 2 6 2 5" xfId="6484"/>
    <cellStyle name="Normál 5 2 3 2 6 2 5 2" xfId="17202"/>
    <cellStyle name="Normál 5 2 3 2 6 2 5 2 2" xfId="27082"/>
    <cellStyle name="Normál 5 2 3 2 6 2 5 3" xfId="12239"/>
    <cellStyle name="Normál 5 2 3 2 6 2 5 4" xfId="22140"/>
    <cellStyle name="Normál 5 2 3 2 6 2 6" xfId="14715"/>
    <cellStyle name="Normál 5 2 3 2 6 2 6 2" xfId="24609"/>
    <cellStyle name="Normál 5 2 3 2 6 2 7" xfId="9698"/>
    <cellStyle name="Normál 5 2 3 2 6 2 8" xfId="6477"/>
    <cellStyle name="Normál 5 2 3 2 6 2 9" xfId="19670"/>
    <cellStyle name="Normál 5 2 3 2 6 3" xfId="2097"/>
    <cellStyle name="Normál 5 2 3 2 6 3 2" xfId="6486"/>
    <cellStyle name="Normál 5 2 3 2 6 3 2 2" xfId="17206"/>
    <cellStyle name="Normál 5 2 3 2 6 3 2 2 2" xfId="27086"/>
    <cellStyle name="Normál 5 2 3 2 6 3 2 3" xfId="12243"/>
    <cellStyle name="Normál 5 2 3 2 6 3 2 4" xfId="22144"/>
    <cellStyle name="Normál 5 2 3 2 6 3 3" xfId="14719"/>
    <cellStyle name="Normál 5 2 3 2 6 3 3 2" xfId="24613"/>
    <cellStyle name="Normál 5 2 3 2 6 3 4" xfId="9702"/>
    <cellStyle name="Normál 5 2 3 2 6 3 5" xfId="6485"/>
    <cellStyle name="Normál 5 2 3 2 6 3 6" xfId="19674"/>
    <cellStyle name="Normál 5 2 3 2 6 3 7" xfId="29535"/>
    <cellStyle name="Normál 5 2 3 2 6 4" xfId="2098"/>
    <cellStyle name="Normál 5 2 3 2 6 4 2" xfId="6488"/>
    <cellStyle name="Normál 5 2 3 2 6 4 2 2" xfId="17207"/>
    <cellStyle name="Normál 5 2 3 2 6 4 2 2 2" xfId="27087"/>
    <cellStyle name="Normál 5 2 3 2 6 4 2 3" xfId="12244"/>
    <cellStyle name="Normál 5 2 3 2 6 4 2 4" xfId="22145"/>
    <cellStyle name="Normál 5 2 3 2 6 4 3" xfId="14720"/>
    <cellStyle name="Normál 5 2 3 2 6 4 3 2" xfId="24614"/>
    <cellStyle name="Normál 5 2 3 2 6 4 4" xfId="9703"/>
    <cellStyle name="Normál 5 2 3 2 6 4 5" xfId="6487"/>
    <cellStyle name="Normál 5 2 3 2 6 4 6" xfId="19675"/>
    <cellStyle name="Normál 5 2 3 2 6 4 7" xfId="29536"/>
    <cellStyle name="Normál 5 2 3 2 6 5" xfId="2099"/>
    <cellStyle name="Normál 5 2 3 2 6 5 2" xfId="6490"/>
    <cellStyle name="Normál 5 2 3 2 6 5 2 2" xfId="17208"/>
    <cellStyle name="Normál 5 2 3 2 6 5 2 2 2" xfId="27088"/>
    <cellStyle name="Normál 5 2 3 2 6 5 2 3" xfId="12245"/>
    <cellStyle name="Normál 5 2 3 2 6 5 2 4" xfId="22146"/>
    <cellStyle name="Normál 5 2 3 2 6 5 3" xfId="14721"/>
    <cellStyle name="Normál 5 2 3 2 6 5 3 2" xfId="24615"/>
    <cellStyle name="Normál 5 2 3 2 6 5 4" xfId="9704"/>
    <cellStyle name="Normál 5 2 3 2 6 5 5" xfId="6489"/>
    <cellStyle name="Normál 5 2 3 2 6 5 6" xfId="19676"/>
    <cellStyle name="Normál 5 2 3 2 6 5 7" xfId="29537"/>
    <cellStyle name="Normál 5 2 3 2 6 6" xfId="2100"/>
    <cellStyle name="Normál 5 2 3 2 6 6 2" xfId="6492"/>
    <cellStyle name="Normál 5 2 3 2 6 6 2 2" xfId="17209"/>
    <cellStyle name="Normál 5 2 3 2 6 6 2 2 2" xfId="27089"/>
    <cellStyle name="Normál 5 2 3 2 6 6 2 3" xfId="12246"/>
    <cellStyle name="Normál 5 2 3 2 6 6 2 4" xfId="22147"/>
    <cellStyle name="Normál 5 2 3 2 6 6 3" xfId="14722"/>
    <cellStyle name="Normál 5 2 3 2 6 6 3 2" xfId="24616"/>
    <cellStyle name="Normál 5 2 3 2 6 6 4" xfId="9705"/>
    <cellStyle name="Normál 5 2 3 2 6 6 5" xfId="6491"/>
    <cellStyle name="Normál 5 2 3 2 6 6 6" xfId="19677"/>
    <cellStyle name="Normál 5 2 3 2 6 6 7" xfId="29538"/>
    <cellStyle name="Normál 5 2 3 2 6 7" xfId="6493"/>
    <cellStyle name="Normál 5 2 3 2 6 7 2" xfId="17201"/>
    <cellStyle name="Normál 5 2 3 2 6 7 2 2" xfId="27081"/>
    <cellStyle name="Normál 5 2 3 2 6 7 3" xfId="12238"/>
    <cellStyle name="Normál 5 2 3 2 6 7 4" xfId="22139"/>
    <cellStyle name="Normál 5 2 3 2 6 8" xfId="14714"/>
    <cellStyle name="Normál 5 2 3 2 6 8 2" xfId="24608"/>
    <cellStyle name="Normál 5 2 3 2 6 9" xfId="9697"/>
    <cellStyle name="Normál 5 2 3 2 7" xfId="2101"/>
    <cellStyle name="Normál 5 2 3 2 7 10" xfId="29539"/>
    <cellStyle name="Normál 5 2 3 2 7 2" xfId="2102"/>
    <cellStyle name="Normál 5 2 3 2 7 2 2" xfId="6496"/>
    <cellStyle name="Normál 5 2 3 2 7 2 2 2" xfId="17211"/>
    <cellStyle name="Normál 5 2 3 2 7 2 2 2 2" xfId="27091"/>
    <cellStyle name="Normál 5 2 3 2 7 2 2 3" xfId="12248"/>
    <cellStyle name="Normál 5 2 3 2 7 2 2 4" xfId="22149"/>
    <cellStyle name="Normál 5 2 3 2 7 2 3" xfId="14724"/>
    <cellStyle name="Normál 5 2 3 2 7 2 3 2" xfId="24618"/>
    <cellStyle name="Normál 5 2 3 2 7 2 4" xfId="9707"/>
    <cellStyle name="Normál 5 2 3 2 7 2 5" xfId="6495"/>
    <cellStyle name="Normál 5 2 3 2 7 2 6" xfId="19679"/>
    <cellStyle name="Normál 5 2 3 2 7 2 7" xfId="29540"/>
    <cellStyle name="Normál 5 2 3 2 7 3" xfId="2103"/>
    <cellStyle name="Normál 5 2 3 2 7 3 2" xfId="6498"/>
    <cellStyle name="Normál 5 2 3 2 7 3 2 2" xfId="17212"/>
    <cellStyle name="Normál 5 2 3 2 7 3 2 2 2" xfId="27092"/>
    <cellStyle name="Normál 5 2 3 2 7 3 2 3" xfId="12249"/>
    <cellStyle name="Normál 5 2 3 2 7 3 2 4" xfId="22150"/>
    <cellStyle name="Normál 5 2 3 2 7 3 3" xfId="14725"/>
    <cellStyle name="Normál 5 2 3 2 7 3 3 2" xfId="24619"/>
    <cellStyle name="Normál 5 2 3 2 7 3 4" xfId="9708"/>
    <cellStyle name="Normál 5 2 3 2 7 3 5" xfId="6497"/>
    <cellStyle name="Normál 5 2 3 2 7 3 6" xfId="19680"/>
    <cellStyle name="Normál 5 2 3 2 7 3 7" xfId="29541"/>
    <cellStyle name="Normál 5 2 3 2 7 4" xfId="2104"/>
    <cellStyle name="Normál 5 2 3 2 7 4 2" xfId="6500"/>
    <cellStyle name="Normál 5 2 3 2 7 4 2 2" xfId="17213"/>
    <cellStyle name="Normál 5 2 3 2 7 4 2 2 2" xfId="27093"/>
    <cellStyle name="Normál 5 2 3 2 7 4 2 3" xfId="12250"/>
    <cellStyle name="Normál 5 2 3 2 7 4 2 4" xfId="22151"/>
    <cellStyle name="Normál 5 2 3 2 7 4 3" xfId="14726"/>
    <cellStyle name="Normál 5 2 3 2 7 4 3 2" xfId="24620"/>
    <cellStyle name="Normál 5 2 3 2 7 4 4" xfId="9709"/>
    <cellStyle name="Normál 5 2 3 2 7 4 5" xfId="6499"/>
    <cellStyle name="Normál 5 2 3 2 7 4 6" xfId="19681"/>
    <cellStyle name="Normál 5 2 3 2 7 4 7" xfId="29542"/>
    <cellStyle name="Normál 5 2 3 2 7 5" xfId="6501"/>
    <cellStyle name="Normál 5 2 3 2 7 5 2" xfId="17210"/>
    <cellStyle name="Normál 5 2 3 2 7 5 2 2" xfId="27090"/>
    <cellStyle name="Normál 5 2 3 2 7 5 3" xfId="12247"/>
    <cellStyle name="Normál 5 2 3 2 7 5 4" xfId="22148"/>
    <cellStyle name="Normál 5 2 3 2 7 6" xfId="14723"/>
    <cellStyle name="Normál 5 2 3 2 7 6 2" xfId="24617"/>
    <cellStyle name="Normál 5 2 3 2 7 7" xfId="9706"/>
    <cellStyle name="Normál 5 2 3 2 7 8" xfId="6494"/>
    <cellStyle name="Normál 5 2 3 2 7 9" xfId="19678"/>
    <cellStyle name="Normál 5 2 3 2 8" xfId="2105"/>
    <cellStyle name="Normál 5 2 3 2 8 10" xfId="29543"/>
    <cellStyle name="Normál 5 2 3 2 8 2" xfId="2106"/>
    <cellStyle name="Normál 5 2 3 2 8 2 2" xfId="6504"/>
    <cellStyle name="Normál 5 2 3 2 8 2 2 2" xfId="17215"/>
    <cellStyle name="Normál 5 2 3 2 8 2 2 2 2" xfId="27095"/>
    <cellStyle name="Normál 5 2 3 2 8 2 2 3" xfId="12252"/>
    <cellStyle name="Normál 5 2 3 2 8 2 2 4" xfId="22153"/>
    <cellStyle name="Normál 5 2 3 2 8 2 3" xfId="14728"/>
    <cellStyle name="Normál 5 2 3 2 8 2 3 2" xfId="24622"/>
    <cellStyle name="Normál 5 2 3 2 8 2 4" xfId="9711"/>
    <cellStyle name="Normál 5 2 3 2 8 2 5" xfId="6503"/>
    <cellStyle name="Normál 5 2 3 2 8 2 6" xfId="19683"/>
    <cellStyle name="Normál 5 2 3 2 8 2 7" xfId="29544"/>
    <cellStyle name="Normál 5 2 3 2 8 3" xfId="2107"/>
    <cellStyle name="Normál 5 2 3 2 8 3 2" xfId="6506"/>
    <cellStyle name="Normál 5 2 3 2 8 3 2 2" xfId="17216"/>
    <cellStyle name="Normál 5 2 3 2 8 3 2 2 2" xfId="27096"/>
    <cellStyle name="Normál 5 2 3 2 8 3 2 3" xfId="12253"/>
    <cellStyle name="Normál 5 2 3 2 8 3 2 4" xfId="22154"/>
    <cellStyle name="Normál 5 2 3 2 8 3 3" xfId="14729"/>
    <cellStyle name="Normál 5 2 3 2 8 3 3 2" xfId="24623"/>
    <cellStyle name="Normál 5 2 3 2 8 3 4" xfId="9712"/>
    <cellStyle name="Normál 5 2 3 2 8 3 5" xfId="6505"/>
    <cellStyle name="Normál 5 2 3 2 8 3 6" xfId="19684"/>
    <cellStyle name="Normál 5 2 3 2 8 3 7" xfId="29545"/>
    <cellStyle name="Normál 5 2 3 2 8 4" xfId="2108"/>
    <cellStyle name="Normál 5 2 3 2 8 4 2" xfId="6508"/>
    <cellStyle name="Normál 5 2 3 2 8 4 2 2" xfId="17217"/>
    <cellStyle name="Normál 5 2 3 2 8 4 2 2 2" xfId="27097"/>
    <cellStyle name="Normál 5 2 3 2 8 4 2 3" xfId="12254"/>
    <cellStyle name="Normál 5 2 3 2 8 4 2 4" xfId="22155"/>
    <cellStyle name="Normál 5 2 3 2 8 4 3" xfId="14730"/>
    <cellStyle name="Normál 5 2 3 2 8 4 3 2" xfId="24624"/>
    <cellStyle name="Normál 5 2 3 2 8 4 4" xfId="9713"/>
    <cellStyle name="Normál 5 2 3 2 8 4 5" xfId="6507"/>
    <cellStyle name="Normál 5 2 3 2 8 4 6" xfId="19685"/>
    <cellStyle name="Normál 5 2 3 2 8 4 7" xfId="29546"/>
    <cellStyle name="Normál 5 2 3 2 8 5" xfId="6509"/>
    <cellStyle name="Normál 5 2 3 2 8 5 2" xfId="17214"/>
    <cellStyle name="Normál 5 2 3 2 8 5 2 2" xfId="27094"/>
    <cellStyle name="Normál 5 2 3 2 8 5 3" xfId="12251"/>
    <cellStyle name="Normál 5 2 3 2 8 5 4" xfId="22152"/>
    <cellStyle name="Normál 5 2 3 2 8 6" xfId="14727"/>
    <cellStyle name="Normál 5 2 3 2 8 6 2" xfId="24621"/>
    <cellStyle name="Normál 5 2 3 2 8 7" xfId="9710"/>
    <cellStyle name="Normál 5 2 3 2 8 8" xfId="6502"/>
    <cellStyle name="Normál 5 2 3 2 8 9" xfId="19682"/>
    <cellStyle name="Normál 5 2 3 2 9" xfId="2109"/>
    <cellStyle name="Normál 5 2 3 2 9 2" xfId="6511"/>
    <cellStyle name="Normál 5 2 3 2 9 2 2" xfId="17218"/>
    <cellStyle name="Normál 5 2 3 2 9 2 2 2" xfId="27098"/>
    <cellStyle name="Normál 5 2 3 2 9 2 3" xfId="12255"/>
    <cellStyle name="Normál 5 2 3 2 9 2 4" xfId="22156"/>
    <cellStyle name="Normál 5 2 3 2 9 3" xfId="14731"/>
    <cellStyle name="Normál 5 2 3 2 9 3 2" xfId="24625"/>
    <cellStyle name="Normál 5 2 3 2 9 4" xfId="9714"/>
    <cellStyle name="Normál 5 2 3 2 9 5" xfId="6510"/>
    <cellStyle name="Normál 5 2 3 2 9 6" xfId="19686"/>
    <cellStyle name="Normál 5 2 3 2 9 7" xfId="29547"/>
    <cellStyle name="Normál 5 2 3 3" xfId="2110"/>
    <cellStyle name="Normál 5 2 3 3 10" xfId="6512"/>
    <cellStyle name="Normál 5 2 3 3 11" xfId="19687"/>
    <cellStyle name="Normál 5 2 3 3 12" xfId="29548"/>
    <cellStyle name="Normál 5 2 3 3 2" xfId="2111"/>
    <cellStyle name="Normál 5 2 3 3 2 10" xfId="29549"/>
    <cellStyle name="Normál 5 2 3 3 2 2" xfId="2112"/>
    <cellStyle name="Normál 5 2 3 3 2 2 2" xfId="6515"/>
    <cellStyle name="Normál 5 2 3 3 2 2 2 2" xfId="17221"/>
    <cellStyle name="Normál 5 2 3 3 2 2 2 2 2" xfId="27101"/>
    <cellStyle name="Normál 5 2 3 3 2 2 2 3" xfId="12258"/>
    <cellStyle name="Normál 5 2 3 3 2 2 2 4" xfId="22159"/>
    <cellStyle name="Normál 5 2 3 3 2 2 3" xfId="14734"/>
    <cellStyle name="Normál 5 2 3 3 2 2 3 2" xfId="24628"/>
    <cellStyle name="Normál 5 2 3 3 2 2 4" xfId="9717"/>
    <cellStyle name="Normál 5 2 3 3 2 2 5" xfId="6514"/>
    <cellStyle name="Normál 5 2 3 3 2 2 6" xfId="19689"/>
    <cellStyle name="Normál 5 2 3 3 2 2 7" xfId="29550"/>
    <cellStyle name="Normál 5 2 3 3 2 3" xfId="2113"/>
    <cellStyle name="Normál 5 2 3 3 2 3 2" xfId="6517"/>
    <cellStyle name="Normál 5 2 3 3 2 3 2 2" xfId="17222"/>
    <cellStyle name="Normál 5 2 3 3 2 3 2 2 2" xfId="27102"/>
    <cellStyle name="Normál 5 2 3 3 2 3 2 3" xfId="12259"/>
    <cellStyle name="Normál 5 2 3 3 2 3 2 4" xfId="22160"/>
    <cellStyle name="Normál 5 2 3 3 2 3 3" xfId="14735"/>
    <cellStyle name="Normál 5 2 3 3 2 3 3 2" xfId="24629"/>
    <cellStyle name="Normál 5 2 3 3 2 3 4" xfId="9718"/>
    <cellStyle name="Normál 5 2 3 3 2 3 5" xfId="6516"/>
    <cellStyle name="Normál 5 2 3 3 2 3 6" xfId="19690"/>
    <cellStyle name="Normál 5 2 3 3 2 3 7" xfId="29551"/>
    <cellStyle name="Normál 5 2 3 3 2 4" xfId="2114"/>
    <cellStyle name="Normál 5 2 3 3 2 4 2" xfId="6519"/>
    <cellStyle name="Normál 5 2 3 3 2 4 2 2" xfId="17223"/>
    <cellStyle name="Normál 5 2 3 3 2 4 2 2 2" xfId="27103"/>
    <cellStyle name="Normál 5 2 3 3 2 4 2 3" xfId="12260"/>
    <cellStyle name="Normál 5 2 3 3 2 4 2 4" xfId="22161"/>
    <cellStyle name="Normál 5 2 3 3 2 4 3" xfId="14736"/>
    <cellStyle name="Normál 5 2 3 3 2 4 3 2" xfId="24630"/>
    <cellStyle name="Normál 5 2 3 3 2 4 4" xfId="9719"/>
    <cellStyle name="Normál 5 2 3 3 2 4 5" xfId="6518"/>
    <cellStyle name="Normál 5 2 3 3 2 4 6" xfId="19691"/>
    <cellStyle name="Normál 5 2 3 3 2 4 7" xfId="29552"/>
    <cellStyle name="Normál 5 2 3 3 2 5" xfId="6520"/>
    <cellStyle name="Normál 5 2 3 3 2 5 2" xfId="17220"/>
    <cellStyle name="Normál 5 2 3 3 2 5 2 2" xfId="27100"/>
    <cellStyle name="Normál 5 2 3 3 2 5 3" xfId="12257"/>
    <cellStyle name="Normál 5 2 3 3 2 5 4" xfId="22158"/>
    <cellStyle name="Normál 5 2 3 3 2 6" xfId="14733"/>
    <cellStyle name="Normál 5 2 3 3 2 6 2" xfId="24627"/>
    <cellStyle name="Normál 5 2 3 3 2 7" xfId="9716"/>
    <cellStyle name="Normál 5 2 3 3 2 8" xfId="6513"/>
    <cellStyle name="Normál 5 2 3 3 2 9" xfId="19688"/>
    <cellStyle name="Normál 5 2 3 3 3" xfId="2115"/>
    <cellStyle name="Normál 5 2 3 3 3 2" xfId="6522"/>
    <cellStyle name="Normál 5 2 3 3 3 2 2" xfId="17224"/>
    <cellStyle name="Normál 5 2 3 3 3 2 2 2" xfId="27104"/>
    <cellStyle name="Normál 5 2 3 3 3 2 3" xfId="12261"/>
    <cellStyle name="Normál 5 2 3 3 3 2 4" xfId="22162"/>
    <cellStyle name="Normál 5 2 3 3 3 3" xfId="14737"/>
    <cellStyle name="Normál 5 2 3 3 3 3 2" xfId="24631"/>
    <cellStyle name="Normál 5 2 3 3 3 4" xfId="9720"/>
    <cellStyle name="Normál 5 2 3 3 3 5" xfId="6521"/>
    <cellStyle name="Normál 5 2 3 3 3 6" xfId="19692"/>
    <cellStyle name="Normál 5 2 3 3 3 7" xfId="29553"/>
    <cellStyle name="Normál 5 2 3 3 4" xfId="2116"/>
    <cellStyle name="Normál 5 2 3 3 4 2" xfId="6524"/>
    <cellStyle name="Normál 5 2 3 3 4 2 2" xfId="17225"/>
    <cellStyle name="Normál 5 2 3 3 4 2 2 2" xfId="27105"/>
    <cellStyle name="Normál 5 2 3 3 4 2 3" xfId="12262"/>
    <cellStyle name="Normál 5 2 3 3 4 2 4" xfId="22163"/>
    <cellStyle name="Normál 5 2 3 3 4 3" xfId="14738"/>
    <cellStyle name="Normál 5 2 3 3 4 3 2" xfId="24632"/>
    <cellStyle name="Normál 5 2 3 3 4 4" xfId="9721"/>
    <cellStyle name="Normál 5 2 3 3 4 5" xfId="6523"/>
    <cellStyle name="Normál 5 2 3 3 4 6" xfId="19693"/>
    <cellStyle name="Normál 5 2 3 3 4 7" xfId="29554"/>
    <cellStyle name="Normál 5 2 3 3 5" xfId="2117"/>
    <cellStyle name="Normál 5 2 3 3 5 2" xfId="6526"/>
    <cellStyle name="Normál 5 2 3 3 5 2 2" xfId="17226"/>
    <cellStyle name="Normál 5 2 3 3 5 2 2 2" xfId="27106"/>
    <cellStyle name="Normál 5 2 3 3 5 2 3" xfId="12263"/>
    <cellStyle name="Normál 5 2 3 3 5 2 4" xfId="22164"/>
    <cellStyle name="Normál 5 2 3 3 5 3" xfId="14739"/>
    <cellStyle name="Normál 5 2 3 3 5 3 2" xfId="24633"/>
    <cellStyle name="Normál 5 2 3 3 5 4" xfId="9722"/>
    <cellStyle name="Normál 5 2 3 3 5 5" xfId="6525"/>
    <cellStyle name="Normál 5 2 3 3 5 6" xfId="19694"/>
    <cellStyle name="Normál 5 2 3 3 5 7" xfId="29555"/>
    <cellStyle name="Normál 5 2 3 3 6" xfId="2118"/>
    <cellStyle name="Normál 5 2 3 3 6 2" xfId="6528"/>
    <cellStyle name="Normál 5 2 3 3 6 2 2" xfId="17227"/>
    <cellStyle name="Normál 5 2 3 3 6 2 2 2" xfId="27107"/>
    <cellStyle name="Normál 5 2 3 3 6 2 3" xfId="12264"/>
    <cellStyle name="Normál 5 2 3 3 6 2 4" xfId="22165"/>
    <cellStyle name="Normál 5 2 3 3 6 3" xfId="14740"/>
    <cellStyle name="Normál 5 2 3 3 6 3 2" xfId="24634"/>
    <cellStyle name="Normál 5 2 3 3 6 4" xfId="9723"/>
    <cellStyle name="Normál 5 2 3 3 6 5" xfId="6527"/>
    <cellStyle name="Normál 5 2 3 3 6 6" xfId="19695"/>
    <cellStyle name="Normál 5 2 3 3 6 7" xfId="29556"/>
    <cellStyle name="Normál 5 2 3 3 7" xfId="6529"/>
    <cellStyle name="Normál 5 2 3 3 7 2" xfId="17219"/>
    <cellStyle name="Normál 5 2 3 3 7 2 2" xfId="27099"/>
    <cellStyle name="Normál 5 2 3 3 7 3" xfId="12256"/>
    <cellStyle name="Normál 5 2 3 3 7 4" xfId="22157"/>
    <cellStyle name="Normál 5 2 3 3 8" xfId="14732"/>
    <cellStyle name="Normál 5 2 3 3 8 2" xfId="24626"/>
    <cellStyle name="Normál 5 2 3 3 9" xfId="9715"/>
    <cellStyle name="Normál 5 2 3 4" xfId="2119"/>
    <cellStyle name="Normál 5 2 3 4 10" xfId="6530"/>
    <cellStyle name="Normál 5 2 3 4 11" xfId="19696"/>
    <cellStyle name="Normál 5 2 3 4 12" xfId="29557"/>
    <cellStyle name="Normál 5 2 3 4 2" xfId="2120"/>
    <cellStyle name="Normál 5 2 3 4 2 10" xfId="29558"/>
    <cellStyle name="Normál 5 2 3 4 2 2" xfId="2121"/>
    <cellStyle name="Normál 5 2 3 4 2 2 2" xfId="6533"/>
    <cellStyle name="Normál 5 2 3 4 2 2 2 2" xfId="17230"/>
    <cellStyle name="Normál 5 2 3 4 2 2 2 2 2" xfId="27110"/>
    <cellStyle name="Normál 5 2 3 4 2 2 2 3" xfId="12267"/>
    <cellStyle name="Normál 5 2 3 4 2 2 2 4" xfId="22168"/>
    <cellStyle name="Normál 5 2 3 4 2 2 3" xfId="14743"/>
    <cellStyle name="Normál 5 2 3 4 2 2 3 2" xfId="24637"/>
    <cellStyle name="Normál 5 2 3 4 2 2 4" xfId="9726"/>
    <cellStyle name="Normál 5 2 3 4 2 2 5" xfId="6532"/>
    <cellStyle name="Normál 5 2 3 4 2 2 6" xfId="19698"/>
    <cellStyle name="Normál 5 2 3 4 2 2 7" xfId="29559"/>
    <cellStyle name="Normál 5 2 3 4 2 3" xfId="2122"/>
    <cellStyle name="Normál 5 2 3 4 2 3 2" xfId="6535"/>
    <cellStyle name="Normál 5 2 3 4 2 3 2 2" xfId="17231"/>
    <cellStyle name="Normál 5 2 3 4 2 3 2 2 2" xfId="27111"/>
    <cellStyle name="Normál 5 2 3 4 2 3 2 3" xfId="12268"/>
    <cellStyle name="Normál 5 2 3 4 2 3 2 4" xfId="22169"/>
    <cellStyle name="Normál 5 2 3 4 2 3 3" xfId="14744"/>
    <cellStyle name="Normál 5 2 3 4 2 3 3 2" xfId="24638"/>
    <cellStyle name="Normál 5 2 3 4 2 3 4" xfId="9727"/>
    <cellStyle name="Normál 5 2 3 4 2 3 5" xfId="6534"/>
    <cellStyle name="Normál 5 2 3 4 2 3 6" xfId="19699"/>
    <cellStyle name="Normál 5 2 3 4 2 3 7" xfId="29560"/>
    <cellStyle name="Normál 5 2 3 4 2 4" xfId="2123"/>
    <cellStyle name="Normál 5 2 3 4 2 4 2" xfId="6537"/>
    <cellStyle name="Normál 5 2 3 4 2 4 2 2" xfId="17232"/>
    <cellStyle name="Normál 5 2 3 4 2 4 2 2 2" xfId="27112"/>
    <cellStyle name="Normál 5 2 3 4 2 4 2 3" xfId="12269"/>
    <cellStyle name="Normál 5 2 3 4 2 4 2 4" xfId="22170"/>
    <cellStyle name="Normál 5 2 3 4 2 4 3" xfId="14745"/>
    <cellStyle name="Normál 5 2 3 4 2 4 3 2" xfId="24639"/>
    <cellStyle name="Normál 5 2 3 4 2 4 4" xfId="9728"/>
    <cellStyle name="Normál 5 2 3 4 2 4 5" xfId="6536"/>
    <cellStyle name="Normál 5 2 3 4 2 4 6" xfId="19700"/>
    <cellStyle name="Normál 5 2 3 4 2 4 7" xfId="29561"/>
    <cellStyle name="Normál 5 2 3 4 2 5" xfId="6538"/>
    <cellStyle name="Normál 5 2 3 4 2 5 2" xfId="17229"/>
    <cellStyle name="Normál 5 2 3 4 2 5 2 2" xfId="27109"/>
    <cellStyle name="Normál 5 2 3 4 2 5 3" xfId="12266"/>
    <cellStyle name="Normál 5 2 3 4 2 5 4" xfId="22167"/>
    <cellStyle name="Normál 5 2 3 4 2 6" xfId="14742"/>
    <cellStyle name="Normál 5 2 3 4 2 6 2" xfId="24636"/>
    <cellStyle name="Normál 5 2 3 4 2 7" xfId="9725"/>
    <cellStyle name="Normál 5 2 3 4 2 8" xfId="6531"/>
    <cellStyle name="Normál 5 2 3 4 2 9" xfId="19697"/>
    <cellStyle name="Normál 5 2 3 4 3" xfId="2124"/>
    <cellStyle name="Normál 5 2 3 4 3 2" xfId="6540"/>
    <cellStyle name="Normál 5 2 3 4 3 2 2" xfId="17233"/>
    <cellStyle name="Normál 5 2 3 4 3 2 2 2" xfId="27113"/>
    <cellStyle name="Normál 5 2 3 4 3 2 3" xfId="12270"/>
    <cellStyle name="Normál 5 2 3 4 3 2 4" xfId="22171"/>
    <cellStyle name="Normál 5 2 3 4 3 3" xfId="14746"/>
    <cellStyle name="Normál 5 2 3 4 3 3 2" xfId="24640"/>
    <cellStyle name="Normál 5 2 3 4 3 4" xfId="9729"/>
    <cellStyle name="Normál 5 2 3 4 3 5" xfId="6539"/>
    <cellStyle name="Normál 5 2 3 4 3 6" xfId="19701"/>
    <cellStyle name="Normál 5 2 3 4 3 7" xfId="29562"/>
    <cellStyle name="Normál 5 2 3 4 4" xfId="2125"/>
    <cellStyle name="Normál 5 2 3 4 4 2" xfId="6542"/>
    <cellStyle name="Normál 5 2 3 4 4 2 2" xfId="17234"/>
    <cellStyle name="Normál 5 2 3 4 4 2 2 2" xfId="27114"/>
    <cellStyle name="Normál 5 2 3 4 4 2 3" xfId="12271"/>
    <cellStyle name="Normál 5 2 3 4 4 2 4" xfId="22172"/>
    <cellStyle name="Normál 5 2 3 4 4 3" xfId="14747"/>
    <cellStyle name="Normál 5 2 3 4 4 3 2" xfId="24641"/>
    <cellStyle name="Normál 5 2 3 4 4 4" xfId="9730"/>
    <cellStyle name="Normál 5 2 3 4 4 5" xfId="6541"/>
    <cellStyle name="Normál 5 2 3 4 4 6" xfId="19702"/>
    <cellStyle name="Normál 5 2 3 4 4 7" xfId="29563"/>
    <cellStyle name="Normál 5 2 3 4 5" xfId="2126"/>
    <cellStyle name="Normál 5 2 3 4 5 2" xfId="6544"/>
    <cellStyle name="Normál 5 2 3 4 5 2 2" xfId="17235"/>
    <cellStyle name="Normál 5 2 3 4 5 2 2 2" xfId="27115"/>
    <cellStyle name="Normál 5 2 3 4 5 2 3" xfId="12272"/>
    <cellStyle name="Normál 5 2 3 4 5 2 4" xfId="22173"/>
    <cellStyle name="Normál 5 2 3 4 5 3" xfId="14748"/>
    <cellStyle name="Normál 5 2 3 4 5 3 2" xfId="24642"/>
    <cellStyle name="Normál 5 2 3 4 5 4" xfId="9731"/>
    <cellStyle name="Normál 5 2 3 4 5 5" xfId="6543"/>
    <cellStyle name="Normál 5 2 3 4 5 6" xfId="19703"/>
    <cellStyle name="Normál 5 2 3 4 5 7" xfId="29564"/>
    <cellStyle name="Normál 5 2 3 4 6" xfId="2127"/>
    <cellStyle name="Normál 5 2 3 4 6 2" xfId="6546"/>
    <cellStyle name="Normál 5 2 3 4 6 2 2" xfId="17236"/>
    <cellStyle name="Normál 5 2 3 4 6 2 2 2" xfId="27116"/>
    <cellStyle name="Normál 5 2 3 4 6 2 3" xfId="12273"/>
    <cellStyle name="Normál 5 2 3 4 6 2 4" xfId="22174"/>
    <cellStyle name="Normál 5 2 3 4 6 3" xfId="14749"/>
    <cellStyle name="Normál 5 2 3 4 6 3 2" xfId="24643"/>
    <cellStyle name="Normál 5 2 3 4 6 4" xfId="9732"/>
    <cellStyle name="Normál 5 2 3 4 6 5" xfId="6545"/>
    <cellStyle name="Normál 5 2 3 4 6 6" xfId="19704"/>
    <cellStyle name="Normál 5 2 3 4 6 7" xfId="29565"/>
    <cellStyle name="Normál 5 2 3 4 7" xfId="6547"/>
    <cellStyle name="Normál 5 2 3 4 7 2" xfId="17228"/>
    <cellStyle name="Normál 5 2 3 4 7 2 2" xfId="27108"/>
    <cellStyle name="Normál 5 2 3 4 7 3" xfId="12265"/>
    <cellStyle name="Normál 5 2 3 4 7 4" xfId="22166"/>
    <cellStyle name="Normál 5 2 3 4 8" xfId="14741"/>
    <cellStyle name="Normál 5 2 3 4 8 2" xfId="24635"/>
    <cellStyle name="Normál 5 2 3 4 9" xfId="9724"/>
    <cellStyle name="Normál 5 2 3 5" xfId="2128"/>
    <cellStyle name="Normál 5 2 3 5 10" xfId="6548"/>
    <cellStyle name="Normál 5 2 3 5 11" xfId="19705"/>
    <cellStyle name="Normál 5 2 3 5 12" xfId="29566"/>
    <cellStyle name="Normál 5 2 3 5 2" xfId="2129"/>
    <cellStyle name="Normál 5 2 3 5 2 10" xfId="29567"/>
    <cellStyle name="Normál 5 2 3 5 2 2" xfId="2130"/>
    <cellStyle name="Normál 5 2 3 5 2 2 2" xfId="6551"/>
    <cellStyle name="Normál 5 2 3 5 2 2 2 2" xfId="17239"/>
    <cellStyle name="Normál 5 2 3 5 2 2 2 2 2" xfId="27119"/>
    <cellStyle name="Normál 5 2 3 5 2 2 2 3" xfId="12276"/>
    <cellStyle name="Normál 5 2 3 5 2 2 2 4" xfId="22177"/>
    <cellStyle name="Normál 5 2 3 5 2 2 3" xfId="14752"/>
    <cellStyle name="Normál 5 2 3 5 2 2 3 2" xfId="24646"/>
    <cellStyle name="Normál 5 2 3 5 2 2 4" xfId="9735"/>
    <cellStyle name="Normál 5 2 3 5 2 2 5" xfId="6550"/>
    <cellStyle name="Normál 5 2 3 5 2 2 6" xfId="19707"/>
    <cellStyle name="Normál 5 2 3 5 2 2 7" xfId="29568"/>
    <cellStyle name="Normál 5 2 3 5 2 3" xfId="2131"/>
    <cellStyle name="Normál 5 2 3 5 2 3 2" xfId="6553"/>
    <cellStyle name="Normál 5 2 3 5 2 3 2 2" xfId="17240"/>
    <cellStyle name="Normál 5 2 3 5 2 3 2 2 2" xfId="27120"/>
    <cellStyle name="Normál 5 2 3 5 2 3 2 3" xfId="12277"/>
    <cellStyle name="Normál 5 2 3 5 2 3 2 4" xfId="22178"/>
    <cellStyle name="Normál 5 2 3 5 2 3 3" xfId="14753"/>
    <cellStyle name="Normál 5 2 3 5 2 3 3 2" xfId="24647"/>
    <cellStyle name="Normál 5 2 3 5 2 3 4" xfId="9736"/>
    <cellStyle name="Normál 5 2 3 5 2 3 5" xfId="6552"/>
    <cellStyle name="Normál 5 2 3 5 2 3 6" xfId="19708"/>
    <cellStyle name="Normál 5 2 3 5 2 3 7" xfId="29569"/>
    <cellStyle name="Normál 5 2 3 5 2 4" xfId="2132"/>
    <cellStyle name="Normál 5 2 3 5 2 4 2" xfId="6555"/>
    <cellStyle name="Normál 5 2 3 5 2 4 2 2" xfId="17241"/>
    <cellStyle name="Normál 5 2 3 5 2 4 2 2 2" xfId="27121"/>
    <cellStyle name="Normál 5 2 3 5 2 4 2 3" xfId="12278"/>
    <cellStyle name="Normál 5 2 3 5 2 4 2 4" xfId="22179"/>
    <cellStyle name="Normál 5 2 3 5 2 4 3" xfId="14754"/>
    <cellStyle name="Normál 5 2 3 5 2 4 3 2" xfId="24648"/>
    <cellStyle name="Normál 5 2 3 5 2 4 4" xfId="9737"/>
    <cellStyle name="Normál 5 2 3 5 2 4 5" xfId="6554"/>
    <cellStyle name="Normál 5 2 3 5 2 4 6" xfId="19709"/>
    <cellStyle name="Normál 5 2 3 5 2 4 7" xfId="29570"/>
    <cellStyle name="Normál 5 2 3 5 2 5" xfId="6556"/>
    <cellStyle name="Normál 5 2 3 5 2 5 2" xfId="17238"/>
    <cellStyle name="Normál 5 2 3 5 2 5 2 2" xfId="27118"/>
    <cellStyle name="Normál 5 2 3 5 2 5 3" xfId="12275"/>
    <cellStyle name="Normál 5 2 3 5 2 5 4" xfId="22176"/>
    <cellStyle name="Normál 5 2 3 5 2 6" xfId="14751"/>
    <cellStyle name="Normál 5 2 3 5 2 6 2" xfId="24645"/>
    <cellStyle name="Normál 5 2 3 5 2 7" xfId="9734"/>
    <cellStyle name="Normál 5 2 3 5 2 8" xfId="6549"/>
    <cellStyle name="Normál 5 2 3 5 2 9" xfId="19706"/>
    <cellStyle name="Normál 5 2 3 5 3" xfId="2133"/>
    <cellStyle name="Normál 5 2 3 5 3 2" xfId="6558"/>
    <cellStyle name="Normál 5 2 3 5 3 2 2" xfId="17242"/>
    <cellStyle name="Normál 5 2 3 5 3 2 2 2" xfId="27122"/>
    <cellStyle name="Normál 5 2 3 5 3 2 3" xfId="12279"/>
    <cellStyle name="Normál 5 2 3 5 3 2 4" xfId="22180"/>
    <cellStyle name="Normál 5 2 3 5 3 3" xfId="14755"/>
    <cellStyle name="Normál 5 2 3 5 3 3 2" xfId="24649"/>
    <cellStyle name="Normál 5 2 3 5 3 4" xfId="9738"/>
    <cellStyle name="Normál 5 2 3 5 3 5" xfId="6557"/>
    <cellStyle name="Normál 5 2 3 5 3 6" xfId="19710"/>
    <cellStyle name="Normál 5 2 3 5 3 7" xfId="29571"/>
    <cellStyle name="Normál 5 2 3 5 4" xfId="2134"/>
    <cellStyle name="Normál 5 2 3 5 4 2" xfId="6560"/>
    <cellStyle name="Normál 5 2 3 5 4 2 2" xfId="17243"/>
    <cellStyle name="Normál 5 2 3 5 4 2 2 2" xfId="27123"/>
    <cellStyle name="Normál 5 2 3 5 4 2 3" xfId="12280"/>
    <cellStyle name="Normál 5 2 3 5 4 2 4" xfId="22181"/>
    <cellStyle name="Normál 5 2 3 5 4 3" xfId="14756"/>
    <cellStyle name="Normál 5 2 3 5 4 3 2" xfId="24650"/>
    <cellStyle name="Normál 5 2 3 5 4 4" xfId="9739"/>
    <cellStyle name="Normál 5 2 3 5 4 5" xfId="6559"/>
    <cellStyle name="Normál 5 2 3 5 4 6" xfId="19711"/>
    <cellStyle name="Normál 5 2 3 5 4 7" xfId="29572"/>
    <cellStyle name="Normál 5 2 3 5 5" xfId="2135"/>
    <cellStyle name="Normál 5 2 3 5 5 2" xfId="6562"/>
    <cellStyle name="Normál 5 2 3 5 5 2 2" xfId="17244"/>
    <cellStyle name="Normál 5 2 3 5 5 2 2 2" xfId="27124"/>
    <cellStyle name="Normál 5 2 3 5 5 2 3" xfId="12281"/>
    <cellStyle name="Normál 5 2 3 5 5 2 4" xfId="22182"/>
    <cellStyle name="Normál 5 2 3 5 5 3" xfId="14757"/>
    <cellStyle name="Normál 5 2 3 5 5 3 2" xfId="24651"/>
    <cellStyle name="Normál 5 2 3 5 5 4" xfId="9740"/>
    <cellStyle name="Normál 5 2 3 5 5 5" xfId="6561"/>
    <cellStyle name="Normál 5 2 3 5 5 6" xfId="19712"/>
    <cellStyle name="Normál 5 2 3 5 5 7" xfId="29573"/>
    <cellStyle name="Normál 5 2 3 5 6" xfId="2136"/>
    <cellStyle name="Normál 5 2 3 5 6 2" xfId="6564"/>
    <cellStyle name="Normál 5 2 3 5 6 2 2" xfId="17245"/>
    <cellStyle name="Normál 5 2 3 5 6 2 2 2" xfId="27125"/>
    <cellStyle name="Normál 5 2 3 5 6 2 3" xfId="12282"/>
    <cellStyle name="Normál 5 2 3 5 6 2 4" xfId="22183"/>
    <cellStyle name="Normál 5 2 3 5 6 3" xfId="14758"/>
    <cellStyle name="Normál 5 2 3 5 6 3 2" xfId="24652"/>
    <cellStyle name="Normál 5 2 3 5 6 4" xfId="9741"/>
    <cellStyle name="Normál 5 2 3 5 6 5" xfId="6563"/>
    <cellStyle name="Normál 5 2 3 5 6 6" xfId="19713"/>
    <cellStyle name="Normál 5 2 3 5 6 7" xfId="29574"/>
    <cellStyle name="Normál 5 2 3 5 7" xfId="6565"/>
    <cellStyle name="Normál 5 2 3 5 7 2" xfId="17237"/>
    <cellStyle name="Normál 5 2 3 5 7 2 2" xfId="27117"/>
    <cellStyle name="Normál 5 2 3 5 7 3" xfId="12274"/>
    <cellStyle name="Normál 5 2 3 5 7 4" xfId="22175"/>
    <cellStyle name="Normál 5 2 3 5 8" xfId="14750"/>
    <cellStyle name="Normál 5 2 3 5 8 2" xfId="24644"/>
    <cellStyle name="Normál 5 2 3 5 9" xfId="9733"/>
    <cellStyle name="Normál 5 2 3 6" xfId="2137"/>
    <cellStyle name="Normál 5 2 3 6 10" xfId="6566"/>
    <cellStyle name="Normál 5 2 3 6 11" xfId="19714"/>
    <cellStyle name="Normál 5 2 3 6 12" xfId="29575"/>
    <cellStyle name="Normál 5 2 3 6 2" xfId="2138"/>
    <cellStyle name="Normál 5 2 3 6 2 10" xfId="29576"/>
    <cellStyle name="Normál 5 2 3 6 2 2" xfId="2139"/>
    <cellStyle name="Normál 5 2 3 6 2 2 2" xfId="6569"/>
    <cellStyle name="Normál 5 2 3 6 2 2 2 2" xfId="17248"/>
    <cellStyle name="Normál 5 2 3 6 2 2 2 2 2" xfId="27128"/>
    <cellStyle name="Normál 5 2 3 6 2 2 2 3" xfId="12285"/>
    <cellStyle name="Normál 5 2 3 6 2 2 2 4" xfId="22186"/>
    <cellStyle name="Normál 5 2 3 6 2 2 3" xfId="14761"/>
    <cellStyle name="Normál 5 2 3 6 2 2 3 2" xfId="24655"/>
    <cellStyle name="Normál 5 2 3 6 2 2 4" xfId="9744"/>
    <cellStyle name="Normál 5 2 3 6 2 2 5" xfId="6568"/>
    <cellStyle name="Normál 5 2 3 6 2 2 6" xfId="19716"/>
    <cellStyle name="Normál 5 2 3 6 2 2 7" xfId="29577"/>
    <cellStyle name="Normál 5 2 3 6 2 3" xfId="2140"/>
    <cellStyle name="Normál 5 2 3 6 2 3 2" xfId="6571"/>
    <cellStyle name="Normál 5 2 3 6 2 3 2 2" xfId="17249"/>
    <cellStyle name="Normál 5 2 3 6 2 3 2 2 2" xfId="27129"/>
    <cellStyle name="Normál 5 2 3 6 2 3 2 3" xfId="12286"/>
    <cellStyle name="Normál 5 2 3 6 2 3 2 4" xfId="22187"/>
    <cellStyle name="Normál 5 2 3 6 2 3 3" xfId="14762"/>
    <cellStyle name="Normál 5 2 3 6 2 3 3 2" xfId="24656"/>
    <cellStyle name="Normál 5 2 3 6 2 3 4" xfId="9745"/>
    <cellStyle name="Normál 5 2 3 6 2 3 5" xfId="6570"/>
    <cellStyle name="Normál 5 2 3 6 2 3 6" xfId="19717"/>
    <cellStyle name="Normál 5 2 3 6 2 3 7" xfId="29578"/>
    <cellStyle name="Normál 5 2 3 6 2 4" xfId="2141"/>
    <cellStyle name="Normál 5 2 3 6 2 4 2" xfId="6573"/>
    <cellStyle name="Normál 5 2 3 6 2 4 2 2" xfId="17250"/>
    <cellStyle name="Normál 5 2 3 6 2 4 2 2 2" xfId="27130"/>
    <cellStyle name="Normál 5 2 3 6 2 4 2 3" xfId="12287"/>
    <cellStyle name="Normál 5 2 3 6 2 4 2 4" xfId="22188"/>
    <cellStyle name="Normál 5 2 3 6 2 4 3" xfId="14763"/>
    <cellStyle name="Normál 5 2 3 6 2 4 3 2" xfId="24657"/>
    <cellStyle name="Normál 5 2 3 6 2 4 4" xfId="9746"/>
    <cellStyle name="Normál 5 2 3 6 2 4 5" xfId="6572"/>
    <cellStyle name="Normál 5 2 3 6 2 4 6" xfId="19718"/>
    <cellStyle name="Normál 5 2 3 6 2 4 7" xfId="29579"/>
    <cellStyle name="Normál 5 2 3 6 2 5" xfId="6574"/>
    <cellStyle name="Normál 5 2 3 6 2 5 2" xfId="17247"/>
    <cellStyle name="Normál 5 2 3 6 2 5 2 2" xfId="27127"/>
    <cellStyle name="Normál 5 2 3 6 2 5 3" xfId="12284"/>
    <cellStyle name="Normál 5 2 3 6 2 5 4" xfId="22185"/>
    <cellStyle name="Normál 5 2 3 6 2 6" xfId="14760"/>
    <cellStyle name="Normál 5 2 3 6 2 6 2" xfId="24654"/>
    <cellStyle name="Normál 5 2 3 6 2 7" xfId="9743"/>
    <cellStyle name="Normál 5 2 3 6 2 8" xfId="6567"/>
    <cellStyle name="Normál 5 2 3 6 2 9" xfId="19715"/>
    <cellStyle name="Normál 5 2 3 6 3" xfId="2142"/>
    <cellStyle name="Normál 5 2 3 6 3 2" xfId="6576"/>
    <cellStyle name="Normál 5 2 3 6 3 2 2" xfId="17251"/>
    <cellStyle name="Normál 5 2 3 6 3 2 2 2" xfId="27131"/>
    <cellStyle name="Normál 5 2 3 6 3 2 3" xfId="12288"/>
    <cellStyle name="Normál 5 2 3 6 3 2 4" xfId="22189"/>
    <cellStyle name="Normál 5 2 3 6 3 3" xfId="14764"/>
    <cellStyle name="Normál 5 2 3 6 3 3 2" xfId="24658"/>
    <cellStyle name="Normál 5 2 3 6 3 4" xfId="9747"/>
    <cellStyle name="Normál 5 2 3 6 3 5" xfId="6575"/>
    <cellStyle name="Normál 5 2 3 6 3 6" xfId="19719"/>
    <cellStyle name="Normál 5 2 3 6 3 7" xfId="29580"/>
    <cellStyle name="Normál 5 2 3 6 4" xfId="2143"/>
    <cellStyle name="Normál 5 2 3 6 4 2" xfId="6578"/>
    <cellStyle name="Normál 5 2 3 6 4 2 2" xfId="17252"/>
    <cellStyle name="Normál 5 2 3 6 4 2 2 2" xfId="27132"/>
    <cellStyle name="Normál 5 2 3 6 4 2 3" xfId="12289"/>
    <cellStyle name="Normál 5 2 3 6 4 2 4" xfId="22190"/>
    <cellStyle name="Normál 5 2 3 6 4 3" xfId="14765"/>
    <cellStyle name="Normál 5 2 3 6 4 3 2" xfId="24659"/>
    <cellStyle name="Normál 5 2 3 6 4 4" xfId="9748"/>
    <cellStyle name="Normál 5 2 3 6 4 5" xfId="6577"/>
    <cellStyle name="Normál 5 2 3 6 4 6" xfId="19720"/>
    <cellStyle name="Normál 5 2 3 6 4 7" xfId="29581"/>
    <cellStyle name="Normál 5 2 3 6 5" xfId="2144"/>
    <cellStyle name="Normál 5 2 3 6 5 2" xfId="6580"/>
    <cellStyle name="Normál 5 2 3 6 5 2 2" xfId="17253"/>
    <cellStyle name="Normál 5 2 3 6 5 2 2 2" xfId="27133"/>
    <cellStyle name="Normál 5 2 3 6 5 2 3" xfId="12290"/>
    <cellStyle name="Normál 5 2 3 6 5 2 4" xfId="22191"/>
    <cellStyle name="Normál 5 2 3 6 5 3" xfId="14766"/>
    <cellStyle name="Normál 5 2 3 6 5 3 2" xfId="24660"/>
    <cellStyle name="Normál 5 2 3 6 5 4" xfId="9749"/>
    <cellStyle name="Normál 5 2 3 6 5 5" xfId="6579"/>
    <cellStyle name="Normál 5 2 3 6 5 6" xfId="19721"/>
    <cellStyle name="Normál 5 2 3 6 5 7" xfId="29582"/>
    <cellStyle name="Normál 5 2 3 6 6" xfId="2145"/>
    <cellStyle name="Normál 5 2 3 6 6 2" xfId="6582"/>
    <cellStyle name="Normál 5 2 3 6 6 2 2" xfId="17254"/>
    <cellStyle name="Normál 5 2 3 6 6 2 2 2" xfId="27134"/>
    <cellStyle name="Normál 5 2 3 6 6 2 3" xfId="12291"/>
    <cellStyle name="Normál 5 2 3 6 6 2 4" xfId="22192"/>
    <cellStyle name="Normál 5 2 3 6 6 3" xfId="14767"/>
    <cellStyle name="Normál 5 2 3 6 6 3 2" xfId="24661"/>
    <cellStyle name="Normál 5 2 3 6 6 4" xfId="9750"/>
    <cellStyle name="Normál 5 2 3 6 6 5" xfId="6581"/>
    <cellStyle name="Normál 5 2 3 6 6 6" xfId="19722"/>
    <cellStyle name="Normál 5 2 3 6 6 7" xfId="29583"/>
    <cellStyle name="Normál 5 2 3 6 7" xfId="6583"/>
    <cellStyle name="Normál 5 2 3 6 7 2" xfId="17246"/>
    <cellStyle name="Normál 5 2 3 6 7 2 2" xfId="27126"/>
    <cellStyle name="Normál 5 2 3 6 7 3" xfId="12283"/>
    <cellStyle name="Normál 5 2 3 6 7 4" xfId="22184"/>
    <cellStyle name="Normál 5 2 3 6 8" xfId="14759"/>
    <cellStyle name="Normál 5 2 3 6 8 2" xfId="24653"/>
    <cellStyle name="Normál 5 2 3 6 9" xfId="9742"/>
    <cellStyle name="Normál 5 2 3 7" xfId="2146"/>
    <cellStyle name="Normál 5 2 3 7 10" xfId="6584"/>
    <cellStyle name="Normál 5 2 3 7 11" xfId="19723"/>
    <cellStyle name="Normál 5 2 3 7 12" xfId="29584"/>
    <cellStyle name="Normál 5 2 3 7 2" xfId="2147"/>
    <cellStyle name="Normál 5 2 3 7 2 10" xfId="29585"/>
    <cellStyle name="Normál 5 2 3 7 2 2" xfId="2148"/>
    <cellStyle name="Normál 5 2 3 7 2 2 2" xfId="6587"/>
    <cellStyle name="Normál 5 2 3 7 2 2 2 2" xfId="17257"/>
    <cellStyle name="Normál 5 2 3 7 2 2 2 2 2" xfId="27137"/>
    <cellStyle name="Normál 5 2 3 7 2 2 2 3" xfId="12294"/>
    <cellStyle name="Normál 5 2 3 7 2 2 2 4" xfId="22195"/>
    <cellStyle name="Normál 5 2 3 7 2 2 3" xfId="14770"/>
    <cellStyle name="Normál 5 2 3 7 2 2 3 2" xfId="24664"/>
    <cellStyle name="Normál 5 2 3 7 2 2 4" xfId="9753"/>
    <cellStyle name="Normál 5 2 3 7 2 2 5" xfId="6586"/>
    <cellStyle name="Normál 5 2 3 7 2 2 6" xfId="19725"/>
    <cellStyle name="Normál 5 2 3 7 2 2 7" xfId="29586"/>
    <cellStyle name="Normál 5 2 3 7 2 3" xfId="2149"/>
    <cellStyle name="Normál 5 2 3 7 2 3 2" xfId="6589"/>
    <cellStyle name="Normál 5 2 3 7 2 3 2 2" xfId="17258"/>
    <cellStyle name="Normál 5 2 3 7 2 3 2 2 2" xfId="27138"/>
    <cellStyle name="Normál 5 2 3 7 2 3 2 3" xfId="12295"/>
    <cellStyle name="Normál 5 2 3 7 2 3 2 4" xfId="22196"/>
    <cellStyle name="Normál 5 2 3 7 2 3 3" xfId="14771"/>
    <cellStyle name="Normál 5 2 3 7 2 3 3 2" xfId="24665"/>
    <cellStyle name="Normál 5 2 3 7 2 3 4" xfId="9754"/>
    <cellStyle name="Normál 5 2 3 7 2 3 5" xfId="6588"/>
    <cellStyle name="Normál 5 2 3 7 2 3 6" xfId="19726"/>
    <cellStyle name="Normál 5 2 3 7 2 3 7" xfId="29587"/>
    <cellStyle name="Normál 5 2 3 7 2 4" xfId="2150"/>
    <cellStyle name="Normál 5 2 3 7 2 4 2" xfId="6591"/>
    <cellStyle name="Normál 5 2 3 7 2 4 2 2" xfId="17259"/>
    <cellStyle name="Normál 5 2 3 7 2 4 2 2 2" xfId="27139"/>
    <cellStyle name="Normál 5 2 3 7 2 4 2 3" xfId="12296"/>
    <cellStyle name="Normál 5 2 3 7 2 4 2 4" xfId="22197"/>
    <cellStyle name="Normál 5 2 3 7 2 4 3" xfId="14772"/>
    <cellStyle name="Normál 5 2 3 7 2 4 3 2" xfId="24666"/>
    <cellStyle name="Normál 5 2 3 7 2 4 4" xfId="9755"/>
    <cellStyle name="Normál 5 2 3 7 2 4 5" xfId="6590"/>
    <cellStyle name="Normál 5 2 3 7 2 4 6" xfId="19727"/>
    <cellStyle name="Normál 5 2 3 7 2 4 7" xfId="29588"/>
    <cellStyle name="Normál 5 2 3 7 2 5" xfId="6592"/>
    <cellStyle name="Normál 5 2 3 7 2 5 2" xfId="17256"/>
    <cellStyle name="Normál 5 2 3 7 2 5 2 2" xfId="27136"/>
    <cellStyle name="Normál 5 2 3 7 2 5 3" xfId="12293"/>
    <cellStyle name="Normál 5 2 3 7 2 5 4" xfId="22194"/>
    <cellStyle name="Normál 5 2 3 7 2 6" xfId="14769"/>
    <cellStyle name="Normál 5 2 3 7 2 6 2" xfId="24663"/>
    <cellStyle name="Normál 5 2 3 7 2 7" xfId="9752"/>
    <cellStyle name="Normál 5 2 3 7 2 8" xfId="6585"/>
    <cellStyle name="Normál 5 2 3 7 2 9" xfId="19724"/>
    <cellStyle name="Normál 5 2 3 7 3" xfId="2151"/>
    <cellStyle name="Normál 5 2 3 7 3 2" xfId="6594"/>
    <cellStyle name="Normál 5 2 3 7 3 2 2" xfId="17260"/>
    <cellStyle name="Normál 5 2 3 7 3 2 2 2" xfId="27140"/>
    <cellStyle name="Normál 5 2 3 7 3 2 3" xfId="12297"/>
    <cellStyle name="Normál 5 2 3 7 3 2 4" xfId="22198"/>
    <cellStyle name="Normál 5 2 3 7 3 3" xfId="14773"/>
    <cellStyle name="Normál 5 2 3 7 3 3 2" xfId="24667"/>
    <cellStyle name="Normál 5 2 3 7 3 4" xfId="9756"/>
    <cellStyle name="Normál 5 2 3 7 3 5" xfId="6593"/>
    <cellStyle name="Normál 5 2 3 7 3 6" xfId="19728"/>
    <cellStyle name="Normál 5 2 3 7 3 7" xfId="29589"/>
    <cellStyle name="Normál 5 2 3 7 4" xfId="2152"/>
    <cellStyle name="Normál 5 2 3 7 4 2" xfId="6596"/>
    <cellStyle name="Normál 5 2 3 7 4 2 2" xfId="17261"/>
    <cellStyle name="Normál 5 2 3 7 4 2 2 2" xfId="27141"/>
    <cellStyle name="Normál 5 2 3 7 4 2 3" xfId="12298"/>
    <cellStyle name="Normál 5 2 3 7 4 2 4" xfId="22199"/>
    <cellStyle name="Normál 5 2 3 7 4 3" xfId="14774"/>
    <cellStyle name="Normál 5 2 3 7 4 3 2" xfId="24668"/>
    <cellStyle name="Normál 5 2 3 7 4 4" xfId="9757"/>
    <cellStyle name="Normál 5 2 3 7 4 5" xfId="6595"/>
    <cellStyle name="Normál 5 2 3 7 4 6" xfId="19729"/>
    <cellStyle name="Normál 5 2 3 7 4 7" xfId="29590"/>
    <cellStyle name="Normál 5 2 3 7 5" xfId="2153"/>
    <cellStyle name="Normál 5 2 3 7 5 2" xfId="6598"/>
    <cellStyle name="Normál 5 2 3 7 5 2 2" xfId="17262"/>
    <cellStyle name="Normál 5 2 3 7 5 2 2 2" xfId="27142"/>
    <cellStyle name="Normál 5 2 3 7 5 2 3" xfId="12299"/>
    <cellStyle name="Normál 5 2 3 7 5 2 4" xfId="22200"/>
    <cellStyle name="Normál 5 2 3 7 5 3" xfId="14775"/>
    <cellStyle name="Normál 5 2 3 7 5 3 2" xfId="24669"/>
    <cellStyle name="Normál 5 2 3 7 5 4" xfId="9758"/>
    <cellStyle name="Normál 5 2 3 7 5 5" xfId="6597"/>
    <cellStyle name="Normál 5 2 3 7 5 6" xfId="19730"/>
    <cellStyle name="Normál 5 2 3 7 5 7" xfId="29591"/>
    <cellStyle name="Normál 5 2 3 7 6" xfId="2154"/>
    <cellStyle name="Normál 5 2 3 7 6 2" xfId="6600"/>
    <cellStyle name="Normál 5 2 3 7 6 2 2" xfId="17263"/>
    <cellStyle name="Normál 5 2 3 7 6 2 2 2" xfId="27143"/>
    <cellStyle name="Normál 5 2 3 7 6 2 3" xfId="12300"/>
    <cellStyle name="Normál 5 2 3 7 6 2 4" xfId="22201"/>
    <cellStyle name="Normál 5 2 3 7 6 3" xfId="14776"/>
    <cellStyle name="Normál 5 2 3 7 6 3 2" xfId="24670"/>
    <cellStyle name="Normál 5 2 3 7 6 4" xfId="9759"/>
    <cellStyle name="Normál 5 2 3 7 6 5" xfId="6599"/>
    <cellStyle name="Normál 5 2 3 7 6 6" xfId="19731"/>
    <cellStyle name="Normál 5 2 3 7 6 7" xfId="29592"/>
    <cellStyle name="Normál 5 2 3 7 7" xfId="6601"/>
    <cellStyle name="Normál 5 2 3 7 7 2" xfId="17255"/>
    <cellStyle name="Normál 5 2 3 7 7 2 2" xfId="27135"/>
    <cellStyle name="Normál 5 2 3 7 7 3" xfId="12292"/>
    <cellStyle name="Normál 5 2 3 7 7 4" xfId="22193"/>
    <cellStyle name="Normál 5 2 3 7 8" xfId="14768"/>
    <cellStyle name="Normál 5 2 3 7 8 2" xfId="24662"/>
    <cellStyle name="Normál 5 2 3 7 9" xfId="9751"/>
    <cellStyle name="Normál 5 2 3 8" xfId="2155"/>
    <cellStyle name="Normál 5 2 3 8 10" xfId="29593"/>
    <cellStyle name="Normál 5 2 3 8 2" xfId="2156"/>
    <cellStyle name="Normál 5 2 3 8 2 2" xfId="6604"/>
    <cellStyle name="Normál 5 2 3 8 2 2 2" xfId="17265"/>
    <cellStyle name="Normál 5 2 3 8 2 2 2 2" xfId="27145"/>
    <cellStyle name="Normál 5 2 3 8 2 2 3" xfId="12302"/>
    <cellStyle name="Normál 5 2 3 8 2 2 4" xfId="22203"/>
    <cellStyle name="Normál 5 2 3 8 2 3" xfId="14778"/>
    <cellStyle name="Normál 5 2 3 8 2 3 2" xfId="24672"/>
    <cellStyle name="Normál 5 2 3 8 2 4" xfId="9761"/>
    <cellStyle name="Normál 5 2 3 8 2 5" xfId="6603"/>
    <cellStyle name="Normál 5 2 3 8 2 6" xfId="19733"/>
    <cellStyle name="Normál 5 2 3 8 2 7" xfId="29594"/>
    <cellStyle name="Normál 5 2 3 8 3" xfId="2157"/>
    <cellStyle name="Normál 5 2 3 8 3 2" xfId="6606"/>
    <cellStyle name="Normál 5 2 3 8 3 2 2" xfId="17266"/>
    <cellStyle name="Normál 5 2 3 8 3 2 2 2" xfId="27146"/>
    <cellStyle name="Normál 5 2 3 8 3 2 3" xfId="12303"/>
    <cellStyle name="Normál 5 2 3 8 3 2 4" xfId="22204"/>
    <cellStyle name="Normál 5 2 3 8 3 3" xfId="14779"/>
    <cellStyle name="Normál 5 2 3 8 3 3 2" xfId="24673"/>
    <cellStyle name="Normál 5 2 3 8 3 4" xfId="9762"/>
    <cellStyle name="Normál 5 2 3 8 3 5" xfId="6605"/>
    <cellStyle name="Normál 5 2 3 8 3 6" xfId="19734"/>
    <cellStyle name="Normál 5 2 3 8 3 7" xfId="29595"/>
    <cellStyle name="Normál 5 2 3 8 4" xfId="2158"/>
    <cellStyle name="Normál 5 2 3 8 4 2" xfId="6608"/>
    <cellStyle name="Normál 5 2 3 8 4 2 2" xfId="17267"/>
    <cellStyle name="Normál 5 2 3 8 4 2 2 2" xfId="27147"/>
    <cellStyle name="Normál 5 2 3 8 4 2 3" xfId="12304"/>
    <cellStyle name="Normál 5 2 3 8 4 2 4" xfId="22205"/>
    <cellStyle name="Normál 5 2 3 8 4 3" xfId="14780"/>
    <cellStyle name="Normál 5 2 3 8 4 3 2" xfId="24674"/>
    <cellStyle name="Normál 5 2 3 8 4 4" xfId="9763"/>
    <cellStyle name="Normál 5 2 3 8 4 5" xfId="6607"/>
    <cellStyle name="Normál 5 2 3 8 4 6" xfId="19735"/>
    <cellStyle name="Normál 5 2 3 8 4 7" xfId="29596"/>
    <cellStyle name="Normál 5 2 3 8 5" xfId="6609"/>
    <cellStyle name="Normál 5 2 3 8 5 2" xfId="17264"/>
    <cellStyle name="Normál 5 2 3 8 5 2 2" xfId="27144"/>
    <cellStyle name="Normál 5 2 3 8 5 3" xfId="12301"/>
    <cellStyle name="Normál 5 2 3 8 5 4" xfId="22202"/>
    <cellStyle name="Normál 5 2 3 8 6" xfId="14777"/>
    <cellStyle name="Normál 5 2 3 8 6 2" xfId="24671"/>
    <cellStyle name="Normál 5 2 3 8 7" xfId="9760"/>
    <cellStyle name="Normál 5 2 3 8 8" xfId="6602"/>
    <cellStyle name="Normál 5 2 3 8 9" xfId="19732"/>
    <cellStyle name="Normál 5 2 3 9" xfId="2159"/>
    <cellStyle name="Normál 5 2 3 9 10" xfId="29597"/>
    <cellStyle name="Normál 5 2 3 9 2" xfId="2160"/>
    <cellStyle name="Normál 5 2 3 9 2 2" xfId="6612"/>
    <cellStyle name="Normál 5 2 3 9 2 2 2" xfId="17269"/>
    <cellStyle name="Normál 5 2 3 9 2 2 2 2" xfId="27149"/>
    <cellStyle name="Normál 5 2 3 9 2 2 3" xfId="12306"/>
    <cellStyle name="Normál 5 2 3 9 2 2 4" xfId="22207"/>
    <cellStyle name="Normál 5 2 3 9 2 3" xfId="14782"/>
    <cellStyle name="Normál 5 2 3 9 2 3 2" xfId="24676"/>
    <cellStyle name="Normál 5 2 3 9 2 4" xfId="9765"/>
    <cellStyle name="Normál 5 2 3 9 2 5" xfId="6611"/>
    <cellStyle name="Normál 5 2 3 9 2 6" xfId="19737"/>
    <cellStyle name="Normál 5 2 3 9 2 7" xfId="29598"/>
    <cellStyle name="Normál 5 2 3 9 3" xfId="2161"/>
    <cellStyle name="Normál 5 2 3 9 3 2" xfId="6614"/>
    <cellStyle name="Normál 5 2 3 9 3 2 2" xfId="17270"/>
    <cellStyle name="Normál 5 2 3 9 3 2 2 2" xfId="27150"/>
    <cellStyle name="Normál 5 2 3 9 3 2 3" xfId="12307"/>
    <cellStyle name="Normál 5 2 3 9 3 2 4" xfId="22208"/>
    <cellStyle name="Normál 5 2 3 9 3 3" xfId="14783"/>
    <cellStyle name="Normál 5 2 3 9 3 3 2" xfId="24677"/>
    <cellStyle name="Normál 5 2 3 9 3 4" xfId="9766"/>
    <cellStyle name="Normál 5 2 3 9 3 5" xfId="6613"/>
    <cellStyle name="Normál 5 2 3 9 3 6" xfId="19738"/>
    <cellStyle name="Normál 5 2 3 9 3 7" xfId="29599"/>
    <cellStyle name="Normál 5 2 3 9 4" xfId="2162"/>
    <cellStyle name="Normál 5 2 3 9 4 2" xfId="6616"/>
    <cellStyle name="Normál 5 2 3 9 4 2 2" xfId="17271"/>
    <cellStyle name="Normál 5 2 3 9 4 2 2 2" xfId="27151"/>
    <cellStyle name="Normál 5 2 3 9 4 2 3" xfId="12308"/>
    <cellStyle name="Normál 5 2 3 9 4 2 4" xfId="22209"/>
    <cellStyle name="Normál 5 2 3 9 4 3" xfId="14784"/>
    <cellStyle name="Normál 5 2 3 9 4 3 2" xfId="24678"/>
    <cellStyle name="Normál 5 2 3 9 4 4" xfId="9767"/>
    <cellStyle name="Normál 5 2 3 9 4 5" xfId="6615"/>
    <cellStyle name="Normál 5 2 3 9 4 6" xfId="19739"/>
    <cellStyle name="Normál 5 2 3 9 4 7" xfId="29600"/>
    <cellStyle name="Normál 5 2 3 9 5" xfId="6617"/>
    <cellStyle name="Normál 5 2 3 9 5 2" xfId="17268"/>
    <cellStyle name="Normál 5 2 3 9 5 2 2" xfId="27148"/>
    <cellStyle name="Normál 5 2 3 9 5 3" xfId="12305"/>
    <cellStyle name="Normál 5 2 3 9 5 4" xfId="22206"/>
    <cellStyle name="Normál 5 2 3 9 6" xfId="14781"/>
    <cellStyle name="Normál 5 2 3 9 6 2" xfId="24675"/>
    <cellStyle name="Normál 5 2 3 9 7" xfId="9764"/>
    <cellStyle name="Normál 5 2 3 9 8" xfId="6610"/>
    <cellStyle name="Normál 5 2 3 9 9" xfId="19736"/>
    <cellStyle name="Normál 5 2 4" xfId="2163"/>
    <cellStyle name="Normál 5 2 4 10" xfId="2164"/>
    <cellStyle name="Normál 5 2 4 10 2" xfId="6620"/>
    <cellStyle name="Normál 5 2 4 10 2 2" xfId="17273"/>
    <cellStyle name="Normál 5 2 4 10 2 2 2" xfId="27153"/>
    <cellStyle name="Normál 5 2 4 10 2 3" xfId="12310"/>
    <cellStyle name="Normál 5 2 4 10 2 4" xfId="22211"/>
    <cellStyle name="Normál 5 2 4 10 3" xfId="14786"/>
    <cellStyle name="Normál 5 2 4 10 3 2" xfId="24680"/>
    <cellStyle name="Normál 5 2 4 10 4" xfId="9769"/>
    <cellStyle name="Normál 5 2 4 10 5" xfId="6619"/>
    <cellStyle name="Normál 5 2 4 10 6" xfId="19741"/>
    <cellStyle name="Normál 5 2 4 10 7" xfId="29602"/>
    <cellStyle name="Normál 5 2 4 11" xfId="2165"/>
    <cellStyle name="Normál 5 2 4 11 2" xfId="6622"/>
    <cellStyle name="Normál 5 2 4 11 2 2" xfId="17274"/>
    <cellStyle name="Normál 5 2 4 11 2 2 2" xfId="27154"/>
    <cellStyle name="Normál 5 2 4 11 2 3" xfId="12311"/>
    <cellStyle name="Normál 5 2 4 11 2 4" xfId="22212"/>
    <cellStyle name="Normál 5 2 4 11 3" xfId="14787"/>
    <cellStyle name="Normál 5 2 4 11 3 2" xfId="24681"/>
    <cellStyle name="Normál 5 2 4 11 4" xfId="9770"/>
    <cellStyle name="Normál 5 2 4 11 5" xfId="6621"/>
    <cellStyle name="Normál 5 2 4 11 6" xfId="19742"/>
    <cellStyle name="Normál 5 2 4 11 7" xfId="29603"/>
    <cellStyle name="Normál 5 2 4 12" xfId="2166"/>
    <cellStyle name="Normál 5 2 4 12 2" xfId="6624"/>
    <cellStyle name="Normál 5 2 4 12 2 2" xfId="17275"/>
    <cellStyle name="Normál 5 2 4 12 2 2 2" xfId="27155"/>
    <cellStyle name="Normál 5 2 4 12 2 3" xfId="12312"/>
    <cellStyle name="Normál 5 2 4 12 2 4" xfId="22213"/>
    <cellStyle name="Normál 5 2 4 12 3" xfId="14788"/>
    <cellStyle name="Normál 5 2 4 12 3 2" xfId="24682"/>
    <cellStyle name="Normál 5 2 4 12 4" xfId="9771"/>
    <cellStyle name="Normál 5 2 4 12 5" xfId="6623"/>
    <cellStyle name="Normál 5 2 4 12 6" xfId="19743"/>
    <cellStyle name="Normál 5 2 4 12 7" xfId="29604"/>
    <cellStyle name="Normál 5 2 4 13" xfId="6625"/>
    <cellStyle name="Normál 5 2 4 13 2" xfId="17272"/>
    <cellStyle name="Normál 5 2 4 13 2 2" xfId="27152"/>
    <cellStyle name="Normál 5 2 4 13 3" xfId="12309"/>
    <cellStyle name="Normál 5 2 4 13 4" xfId="22210"/>
    <cellStyle name="Normál 5 2 4 14" xfId="14785"/>
    <cellStyle name="Normál 5 2 4 14 2" xfId="24679"/>
    <cellStyle name="Normál 5 2 4 15" xfId="9768"/>
    <cellStyle name="Normál 5 2 4 16" xfId="6618"/>
    <cellStyle name="Normál 5 2 4 17" xfId="19740"/>
    <cellStyle name="Normál 5 2 4 18" xfId="29601"/>
    <cellStyle name="Normál 5 2 4 2" xfId="2167"/>
    <cellStyle name="Normál 5 2 4 2 10" xfId="6626"/>
    <cellStyle name="Normál 5 2 4 2 11" xfId="19744"/>
    <cellStyle name="Normál 5 2 4 2 12" xfId="29605"/>
    <cellStyle name="Normál 5 2 4 2 2" xfId="2168"/>
    <cellStyle name="Normál 5 2 4 2 2 10" xfId="29606"/>
    <cellStyle name="Normál 5 2 4 2 2 2" xfId="2169"/>
    <cellStyle name="Normál 5 2 4 2 2 2 2" xfId="6629"/>
    <cellStyle name="Normál 5 2 4 2 2 2 2 2" xfId="17278"/>
    <cellStyle name="Normál 5 2 4 2 2 2 2 2 2" xfId="27158"/>
    <cellStyle name="Normál 5 2 4 2 2 2 2 3" xfId="12315"/>
    <cellStyle name="Normál 5 2 4 2 2 2 2 4" xfId="22216"/>
    <cellStyle name="Normál 5 2 4 2 2 2 3" xfId="14791"/>
    <cellStyle name="Normál 5 2 4 2 2 2 3 2" xfId="24685"/>
    <cellStyle name="Normál 5 2 4 2 2 2 4" xfId="9774"/>
    <cellStyle name="Normál 5 2 4 2 2 2 5" xfId="6628"/>
    <cellStyle name="Normál 5 2 4 2 2 2 6" xfId="19746"/>
    <cellStyle name="Normál 5 2 4 2 2 2 7" xfId="29607"/>
    <cellStyle name="Normál 5 2 4 2 2 3" xfId="2170"/>
    <cellStyle name="Normál 5 2 4 2 2 3 2" xfId="6631"/>
    <cellStyle name="Normál 5 2 4 2 2 3 2 2" xfId="17279"/>
    <cellStyle name="Normál 5 2 4 2 2 3 2 2 2" xfId="27159"/>
    <cellStyle name="Normál 5 2 4 2 2 3 2 3" xfId="12316"/>
    <cellStyle name="Normál 5 2 4 2 2 3 2 4" xfId="22217"/>
    <cellStyle name="Normál 5 2 4 2 2 3 3" xfId="14792"/>
    <cellStyle name="Normál 5 2 4 2 2 3 3 2" xfId="24686"/>
    <cellStyle name="Normál 5 2 4 2 2 3 4" xfId="9775"/>
    <cellStyle name="Normál 5 2 4 2 2 3 5" xfId="6630"/>
    <cellStyle name="Normál 5 2 4 2 2 3 6" xfId="19747"/>
    <cellStyle name="Normál 5 2 4 2 2 3 7" xfId="29608"/>
    <cellStyle name="Normál 5 2 4 2 2 4" xfId="2171"/>
    <cellStyle name="Normál 5 2 4 2 2 4 2" xfId="6633"/>
    <cellStyle name="Normál 5 2 4 2 2 4 2 2" xfId="17280"/>
    <cellStyle name="Normál 5 2 4 2 2 4 2 2 2" xfId="27160"/>
    <cellStyle name="Normál 5 2 4 2 2 4 2 3" xfId="12317"/>
    <cellStyle name="Normál 5 2 4 2 2 4 2 4" xfId="22218"/>
    <cellStyle name="Normál 5 2 4 2 2 4 3" xfId="14793"/>
    <cellStyle name="Normál 5 2 4 2 2 4 3 2" xfId="24687"/>
    <cellStyle name="Normál 5 2 4 2 2 4 4" xfId="9776"/>
    <cellStyle name="Normál 5 2 4 2 2 4 5" xfId="6632"/>
    <cellStyle name="Normál 5 2 4 2 2 4 6" xfId="19748"/>
    <cellStyle name="Normál 5 2 4 2 2 4 7" xfId="29609"/>
    <cellStyle name="Normál 5 2 4 2 2 5" xfId="6634"/>
    <cellStyle name="Normál 5 2 4 2 2 5 2" xfId="17277"/>
    <cellStyle name="Normál 5 2 4 2 2 5 2 2" xfId="27157"/>
    <cellStyle name="Normál 5 2 4 2 2 5 3" xfId="12314"/>
    <cellStyle name="Normál 5 2 4 2 2 5 4" xfId="22215"/>
    <cellStyle name="Normál 5 2 4 2 2 6" xfId="14790"/>
    <cellStyle name="Normál 5 2 4 2 2 6 2" xfId="24684"/>
    <cellStyle name="Normál 5 2 4 2 2 7" xfId="9773"/>
    <cellStyle name="Normál 5 2 4 2 2 8" xfId="6627"/>
    <cellStyle name="Normál 5 2 4 2 2 9" xfId="19745"/>
    <cellStyle name="Normál 5 2 4 2 3" xfId="2172"/>
    <cellStyle name="Normál 5 2 4 2 3 2" xfId="6636"/>
    <cellStyle name="Normál 5 2 4 2 3 2 2" xfId="17281"/>
    <cellStyle name="Normál 5 2 4 2 3 2 2 2" xfId="27161"/>
    <cellStyle name="Normál 5 2 4 2 3 2 3" xfId="12318"/>
    <cellStyle name="Normál 5 2 4 2 3 2 4" xfId="22219"/>
    <cellStyle name="Normál 5 2 4 2 3 3" xfId="14794"/>
    <cellStyle name="Normál 5 2 4 2 3 3 2" xfId="24688"/>
    <cellStyle name="Normál 5 2 4 2 3 4" xfId="9777"/>
    <cellStyle name="Normál 5 2 4 2 3 5" xfId="6635"/>
    <cellStyle name="Normál 5 2 4 2 3 6" xfId="19749"/>
    <cellStyle name="Normál 5 2 4 2 3 7" xfId="29610"/>
    <cellStyle name="Normál 5 2 4 2 4" xfId="2173"/>
    <cellStyle name="Normál 5 2 4 2 4 2" xfId="6638"/>
    <cellStyle name="Normál 5 2 4 2 4 2 2" xfId="17282"/>
    <cellStyle name="Normál 5 2 4 2 4 2 2 2" xfId="27162"/>
    <cellStyle name="Normál 5 2 4 2 4 2 3" xfId="12319"/>
    <cellStyle name="Normál 5 2 4 2 4 2 4" xfId="22220"/>
    <cellStyle name="Normál 5 2 4 2 4 3" xfId="14795"/>
    <cellStyle name="Normál 5 2 4 2 4 3 2" xfId="24689"/>
    <cellStyle name="Normál 5 2 4 2 4 4" xfId="9778"/>
    <cellStyle name="Normál 5 2 4 2 4 5" xfId="6637"/>
    <cellStyle name="Normál 5 2 4 2 4 6" xfId="19750"/>
    <cellStyle name="Normál 5 2 4 2 4 7" xfId="29611"/>
    <cellStyle name="Normál 5 2 4 2 5" xfId="2174"/>
    <cellStyle name="Normál 5 2 4 2 5 2" xfId="6640"/>
    <cellStyle name="Normál 5 2 4 2 5 2 2" xfId="17283"/>
    <cellStyle name="Normál 5 2 4 2 5 2 2 2" xfId="27163"/>
    <cellStyle name="Normál 5 2 4 2 5 2 3" xfId="12320"/>
    <cellStyle name="Normál 5 2 4 2 5 2 4" xfId="22221"/>
    <cellStyle name="Normál 5 2 4 2 5 3" xfId="14796"/>
    <cellStyle name="Normál 5 2 4 2 5 3 2" xfId="24690"/>
    <cellStyle name="Normál 5 2 4 2 5 4" xfId="9779"/>
    <cellStyle name="Normál 5 2 4 2 5 5" xfId="6639"/>
    <cellStyle name="Normál 5 2 4 2 5 6" xfId="19751"/>
    <cellStyle name="Normál 5 2 4 2 5 7" xfId="29612"/>
    <cellStyle name="Normál 5 2 4 2 6" xfId="2175"/>
    <cellStyle name="Normál 5 2 4 2 6 2" xfId="6642"/>
    <cellStyle name="Normál 5 2 4 2 6 2 2" xfId="17284"/>
    <cellStyle name="Normál 5 2 4 2 6 2 2 2" xfId="27164"/>
    <cellStyle name="Normál 5 2 4 2 6 2 3" xfId="12321"/>
    <cellStyle name="Normál 5 2 4 2 6 2 4" xfId="22222"/>
    <cellStyle name="Normál 5 2 4 2 6 3" xfId="14797"/>
    <cellStyle name="Normál 5 2 4 2 6 3 2" xfId="24691"/>
    <cellStyle name="Normál 5 2 4 2 6 4" xfId="9780"/>
    <cellStyle name="Normál 5 2 4 2 6 5" xfId="6641"/>
    <cellStyle name="Normál 5 2 4 2 6 6" xfId="19752"/>
    <cellStyle name="Normál 5 2 4 2 6 7" xfId="29613"/>
    <cellStyle name="Normál 5 2 4 2 7" xfId="6643"/>
    <cellStyle name="Normál 5 2 4 2 7 2" xfId="17276"/>
    <cellStyle name="Normál 5 2 4 2 7 2 2" xfId="27156"/>
    <cellStyle name="Normál 5 2 4 2 7 3" xfId="12313"/>
    <cellStyle name="Normál 5 2 4 2 7 4" xfId="22214"/>
    <cellStyle name="Normál 5 2 4 2 8" xfId="14789"/>
    <cellStyle name="Normál 5 2 4 2 8 2" xfId="24683"/>
    <cellStyle name="Normál 5 2 4 2 9" xfId="9772"/>
    <cellStyle name="Normál 5 2 4 3" xfId="2176"/>
    <cellStyle name="Normál 5 2 4 3 10" xfId="6644"/>
    <cellStyle name="Normál 5 2 4 3 11" xfId="19753"/>
    <cellStyle name="Normál 5 2 4 3 12" xfId="29614"/>
    <cellStyle name="Normál 5 2 4 3 2" xfId="2177"/>
    <cellStyle name="Normál 5 2 4 3 2 10" xfId="29615"/>
    <cellStyle name="Normál 5 2 4 3 2 2" xfId="2178"/>
    <cellStyle name="Normál 5 2 4 3 2 2 2" xfId="6647"/>
    <cellStyle name="Normál 5 2 4 3 2 2 2 2" xfId="17287"/>
    <cellStyle name="Normál 5 2 4 3 2 2 2 2 2" xfId="27167"/>
    <cellStyle name="Normál 5 2 4 3 2 2 2 3" xfId="12324"/>
    <cellStyle name="Normál 5 2 4 3 2 2 2 4" xfId="22225"/>
    <cellStyle name="Normál 5 2 4 3 2 2 3" xfId="14800"/>
    <cellStyle name="Normál 5 2 4 3 2 2 3 2" xfId="24694"/>
    <cellStyle name="Normál 5 2 4 3 2 2 4" xfId="9783"/>
    <cellStyle name="Normál 5 2 4 3 2 2 5" xfId="6646"/>
    <cellStyle name="Normál 5 2 4 3 2 2 6" xfId="19755"/>
    <cellStyle name="Normál 5 2 4 3 2 2 7" xfId="29616"/>
    <cellStyle name="Normál 5 2 4 3 2 3" xfId="2179"/>
    <cellStyle name="Normál 5 2 4 3 2 3 2" xfId="6649"/>
    <cellStyle name="Normál 5 2 4 3 2 3 2 2" xfId="17288"/>
    <cellStyle name="Normál 5 2 4 3 2 3 2 2 2" xfId="27168"/>
    <cellStyle name="Normál 5 2 4 3 2 3 2 3" xfId="12325"/>
    <cellStyle name="Normál 5 2 4 3 2 3 2 4" xfId="22226"/>
    <cellStyle name="Normál 5 2 4 3 2 3 3" xfId="14801"/>
    <cellStyle name="Normál 5 2 4 3 2 3 3 2" xfId="24695"/>
    <cellStyle name="Normál 5 2 4 3 2 3 4" xfId="9784"/>
    <cellStyle name="Normál 5 2 4 3 2 3 5" xfId="6648"/>
    <cellStyle name="Normál 5 2 4 3 2 3 6" xfId="19756"/>
    <cellStyle name="Normál 5 2 4 3 2 3 7" xfId="29617"/>
    <cellStyle name="Normál 5 2 4 3 2 4" xfId="2180"/>
    <cellStyle name="Normál 5 2 4 3 2 4 2" xfId="6651"/>
    <cellStyle name="Normál 5 2 4 3 2 4 2 2" xfId="17289"/>
    <cellStyle name="Normál 5 2 4 3 2 4 2 2 2" xfId="27169"/>
    <cellStyle name="Normál 5 2 4 3 2 4 2 3" xfId="12326"/>
    <cellStyle name="Normál 5 2 4 3 2 4 2 4" xfId="22227"/>
    <cellStyle name="Normál 5 2 4 3 2 4 3" xfId="14802"/>
    <cellStyle name="Normál 5 2 4 3 2 4 3 2" xfId="24696"/>
    <cellStyle name="Normál 5 2 4 3 2 4 4" xfId="9785"/>
    <cellStyle name="Normál 5 2 4 3 2 4 5" xfId="6650"/>
    <cellStyle name="Normál 5 2 4 3 2 4 6" xfId="19757"/>
    <cellStyle name="Normál 5 2 4 3 2 4 7" xfId="29618"/>
    <cellStyle name="Normál 5 2 4 3 2 5" xfId="6652"/>
    <cellStyle name="Normál 5 2 4 3 2 5 2" xfId="17286"/>
    <cellStyle name="Normál 5 2 4 3 2 5 2 2" xfId="27166"/>
    <cellStyle name="Normál 5 2 4 3 2 5 3" xfId="12323"/>
    <cellStyle name="Normál 5 2 4 3 2 5 4" xfId="22224"/>
    <cellStyle name="Normál 5 2 4 3 2 6" xfId="14799"/>
    <cellStyle name="Normál 5 2 4 3 2 6 2" xfId="24693"/>
    <cellStyle name="Normál 5 2 4 3 2 7" xfId="9782"/>
    <cellStyle name="Normál 5 2 4 3 2 8" xfId="6645"/>
    <cellStyle name="Normál 5 2 4 3 2 9" xfId="19754"/>
    <cellStyle name="Normál 5 2 4 3 3" xfId="2181"/>
    <cellStyle name="Normál 5 2 4 3 3 2" xfId="6654"/>
    <cellStyle name="Normál 5 2 4 3 3 2 2" xfId="17290"/>
    <cellStyle name="Normál 5 2 4 3 3 2 2 2" xfId="27170"/>
    <cellStyle name="Normál 5 2 4 3 3 2 3" xfId="12327"/>
    <cellStyle name="Normál 5 2 4 3 3 2 4" xfId="22228"/>
    <cellStyle name="Normál 5 2 4 3 3 3" xfId="14803"/>
    <cellStyle name="Normál 5 2 4 3 3 3 2" xfId="24697"/>
    <cellStyle name="Normál 5 2 4 3 3 4" xfId="9786"/>
    <cellStyle name="Normál 5 2 4 3 3 5" xfId="6653"/>
    <cellStyle name="Normál 5 2 4 3 3 6" xfId="19758"/>
    <cellStyle name="Normál 5 2 4 3 3 7" xfId="29619"/>
    <cellStyle name="Normál 5 2 4 3 4" xfId="2182"/>
    <cellStyle name="Normál 5 2 4 3 4 2" xfId="6656"/>
    <cellStyle name="Normál 5 2 4 3 4 2 2" xfId="17291"/>
    <cellStyle name="Normál 5 2 4 3 4 2 2 2" xfId="27171"/>
    <cellStyle name="Normál 5 2 4 3 4 2 3" xfId="12328"/>
    <cellStyle name="Normál 5 2 4 3 4 2 4" xfId="22229"/>
    <cellStyle name="Normál 5 2 4 3 4 3" xfId="14804"/>
    <cellStyle name="Normál 5 2 4 3 4 3 2" xfId="24698"/>
    <cellStyle name="Normál 5 2 4 3 4 4" xfId="9787"/>
    <cellStyle name="Normál 5 2 4 3 4 5" xfId="6655"/>
    <cellStyle name="Normál 5 2 4 3 4 6" xfId="19759"/>
    <cellStyle name="Normál 5 2 4 3 4 7" xfId="29620"/>
    <cellStyle name="Normál 5 2 4 3 5" xfId="2183"/>
    <cellStyle name="Normál 5 2 4 3 5 2" xfId="6658"/>
    <cellStyle name="Normál 5 2 4 3 5 2 2" xfId="17292"/>
    <cellStyle name="Normál 5 2 4 3 5 2 2 2" xfId="27172"/>
    <cellStyle name="Normál 5 2 4 3 5 2 3" xfId="12329"/>
    <cellStyle name="Normál 5 2 4 3 5 2 4" xfId="22230"/>
    <cellStyle name="Normál 5 2 4 3 5 3" xfId="14805"/>
    <cellStyle name="Normál 5 2 4 3 5 3 2" xfId="24699"/>
    <cellStyle name="Normál 5 2 4 3 5 4" xfId="9788"/>
    <cellStyle name="Normál 5 2 4 3 5 5" xfId="6657"/>
    <cellStyle name="Normál 5 2 4 3 5 6" xfId="19760"/>
    <cellStyle name="Normál 5 2 4 3 5 7" xfId="29621"/>
    <cellStyle name="Normál 5 2 4 3 6" xfId="2184"/>
    <cellStyle name="Normál 5 2 4 3 6 2" xfId="6660"/>
    <cellStyle name="Normál 5 2 4 3 6 2 2" xfId="17293"/>
    <cellStyle name="Normál 5 2 4 3 6 2 2 2" xfId="27173"/>
    <cellStyle name="Normál 5 2 4 3 6 2 3" xfId="12330"/>
    <cellStyle name="Normál 5 2 4 3 6 2 4" xfId="22231"/>
    <cellStyle name="Normál 5 2 4 3 6 3" xfId="14806"/>
    <cellStyle name="Normál 5 2 4 3 6 3 2" xfId="24700"/>
    <cellStyle name="Normál 5 2 4 3 6 4" xfId="9789"/>
    <cellStyle name="Normál 5 2 4 3 6 5" xfId="6659"/>
    <cellStyle name="Normál 5 2 4 3 6 6" xfId="19761"/>
    <cellStyle name="Normál 5 2 4 3 6 7" xfId="29622"/>
    <cellStyle name="Normál 5 2 4 3 7" xfId="6661"/>
    <cellStyle name="Normál 5 2 4 3 7 2" xfId="17285"/>
    <cellStyle name="Normál 5 2 4 3 7 2 2" xfId="27165"/>
    <cellStyle name="Normál 5 2 4 3 7 3" xfId="12322"/>
    <cellStyle name="Normál 5 2 4 3 7 4" xfId="22223"/>
    <cellStyle name="Normál 5 2 4 3 8" xfId="14798"/>
    <cellStyle name="Normál 5 2 4 3 8 2" xfId="24692"/>
    <cellStyle name="Normál 5 2 4 3 9" xfId="9781"/>
    <cellStyle name="Normál 5 2 4 4" xfId="2185"/>
    <cellStyle name="Normál 5 2 4 4 10" xfId="6662"/>
    <cellStyle name="Normál 5 2 4 4 11" xfId="19762"/>
    <cellStyle name="Normál 5 2 4 4 12" xfId="29623"/>
    <cellStyle name="Normál 5 2 4 4 2" xfId="2186"/>
    <cellStyle name="Normál 5 2 4 4 2 10" xfId="29624"/>
    <cellStyle name="Normál 5 2 4 4 2 2" xfId="2187"/>
    <cellStyle name="Normál 5 2 4 4 2 2 2" xfId="6665"/>
    <cellStyle name="Normál 5 2 4 4 2 2 2 2" xfId="17296"/>
    <cellStyle name="Normál 5 2 4 4 2 2 2 2 2" xfId="27176"/>
    <cellStyle name="Normál 5 2 4 4 2 2 2 3" xfId="12333"/>
    <cellStyle name="Normál 5 2 4 4 2 2 2 4" xfId="22234"/>
    <cellStyle name="Normál 5 2 4 4 2 2 3" xfId="14809"/>
    <cellStyle name="Normál 5 2 4 4 2 2 3 2" xfId="24703"/>
    <cellStyle name="Normál 5 2 4 4 2 2 4" xfId="9792"/>
    <cellStyle name="Normál 5 2 4 4 2 2 5" xfId="6664"/>
    <cellStyle name="Normál 5 2 4 4 2 2 6" xfId="19764"/>
    <cellStyle name="Normál 5 2 4 4 2 2 7" xfId="29625"/>
    <cellStyle name="Normál 5 2 4 4 2 3" xfId="2188"/>
    <cellStyle name="Normál 5 2 4 4 2 3 2" xfId="6667"/>
    <cellStyle name="Normál 5 2 4 4 2 3 2 2" xfId="17297"/>
    <cellStyle name="Normál 5 2 4 4 2 3 2 2 2" xfId="27177"/>
    <cellStyle name="Normál 5 2 4 4 2 3 2 3" xfId="12334"/>
    <cellStyle name="Normál 5 2 4 4 2 3 2 4" xfId="22235"/>
    <cellStyle name="Normál 5 2 4 4 2 3 3" xfId="14810"/>
    <cellStyle name="Normál 5 2 4 4 2 3 3 2" xfId="24704"/>
    <cellStyle name="Normál 5 2 4 4 2 3 4" xfId="9793"/>
    <cellStyle name="Normál 5 2 4 4 2 3 5" xfId="6666"/>
    <cellStyle name="Normál 5 2 4 4 2 3 6" xfId="19765"/>
    <cellStyle name="Normál 5 2 4 4 2 3 7" xfId="29626"/>
    <cellStyle name="Normál 5 2 4 4 2 4" xfId="2189"/>
    <cellStyle name="Normál 5 2 4 4 2 4 2" xfId="6669"/>
    <cellStyle name="Normál 5 2 4 4 2 4 2 2" xfId="17298"/>
    <cellStyle name="Normál 5 2 4 4 2 4 2 2 2" xfId="27178"/>
    <cellStyle name="Normál 5 2 4 4 2 4 2 3" xfId="12335"/>
    <cellStyle name="Normál 5 2 4 4 2 4 2 4" xfId="22236"/>
    <cellStyle name="Normál 5 2 4 4 2 4 3" xfId="14811"/>
    <cellStyle name="Normál 5 2 4 4 2 4 3 2" xfId="24705"/>
    <cellStyle name="Normál 5 2 4 4 2 4 4" xfId="9794"/>
    <cellStyle name="Normál 5 2 4 4 2 4 5" xfId="6668"/>
    <cellStyle name="Normál 5 2 4 4 2 4 6" xfId="19766"/>
    <cellStyle name="Normál 5 2 4 4 2 4 7" xfId="29627"/>
    <cellStyle name="Normál 5 2 4 4 2 5" xfId="6670"/>
    <cellStyle name="Normál 5 2 4 4 2 5 2" xfId="17295"/>
    <cellStyle name="Normál 5 2 4 4 2 5 2 2" xfId="27175"/>
    <cellStyle name="Normál 5 2 4 4 2 5 3" xfId="12332"/>
    <cellStyle name="Normál 5 2 4 4 2 5 4" xfId="22233"/>
    <cellStyle name="Normál 5 2 4 4 2 6" xfId="14808"/>
    <cellStyle name="Normál 5 2 4 4 2 6 2" xfId="24702"/>
    <cellStyle name="Normál 5 2 4 4 2 7" xfId="9791"/>
    <cellStyle name="Normál 5 2 4 4 2 8" xfId="6663"/>
    <cellStyle name="Normál 5 2 4 4 2 9" xfId="19763"/>
    <cellStyle name="Normál 5 2 4 4 3" xfId="2190"/>
    <cellStyle name="Normál 5 2 4 4 3 2" xfId="6672"/>
    <cellStyle name="Normál 5 2 4 4 3 2 2" xfId="17299"/>
    <cellStyle name="Normál 5 2 4 4 3 2 2 2" xfId="27179"/>
    <cellStyle name="Normál 5 2 4 4 3 2 3" xfId="12336"/>
    <cellStyle name="Normál 5 2 4 4 3 2 4" xfId="22237"/>
    <cellStyle name="Normál 5 2 4 4 3 3" xfId="14812"/>
    <cellStyle name="Normál 5 2 4 4 3 3 2" xfId="24706"/>
    <cellStyle name="Normál 5 2 4 4 3 4" xfId="9795"/>
    <cellStyle name="Normál 5 2 4 4 3 5" xfId="6671"/>
    <cellStyle name="Normál 5 2 4 4 3 6" xfId="19767"/>
    <cellStyle name="Normál 5 2 4 4 3 7" xfId="29628"/>
    <cellStyle name="Normál 5 2 4 4 4" xfId="2191"/>
    <cellStyle name="Normál 5 2 4 4 4 2" xfId="6674"/>
    <cellStyle name="Normál 5 2 4 4 4 2 2" xfId="17300"/>
    <cellStyle name="Normál 5 2 4 4 4 2 2 2" xfId="27180"/>
    <cellStyle name="Normál 5 2 4 4 4 2 3" xfId="12337"/>
    <cellStyle name="Normál 5 2 4 4 4 2 4" xfId="22238"/>
    <cellStyle name="Normál 5 2 4 4 4 3" xfId="14813"/>
    <cellStyle name="Normál 5 2 4 4 4 3 2" xfId="24707"/>
    <cellStyle name="Normál 5 2 4 4 4 4" xfId="9796"/>
    <cellStyle name="Normál 5 2 4 4 4 5" xfId="6673"/>
    <cellStyle name="Normál 5 2 4 4 4 6" xfId="19768"/>
    <cellStyle name="Normál 5 2 4 4 4 7" xfId="29629"/>
    <cellStyle name="Normál 5 2 4 4 5" xfId="2192"/>
    <cellStyle name="Normál 5 2 4 4 5 2" xfId="6676"/>
    <cellStyle name="Normál 5 2 4 4 5 2 2" xfId="17301"/>
    <cellStyle name="Normál 5 2 4 4 5 2 2 2" xfId="27181"/>
    <cellStyle name="Normál 5 2 4 4 5 2 3" xfId="12338"/>
    <cellStyle name="Normál 5 2 4 4 5 2 4" xfId="22239"/>
    <cellStyle name="Normál 5 2 4 4 5 3" xfId="14814"/>
    <cellStyle name="Normál 5 2 4 4 5 3 2" xfId="24708"/>
    <cellStyle name="Normál 5 2 4 4 5 4" xfId="9797"/>
    <cellStyle name="Normál 5 2 4 4 5 5" xfId="6675"/>
    <cellStyle name="Normál 5 2 4 4 5 6" xfId="19769"/>
    <cellStyle name="Normál 5 2 4 4 5 7" xfId="29630"/>
    <cellStyle name="Normál 5 2 4 4 6" xfId="2193"/>
    <cellStyle name="Normál 5 2 4 4 6 2" xfId="6678"/>
    <cellStyle name="Normál 5 2 4 4 6 2 2" xfId="17302"/>
    <cellStyle name="Normál 5 2 4 4 6 2 2 2" xfId="27182"/>
    <cellStyle name="Normál 5 2 4 4 6 2 3" xfId="12339"/>
    <cellStyle name="Normál 5 2 4 4 6 2 4" xfId="22240"/>
    <cellStyle name="Normál 5 2 4 4 6 3" xfId="14815"/>
    <cellStyle name="Normál 5 2 4 4 6 3 2" xfId="24709"/>
    <cellStyle name="Normál 5 2 4 4 6 4" xfId="9798"/>
    <cellStyle name="Normál 5 2 4 4 6 5" xfId="6677"/>
    <cellStyle name="Normál 5 2 4 4 6 6" xfId="19770"/>
    <cellStyle name="Normál 5 2 4 4 6 7" xfId="29631"/>
    <cellStyle name="Normál 5 2 4 4 7" xfId="6679"/>
    <cellStyle name="Normál 5 2 4 4 7 2" xfId="17294"/>
    <cellStyle name="Normál 5 2 4 4 7 2 2" xfId="27174"/>
    <cellStyle name="Normál 5 2 4 4 7 3" xfId="12331"/>
    <cellStyle name="Normál 5 2 4 4 7 4" xfId="22232"/>
    <cellStyle name="Normál 5 2 4 4 8" xfId="14807"/>
    <cellStyle name="Normál 5 2 4 4 8 2" xfId="24701"/>
    <cellStyle name="Normál 5 2 4 4 9" xfId="9790"/>
    <cellStyle name="Normál 5 2 4 5" xfId="2194"/>
    <cellStyle name="Normál 5 2 4 5 10" xfId="6680"/>
    <cellStyle name="Normál 5 2 4 5 11" xfId="19771"/>
    <cellStyle name="Normál 5 2 4 5 12" xfId="29632"/>
    <cellStyle name="Normál 5 2 4 5 2" xfId="2195"/>
    <cellStyle name="Normál 5 2 4 5 2 10" xfId="29633"/>
    <cellStyle name="Normál 5 2 4 5 2 2" xfId="2196"/>
    <cellStyle name="Normál 5 2 4 5 2 2 2" xfId="6683"/>
    <cellStyle name="Normál 5 2 4 5 2 2 2 2" xfId="17305"/>
    <cellStyle name="Normál 5 2 4 5 2 2 2 2 2" xfId="27185"/>
    <cellStyle name="Normál 5 2 4 5 2 2 2 3" xfId="12342"/>
    <cellStyle name="Normál 5 2 4 5 2 2 2 4" xfId="22243"/>
    <cellStyle name="Normál 5 2 4 5 2 2 3" xfId="14818"/>
    <cellStyle name="Normál 5 2 4 5 2 2 3 2" xfId="24712"/>
    <cellStyle name="Normál 5 2 4 5 2 2 4" xfId="9801"/>
    <cellStyle name="Normál 5 2 4 5 2 2 5" xfId="6682"/>
    <cellStyle name="Normál 5 2 4 5 2 2 6" xfId="19773"/>
    <cellStyle name="Normál 5 2 4 5 2 2 7" xfId="29634"/>
    <cellStyle name="Normál 5 2 4 5 2 3" xfId="2197"/>
    <cellStyle name="Normál 5 2 4 5 2 3 2" xfId="6685"/>
    <cellStyle name="Normál 5 2 4 5 2 3 2 2" xfId="17306"/>
    <cellStyle name="Normál 5 2 4 5 2 3 2 2 2" xfId="27186"/>
    <cellStyle name="Normál 5 2 4 5 2 3 2 3" xfId="12343"/>
    <cellStyle name="Normál 5 2 4 5 2 3 2 4" xfId="22244"/>
    <cellStyle name="Normál 5 2 4 5 2 3 3" xfId="14819"/>
    <cellStyle name="Normál 5 2 4 5 2 3 3 2" xfId="24713"/>
    <cellStyle name="Normál 5 2 4 5 2 3 4" xfId="9802"/>
    <cellStyle name="Normál 5 2 4 5 2 3 5" xfId="6684"/>
    <cellStyle name="Normál 5 2 4 5 2 3 6" xfId="19774"/>
    <cellStyle name="Normál 5 2 4 5 2 3 7" xfId="29635"/>
    <cellStyle name="Normál 5 2 4 5 2 4" xfId="2198"/>
    <cellStyle name="Normál 5 2 4 5 2 4 2" xfId="6687"/>
    <cellStyle name="Normál 5 2 4 5 2 4 2 2" xfId="17307"/>
    <cellStyle name="Normál 5 2 4 5 2 4 2 2 2" xfId="27187"/>
    <cellStyle name="Normál 5 2 4 5 2 4 2 3" xfId="12344"/>
    <cellStyle name="Normál 5 2 4 5 2 4 2 4" xfId="22245"/>
    <cellStyle name="Normál 5 2 4 5 2 4 3" xfId="14820"/>
    <cellStyle name="Normál 5 2 4 5 2 4 3 2" xfId="24714"/>
    <cellStyle name="Normál 5 2 4 5 2 4 4" xfId="9803"/>
    <cellStyle name="Normál 5 2 4 5 2 4 5" xfId="6686"/>
    <cellStyle name="Normál 5 2 4 5 2 4 6" xfId="19775"/>
    <cellStyle name="Normál 5 2 4 5 2 4 7" xfId="29636"/>
    <cellStyle name="Normál 5 2 4 5 2 5" xfId="6688"/>
    <cellStyle name="Normál 5 2 4 5 2 5 2" xfId="17304"/>
    <cellStyle name="Normál 5 2 4 5 2 5 2 2" xfId="27184"/>
    <cellStyle name="Normál 5 2 4 5 2 5 3" xfId="12341"/>
    <cellStyle name="Normál 5 2 4 5 2 5 4" xfId="22242"/>
    <cellStyle name="Normál 5 2 4 5 2 6" xfId="14817"/>
    <cellStyle name="Normál 5 2 4 5 2 6 2" xfId="24711"/>
    <cellStyle name="Normál 5 2 4 5 2 7" xfId="9800"/>
    <cellStyle name="Normál 5 2 4 5 2 8" xfId="6681"/>
    <cellStyle name="Normál 5 2 4 5 2 9" xfId="19772"/>
    <cellStyle name="Normál 5 2 4 5 3" xfId="2199"/>
    <cellStyle name="Normál 5 2 4 5 3 2" xfId="6690"/>
    <cellStyle name="Normál 5 2 4 5 3 2 2" xfId="17308"/>
    <cellStyle name="Normál 5 2 4 5 3 2 2 2" xfId="27188"/>
    <cellStyle name="Normál 5 2 4 5 3 2 3" xfId="12345"/>
    <cellStyle name="Normál 5 2 4 5 3 2 4" xfId="22246"/>
    <cellStyle name="Normál 5 2 4 5 3 3" xfId="14821"/>
    <cellStyle name="Normál 5 2 4 5 3 3 2" xfId="24715"/>
    <cellStyle name="Normál 5 2 4 5 3 4" xfId="9804"/>
    <cellStyle name="Normál 5 2 4 5 3 5" xfId="6689"/>
    <cellStyle name="Normál 5 2 4 5 3 6" xfId="19776"/>
    <cellStyle name="Normál 5 2 4 5 3 7" xfId="29637"/>
    <cellStyle name="Normál 5 2 4 5 4" xfId="2200"/>
    <cellStyle name="Normál 5 2 4 5 4 2" xfId="6692"/>
    <cellStyle name="Normál 5 2 4 5 4 2 2" xfId="17309"/>
    <cellStyle name="Normál 5 2 4 5 4 2 2 2" xfId="27189"/>
    <cellStyle name="Normál 5 2 4 5 4 2 3" xfId="12346"/>
    <cellStyle name="Normál 5 2 4 5 4 2 4" xfId="22247"/>
    <cellStyle name="Normál 5 2 4 5 4 3" xfId="14822"/>
    <cellStyle name="Normál 5 2 4 5 4 3 2" xfId="24716"/>
    <cellStyle name="Normál 5 2 4 5 4 4" xfId="9805"/>
    <cellStyle name="Normál 5 2 4 5 4 5" xfId="6691"/>
    <cellStyle name="Normál 5 2 4 5 4 6" xfId="19777"/>
    <cellStyle name="Normál 5 2 4 5 4 7" xfId="29638"/>
    <cellStyle name="Normál 5 2 4 5 5" xfId="2201"/>
    <cellStyle name="Normál 5 2 4 5 5 2" xfId="6694"/>
    <cellStyle name="Normál 5 2 4 5 5 2 2" xfId="17310"/>
    <cellStyle name="Normál 5 2 4 5 5 2 2 2" xfId="27190"/>
    <cellStyle name="Normál 5 2 4 5 5 2 3" xfId="12347"/>
    <cellStyle name="Normál 5 2 4 5 5 2 4" xfId="22248"/>
    <cellStyle name="Normál 5 2 4 5 5 3" xfId="14823"/>
    <cellStyle name="Normál 5 2 4 5 5 3 2" xfId="24717"/>
    <cellStyle name="Normál 5 2 4 5 5 4" xfId="9806"/>
    <cellStyle name="Normál 5 2 4 5 5 5" xfId="6693"/>
    <cellStyle name="Normál 5 2 4 5 5 6" xfId="19778"/>
    <cellStyle name="Normál 5 2 4 5 5 7" xfId="29639"/>
    <cellStyle name="Normál 5 2 4 5 6" xfId="2202"/>
    <cellStyle name="Normál 5 2 4 5 6 2" xfId="6696"/>
    <cellStyle name="Normál 5 2 4 5 6 2 2" xfId="17311"/>
    <cellStyle name="Normál 5 2 4 5 6 2 2 2" xfId="27191"/>
    <cellStyle name="Normál 5 2 4 5 6 2 3" xfId="12348"/>
    <cellStyle name="Normál 5 2 4 5 6 2 4" xfId="22249"/>
    <cellStyle name="Normál 5 2 4 5 6 3" xfId="14824"/>
    <cellStyle name="Normál 5 2 4 5 6 3 2" xfId="24718"/>
    <cellStyle name="Normál 5 2 4 5 6 4" xfId="9807"/>
    <cellStyle name="Normál 5 2 4 5 6 5" xfId="6695"/>
    <cellStyle name="Normál 5 2 4 5 6 6" xfId="19779"/>
    <cellStyle name="Normál 5 2 4 5 6 7" xfId="29640"/>
    <cellStyle name="Normál 5 2 4 5 7" xfId="6697"/>
    <cellStyle name="Normál 5 2 4 5 7 2" xfId="17303"/>
    <cellStyle name="Normál 5 2 4 5 7 2 2" xfId="27183"/>
    <cellStyle name="Normál 5 2 4 5 7 3" xfId="12340"/>
    <cellStyle name="Normál 5 2 4 5 7 4" xfId="22241"/>
    <cellStyle name="Normál 5 2 4 5 8" xfId="14816"/>
    <cellStyle name="Normál 5 2 4 5 8 2" xfId="24710"/>
    <cellStyle name="Normál 5 2 4 5 9" xfId="9799"/>
    <cellStyle name="Normál 5 2 4 6" xfId="2203"/>
    <cellStyle name="Normál 5 2 4 6 10" xfId="6698"/>
    <cellStyle name="Normál 5 2 4 6 11" xfId="19780"/>
    <cellStyle name="Normál 5 2 4 6 12" xfId="29641"/>
    <cellStyle name="Normál 5 2 4 6 2" xfId="2204"/>
    <cellStyle name="Normál 5 2 4 6 2 10" xfId="29642"/>
    <cellStyle name="Normál 5 2 4 6 2 2" xfId="2205"/>
    <cellStyle name="Normál 5 2 4 6 2 2 2" xfId="6701"/>
    <cellStyle name="Normál 5 2 4 6 2 2 2 2" xfId="17314"/>
    <cellStyle name="Normál 5 2 4 6 2 2 2 2 2" xfId="27194"/>
    <cellStyle name="Normál 5 2 4 6 2 2 2 3" xfId="12351"/>
    <cellStyle name="Normál 5 2 4 6 2 2 2 4" xfId="22252"/>
    <cellStyle name="Normál 5 2 4 6 2 2 3" xfId="14827"/>
    <cellStyle name="Normál 5 2 4 6 2 2 3 2" xfId="24721"/>
    <cellStyle name="Normál 5 2 4 6 2 2 4" xfId="9810"/>
    <cellStyle name="Normál 5 2 4 6 2 2 5" xfId="6700"/>
    <cellStyle name="Normál 5 2 4 6 2 2 6" xfId="19782"/>
    <cellStyle name="Normál 5 2 4 6 2 2 7" xfId="29643"/>
    <cellStyle name="Normál 5 2 4 6 2 3" xfId="2206"/>
    <cellStyle name="Normál 5 2 4 6 2 3 2" xfId="6703"/>
    <cellStyle name="Normál 5 2 4 6 2 3 2 2" xfId="17315"/>
    <cellStyle name="Normál 5 2 4 6 2 3 2 2 2" xfId="27195"/>
    <cellStyle name="Normál 5 2 4 6 2 3 2 3" xfId="12352"/>
    <cellStyle name="Normál 5 2 4 6 2 3 2 4" xfId="22253"/>
    <cellStyle name="Normál 5 2 4 6 2 3 3" xfId="14828"/>
    <cellStyle name="Normál 5 2 4 6 2 3 3 2" xfId="24722"/>
    <cellStyle name="Normál 5 2 4 6 2 3 4" xfId="9811"/>
    <cellStyle name="Normál 5 2 4 6 2 3 5" xfId="6702"/>
    <cellStyle name="Normál 5 2 4 6 2 3 6" xfId="19783"/>
    <cellStyle name="Normál 5 2 4 6 2 3 7" xfId="29644"/>
    <cellStyle name="Normál 5 2 4 6 2 4" xfId="2207"/>
    <cellStyle name="Normál 5 2 4 6 2 4 2" xfId="6705"/>
    <cellStyle name="Normál 5 2 4 6 2 4 2 2" xfId="17316"/>
    <cellStyle name="Normál 5 2 4 6 2 4 2 2 2" xfId="27196"/>
    <cellStyle name="Normál 5 2 4 6 2 4 2 3" xfId="12353"/>
    <cellStyle name="Normál 5 2 4 6 2 4 2 4" xfId="22254"/>
    <cellStyle name="Normál 5 2 4 6 2 4 3" xfId="14829"/>
    <cellStyle name="Normál 5 2 4 6 2 4 3 2" xfId="24723"/>
    <cellStyle name="Normál 5 2 4 6 2 4 4" xfId="9812"/>
    <cellStyle name="Normál 5 2 4 6 2 4 5" xfId="6704"/>
    <cellStyle name="Normál 5 2 4 6 2 4 6" xfId="19784"/>
    <cellStyle name="Normál 5 2 4 6 2 4 7" xfId="29645"/>
    <cellStyle name="Normál 5 2 4 6 2 5" xfId="6706"/>
    <cellStyle name="Normál 5 2 4 6 2 5 2" xfId="17313"/>
    <cellStyle name="Normál 5 2 4 6 2 5 2 2" xfId="27193"/>
    <cellStyle name="Normál 5 2 4 6 2 5 3" xfId="12350"/>
    <cellStyle name="Normál 5 2 4 6 2 5 4" xfId="22251"/>
    <cellStyle name="Normál 5 2 4 6 2 6" xfId="14826"/>
    <cellStyle name="Normál 5 2 4 6 2 6 2" xfId="24720"/>
    <cellStyle name="Normál 5 2 4 6 2 7" xfId="9809"/>
    <cellStyle name="Normál 5 2 4 6 2 8" xfId="6699"/>
    <cellStyle name="Normál 5 2 4 6 2 9" xfId="19781"/>
    <cellStyle name="Normál 5 2 4 6 3" xfId="2208"/>
    <cellStyle name="Normál 5 2 4 6 3 2" xfId="6708"/>
    <cellStyle name="Normál 5 2 4 6 3 2 2" xfId="17317"/>
    <cellStyle name="Normál 5 2 4 6 3 2 2 2" xfId="27197"/>
    <cellStyle name="Normál 5 2 4 6 3 2 3" xfId="12354"/>
    <cellStyle name="Normál 5 2 4 6 3 2 4" xfId="22255"/>
    <cellStyle name="Normál 5 2 4 6 3 3" xfId="14830"/>
    <cellStyle name="Normál 5 2 4 6 3 3 2" xfId="24724"/>
    <cellStyle name="Normál 5 2 4 6 3 4" xfId="9813"/>
    <cellStyle name="Normál 5 2 4 6 3 5" xfId="6707"/>
    <cellStyle name="Normál 5 2 4 6 3 6" xfId="19785"/>
    <cellStyle name="Normál 5 2 4 6 3 7" xfId="29646"/>
    <cellStyle name="Normál 5 2 4 6 4" xfId="2209"/>
    <cellStyle name="Normál 5 2 4 6 4 2" xfId="6710"/>
    <cellStyle name="Normál 5 2 4 6 4 2 2" xfId="17318"/>
    <cellStyle name="Normál 5 2 4 6 4 2 2 2" xfId="27198"/>
    <cellStyle name="Normál 5 2 4 6 4 2 3" xfId="12355"/>
    <cellStyle name="Normál 5 2 4 6 4 2 4" xfId="22256"/>
    <cellStyle name="Normál 5 2 4 6 4 3" xfId="14831"/>
    <cellStyle name="Normál 5 2 4 6 4 3 2" xfId="24725"/>
    <cellStyle name="Normál 5 2 4 6 4 4" xfId="9814"/>
    <cellStyle name="Normál 5 2 4 6 4 5" xfId="6709"/>
    <cellStyle name="Normál 5 2 4 6 4 6" xfId="19786"/>
    <cellStyle name="Normál 5 2 4 6 4 7" xfId="29647"/>
    <cellStyle name="Normál 5 2 4 6 5" xfId="2210"/>
    <cellStyle name="Normál 5 2 4 6 5 2" xfId="6712"/>
    <cellStyle name="Normál 5 2 4 6 5 2 2" xfId="17319"/>
    <cellStyle name="Normál 5 2 4 6 5 2 2 2" xfId="27199"/>
    <cellStyle name="Normál 5 2 4 6 5 2 3" xfId="12356"/>
    <cellStyle name="Normál 5 2 4 6 5 2 4" xfId="22257"/>
    <cellStyle name="Normál 5 2 4 6 5 3" xfId="14832"/>
    <cellStyle name="Normál 5 2 4 6 5 3 2" xfId="24726"/>
    <cellStyle name="Normál 5 2 4 6 5 4" xfId="9815"/>
    <cellStyle name="Normál 5 2 4 6 5 5" xfId="6711"/>
    <cellStyle name="Normál 5 2 4 6 5 6" xfId="19787"/>
    <cellStyle name="Normál 5 2 4 6 5 7" xfId="29648"/>
    <cellStyle name="Normál 5 2 4 6 6" xfId="2211"/>
    <cellStyle name="Normál 5 2 4 6 6 2" xfId="6714"/>
    <cellStyle name="Normál 5 2 4 6 6 2 2" xfId="17320"/>
    <cellStyle name="Normál 5 2 4 6 6 2 2 2" xfId="27200"/>
    <cellStyle name="Normál 5 2 4 6 6 2 3" xfId="12357"/>
    <cellStyle name="Normál 5 2 4 6 6 2 4" xfId="22258"/>
    <cellStyle name="Normál 5 2 4 6 6 3" xfId="14833"/>
    <cellStyle name="Normál 5 2 4 6 6 3 2" xfId="24727"/>
    <cellStyle name="Normál 5 2 4 6 6 4" xfId="9816"/>
    <cellStyle name="Normál 5 2 4 6 6 5" xfId="6713"/>
    <cellStyle name="Normál 5 2 4 6 6 6" xfId="19788"/>
    <cellStyle name="Normál 5 2 4 6 6 7" xfId="29649"/>
    <cellStyle name="Normál 5 2 4 6 7" xfId="6715"/>
    <cellStyle name="Normál 5 2 4 6 7 2" xfId="17312"/>
    <cellStyle name="Normál 5 2 4 6 7 2 2" xfId="27192"/>
    <cellStyle name="Normál 5 2 4 6 7 3" xfId="12349"/>
    <cellStyle name="Normál 5 2 4 6 7 4" xfId="22250"/>
    <cellStyle name="Normál 5 2 4 6 8" xfId="14825"/>
    <cellStyle name="Normál 5 2 4 6 8 2" xfId="24719"/>
    <cellStyle name="Normál 5 2 4 6 9" xfId="9808"/>
    <cellStyle name="Normál 5 2 4 7" xfId="2212"/>
    <cellStyle name="Normál 5 2 4 7 10" xfId="29650"/>
    <cellStyle name="Normál 5 2 4 7 2" xfId="2213"/>
    <cellStyle name="Normál 5 2 4 7 2 2" xfId="6718"/>
    <cellStyle name="Normál 5 2 4 7 2 2 2" xfId="17322"/>
    <cellStyle name="Normál 5 2 4 7 2 2 2 2" xfId="27202"/>
    <cellStyle name="Normál 5 2 4 7 2 2 3" xfId="12359"/>
    <cellStyle name="Normál 5 2 4 7 2 2 4" xfId="22260"/>
    <cellStyle name="Normál 5 2 4 7 2 3" xfId="14835"/>
    <cellStyle name="Normál 5 2 4 7 2 3 2" xfId="24729"/>
    <cellStyle name="Normál 5 2 4 7 2 4" xfId="9818"/>
    <cellStyle name="Normál 5 2 4 7 2 5" xfId="6717"/>
    <cellStyle name="Normál 5 2 4 7 2 6" xfId="19790"/>
    <cellStyle name="Normál 5 2 4 7 2 7" xfId="29651"/>
    <cellStyle name="Normál 5 2 4 7 3" xfId="2214"/>
    <cellStyle name="Normál 5 2 4 7 3 2" xfId="6720"/>
    <cellStyle name="Normál 5 2 4 7 3 2 2" xfId="17323"/>
    <cellStyle name="Normál 5 2 4 7 3 2 2 2" xfId="27203"/>
    <cellStyle name="Normál 5 2 4 7 3 2 3" xfId="12360"/>
    <cellStyle name="Normál 5 2 4 7 3 2 4" xfId="22261"/>
    <cellStyle name="Normál 5 2 4 7 3 3" xfId="14836"/>
    <cellStyle name="Normál 5 2 4 7 3 3 2" xfId="24730"/>
    <cellStyle name="Normál 5 2 4 7 3 4" xfId="9819"/>
    <cellStyle name="Normál 5 2 4 7 3 5" xfId="6719"/>
    <cellStyle name="Normál 5 2 4 7 3 6" xfId="19791"/>
    <cellStyle name="Normál 5 2 4 7 3 7" xfId="29652"/>
    <cellStyle name="Normál 5 2 4 7 4" xfId="2215"/>
    <cellStyle name="Normál 5 2 4 7 4 2" xfId="6722"/>
    <cellStyle name="Normál 5 2 4 7 4 2 2" xfId="17324"/>
    <cellStyle name="Normál 5 2 4 7 4 2 2 2" xfId="27204"/>
    <cellStyle name="Normál 5 2 4 7 4 2 3" xfId="12361"/>
    <cellStyle name="Normál 5 2 4 7 4 2 4" xfId="22262"/>
    <cellStyle name="Normál 5 2 4 7 4 3" xfId="14837"/>
    <cellStyle name="Normál 5 2 4 7 4 3 2" xfId="24731"/>
    <cellStyle name="Normál 5 2 4 7 4 4" xfId="9820"/>
    <cellStyle name="Normál 5 2 4 7 4 5" xfId="6721"/>
    <cellStyle name="Normál 5 2 4 7 4 6" xfId="19792"/>
    <cellStyle name="Normál 5 2 4 7 4 7" xfId="29653"/>
    <cellStyle name="Normál 5 2 4 7 5" xfId="6723"/>
    <cellStyle name="Normál 5 2 4 7 5 2" xfId="17321"/>
    <cellStyle name="Normál 5 2 4 7 5 2 2" xfId="27201"/>
    <cellStyle name="Normál 5 2 4 7 5 3" xfId="12358"/>
    <cellStyle name="Normál 5 2 4 7 5 4" xfId="22259"/>
    <cellStyle name="Normál 5 2 4 7 6" xfId="14834"/>
    <cellStyle name="Normál 5 2 4 7 6 2" xfId="24728"/>
    <cellStyle name="Normál 5 2 4 7 7" xfId="9817"/>
    <cellStyle name="Normál 5 2 4 7 8" xfId="6716"/>
    <cellStyle name="Normál 5 2 4 7 9" xfId="19789"/>
    <cellStyle name="Normál 5 2 4 8" xfId="2216"/>
    <cellStyle name="Normál 5 2 4 8 10" xfId="29654"/>
    <cellStyle name="Normál 5 2 4 8 2" xfId="2217"/>
    <cellStyle name="Normál 5 2 4 8 2 2" xfId="6726"/>
    <cellStyle name="Normál 5 2 4 8 2 2 2" xfId="17326"/>
    <cellStyle name="Normál 5 2 4 8 2 2 2 2" xfId="27206"/>
    <cellStyle name="Normál 5 2 4 8 2 2 3" xfId="12363"/>
    <cellStyle name="Normál 5 2 4 8 2 2 4" xfId="22264"/>
    <cellStyle name="Normál 5 2 4 8 2 3" xfId="14839"/>
    <cellStyle name="Normál 5 2 4 8 2 3 2" xfId="24733"/>
    <cellStyle name="Normál 5 2 4 8 2 4" xfId="9822"/>
    <cellStyle name="Normál 5 2 4 8 2 5" xfId="6725"/>
    <cellStyle name="Normál 5 2 4 8 2 6" xfId="19794"/>
    <cellStyle name="Normál 5 2 4 8 2 7" xfId="29655"/>
    <cellStyle name="Normál 5 2 4 8 3" xfId="2218"/>
    <cellStyle name="Normál 5 2 4 8 3 2" xfId="6728"/>
    <cellStyle name="Normál 5 2 4 8 3 2 2" xfId="17327"/>
    <cellStyle name="Normál 5 2 4 8 3 2 2 2" xfId="27207"/>
    <cellStyle name="Normál 5 2 4 8 3 2 3" xfId="12364"/>
    <cellStyle name="Normál 5 2 4 8 3 2 4" xfId="22265"/>
    <cellStyle name="Normál 5 2 4 8 3 3" xfId="14840"/>
    <cellStyle name="Normál 5 2 4 8 3 3 2" xfId="24734"/>
    <cellStyle name="Normál 5 2 4 8 3 4" xfId="9823"/>
    <cellStyle name="Normál 5 2 4 8 3 5" xfId="6727"/>
    <cellStyle name="Normál 5 2 4 8 3 6" xfId="19795"/>
    <cellStyle name="Normál 5 2 4 8 3 7" xfId="29656"/>
    <cellStyle name="Normál 5 2 4 8 4" xfId="2219"/>
    <cellStyle name="Normál 5 2 4 8 4 2" xfId="6730"/>
    <cellStyle name="Normál 5 2 4 8 4 2 2" xfId="17328"/>
    <cellStyle name="Normál 5 2 4 8 4 2 2 2" xfId="27208"/>
    <cellStyle name="Normál 5 2 4 8 4 2 3" xfId="12365"/>
    <cellStyle name="Normál 5 2 4 8 4 2 4" xfId="22266"/>
    <cellStyle name="Normál 5 2 4 8 4 3" xfId="14841"/>
    <cellStyle name="Normál 5 2 4 8 4 3 2" xfId="24735"/>
    <cellStyle name="Normál 5 2 4 8 4 4" xfId="9824"/>
    <cellStyle name="Normál 5 2 4 8 4 5" xfId="6729"/>
    <cellStyle name="Normál 5 2 4 8 4 6" xfId="19796"/>
    <cellStyle name="Normál 5 2 4 8 4 7" xfId="29657"/>
    <cellStyle name="Normál 5 2 4 8 5" xfId="6731"/>
    <cellStyle name="Normál 5 2 4 8 5 2" xfId="17325"/>
    <cellStyle name="Normál 5 2 4 8 5 2 2" xfId="27205"/>
    <cellStyle name="Normál 5 2 4 8 5 3" xfId="12362"/>
    <cellStyle name="Normál 5 2 4 8 5 4" xfId="22263"/>
    <cellStyle name="Normál 5 2 4 8 6" xfId="14838"/>
    <cellStyle name="Normál 5 2 4 8 6 2" xfId="24732"/>
    <cellStyle name="Normál 5 2 4 8 7" xfId="9821"/>
    <cellStyle name="Normál 5 2 4 8 8" xfId="6724"/>
    <cellStyle name="Normál 5 2 4 8 9" xfId="19793"/>
    <cellStyle name="Normál 5 2 4 9" xfId="2220"/>
    <cellStyle name="Normál 5 2 4 9 2" xfId="6733"/>
    <cellStyle name="Normál 5 2 4 9 2 2" xfId="17329"/>
    <cellStyle name="Normál 5 2 4 9 2 2 2" xfId="27209"/>
    <cellStyle name="Normál 5 2 4 9 2 3" xfId="12366"/>
    <cellStyle name="Normál 5 2 4 9 2 4" xfId="22267"/>
    <cellStyle name="Normál 5 2 4 9 3" xfId="14842"/>
    <cellStyle name="Normál 5 2 4 9 3 2" xfId="24736"/>
    <cellStyle name="Normál 5 2 4 9 4" xfId="9825"/>
    <cellStyle name="Normál 5 2 4 9 5" xfId="6732"/>
    <cellStyle name="Normál 5 2 4 9 6" xfId="19797"/>
    <cellStyle name="Normál 5 2 4 9 7" xfId="29658"/>
    <cellStyle name="Normál 5 2 5" xfId="2221"/>
    <cellStyle name="Normál 5 2 5 10" xfId="14843"/>
    <cellStyle name="Normál 5 2 5 10 2" xfId="24737"/>
    <cellStyle name="Normál 5 2 5 11" xfId="9826"/>
    <cellStyle name="Normál 5 2 5 12" xfId="6734"/>
    <cellStyle name="Normál 5 2 5 13" xfId="29659"/>
    <cellStyle name="Normál 5 2 5 2" xfId="2222"/>
    <cellStyle name="Normál 5 2 5 2 10" xfId="29660"/>
    <cellStyle name="Normál 5 2 5 2 2" xfId="2223"/>
    <cellStyle name="Normál 5 2 5 2 2 2" xfId="6737"/>
    <cellStyle name="Normál 5 2 5 2 2 2 2" xfId="17331"/>
    <cellStyle name="Normál 5 2 5 2 2 2 2 2" xfId="27211"/>
    <cellStyle name="Normál 5 2 5 2 2 2 3" xfId="12368"/>
    <cellStyle name="Normál 5 2 5 2 2 2 4" xfId="22269"/>
    <cellStyle name="Normál 5 2 5 2 2 3" xfId="14845"/>
    <cellStyle name="Normál 5 2 5 2 2 3 2" xfId="24739"/>
    <cellStyle name="Normál 5 2 5 2 2 4" xfId="9828"/>
    <cellStyle name="Normál 5 2 5 2 2 5" xfId="6736"/>
    <cellStyle name="Normál 5 2 5 2 2 6" xfId="19799"/>
    <cellStyle name="Normál 5 2 5 2 2 7" xfId="29661"/>
    <cellStyle name="Normál 5 2 5 2 3" xfId="2224"/>
    <cellStyle name="Normál 5 2 5 2 3 2" xfId="6739"/>
    <cellStyle name="Normál 5 2 5 2 3 2 2" xfId="17332"/>
    <cellStyle name="Normál 5 2 5 2 3 2 2 2" xfId="27212"/>
    <cellStyle name="Normál 5 2 5 2 3 2 3" xfId="12369"/>
    <cellStyle name="Normál 5 2 5 2 3 2 4" xfId="22270"/>
    <cellStyle name="Normál 5 2 5 2 3 3" xfId="14846"/>
    <cellStyle name="Normál 5 2 5 2 3 3 2" xfId="24740"/>
    <cellStyle name="Normál 5 2 5 2 3 4" xfId="9829"/>
    <cellStyle name="Normál 5 2 5 2 3 5" xfId="6738"/>
    <cellStyle name="Normál 5 2 5 2 3 6" xfId="19800"/>
    <cellStyle name="Normál 5 2 5 2 3 7" xfId="29662"/>
    <cellStyle name="Normál 5 2 5 2 4" xfId="2225"/>
    <cellStyle name="Normál 5 2 5 2 4 2" xfId="6741"/>
    <cellStyle name="Normál 5 2 5 2 4 2 2" xfId="17333"/>
    <cellStyle name="Normál 5 2 5 2 4 2 2 2" xfId="27213"/>
    <cellStyle name="Normál 5 2 5 2 4 2 3" xfId="12370"/>
    <cellStyle name="Normál 5 2 5 2 4 2 4" xfId="22271"/>
    <cellStyle name="Normál 5 2 5 2 4 3" xfId="14847"/>
    <cellStyle name="Normál 5 2 5 2 4 3 2" xfId="24741"/>
    <cellStyle name="Normál 5 2 5 2 4 4" xfId="9830"/>
    <cellStyle name="Normál 5 2 5 2 4 5" xfId="6740"/>
    <cellStyle name="Normál 5 2 5 2 4 6" xfId="19801"/>
    <cellStyle name="Normál 5 2 5 2 4 7" xfId="29663"/>
    <cellStyle name="Normál 5 2 5 2 5" xfId="6742"/>
    <cellStyle name="Normál 5 2 5 2 5 2" xfId="17330"/>
    <cellStyle name="Normál 5 2 5 2 5 2 2" xfId="27210"/>
    <cellStyle name="Normál 5 2 5 2 5 3" xfId="12367"/>
    <cellStyle name="Normál 5 2 5 2 5 4" xfId="22268"/>
    <cellStyle name="Normál 5 2 5 2 6" xfId="14844"/>
    <cellStyle name="Normál 5 2 5 2 6 2" xfId="24738"/>
    <cellStyle name="Normál 5 2 5 2 7" xfId="9827"/>
    <cellStyle name="Normál 5 2 5 2 8" xfId="6735"/>
    <cellStyle name="Normál 5 2 5 2 9" xfId="19798"/>
    <cellStyle name="Normál 5 2 5 3" xfId="2226"/>
    <cellStyle name="Normál 5 2 5 3 2" xfId="6744"/>
    <cellStyle name="Normál 5 2 5 3 2 2" xfId="17334"/>
    <cellStyle name="Normál 5 2 5 3 2 2 2" xfId="27214"/>
    <cellStyle name="Normál 5 2 5 3 2 3" xfId="12371"/>
    <cellStyle name="Normál 5 2 5 3 2 4" xfId="22272"/>
    <cellStyle name="Normál 5 2 5 3 3" xfId="14848"/>
    <cellStyle name="Normál 5 2 5 3 3 2" xfId="24742"/>
    <cellStyle name="Normál 5 2 5 3 4" xfId="9831"/>
    <cellStyle name="Normál 5 2 5 3 5" xfId="6743"/>
    <cellStyle name="Normál 5 2 5 3 6" xfId="19802"/>
    <cellStyle name="Normál 5 2 5 3 7" xfId="29664"/>
    <cellStyle name="Normál 5 2 5 4" xfId="2227"/>
    <cellStyle name="Normál 5 2 5 4 2" xfId="6746"/>
    <cellStyle name="Normál 5 2 5 4 2 2" xfId="17335"/>
    <cellStyle name="Normál 5 2 5 4 2 2 2" xfId="27215"/>
    <cellStyle name="Normál 5 2 5 4 2 3" xfId="12372"/>
    <cellStyle name="Normál 5 2 5 4 2 4" xfId="22273"/>
    <cellStyle name="Normál 5 2 5 4 3" xfId="14849"/>
    <cellStyle name="Normál 5 2 5 4 3 2" xfId="24743"/>
    <cellStyle name="Normál 5 2 5 4 4" xfId="9832"/>
    <cellStyle name="Normál 5 2 5 4 5" xfId="6745"/>
    <cellStyle name="Normál 5 2 5 4 6" xfId="19803"/>
    <cellStyle name="Normál 5 2 5 4 7" xfId="29665"/>
    <cellStyle name="Normál 5 2 5 5" xfId="2228"/>
    <cellStyle name="Normál 5 2 5 5 2" xfId="6748"/>
    <cellStyle name="Normál 5 2 5 5 2 2" xfId="17336"/>
    <cellStyle name="Normál 5 2 5 5 2 2 2" xfId="27216"/>
    <cellStyle name="Normál 5 2 5 5 2 3" xfId="12373"/>
    <cellStyle name="Normál 5 2 5 5 2 4" xfId="22274"/>
    <cellStyle name="Normál 5 2 5 5 3" xfId="14850"/>
    <cellStyle name="Normál 5 2 5 5 3 2" xfId="24744"/>
    <cellStyle name="Normál 5 2 5 5 4" xfId="9833"/>
    <cellStyle name="Normál 5 2 5 5 5" xfId="6747"/>
    <cellStyle name="Normál 5 2 5 5 6" xfId="19804"/>
    <cellStyle name="Normál 5 2 5 5 7" xfId="29666"/>
    <cellStyle name="Normál 5 2 5 6" xfId="2229"/>
    <cellStyle name="Normál 5 2 5 6 2" xfId="6750"/>
    <cellStyle name="Normál 5 2 5 6 2 2" xfId="17337"/>
    <cellStyle name="Normál 5 2 5 6 2 2 2" xfId="27217"/>
    <cellStyle name="Normál 5 2 5 6 2 3" xfId="12374"/>
    <cellStyle name="Normál 5 2 5 6 2 4" xfId="22275"/>
    <cellStyle name="Normál 5 2 5 6 3" xfId="14851"/>
    <cellStyle name="Normál 5 2 5 6 3 2" xfId="24745"/>
    <cellStyle name="Normál 5 2 5 6 4" xfId="9834"/>
    <cellStyle name="Normál 5 2 5 6 5" xfId="6749"/>
    <cellStyle name="Normál 5 2 5 6 6" xfId="19805"/>
    <cellStyle name="Normál 5 2 5 6 7" xfId="29667"/>
    <cellStyle name="Normál 5 2 5 7" xfId="2230"/>
    <cellStyle name="Normál 5 2 5 7 2" xfId="6752"/>
    <cellStyle name="Normál 5 2 5 7 2 2" xfId="17338"/>
    <cellStyle name="Normál 5 2 5 7 2 2 2" xfId="27218"/>
    <cellStyle name="Normál 5 2 5 7 2 3" xfId="12375"/>
    <cellStyle name="Normál 5 2 5 7 2 4" xfId="22276"/>
    <cellStyle name="Normál 5 2 5 7 3" xfId="14852"/>
    <cellStyle name="Normál 5 2 5 7 3 2" xfId="24746"/>
    <cellStyle name="Normál 5 2 5 7 4" xfId="9835"/>
    <cellStyle name="Normál 5 2 5 7 5" xfId="6751"/>
    <cellStyle name="Normál 5 2 5 7 6" xfId="19806"/>
    <cellStyle name="Normál 5 2 5 8" xfId="2231"/>
    <cellStyle name="Normál 5 2 5 8 2" xfId="9836"/>
    <cellStyle name="Normál 5 2 5 8 3" xfId="6753"/>
    <cellStyle name="Normál 5 2 5 9" xfId="2232"/>
    <cellStyle name="Normál 5 2 5 9 2" xfId="6755"/>
    <cellStyle name="Normál 5 2 5 9 2 2" xfId="17339"/>
    <cellStyle name="Normál 5 2 5 9 2 2 2" xfId="27219"/>
    <cellStyle name="Normál 5 2 5 9 2 3" xfId="12376"/>
    <cellStyle name="Normál 5 2 5 9 2 4" xfId="22277"/>
    <cellStyle name="Normál 5 2 5 9 3" xfId="15396"/>
    <cellStyle name="Normál 5 2 5 9 3 2" xfId="25284"/>
    <cellStyle name="Normál 5 2 5 9 4" xfId="9837"/>
    <cellStyle name="Normál 5 2 5 9 5" xfId="6754"/>
    <cellStyle name="Normál 5 2 5 9 6" xfId="19807"/>
    <cellStyle name="Normál 5 2 6" xfId="2233"/>
    <cellStyle name="Normál 5 2 6 10" xfId="6756"/>
    <cellStyle name="Normál 5 2 6 11" xfId="19808"/>
    <cellStyle name="Normál 5 2 6 12" xfId="29668"/>
    <cellStyle name="Normál 5 2 6 2" xfId="2234"/>
    <cellStyle name="Normál 5 2 6 2 10" xfId="29669"/>
    <cellStyle name="Normál 5 2 6 2 2" xfId="2235"/>
    <cellStyle name="Normál 5 2 6 2 2 2" xfId="6759"/>
    <cellStyle name="Normál 5 2 6 2 2 2 2" xfId="17342"/>
    <cellStyle name="Normál 5 2 6 2 2 2 2 2" xfId="27222"/>
    <cellStyle name="Normál 5 2 6 2 2 2 3" xfId="12379"/>
    <cellStyle name="Normál 5 2 6 2 2 2 4" xfId="22280"/>
    <cellStyle name="Normál 5 2 6 2 2 3" xfId="14855"/>
    <cellStyle name="Normál 5 2 6 2 2 3 2" xfId="24749"/>
    <cellStyle name="Normál 5 2 6 2 2 4" xfId="9840"/>
    <cellStyle name="Normál 5 2 6 2 2 5" xfId="6758"/>
    <cellStyle name="Normál 5 2 6 2 2 6" xfId="19810"/>
    <cellStyle name="Normál 5 2 6 2 2 7" xfId="29670"/>
    <cellStyle name="Normál 5 2 6 2 3" xfId="2236"/>
    <cellStyle name="Normál 5 2 6 2 3 2" xfId="6761"/>
    <cellStyle name="Normál 5 2 6 2 3 2 2" xfId="17343"/>
    <cellStyle name="Normál 5 2 6 2 3 2 2 2" xfId="27223"/>
    <cellStyle name="Normál 5 2 6 2 3 2 3" xfId="12380"/>
    <cellStyle name="Normál 5 2 6 2 3 2 4" xfId="22281"/>
    <cellStyle name="Normál 5 2 6 2 3 3" xfId="14856"/>
    <cellStyle name="Normál 5 2 6 2 3 3 2" xfId="24750"/>
    <cellStyle name="Normál 5 2 6 2 3 4" xfId="9841"/>
    <cellStyle name="Normál 5 2 6 2 3 5" xfId="6760"/>
    <cellStyle name="Normál 5 2 6 2 3 6" xfId="19811"/>
    <cellStyle name="Normál 5 2 6 2 3 7" xfId="29671"/>
    <cellStyle name="Normál 5 2 6 2 4" xfId="2237"/>
    <cellStyle name="Normál 5 2 6 2 4 2" xfId="6763"/>
    <cellStyle name="Normál 5 2 6 2 4 2 2" xfId="17344"/>
    <cellStyle name="Normál 5 2 6 2 4 2 2 2" xfId="27224"/>
    <cellStyle name="Normál 5 2 6 2 4 2 3" xfId="12381"/>
    <cellStyle name="Normál 5 2 6 2 4 2 4" xfId="22282"/>
    <cellStyle name="Normál 5 2 6 2 4 3" xfId="14857"/>
    <cellStyle name="Normál 5 2 6 2 4 3 2" xfId="24751"/>
    <cellStyle name="Normál 5 2 6 2 4 4" xfId="9842"/>
    <cellStyle name="Normál 5 2 6 2 4 5" xfId="6762"/>
    <cellStyle name="Normál 5 2 6 2 4 6" xfId="19812"/>
    <cellStyle name="Normál 5 2 6 2 4 7" xfId="29672"/>
    <cellStyle name="Normál 5 2 6 2 5" xfId="6764"/>
    <cellStyle name="Normál 5 2 6 2 5 2" xfId="17341"/>
    <cellStyle name="Normál 5 2 6 2 5 2 2" xfId="27221"/>
    <cellStyle name="Normál 5 2 6 2 5 3" xfId="12378"/>
    <cellStyle name="Normál 5 2 6 2 5 4" xfId="22279"/>
    <cellStyle name="Normál 5 2 6 2 6" xfId="14854"/>
    <cellStyle name="Normál 5 2 6 2 6 2" xfId="24748"/>
    <cellStyle name="Normál 5 2 6 2 7" xfId="9839"/>
    <cellStyle name="Normál 5 2 6 2 8" xfId="6757"/>
    <cellStyle name="Normál 5 2 6 2 9" xfId="19809"/>
    <cellStyle name="Normál 5 2 6 3" xfId="2238"/>
    <cellStyle name="Normál 5 2 6 3 2" xfId="6766"/>
    <cellStyle name="Normál 5 2 6 3 2 2" xfId="17345"/>
    <cellStyle name="Normál 5 2 6 3 2 2 2" xfId="27225"/>
    <cellStyle name="Normál 5 2 6 3 2 3" xfId="12382"/>
    <cellStyle name="Normál 5 2 6 3 2 4" xfId="22283"/>
    <cellStyle name="Normál 5 2 6 3 3" xfId="14858"/>
    <cellStyle name="Normál 5 2 6 3 3 2" xfId="24752"/>
    <cellStyle name="Normál 5 2 6 3 4" xfId="9843"/>
    <cellStyle name="Normál 5 2 6 3 5" xfId="6765"/>
    <cellStyle name="Normál 5 2 6 3 6" xfId="19813"/>
    <cellStyle name="Normál 5 2 6 3 7" xfId="29673"/>
    <cellStyle name="Normál 5 2 6 4" xfId="2239"/>
    <cellStyle name="Normál 5 2 6 4 2" xfId="6768"/>
    <cellStyle name="Normál 5 2 6 4 2 2" xfId="17346"/>
    <cellStyle name="Normál 5 2 6 4 2 2 2" xfId="27226"/>
    <cellStyle name="Normál 5 2 6 4 2 3" xfId="12383"/>
    <cellStyle name="Normál 5 2 6 4 2 4" xfId="22284"/>
    <cellStyle name="Normál 5 2 6 4 3" xfId="14859"/>
    <cellStyle name="Normál 5 2 6 4 3 2" xfId="24753"/>
    <cellStyle name="Normál 5 2 6 4 4" xfId="9844"/>
    <cellStyle name="Normál 5 2 6 4 5" xfId="6767"/>
    <cellStyle name="Normál 5 2 6 4 6" xfId="19814"/>
    <cellStyle name="Normál 5 2 6 4 7" xfId="29674"/>
    <cellStyle name="Normál 5 2 6 5" xfId="2240"/>
    <cellStyle name="Normál 5 2 6 5 2" xfId="6770"/>
    <cellStyle name="Normál 5 2 6 5 2 2" xfId="17347"/>
    <cellStyle name="Normál 5 2 6 5 2 2 2" xfId="27227"/>
    <cellStyle name="Normál 5 2 6 5 2 3" xfId="12384"/>
    <cellStyle name="Normál 5 2 6 5 2 4" xfId="22285"/>
    <cellStyle name="Normál 5 2 6 5 3" xfId="14860"/>
    <cellStyle name="Normál 5 2 6 5 3 2" xfId="24754"/>
    <cellStyle name="Normál 5 2 6 5 4" xfId="9845"/>
    <cellStyle name="Normál 5 2 6 5 5" xfId="6769"/>
    <cellStyle name="Normál 5 2 6 5 6" xfId="19815"/>
    <cellStyle name="Normál 5 2 6 5 7" xfId="29675"/>
    <cellStyle name="Normál 5 2 6 6" xfId="2241"/>
    <cellStyle name="Normál 5 2 6 6 2" xfId="6772"/>
    <cellStyle name="Normál 5 2 6 6 2 2" xfId="17348"/>
    <cellStyle name="Normál 5 2 6 6 2 2 2" xfId="27228"/>
    <cellStyle name="Normál 5 2 6 6 2 3" xfId="12385"/>
    <cellStyle name="Normál 5 2 6 6 2 4" xfId="22286"/>
    <cellStyle name="Normál 5 2 6 6 3" xfId="14861"/>
    <cellStyle name="Normál 5 2 6 6 3 2" xfId="24755"/>
    <cellStyle name="Normál 5 2 6 6 4" xfId="9846"/>
    <cellStyle name="Normál 5 2 6 6 5" xfId="6771"/>
    <cellStyle name="Normál 5 2 6 6 6" xfId="19816"/>
    <cellStyle name="Normál 5 2 6 6 7" xfId="29676"/>
    <cellStyle name="Normál 5 2 6 7" xfId="6773"/>
    <cellStyle name="Normál 5 2 6 7 2" xfId="17340"/>
    <cellStyle name="Normál 5 2 6 7 2 2" xfId="27220"/>
    <cellStyle name="Normál 5 2 6 7 3" xfId="12377"/>
    <cellStyle name="Normál 5 2 6 7 4" xfId="22278"/>
    <cellStyle name="Normál 5 2 6 8" xfId="14853"/>
    <cellStyle name="Normál 5 2 6 8 2" xfId="24747"/>
    <cellStyle name="Normál 5 2 6 9" xfId="9838"/>
    <cellStyle name="Normál 5 2 7" xfId="2242"/>
    <cellStyle name="Normál 5 2 7 10" xfId="6774"/>
    <cellStyle name="Normál 5 2 7 11" xfId="19817"/>
    <cellStyle name="Normál 5 2 7 12" xfId="29677"/>
    <cellStyle name="Normál 5 2 7 2" xfId="2243"/>
    <cellStyle name="Normál 5 2 7 2 10" xfId="29678"/>
    <cellStyle name="Normál 5 2 7 2 2" xfId="2244"/>
    <cellStyle name="Normál 5 2 7 2 2 2" xfId="6777"/>
    <cellStyle name="Normál 5 2 7 2 2 2 2" xfId="17351"/>
    <cellStyle name="Normál 5 2 7 2 2 2 2 2" xfId="27231"/>
    <cellStyle name="Normál 5 2 7 2 2 2 3" xfId="12388"/>
    <cellStyle name="Normál 5 2 7 2 2 2 4" xfId="22289"/>
    <cellStyle name="Normál 5 2 7 2 2 3" xfId="14864"/>
    <cellStyle name="Normál 5 2 7 2 2 3 2" xfId="24758"/>
    <cellStyle name="Normál 5 2 7 2 2 4" xfId="9849"/>
    <cellStyle name="Normál 5 2 7 2 2 5" xfId="6776"/>
    <cellStyle name="Normál 5 2 7 2 2 6" xfId="19819"/>
    <cellStyle name="Normál 5 2 7 2 2 7" xfId="29679"/>
    <cellStyle name="Normál 5 2 7 2 3" xfId="2245"/>
    <cellStyle name="Normál 5 2 7 2 3 2" xfId="6779"/>
    <cellStyle name="Normál 5 2 7 2 3 2 2" xfId="17352"/>
    <cellStyle name="Normál 5 2 7 2 3 2 2 2" xfId="27232"/>
    <cellStyle name="Normál 5 2 7 2 3 2 3" xfId="12389"/>
    <cellStyle name="Normál 5 2 7 2 3 2 4" xfId="22290"/>
    <cellStyle name="Normál 5 2 7 2 3 3" xfId="14865"/>
    <cellStyle name="Normál 5 2 7 2 3 3 2" xfId="24759"/>
    <cellStyle name="Normál 5 2 7 2 3 4" xfId="9850"/>
    <cellStyle name="Normál 5 2 7 2 3 5" xfId="6778"/>
    <cellStyle name="Normál 5 2 7 2 3 6" xfId="19820"/>
    <cellStyle name="Normál 5 2 7 2 3 7" xfId="29680"/>
    <cellStyle name="Normál 5 2 7 2 4" xfId="2246"/>
    <cellStyle name="Normál 5 2 7 2 4 2" xfId="6781"/>
    <cellStyle name="Normál 5 2 7 2 4 2 2" xfId="17353"/>
    <cellStyle name="Normál 5 2 7 2 4 2 2 2" xfId="27233"/>
    <cellStyle name="Normál 5 2 7 2 4 2 3" xfId="12390"/>
    <cellStyle name="Normál 5 2 7 2 4 2 4" xfId="22291"/>
    <cellStyle name="Normál 5 2 7 2 4 3" xfId="14866"/>
    <cellStyle name="Normál 5 2 7 2 4 3 2" xfId="24760"/>
    <cellStyle name="Normál 5 2 7 2 4 4" xfId="9851"/>
    <cellStyle name="Normál 5 2 7 2 4 5" xfId="6780"/>
    <cellStyle name="Normál 5 2 7 2 4 6" xfId="19821"/>
    <cellStyle name="Normál 5 2 7 2 4 7" xfId="29681"/>
    <cellStyle name="Normál 5 2 7 2 5" xfId="6782"/>
    <cellStyle name="Normál 5 2 7 2 5 2" xfId="17350"/>
    <cellStyle name="Normál 5 2 7 2 5 2 2" xfId="27230"/>
    <cellStyle name="Normál 5 2 7 2 5 3" xfId="12387"/>
    <cellStyle name="Normál 5 2 7 2 5 4" xfId="22288"/>
    <cellStyle name="Normál 5 2 7 2 6" xfId="14863"/>
    <cellStyle name="Normál 5 2 7 2 6 2" xfId="24757"/>
    <cellStyle name="Normál 5 2 7 2 7" xfId="9848"/>
    <cellStyle name="Normál 5 2 7 2 8" xfId="6775"/>
    <cellStyle name="Normál 5 2 7 2 9" xfId="19818"/>
    <cellStyle name="Normál 5 2 7 3" xfId="2247"/>
    <cellStyle name="Normál 5 2 7 3 2" xfId="6784"/>
    <cellStyle name="Normál 5 2 7 3 2 2" xfId="17354"/>
    <cellStyle name="Normál 5 2 7 3 2 2 2" xfId="27234"/>
    <cellStyle name="Normál 5 2 7 3 2 3" xfId="12391"/>
    <cellStyle name="Normál 5 2 7 3 2 4" xfId="22292"/>
    <cellStyle name="Normál 5 2 7 3 3" xfId="14867"/>
    <cellStyle name="Normál 5 2 7 3 3 2" xfId="24761"/>
    <cellStyle name="Normál 5 2 7 3 4" xfId="9852"/>
    <cellStyle name="Normál 5 2 7 3 5" xfId="6783"/>
    <cellStyle name="Normál 5 2 7 3 6" xfId="19822"/>
    <cellStyle name="Normál 5 2 7 3 7" xfId="29682"/>
    <cellStyle name="Normál 5 2 7 4" xfId="2248"/>
    <cellStyle name="Normál 5 2 7 4 2" xfId="6786"/>
    <cellStyle name="Normál 5 2 7 4 2 2" xfId="17355"/>
    <cellStyle name="Normál 5 2 7 4 2 2 2" xfId="27235"/>
    <cellStyle name="Normál 5 2 7 4 2 3" xfId="12392"/>
    <cellStyle name="Normál 5 2 7 4 2 4" xfId="22293"/>
    <cellStyle name="Normál 5 2 7 4 3" xfId="14868"/>
    <cellStyle name="Normál 5 2 7 4 3 2" xfId="24762"/>
    <cellStyle name="Normál 5 2 7 4 4" xfId="9853"/>
    <cellStyle name="Normál 5 2 7 4 5" xfId="6785"/>
    <cellStyle name="Normál 5 2 7 4 6" xfId="19823"/>
    <cellStyle name="Normál 5 2 7 4 7" xfId="29683"/>
    <cellStyle name="Normál 5 2 7 5" xfId="2249"/>
    <cellStyle name="Normál 5 2 7 5 2" xfId="6788"/>
    <cellStyle name="Normál 5 2 7 5 2 2" xfId="17356"/>
    <cellStyle name="Normál 5 2 7 5 2 2 2" xfId="27236"/>
    <cellStyle name="Normál 5 2 7 5 2 3" xfId="12393"/>
    <cellStyle name="Normál 5 2 7 5 2 4" xfId="22294"/>
    <cellStyle name="Normál 5 2 7 5 3" xfId="14869"/>
    <cellStyle name="Normál 5 2 7 5 3 2" xfId="24763"/>
    <cellStyle name="Normál 5 2 7 5 4" xfId="9854"/>
    <cellStyle name="Normál 5 2 7 5 5" xfId="6787"/>
    <cellStyle name="Normál 5 2 7 5 6" xfId="19824"/>
    <cellStyle name="Normál 5 2 7 5 7" xfId="29684"/>
    <cellStyle name="Normál 5 2 7 6" xfId="2250"/>
    <cellStyle name="Normál 5 2 7 6 2" xfId="6790"/>
    <cellStyle name="Normál 5 2 7 6 2 2" xfId="17357"/>
    <cellStyle name="Normál 5 2 7 6 2 2 2" xfId="27237"/>
    <cellStyle name="Normál 5 2 7 6 2 3" xfId="12394"/>
    <cellStyle name="Normál 5 2 7 6 2 4" xfId="22295"/>
    <cellStyle name="Normál 5 2 7 6 3" xfId="14870"/>
    <cellStyle name="Normál 5 2 7 6 3 2" xfId="24764"/>
    <cellStyle name="Normál 5 2 7 6 4" xfId="9855"/>
    <cellStyle name="Normál 5 2 7 6 5" xfId="6789"/>
    <cellStyle name="Normál 5 2 7 6 6" xfId="19825"/>
    <cellStyle name="Normál 5 2 7 6 7" xfId="29685"/>
    <cellStyle name="Normál 5 2 7 7" xfId="6791"/>
    <cellStyle name="Normál 5 2 7 7 2" xfId="17349"/>
    <cellStyle name="Normál 5 2 7 7 2 2" xfId="27229"/>
    <cellStyle name="Normál 5 2 7 7 3" xfId="12386"/>
    <cellStyle name="Normál 5 2 7 7 4" xfId="22287"/>
    <cellStyle name="Normál 5 2 7 8" xfId="14862"/>
    <cellStyle name="Normál 5 2 7 8 2" xfId="24756"/>
    <cellStyle name="Normál 5 2 7 9" xfId="9847"/>
    <cellStyle name="Normál 5 2 8" xfId="2251"/>
    <cellStyle name="Normál 5 2 8 10" xfId="6792"/>
    <cellStyle name="Normál 5 2 8 11" xfId="19826"/>
    <cellStyle name="Normál 5 2 8 12" xfId="29686"/>
    <cellStyle name="Normál 5 2 8 2" xfId="2252"/>
    <cellStyle name="Normál 5 2 8 2 10" xfId="29687"/>
    <cellStyle name="Normál 5 2 8 2 2" xfId="2253"/>
    <cellStyle name="Normál 5 2 8 2 2 2" xfId="6795"/>
    <cellStyle name="Normál 5 2 8 2 2 2 2" xfId="17360"/>
    <cellStyle name="Normál 5 2 8 2 2 2 2 2" xfId="27240"/>
    <cellStyle name="Normál 5 2 8 2 2 2 3" xfId="12397"/>
    <cellStyle name="Normál 5 2 8 2 2 2 4" xfId="22298"/>
    <cellStyle name="Normál 5 2 8 2 2 3" xfId="14873"/>
    <cellStyle name="Normál 5 2 8 2 2 3 2" xfId="24767"/>
    <cellStyle name="Normál 5 2 8 2 2 4" xfId="9858"/>
    <cellStyle name="Normál 5 2 8 2 2 5" xfId="6794"/>
    <cellStyle name="Normál 5 2 8 2 2 6" xfId="19828"/>
    <cellStyle name="Normál 5 2 8 2 2 7" xfId="29688"/>
    <cellStyle name="Normál 5 2 8 2 3" xfId="2254"/>
    <cellStyle name="Normál 5 2 8 2 3 2" xfId="6797"/>
    <cellStyle name="Normál 5 2 8 2 3 2 2" xfId="17361"/>
    <cellStyle name="Normál 5 2 8 2 3 2 2 2" xfId="27241"/>
    <cellStyle name="Normál 5 2 8 2 3 2 3" xfId="12398"/>
    <cellStyle name="Normál 5 2 8 2 3 2 4" xfId="22299"/>
    <cellStyle name="Normál 5 2 8 2 3 3" xfId="14874"/>
    <cellStyle name="Normál 5 2 8 2 3 3 2" xfId="24768"/>
    <cellStyle name="Normál 5 2 8 2 3 4" xfId="9859"/>
    <cellStyle name="Normál 5 2 8 2 3 5" xfId="6796"/>
    <cellStyle name="Normál 5 2 8 2 3 6" xfId="19829"/>
    <cellStyle name="Normál 5 2 8 2 3 7" xfId="29689"/>
    <cellStyle name="Normál 5 2 8 2 4" xfId="2255"/>
    <cellStyle name="Normál 5 2 8 2 4 2" xfId="6799"/>
    <cellStyle name="Normál 5 2 8 2 4 2 2" xfId="17362"/>
    <cellStyle name="Normál 5 2 8 2 4 2 2 2" xfId="27242"/>
    <cellStyle name="Normál 5 2 8 2 4 2 3" xfId="12399"/>
    <cellStyle name="Normál 5 2 8 2 4 2 4" xfId="22300"/>
    <cellStyle name="Normál 5 2 8 2 4 3" xfId="14875"/>
    <cellStyle name="Normál 5 2 8 2 4 3 2" xfId="24769"/>
    <cellStyle name="Normál 5 2 8 2 4 4" xfId="9860"/>
    <cellStyle name="Normál 5 2 8 2 4 5" xfId="6798"/>
    <cellStyle name="Normál 5 2 8 2 4 6" xfId="19830"/>
    <cellStyle name="Normál 5 2 8 2 4 7" xfId="29690"/>
    <cellStyle name="Normál 5 2 8 2 5" xfId="6800"/>
    <cellStyle name="Normál 5 2 8 2 5 2" xfId="17359"/>
    <cellStyle name="Normál 5 2 8 2 5 2 2" xfId="27239"/>
    <cellStyle name="Normál 5 2 8 2 5 3" xfId="12396"/>
    <cellStyle name="Normál 5 2 8 2 5 4" xfId="22297"/>
    <cellStyle name="Normál 5 2 8 2 6" xfId="14872"/>
    <cellStyle name="Normál 5 2 8 2 6 2" xfId="24766"/>
    <cellStyle name="Normál 5 2 8 2 7" xfId="9857"/>
    <cellStyle name="Normál 5 2 8 2 8" xfId="6793"/>
    <cellStyle name="Normál 5 2 8 2 9" xfId="19827"/>
    <cellStyle name="Normál 5 2 8 3" xfId="2256"/>
    <cellStyle name="Normál 5 2 8 3 2" xfId="6802"/>
    <cellStyle name="Normál 5 2 8 3 2 2" xfId="17363"/>
    <cellStyle name="Normál 5 2 8 3 2 2 2" xfId="27243"/>
    <cellStyle name="Normál 5 2 8 3 2 3" xfId="12400"/>
    <cellStyle name="Normál 5 2 8 3 2 4" xfId="22301"/>
    <cellStyle name="Normál 5 2 8 3 3" xfId="14876"/>
    <cellStyle name="Normál 5 2 8 3 3 2" xfId="24770"/>
    <cellStyle name="Normál 5 2 8 3 4" xfId="9861"/>
    <cellStyle name="Normál 5 2 8 3 5" xfId="6801"/>
    <cellStyle name="Normál 5 2 8 3 6" xfId="19831"/>
    <cellStyle name="Normál 5 2 8 3 7" xfId="29691"/>
    <cellStyle name="Normál 5 2 8 4" xfId="2257"/>
    <cellStyle name="Normál 5 2 8 4 2" xfId="6804"/>
    <cellStyle name="Normál 5 2 8 4 2 2" xfId="17364"/>
    <cellStyle name="Normál 5 2 8 4 2 2 2" xfId="27244"/>
    <cellStyle name="Normál 5 2 8 4 2 3" xfId="12401"/>
    <cellStyle name="Normál 5 2 8 4 2 4" xfId="22302"/>
    <cellStyle name="Normál 5 2 8 4 3" xfId="14877"/>
    <cellStyle name="Normál 5 2 8 4 3 2" xfId="24771"/>
    <cellStyle name="Normál 5 2 8 4 4" xfId="9862"/>
    <cellStyle name="Normál 5 2 8 4 5" xfId="6803"/>
    <cellStyle name="Normál 5 2 8 4 6" xfId="19832"/>
    <cellStyle name="Normál 5 2 8 4 7" xfId="29692"/>
    <cellStyle name="Normál 5 2 8 5" xfId="2258"/>
    <cellStyle name="Normál 5 2 8 5 2" xfId="6806"/>
    <cellStyle name="Normál 5 2 8 5 2 2" xfId="17365"/>
    <cellStyle name="Normál 5 2 8 5 2 2 2" xfId="27245"/>
    <cellStyle name="Normál 5 2 8 5 2 3" xfId="12402"/>
    <cellStyle name="Normál 5 2 8 5 2 4" xfId="22303"/>
    <cellStyle name="Normál 5 2 8 5 3" xfId="14878"/>
    <cellStyle name="Normál 5 2 8 5 3 2" xfId="24772"/>
    <cellStyle name="Normál 5 2 8 5 4" xfId="9863"/>
    <cellStyle name="Normál 5 2 8 5 5" xfId="6805"/>
    <cellStyle name="Normál 5 2 8 5 6" xfId="19833"/>
    <cellStyle name="Normál 5 2 8 5 7" xfId="29693"/>
    <cellStyle name="Normál 5 2 8 6" xfId="2259"/>
    <cellStyle name="Normál 5 2 8 6 2" xfId="6808"/>
    <cellStyle name="Normál 5 2 8 6 2 2" xfId="17366"/>
    <cellStyle name="Normál 5 2 8 6 2 2 2" xfId="27246"/>
    <cellStyle name="Normál 5 2 8 6 2 3" xfId="12403"/>
    <cellStyle name="Normál 5 2 8 6 2 4" xfId="22304"/>
    <cellStyle name="Normál 5 2 8 6 3" xfId="14879"/>
    <cellStyle name="Normál 5 2 8 6 3 2" xfId="24773"/>
    <cellStyle name="Normál 5 2 8 6 4" xfId="9864"/>
    <cellStyle name="Normál 5 2 8 6 5" xfId="6807"/>
    <cellStyle name="Normál 5 2 8 6 6" xfId="19834"/>
    <cellStyle name="Normál 5 2 8 6 7" xfId="29694"/>
    <cellStyle name="Normál 5 2 8 7" xfId="6809"/>
    <cellStyle name="Normál 5 2 8 7 2" xfId="17358"/>
    <cellStyle name="Normál 5 2 8 7 2 2" xfId="27238"/>
    <cellStyle name="Normál 5 2 8 7 3" xfId="12395"/>
    <cellStyle name="Normál 5 2 8 7 4" xfId="22296"/>
    <cellStyle name="Normál 5 2 8 8" xfId="14871"/>
    <cellStyle name="Normál 5 2 8 8 2" xfId="24765"/>
    <cellStyle name="Normál 5 2 8 9" xfId="9856"/>
    <cellStyle name="Normál 5 2 9" xfId="2260"/>
    <cellStyle name="Normál 5 2 9 10" xfId="6810"/>
    <cellStyle name="Normál 5 2 9 11" xfId="19835"/>
    <cellStyle name="Normál 5 2 9 12" xfId="29695"/>
    <cellStyle name="Normál 5 2 9 2" xfId="2261"/>
    <cellStyle name="Normál 5 2 9 2 10" xfId="29696"/>
    <cellStyle name="Normál 5 2 9 2 2" xfId="2262"/>
    <cellStyle name="Normál 5 2 9 2 2 2" xfId="6813"/>
    <cellStyle name="Normál 5 2 9 2 2 2 2" xfId="17369"/>
    <cellStyle name="Normál 5 2 9 2 2 2 2 2" xfId="27249"/>
    <cellStyle name="Normál 5 2 9 2 2 2 3" xfId="12406"/>
    <cellStyle name="Normál 5 2 9 2 2 2 4" xfId="22307"/>
    <cellStyle name="Normál 5 2 9 2 2 3" xfId="14882"/>
    <cellStyle name="Normál 5 2 9 2 2 3 2" xfId="24776"/>
    <cellStyle name="Normál 5 2 9 2 2 4" xfId="9867"/>
    <cellStyle name="Normál 5 2 9 2 2 5" xfId="6812"/>
    <cellStyle name="Normál 5 2 9 2 2 6" xfId="19837"/>
    <cellStyle name="Normál 5 2 9 2 2 7" xfId="29697"/>
    <cellStyle name="Normál 5 2 9 2 3" xfId="2263"/>
    <cellStyle name="Normál 5 2 9 2 3 2" xfId="6815"/>
    <cellStyle name="Normál 5 2 9 2 3 2 2" xfId="17370"/>
    <cellStyle name="Normál 5 2 9 2 3 2 2 2" xfId="27250"/>
    <cellStyle name="Normál 5 2 9 2 3 2 3" xfId="12407"/>
    <cellStyle name="Normál 5 2 9 2 3 2 4" xfId="22308"/>
    <cellStyle name="Normál 5 2 9 2 3 3" xfId="14883"/>
    <cellStyle name="Normál 5 2 9 2 3 3 2" xfId="24777"/>
    <cellStyle name="Normál 5 2 9 2 3 4" xfId="9868"/>
    <cellStyle name="Normál 5 2 9 2 3 5" xfId="6814"/>
    <cellStyle name="Normál 5 2 9 2 3 6" xfId="19838"/>
    <cellStyle name="Normál 5 2 9 2 3 7" xfId="29698"/>
    <cellStyle name="Normál 5 2 9 2 4" xfId="2264"/>
    <cellStyle name="Normál 5 2 9 2 4 2" xfId="6817"/>
    <cellStyle name="Normál 5 2 9 2 4 2 2" xfId="17371"/>
    <cellStyle name="Normál 5 2 9 2 4 2 2 2" xfId="27251"/>
    <cellStyle name="Normál 5 2 9 2 4 2 3" xfId="12408"/>
    <cellStyle name="Normál 5 2 9 2 4 2 4" xfId="22309"/>
    <cellStyle name="Normál 5 2 9 2 4 3" xfId="14884"/>
    <cellStyle name="Normál 5 2 9 2 4 3 2" xfId="24778"/>
    <cellStyle name="Normál 5 2 9 2 4 4" xfId="9869"/>
    <cellStyle name="Normál 5 2 9 2 4 5" xfId="6816"/>
    <cellStyle name="Normál 5 2 9 2 4 6" xfId="19839"/>
    <cellStyle name="Normál 5 2 9 2 4 7" xfId="29699"/>
    <cellStyle name="Normál 5 2 9 2 5" xfId="6818"/>
    <cellStyle name="Normál 5 2 9 2 5 2" xfId="17368"/>
    <cellStyle name="Normál 5 2 9 2 5 2 2" xfId="27248"/>
    <cellStyle name="Normál 5 2 9 2 5 3" xfId="12405"/>
    <cellStyle name="Normál 5 2 9 2 5 4" xfId="22306"/>
    <cellStyle name="Normál 5 2 9 2 6" xfId="14881"/>
    <cellStyle name="Normál 5 2 9 2 6 2" xfId="24775"/>
    <cellStyle name="Normál 5 2 9 2 7" xfId="9866"/>
    <cellStyle name="Normál 5 2 9 2 8" xfId="6811"/>
    <cellStyle name="Normál 5 2 9 2 9" xfId="19836"/>
    <cellStyle name="Normál 5 2 9 3" xfId="2265"/>
    <cellStyle name="Normál 5 2 9 3 2" xfId="6820"/>
    <cellStyle name="Normál 5 2 9 3 2 2" xfId="17372"/>
    <cellStyle name="Normál 5 2 9 3 2 2 2" xfId="27252"/>
    <cellStyle name="Normál 5 2 9 3 2 3" xfId="12409"/>
    <cellStyle name="Normál 5 2 9 3 2 4" xfId="22310"/>
    <cellStyle name="Normál 5 2 9 3 3" xfId="14885"/>
    <cellStyle name="Normál 5 2 9 3 3 2" xfId="24779"/>
    <cellStyle name="Normál 5 2 9 3 4" xfId="9870"/>
    <cellStyle name="Normál 5 2 9 3 5" xfId="6819"/>
    <cellStyle name="Normál 5 2 9 3 6" xfId="19840"/>
    <cellStyle name="Normál 5 2 9 3 7" xfId="29700"/>
    <cellStyle name="Normál 5 2 9 4" xfId="2266"/>
    <cellStyle name="Normál 5 2 9 4 2" xfId="6822"/>
    <cellStyle name="Normál 5 2 9 4 2 2" xfId="17373"/>
    <cellStyle name="Normál 5 2 9 4 2 2 2" xfId="27253"/>
    <cellStyle name="Normál 5 2 9 4 2 3" xfId="12410"/>
    <cellStyle name="Normál 5 2 9 4 2 4" xfId="22311"/>
    <cellStyle name="Normál 5 2 9 4 3" xfId="14886"/>
    <cellStyle name="Normál 5 2 9 4 3 2" xfId="24780"/>
    <cellStyle name="Normál 5 2 9 4 4" xfId="9871"/>
    <cellStyle name="Normál 5 2 9 4 5" xfId="6821"/>
    <cellStyle name="Normál 5 2 9 4 6" xfId="19841"/>
    <cellStyle name="Normál 5 2 9 4 7" xfId="29701"/>
    <cellStyle name="Normál 5 2 9 5" xfId="2267"/>
    <cellStyle name="Normál 5 2 9 5 2" xfId="6824"/>
    <cellStyle name="Normál 5 2 9 5 2 2" xfId="17374"/>
    <cellStyle name="Normál 5 2 9 5 2 2 2" xfId="27254"/>
    <cellStyle name="Normál 5 2 9 5 2 3" xfId="12411"/>
    <cellStyle name="Normál 5 2 9 5 2 4" xfId="22312"/>
    <cellStyle name="Normál 5 2 9 5 3" xfId="14887"/>
    <cellStyle name="Normál 5 2 9 5 3 2" xfId="24781"/>
    <cellStyle name="Normál 5 2 9 5 4" xfId="9872"/>
    <cellStyle name="Normál 5 2 9 5 5" xfId="6823"/>
    <cellStyle name="Normál 5 2 9 5 6" xfId="19842"/>
    <cellStyle name="Normál 5 2 9 5 7" xfId="29702"/>
    <cellStyle name="Normál 5 2 9 6" xfId="2268"/>
    <cellStyle name="Normál 5 2 9 6 2" xfId="6826"/>
    <cellStyle name="Normál 5 2 9 6 2 2" xfId="17375"/>
    <cellStyle name="Normál 5 2 9 6 2 2 2" xfId="27255"/>
    <cellStyle name="Normál 5 2 9 6 2 3" xfId="12412"/>
    <cellStyle name="Normál 5 2 9 6 2 4" xfId="22313"/>
    <cellStyle name="Normál 5 2 9 6 3" xfId="14888"/>
    <cellStyle name="Normál 5 2 9 6 3 2" xfId="24782"/>
    <cellStyle name="Normál 5 2 9 6 4" xfId="9873"/>
    <cellStyle name="Normál 5 2 9 6 5" xfId="6825"/>
    <cellStyle name="Normál 5 2 9 6 6" xfId="19843"/>
    <cellStyle name="Normál 5 2 9 6 7" xfId="29703"/>
    <cellStyle name="Normál 5 2 9 7" xfId="6827"/>
    <cellStyle name="Normál 5 2 9 7 2" xfId="17367"/>
    <cellStyle name="Normál 5 2 9 7 2 2" xfId="27247"/>
    <cellStyle name="Normál 5 2 9 7 3" xfId="12404"/>
    <cellStyle name="Normál 5 2 9 7 4" xfId="22305"/>
    <cellStyle name="Normál 5 2 9 8" xfId="14880"/>
    <cellStyle name="Normál 5 2 9 8 2" xfId="24774"/>
    <cellStyle name="Normál 5 2 9 9" xfId="9865"/>
    <cellStyle name="Normál 5 20" xfId="2269"/>
    <cellStyle name="Normál 5 20 2" xfId="6829"/>
    <cellStyle name="Normál 5 20 2 2" xfId="17376"/>
    <cellStyle name="Normál 5 20 2 2 2" xfId="27256"/>
    <cellStyle name="Normál 5 20 2 3" xfId="12413"/>
    <cellStyle name="Normál 5 20 2 4" xfId="22314"/>
    <cellStyle name="Normál 5 20 3" xfId="14889"/>
    <cellStyle name="Normál 5 20 3 2" xfId="24783"/>
    <cellStyle name="Normál 5 20 4" xfId="9874"/>
    <cellStyle name="Normál 5 20 5" xfId="6828"/>
    <cellStyle name="Normál 5 20 6" xfId="19844"/>
    <cellStyle name="Normál 5 20 7" xfId="29704"/>
    <cellStyle name="Normál 5 21" xfId="2270"/>
    <cellStyle name="Normál 5 21 2" xfId="6831"/>
    <cellStyle name="Normál 5 21 2 2" xfId="17377"/>
    <cellStyle name="Normál 5 21 2 2 2" xfId="27257"/>
    <cellStyle name="Normál 5 21 2 3" xfId="12414"/>
    <cellStyle name="Normál 5 21 2 4" xfId="22315"/>
    <cellStyle name="Normál 5 21 3" xfId="14890"/>
    <cellStyle name="Normál 5 21 3 2" xfId="24784"/>
    <cellStyle name="Normál 5 21 4" xfId="9875"/>
    <cellStyle name="Normál 5 21 5" xfId="6830"/>
    <cellStyle name="Normál 5 21 6" xfId="19845"/>
    <cellStyle name="Normál 5 21 7" xfId="29705"/>
    <cellStyle name="Normál 5 22" xfId="2271"/>
    <cellStyle name="Normál 5 22 2" xfId="6833"/>
    <cellStyle name="Normál 5 22 2 2" xfId="17378"/>
    <cellStyle name="Normál 5 22 2 2 2" xfId="27258"/>
    <cellStyle name="Normál 5 22 2 3" xfId="12415"/>
    <cellStyle name="Normál 5 22 2 4" xfId="22316"/>
    <cellStyle name="Normál 5 22 3" xfId="14891"/>
    <cellStyle name="Normál 5 22 3 2" xfId="24785"/>
    <cellStyle name="Normál 5 22 4" xfId="9876"/>
    <cellStyle name="Normál 5 22 5" xfId="6832"/>
    <cellStyle name="Normál 5 22 6" xfId="19846"/>
    <cellStyle name="Normál 5 22 7" xfId="29706"/>
    <cellStyle name="Normál 5 23" xfId="6834"/>
    <cellStyle name="Normál 5 23 2" xfId="16775"/>
    <cellStyle name="Normál 5 23 2 2" xfId="26655"/>
    <cellStyle name="Normál 5 23 3" xfId="11812"/>
    <cellStyle name="Normál 5 23 4" xfId="21713"/>
    <cellStyle name="Normál 5 24" xfId="14288"/>
    <cellStyle name="Normál 5 24 2" xfId="24182"/>
    <cellStyle name="Normál 5 25" xfId="9271"/>
    <cellStyle name="Normál 5 26" xfId="5625"/>
    <cellStyle name="Normál 5 27" xfId="19243"/>
    <cellStyle name="Normál 5 28" xfId="29104"/>
    <cellStyle name="Normál 5 3" xfId="2272"/>
    <cellStyle name="Normál 5 3 10" xfId="2273"/>
    <cellStyle name="Normál 5 3 10 10" xfId="6836"/>
    <cellStyle name="Normál 5 3 10 11" xfId="19848"/>
    <cellStyle name="Normál 5 3 10 12" xfId="29708"/>
    <cellStyle name="Normál 5 3 10 2" xfId="2274"/>
    <cellStyle name="Normál 5 3 10 2 10" xfId="29709"/>
    <cellStyle name="Normál 5 3 10 2 2" xfId="2275"/>
    <cellStyle name="Normál 5 3 10 2 2 2" xfId="6839"/>
    <cellStyle name="Normál 5 3 10 2 2 2 2" xfId="17382"/>
    <cellStyle name="Normál 5 3 10 2 2 2 2 2" xfId="27262"/>
    <cellStyle name="Normál 5 3 10 2 2 2 3" xfId="12419"/>
    <cellStyle name="Normál 5 3 10 2 2 2 4" xfId="22320"/>
    <cellStyle name="Normál 5 3 10 2 2 3" xfId="14895"/>
    <cellStyle name="Normál 5 3 10 2 2 3 2" xfId="24789"/>
    <cellStyle name="Normál 5 3 10 2 2 4" xfId="9880"/>
    <cellStyle name="Normál 5 3 10 2 2 5" xfId="6838"/>
    <cellStyle name="Normál 5 3 10 2 2 6" xfId="19850"/>
    <cellStyle name="Normál 5 3 10 2 2 7" xfId="29710"/>
    <cellStyle name="Normál 5 3 10 2 3" xfId="2276"/>
    <cellStyle name="Normál 5 3 10 2 3 2" xfId="6841"/>
    <cellStyle name="Normál 5 3 10 2 3 2 2" xfId="17383"/>
    <cellStyle name="Normál 5 3 10 2 3 2 2 2" xfId="27263"/>
    <cellStyle name="Normál 5 3 10 2 3 2 3" xfId="12420"/>
    <cellStyle name="Normál 5 3 10 2 3 2 4" xfId="22321"/>
    <cellStyle name="Normál 5 3 10 2 3 3" xfId="14896"/>
    <cellStyle name="Normál 5 3 10 2 3 3 2" xfId="24790"/>
    <cellStyle name="Normál 5 3 10 2 3 4" xfId="9881"/>
    <cellStyle name="Normál 5 3 10 2 3 5" xfId="6840"/>
    <cellStyle name="Normál 5 3 10 2 3 6" xfId="19851"/>
    <cellStyle name="Normál 5 3 10 2 3 7" xfId="29711"/>
    <cellStyle name="Normál 5 3 10 2 4" xfId="2277"/>
    <cellStyle name="Normál 5 3 10 2 4 2" xfId="6843"/>
    <cellStyle name="Normál 5 3 10 2 4 2 2" xfId="17384"/>
    <cellStyle name="Normál 5 3 10 2 4 2 2 2" xfId="27264"/>
    <cellStyle name="Normál 5 3 10 2 4 2 3" xfId="12421"/>
    <cellStyle name="Normál 5 3 10 2 4 2 4" xfId="22322"/>
    <cellStyle name="Normál 5 3 10 2 4 3" xfId="14897"/>
    <cellStyle name="Normál 5 3 10 2 4 3 2" xfId="24791"/>
    <cellStyle name="Normál 5 3 10 2 4 4" xfId="9882"/>
    <cellStyle name="Normál 5 3 10 2 4 5" xfId="6842"/>
    <cellStyle name="Normál 5 3 10 2 4 6" xfId="19852"/>
    <cellStyle name="Normál 5 3 10 2 4 7" xfId="29712"/>
    <cellStyle name="Normál 5 3 10 2 5" xfId="6844"/>
    <cellStyle name="Normál 5 3 10 2 5 2" xfId="17381"/>
    <cellStyle name="Normál 5 3 10 2 5 2 2" xfId="27261"/>
    <cellStyle name="Normál 5 3 10 2 5 3" xfId="12418"/>
    <cellStyle name="Normál 5 3 10 2 5 4" xfId="22319"/>
    <cellStyle name="Normál 5 3 10 2 6" xfId="14894"/>
    <cellStyle name="Normál 5 3 10 2 6 2" xfId="24788"/>
    <cellStyle name="Normál 5 3 10 2 7" xfId="9879"/>
    <cellStyle name="Normál 5 3 10 2 8" xfId="6837"/>
    <cellStyle name="Normál 5 3 10 2 9" xfId="19849"/>
    <cellStyle name="Normál 5 3 10 3" xfId="2278"/>
    <cellStyle name="Normál 5 3 10 3 2" xfId="6846"/>
    <cellStyle name="Normál 5 3 10 3 2 2" xfId="17385"/>
    <cellStyle name="Normál 5 3 10 3 2 2 2" xfId="27265"/>
    <cellStyle name="Normál 5 3 10 3 2 3" xfId="12422"/>
    <cellStyle name="Normál 5 3 10 3 2 4" xfId="22323"/>
    <cellStyle name="Normál 5 3 10 3 3" xfId="14898"/>
    <cellStyle name="Normál 5 3 10 3 3 2" xfId="24792"/>
    <cellStyle name="Normál 5 3 10 3 4" xfId="9883"/>
    <cellStyle name="Normál 5 3 10 3 5" xfId="6845"/>
    <cellStyle name="Normál 5 3 10 3 6" xfId="19853"/>
    <cellStyle name="Normál 5 3 10 3 7" xfId="29713"/>
    <cellStyle name="Normál 5 3 10 4" xfId="2279"/>
    <cellStyle name="Normál 5 3 10 4 2" xfId="6848"/>
    <cellStyle name="Normál 5 3 10 4 2 2" xfId="17386"/>
    <cellStyle name="Normál 5 3 10 4 2 2 2" xfId="27266"/>
    <cellStyle name="Normál 5 3 10 4 2 3" xfId="12423"/>
    <cellStyle name="Normál 5 3 10 4 2 4" xfId="22324"/>
    <cellStyle name="Normál 5 3 10 4 3" xfId="14899"/>
    <cellStyle name="Normál 5 3 10 4 3 2" xfId="24793"/>
    <cellStyle name="Normál 5 3 10 4 4" xfId="9884"/>
    <cellStyle name="Normál 5 3 10 4 5" xfId="6847"/>
    <cellStyle name="Normál 5 3 10 4 6" xfId="19854"/>
    <cellStyle name="Normál 5 3 10 4 7" xfId="29714"/>
    <cellStyle name="Normál 5 3 10 5" xfId="2280"/>
    <cellStyle name="Normál 5 3 10 5 2" xfId="6850"/>
    <cellStyle name="Normál 5 3 10 5 2 2" xfId="17387"/>
    <cellStyle name="Normál 5 3 10 5 2 2 2" xfId="27267"/>
    <cellStyle name="Normál 5 3 10 5 2 3" xfId="12424"/>
    <cellStyle name="Normál 5 3 10 5 2 4" xfId="22325"/>
    <cellStyle name="Normál 5 3 10 5 3" xfId="14900"/>
    <cellStyle name="Normál 5 3 10 5 3 2" xfId="24794"/>
    <cellStyle name="Normál 5 3 10 5 4" xfId="9885"/>
    <cellStyle name="Normál 5 3 10 5 5" xfId="6849"/>
    <cellStyle name="Normál 5 3 10 5 6" xfId="19855"/>
    <cellStyle name="Normál 5 3 10 5 7" xfId="29715"/>
    <cellStyle name="Normál 5 3 10 6" xfId="2281"/>
    <cellStyle name="Normál 5 3 10 6 2" xfId="6852"/>
    <cellStyle name="Normál 5 3 10 6 2 2" xfId="17388"/>
    <cellStyle name="Normál 5 3 10 6 2 2 2" xfId="27268"/>
    <cellStyle name="Normál 5 3 10 6 2 3" xfId="12425"/>
    <cellStyle name="Normál 5 3 10 6 2 4" xfId="22326"/>
    <cellStyle name="Normál 5 3 10 6 3" xfId="14901"/>
    <cellStyle name="Normál 5 3 10 6 3 2" xfId="24795"/>
    <cellStyle name="Normál 5 3 10 6 4" xfId="9886"/>
    <cellStyle name="Normál 5 3 10 6 5" xfId="6851"/>
    <cellStyle name="Normál 5 3 10 6 6" xfId="19856"/>
    <cellStyle name="Normál 5 3 10 6 7" xfId="29716"/>
    <cellStyle name="Normál 5 3 10 7" xfId="6853"/>
    <cellStyle name="Normál 5 3 10 7 2" xfId="17380"/>
    <cellStyle name="Normál 5 3 10 7 2 2" xfId="27260"/>
    <cellStyle name="Normál 5 3 10 7 3" xfId="12417"/>
    <cellStyle name="Normál 5 3 10 7 4" xfId="22318"/>
    <cellStyle name="Normál 5 3 10 8" xfId="14893"/>
    <cellStyle name="Normál 5 3 10 8 2" xfId="24787"/>
    <cellStyle name="Normál 5 3 10 9" xfId="9878"/>
    <cellStyle name="Normál 5 3 11" xfId="2282"/>
    <cellStyle name="Normál 5 3 11 10" xfId="6854"/>
    <cellStyle name="Normál 5 3 11 11" xfId="19857"/>
    <cellStyle name="Normál 5 3 11 12" xfId="29717"/>
    <cellStyle name="Normál 5 3 11 2" xfId="2283"/>
    <cellStyle name="Normál 5 3 11 2 10" xfId="29718"/>
    <cellStyle name="Normál 5 3 11 2 2" xfId="2284"/>
    <cellStyle name="Normál 5 3 11 2 2 2" xfId="6857"/>
    <cellStyle name="Normál 5 3 11 2 2 2 2" xfId="17391"/>
    <cellStyle name="Normál 5 3 11 2 2 2 2 2" xfId="27271"/>
    <cellStyle name="Normál 5 3 11 2 2 2 3" xfId="12428"/>
    <cellStyle name="Normál 5 3 11 2 2 2 4" xfId="22329"/>
    <cellStyle name="Normál 5 3 11 2 2 3" xfId="14904"/>
    <cellStyle name="Normál 5 3 11 2 2 3 2" xfId="24798"/>
    <cellStyle name="Normál 5 3 11 2 2 4" xfId="9889"/>
    <cellStyle name="Normál 5 3 11 2 2 5" xfId="6856"/>
    <cellStyle name="Normál 5 3 11 2 2 6" xfId="19859"/>
    <cellStyle name="Normál 5 3 11 2 2 7" xfId="29719"/>
    <cellStyle name="Normál 5 3 11 2 3" xfId="2285"/>
    <cellStyle name="Normál 5 3 11 2 3 2" xfId="6859"/>
    <cellStyle name="Normál 5 3 11 2 3 2 2" xfId="17392"/>
    <cellStyle name="Normál 5 3 11 2 3 2 2 2" xfId="27272"/>
    <cellStyle name="Normál 5 3 11 2 3 2 3" xfId="12429"/>
    <cellStyle name="Normál 5 3 11 2 3 2 4" xfId="22330"/>
    <cellStyle name="Normál 5 3 11 2 3 3" xfId="14905"/>
    <cellStyle name="Normál 5 3 11 2 3 3 2" xfId="24799"/>
    <cellStyle name="Normál 5 3 11 2 3 4" xfId="9890"/>
    <cellStyle name="Normál 5 3 11 2 3 5" xfId="6858"/>
    <cellStyle name="Normál 5 3 11 2 3 6" xfId="19860"/>
    <cellStyle name="Normál 5 3 11 2 3 7" xfId="29720"/>
    <cellStyle name="Normál 5 3 11 2 4" xfId="2286"/>
    <cellStyle name="Normál 5 3 11 2 4 2" xfId="6861"/>
    <cellStyle name="Normál 5 3 11 2 4 2 2" xfId="17393"/>
    <cellStyle name="Normál 5 3 11 2 4 2 2 2" xfId="27273"/>
    <cellStyle name="Normál 5 3 11 2 4 2 3" xfId="12430"/>
    <cellStyle name="Normál 5 3 11 2 4 2 4" xfId="22331"/>
    <cellStyle name="Normál 5 3 11 2 4 3" xfId="14906"/>
    <cellStyle name="Normál 5 3 11 2 4 3 2" xfId="24800"/>
    <cellStyle name="Normál 5 3 11 2 4 4" xfId="9891"/>
    <cellStyle name="Normál 5 3 11 2 4 5" xfId="6860"/>
    <cellStyle name="Normál 5 3 11 2 4 6" xfId="19861"/>
    <cellStyle name="Normál 5 3 11 2 4 7" xfId="29721"/>
    <cellStyle name="Normál 5 3 11 2 5" xfId="6862"/>
    <cellStyle name="Normál 5 3 11 2 5 2" xfId="17390"/>
    <cellStyle name="Normál 5 3 11 2 5 2 2" xfId="27270"/>
    <cellStyle name="Normál 5 3 11 2 5 3" xfId="12427"/>
    <cellStyle name="Normál 5 3 11 2 5 4" xfId="22328"/>
    <cellStyle name="Normál 5 3 11 2 6" xfId="14903"/>
    <cellStyle name="Normál 5 3 11 2 6 2" xfId="24797"/>
    <cellStyle name="Normál 5 3 11 2 7" xfId="9888"/>
    <cellStyle name="Normál 5 3 11 2 8" xfId="6855"/>
    <cellStyle name="Normál 5 3 11 2 9" xfId="19858"/>
    <cellStyle name="Normál 5 3 11 3" xfId="2287"/>
    <cellStyle name="Normál 5 3 11 3 2" xfId="6864"/>
    <cellStyle name="Normál 5 3 11 3 2 2" xfId="17394"/>
    <cellStyle name="Normál 5 3 11 3 2 2 2" xfId="27274"/>
    <cellStyle name="Normál 5 3 11 3 2 3" xfId="12431"/>
    <cellStyle name="Normál 5 3 11 3 2 4" xfId="22332"/>
    <cellStyle name="Normál 5 3 11 3 3" xfId="14907"/>
    <cellStyle name="Normál 5 3 11 3 3 2" xfId="24801"/>
    <cellStyle name="Normál 5 3 11 3 4" xfId="9892"/>
    <cellStyle name="Normál 5 3 11 3 5" xfId="6863"/>
    <cellStyle name="Normál 5 3 11 3 6" xfId="19862"/>
    <cellStyle name="Normál 5 3 11 3 7" xfId="29722"/>
    <cellStyle name="Normál 5 3 11 4" xfId="2288"/>
    <cellStyle name="Normál 5 3 11 4 2" xfId="6866"/>
    <cellStyle name="Normál 5 3 11 4 2 2" xfId="17395"/>
    <cellStyle name="Normál 5 3 11 4 2 2 2" xfId="27275"/>
    <cellStyle name="Normál 5 3 11 4 2 3" xfId="12432"/>
    <cellStyle name="Normál 5 3 11 4 2 4" xfId="22333"/>
    <cellStyle name="Normál 5 3 11 4 3" xfId="14908"/>
    <cellStyle name="Normál 5 3 11 4 3 2" xfId="24802"/>
    <cellStyle name="Normál 5 3 11 4 4" xfId="9893"/>
    <cellStyle name="Normál 5 3 11 4 5" xfId="6865"/>
    <cellStyle name="Normál 5 3 11 4 6" xfId="19863"/>
    <cellStyle name="Normál 5 3 11 4 7" xfId="29723"/>
    <cellStyle name="Normál 5 3 11 5" xfId="2289"/>
    <cellStyle name="Normál 5 3 11 5 2" xfId="6868"/>
    <cellStyle name="Normál 5 3 11 5 2 2" xfId="17396"/>
    <cellStyle name="Normál 5 3 11 5 2 2 2" xfId="27276"/>
    <cellStyle name="Normál 5 3 11 5 2 3" xfId="12433"/>
    <cellStyle name="Normál 5 3 11 5 2 4" xfId="22334"/>
    <cellStyle name="Normál 5 3 11 5 3" xfId="14909"/>
    <cellStyle name="Normál 5 3 11 5 3 2" xfId="24803"/>
    <cellStyle name="Normál 5 3 11 5 4" xfId="9894"/>
    <cellStyle name="Normál 5 3 11 5 5" xfId="6867"/>
    <cellStyle name="Normál 5 3 11 5 6" xfId="19864"/>
    <cellStyle name="Normál 5 3 11 5 7" xfId="29724"/>
    <cellStyle name="Normál 5 3 11 6" xfId="2290"/>
    <cellStyle name="Normál 5 3 11 6 2" xfId="6870"/>
    <cellStyle name="Normál 5 3 11 6 2 2" xfId="17397"/>
    <cellStyle name="Normál 5 3 11 6 2 2 2" xfId="27277"/>
    <cellStyle name="Normál 5 3 11 6 2 3" xfId="12434"/>
    <cellStyle name="Normál 5 3 11 6 2 4" xfId="22335"/>
    <cellStyle name="Normál 5 3 11 6 3" xfId="14910"/>
    <cellStyle name="Normál 5 3 11 6 3 2" xfId="24804"/>
    <cellStyle name="Normál 5 3 11 6 4" xfId="9895"/>
    <cellStyle name="Normál 5 3 11 6 5" xfId="6869"/>
    <cellStyle name="Normál 5 3 11 6 6" xfId="19865"/>
    <cellStyle name="Normál 5 3 11 6 7" xfId="29725"/>
    <cellStyle name="Normál 5 3 11 7" xfId="6871"/>
    <cellStyle name="Normál 5 3 11 7 2" xfId="17389"/>
    <cellStyle name="Normál 5 3 11 7 2 2" xfId="27269"/>
    <cellStyle name="Normál 5 3 11 7 3" xfId="12426"/>
    <cellStyle name="Normál 5 3 11 7 4" xfId="22327"/>
    <cellStyle name="Normál 5 3 11 8" xfId="14902"/>
    <cellStyle name="Normál 5 3 11 8 2" xfId="24796"/>
    <cellStyle name="Normál 5 3 11 9" xfId="9887"/>
    <cellStyle name="Normál 5 3 12" xfId="2291"/>
    <cellStyle name="Normál 5 3 12 10" xfId="6872"/>
    <cellStyle name="Normál 5 3 12 11" xfId="19866"/>
    <cellStyle name="Normál 5 3 12 12" xfId="29726"/>
    <cellStyle name="Normál 5 3 12 2" xfId="2292"/>
    <cellStyle name="Normál 5 3 12 2 10" xfId="29727"/>
    <cellStyle name="Normál 5 3 12 2 2" xfId="2293"/>
    <cellStyle name="Normál 5 3 12 2 2 2" xfId="6875"/>
    <cellStyle name="Normál 5 3 12 2 2 2 2" xfId="17400"/>
    <cellStyle name="Normál 5 3 12 2 2 2 2 2" xfId="27280"/>
    <cellStyle name="Normál 5 3 12 2 2 2 3" xfId="12437"/>
    <cellStyle name="Normál 5 3 12 2 2 2 4" xfId="22338"/>
    <cellStyle name="Normál 5 3 12 2 2 3" xfId="14913"/>
    <cellStyle name="Normál 5 3 12 2 2 3 2" xfId="24807"/>
    <cellStyle name="Normál 5 3 12 2 2 4" xfId="9898"/>
    <cellStyle name="Normál 5 3 12 2 2 5" xfId="6874"/>
    <cellStyle name="Normál 5 3 12 2 2 6" xfId="19868"/>
    <cellStyle name="Normál 5 3 12 2 2 7" xfId="29728"/>
    <cellStyle name="Normál 5 3 12 2 3" xfId="2294"/>
    <cellStyle name="Normál 5 3 12 2 3 2" xfId="6877"/>
    <cellStyle name="Normál 5 3 12 2 3 2 2" xfId="17401"/>
    <cellStyle name="Normál 5 3 12 2 3 2 2 2" xfId="27281"/>
    <cellStyle name="Normál 5 3 12 2 3 2 3" xfId="12438"/>
    <cellStyle name="Normál 5 3 12 2 3 2 4" xfId="22339"/>
    <cellStyle name="Normál 5 3 12 2 3 3" xfId="14914"/>
    <cellStyle name="Normál 5 3 12 2 3 3 2" xfId="24808"/>
    <cellStyle name="Normál 5 3 12 2 3 4" xfId="9899"/>
    <cellStyle name="Normál 5 3 12 2 3 5" xfId="6876"/>
    <cellStyle name="Normál 5 3 12 2 3 6" xfId="19869"/>
    <cellStyle name="Normál 5 3 12 2 3 7" xfId="29729"/>
    <cellStyle name="Normál 5 3 12 2 4" xfId="2295"/>
    <cellStyle name="Normál 5 3 12 2 4 2" xfId="6879"/>
    <cellStyle name="Normál 5 3 12 2 4 2 2" xfId="17402"/>
    <cellStyle name="Normál 5 3 12 2 4 2 2 2" xfId="27282"/>
    <cellStyle name="Normál 5 3 12 2 4 2 3" xfId="12439"/>
    <cellStyle name="Normál 5 3 12 2 4 2 4" xfId="22340"/>
    <cellStyle name="Normál 5 3 12 2 4 3" xfId="14915"/>
    <cellStyle name="Normál 5 3 12 2 4 3 2" xfId="24809"/>
    <cellStyle name="Normál 5 3 12 2 4 4" xfId="9900"/>
    <cellStyle name="Normál 5 3 12 2 4 5" xfId="6878"/>
    <cellStyle name="Normál 5 3 12 2 4 6" xfId="19870"/>
    <cellStyle name="Normál 5 3 12 2 4 7" xfId="29730"/>
    <cellStyle name="Normál 5 3 12 2 5" xfId="6880"/>
    <cellStyle name="Normál 5 3 12 2 5 2" xfId="17399"/>
    <cellStyle name="Normál 5 3 12 2 5 2 2" xfId="27279"/>
    <cellStyle name="Normál 5 3 12 2 5 3" xfId="12436"/>
    <cellStyle name="Normál 5 3 12 2 5 4" xfId="22337"/>
    <cellStyle name="Normál 5 3 12 2 6" xfId="14912"/>
    <cellStyle name="Normál 5 3 12 2 6 2" xfId="24806"/>
    <cellStyle name="Normál 5 3 12 2 7" xfId="9897"/>
    <cellStyle name="Normál 5 3 12 2 8" xfId="6873"/>
    <cellStyle name="Normál 5 3 12 2 9" xfId="19867"/>
    <cellStyle name="Normál 5 3 12 3" xfId="2296"/>
    <cellStyle name="Normál 5 3 12 3 2" xfId="6882"/>
    <cellStyle name="Normál 5 3 12 3 2 2" xfId="17403"/>
    <cellStyle name="Normál 5 3 12 3 2 2 2" xfId="27283"/>
    <cellStyle name="Normál 5 3 12 3 2 3" xfId="12440"/>
    <cellStyle name="Normál 5 3 12 3 2 4" xfId="22341"/>
    <cellStyle name="Normál 5 3 12 3 3" xfId="14916"/>
    <cellStyle name="Normál 5 3 12 3 3 2" xfId="24810"/>
    <cellStyle name="Normál 5 3 12 3 4" xfId="9901"/>
    <cellStyle name="Normál 5 3 12 3 5" xfId="6881"/>
    <cellStyle name="Normál 5 3 12 3 6" xfId="19871"/>
    <cellStyle name="Normál 5 3 12 3 7" xfId="29731"/>
    <cellStyle name="Normál 5 3 12 4" xfId="2297"/>
    <cellStyle name="Normál 5 3 12 4 2" xfId="6884"/>
    <cellStyle name="Normál 5 3 12 4 2 2" xfId="17404"/>
    <cellStyle name="Normál 5 3 12 4 2 2 2" xfId="27284"/>
    <cellStyle name="Normál 5 3 12 4 2 3" xfId="12441"/>
    <cellStyle name="Normál 5 3 12 4 2 4" xfId="22342"/>
    <cellStyle name="Normál 5 3 12 4 3" xfId="14917"/>
    <cellStyle name="Normál 5 3 12 4 3 2" xfId="24811"/>
    <cellStyle name="Normál 5 3 12 4 4" xfId="9902"/>
    <cellStyle name="Normál 5 3 12 4 5" xfId="6883"/>
    <cellStyle name="Normál 5 3 12 4 6" xfId="19872"/>
    <cellStyle name="Normál 5 3 12 4 7" xfId="29732"/>
    <cellStyle name="Normál 5 3 12 5" xfId="2298"/>
    <cellStyle name="Normál 5 3 12 5 2" xfId="6886"/>
    <cellStyle name="Normál 5 3 12 5 2 2" xfId="17405"/>
    <cellStyle name="Normál 5 3 12 5 2 2 2" xfId="27285"/>
    <cellStyle name="Normál 5 3 12 5 2 3" xfId="12442"/>
    <cellStyle name="Normál 5 3 12 5 2 4" xfId="22343"/>
    <cellStyle name="Normál 5 3 12 5 3" xfId="14918"/>
    <cellStyle name="Normál 5 3 12 5 3 2" xfId="24812"/>
    <cellStyle name="Normál 5 3 12 5 4" xfId="9903"/>
    <cellStyle name="Normál 5 3 12 5 5" xfId="6885"/>
    <cellStyle name="Normál 5 3 12 5 6" xfId="19873"/>
    <cellStyle name="Normál 5 3 12 5 7" xfId="29733"/>
    <cellStyle name="Normál 5 3 12 6" xfId="2299"/>
    <cellStyle name="Normál 5 3 12 6 2" xfId="6888"/>
    <cellStyle name="Normál 5 3 12 6 2 2" xfId="17406"/>
    <cellStyle name="Normál 5 3 12 6 2 2 2" xfId="27286"/>
    <cellStyle name="Normál 5 3 12 6 2 3" xfId="12443"/>
    <cellStyle name="Normál 5 3 12 6 2 4" xfId="22344"/>
    <cellStyle name="Normál 5 3 12 6 3" xfId="14919"/>
    <cellStyle name="Normál 5 3 12 6 3 2" xfId="24813"/>
    <cellStyle name="Normál 5 3 12 6 4" xfId="9904"/>
    <cellStyle name="Normál 5 3 12 6 5" xfId="6887"/>
    <cellStyle name="Normál 5 3 12 6 6" xfId="19874"/>
    <cellStyle name="Normál 5 3 12 6 7" xfId="29734"/>
    <cellStyle name="Normál 5 3 12 7" xfId="6889"/>
    <cellStyle name="Normál 5 3 12 7 2" xfId="17398"/>
    <cellStyle name="Normál 5 3 12 7 2 2" xfId="27278"/>
    <cellStyle name="Normál 5 3 12 7 3" xfId="12435"/>
    <cellStyle name="Normál 5 3 12 7 4" xfId="22336"/>
    <cellStyle name="Normál 5 3 12 8" xfId="14911"/>
    <cellStyle name="Normál 5 3 12 8 2" xfId="24805"/>
    <cellStyle name="Normál 5 3 12 9" xfId="9896"/>
    <cellStyle name="Normál 5 3 13" xfId="2300"/>
    <cellStyle name="Normál 5 3 13 10" xfId="29735"/>
    <cellStyle name="Normál 5 3 13 2" xfId="2301"/>
    <cellStyle name="Normál 5 3 13 2 2" xfId="6892"/>
    <cellStyle name="Normál 5 3 13 2 2 2" xfId="17408"/>
    <cellStyle name="Normál 5 3 13 2 2 2 2" xfId="27288"/>
    <cellStyle name="Normál 5 3 13 2 2 3" xfId="12445"/>
    <cellStyle name="Normál 5 3 13 2 2 4" xfId="22346"/>
    <cellStyle name="Normál 5 3 13 2 3" xfId="14921"/>
    <cellStyle name="Normál 5 3 13 2 3 2" xfId="24815"/>
    <cellStyle name="Normál 5 3 13 2 4" xfId="9906"/>
    <cellStyle name="Normál 5 3 13 2 5" xfId="6891"/>
    <cellStyle name="Normál 5 3 13 2 6" xfId="19876"/>
    <cellStyle name="Normál 5 3 13 2 7" xfId="29736"/>
    <cellStyle name="Normál 5 3 13 3" xfId="2302"/>
    <cellStyle name="Normál 5 3 13 3 2" xfId="6894"/>
    <cellStyle name="Normál 5 3 13 3 2 2" xfId="17409"/>
    <cellStyle name="Normál 5 3 13 3 2 2 2" xfId="27289"/>
    <cellStyle name="Normál 5 3 13 3 2 3" xfId="12446"/>
    <cellStyle name="Normál 5 3 13 3 2 4" xfId="22347"/>
    <cellStyle name="Normál 5 3 13 3 3" xfId="14922"/>
    <cellStyle name="Normál 5 3 13 3 3 2" xfId="24816"/>
    <cellStyle name="Normál 5 3 13 3 4" xfId="9907"/>
    <cellStyle name="Normál 5 3 13 3 5" xfId="6893"/>
    <cellStyle name="Normál 5 3 13 3 6" xfId="19877"/>
    <cellStyle name="Normál 5 3 13 3 7" xfId="29737"/>
    <cellStyle name="Normál 5 3 13 4" xfId="2303"/>
    <cellStyle name="Normál 5 3 13 4 2" xfId="6896"/>
    <cellStyle name="Normál 5 3 13 4 2 2" xfId="17410"/>
    <cellStyle name="Normál 5 3 13 4 2 2 2" xfId="27290"/>
    <cellStyle name="Normál 5 3 13 4 2 3" xfId="12447"/>
    <cellStyle name="Normál 5 3 13 4 2 4" xfId="22348"/>
    <cellStyle name="Normál 5 3 13 4 3" xfId="14923"/>
    <cellStyle name="Normál 5 3 13 4 3 2" xfId="24817"/>
    <cellStyle name="Normál 5 3 13 4 4" xfId="9908"/>
    <cellStyle name="Normál 5 3 13 4 5" xfId="6895"/>
    <cellStyle name="Normál 5 3 13 4 6" xfId="19878"/>
    <cellStyle name="Normál 5 3 13 4 7" xfId="29738"/>
    <cellStyle name="Normál 5 3 13 5" xfId="6897"/>
    <cellStyle name="Normál 5 3 13 5 2" xfId="17407"/>
    <cellStyle name="Normál 5 3 13 5 2 2" xfId="27287"/>
    <cellStyle name="Normál 5 3 13 5 3" xfId="12444"/>
    <cellStyle name="Normál 5 3 13 5 4" xfId="22345"/>
    <cellStyle name="Normál 5 3 13 6" xfId="14920"/>
    <cellStyle name="Normál 5 3 13 6 2" xfId="24814"/>
    <cellStyle name="Normál 5 3 13 7" xfId="9905"/>
    <cellStyle name="Normál 5 3 13 8" xfId="6890"/>
    <cellStyle name="Normál 5 3 13 9" xfId="19875"/>
    <cellStyle name="Normál 5 3 14" xfId="2304"/>
    <cellStyle name="Normál 5 3 14 10" xfId="29739"/>
    <cellStyle name="Normál 5 3 14 2" xfId="2305"/>
    <cellStyle name="Normál 5 3 14 2 2" xfId="6900"/>
    <cellStyle name="Normál 5 3 14 2 2 2" xfId="17412"/>
    <cellStyle name="Normál 5 3 14 2 2 2 2" xfId="27292"/>
    <cellStyle name="Normál 5 3 14 2 2 3" xfId="12449"/>
    <cellStyle name="Normál 5 3 14 2 2 4" xfId="22350"/>
    <cellStyle name="Normál 5 3 14 2 3" xfId="14925"/>
    <cellStyle name="Normál 5 3 14 2 3 2" xfId="24819"/>
    <cellStyle name="Normál 5 3 14 2 4" xfId="9910"/>
    <cellStyle name="Normál 5 3 14 2 5" xfId="6899"/>
    <cellStyle name="Normál 5 3 14 2 6" xfId="19880"/>
    <cellStyle name="Normál 5 3 14 2 7" xfId="29740"/>
    <cellStyle name="Normál 5 3 14 3" xfId="2306"/>
    <cellStyle name="Normál 5 3 14 3 2" xfId="6902"/>
    <cellStyle name="Normál 5 3 14 3 2 2" xfId="17413"/>
    <cellStyle name="Normál 5 3 14 3 2 2 2" xfId="27293"/>
    <cellStyle name="Normál 5 3 14 3 2 3" xfId="12450"/>
    <cellStyle name="Normál 5 3 14 3 2 4" xfId="22351"/>
    <cellStyle name="Normál 5 3 14 3 3" xfId="14926"/>
    <cellStyle name="Normál 5 3 14 3 3 2" xfId="24820"/>
    <cellStyle name="Normál 5 3 14 3 4" xfId="9911"/>
    <cellStyle name="Normál 5 3 14 3 5" xfId="6901"/>
    <cellStyle name="Normál 5 3 14 3 6" xfId="19881"/>
    <cellStyle name="Normál 5 3 14 3 7" xfId="29741"/>
    <cellStyle name="Normál 5 3 14 4" xfId="2307"/>
    <cellStyle name="Normál 5 3 14 4 2" xfId="6904"/>
    <cellStyle name="Normál 5 3 14 4 2 2" xfId="17414"/>
    <cellStyle name="Normál 5 3 14 4 2 2 2" xfId="27294"/>
    <cellStyle name="Normál 5 3 14 4 2 3" xfId="12451"/>
    <cellStyle name="Normál 5 3 14 4 2 4" xfId="22352"/>
    <cellStyle name="Normál 5 3 14 4 3" xfId="14927"/>
    <cellStyle name="Normál 5 3 14 4 3 2" xfId="24821"/>
    <cellStyle name="Normál 5 3 14 4 4" xfId="9912"/>
    <cellStyle name="Normál 5 3 14 4 5" xfId="6903"/>
    <cellStyle name="Normál 5 3 14 4 6" xfId="19882"/>
    <cellStyle name="Normál 5 3 14 4 7" xfId="29742"/>
    <cellStyle name="Normál 5 3 14 5" xfId="6905"/>
    <cellStyle name="Normál 5 3 14 5 2" xfId="17411"/>
    <cellStyle name="Normál 5 3 14 5 2 2" xfId="27291"/>
    <cellStyle name="Normál 5 3 14 5 3" xfId="12448"/>
    <cellStyle name="Normál 5 3 14 5 4" xfId="22349"/>
    <cellStyle name="Normál 5 3 14 6" xfId="14924"/>
    <cellStyle name="Normál 5 3 14 6 2" xfId="24818"/>
    <cellStyle name="Normál 5 3 14 7" xfId="9909"/>
    <cellStyle name="Normál 5 3 14 8" xfId="6898"/>
    <cellStyle name="Normál 5 3 14 9" xfId="19879"/>
    <cellStyle name="Normál 5 3 15" xfId="2308"/>
    <cellStyle name="Normál 5 3 15 2" xfId="6907"/>
    <cellStyle name="Normál 5 3 15 2 2" xfId="17415"/>
    <cellStyle name="Normál 5 3 15 2 2 2" xfId="27295"/>
    <cellStyle name="Normál 5 3 15 2 3" xfId="12452"/>
    <cellStyle name="Normál 5 3 15 2 4" xfId="22353"/>
    <cellStyle name="Normál 5 3 15 3" xfId="14928"/>
    <cellStyle name="Normál 5 3 15 3 2" xfId="24822"/>
    <cellStyle name="Normál 5 3 15 4" xfId="9913"/>
    <cellStyle name="Normál 5 3 15 5" xfId="6906"/>
    <cellStyle name="Normál 5 3 15 6" xfId="19883"/>
    <cellStyle name="Normál 5 3 15 7" xfId="29743"/>
    <cellStyle name="Normál 5 3 16" xfId="2309"/>
    <cellStyle name="Normál 5 3 16 2" xfId="6909"/>
    <cellStyle name="Normál 5 3 16 2 2" xfId="17416"/>
    <cellStyle name="Normál 5 3 16 2 2 2" xfId="27296"/>
    <cellStyle name="Normál 5 3 16 2 3" xfId="12453"/>
    <cellStyle name="Normál 5 3 16 2 4" xfId="22354"/>
    <cellStyle name="Normál 5 3 16 3" xfId="14929"/>
    <cellStyle name="Normál 5 3 16 3 2" xfId="24823"/>
    <cellStyle name="Normál 5 3 16 4" xfId="9914"/>
    <cellStyle name="Normál 5 3 16 5" xfId="6908"/>
    <cellStyle name="Normál 5 3 16 6" xfId="19884"/>
    <cellStyle name="Normál 5 3 16 7" xfId="29744"/>
    <cellStyle name="Normál 5 3 17" xfId="2310"/>
    <cellStyle name="Normál 5 3 17 2" xfId="6911"/>
    <cellStyle name="Normál 5 3 17 2 2" xfId="17417"/>
    <cellStyle name="Normál 5 3 17 2 2 2" xfId="27297"/>
    <cellStyle name="Normál 5 3 17 2 3" xfId="12454"/>
    <cellStyle name="Normál 5 3 17 2 4" xfId="22355"/>
    <cellStyle name="Normál 5 3 17 3" xfId="14930"/>
    <cellStyle name="Normál 5 3 17 3 2" xfId="24824"/>
    <cellStyle name="Normál 5 3 17 4" xfId="9915"/>
    <cellStyle name="Normál 5 3 17 5" xfId="6910"/>
    <cellStyle name="Normál 5 3 17 6" xfId="19885"/>
    <cellStyle name="Normál 5 3 17 7" xfId="29745"/>
    <cellStyle name="Normál 5 3 18" xfId="2311"/>
    <cellStyle name="Normál 5 3 18 2" xfId="6913"/>
    <cellStyle name="Normál 5 3 18 2 2" xfId="17418"/>
    <cellStyle name="Normál 5 3 18 2 2 2" xfId="27298"/>
    <cellStyle name="Normál 5 3 18 2 3" xfId="12455"/>
    <cellStyle name="Normál 5 3 18 2 4" xfId="22356"/>
    <cellStyle name="Normál 5 3 18 3" xfId="14931"/>
    <cellStyle name="Normál 5 3 18 3 2" xfId="24825"/>
    <cellStyle name="Normál 5 3 18 4" xfId="9916"/>
    <cellStyle name="Normál 5 3 18 5" xfId="6912"/>
    <cellStyle name="Normál 5 3 18 6" xfId="19886"/>
    <cellStyle name="Normál 5 3 18 7" xfId="29746"/>
    <cellStyle name="Normál 5 3 19" xfId="6914"/>
    <cellStyle name="Normál 5 3 19 2" xfId="17379"/>
    <cellStyle name="Normál 5 3 19 2 2" xfId="27259"/>
    <cellStyle name="Normál 5 3 19 3" xfId="12416"/>
    <cellStyle name="Normál 5 3 19 4" xfId="22317"/>
    <cellStyle name="Normál 5 3 2" xfId="2312"/>
    <cellStyle name="Normál 5 3 2 10" xfId="2313"/>
    <cellStyle name="Normál 5 3 2 10 2" xfId="6917"/>
    <cellStyle name="Normál 5 3 2 10 2 2" xfId="17420"/>
    <cellStyle name="Normál 5 3 2 10 2 2 2" xfId="27300"/>
    <cellStyle name="Normál 5 3 2 10 2 3" xfId="12457"/>
    <cellStyle name="Normál 5 3 2 10 2 4" xfId="22358"/>
    <cellStyle name="Normál 5 3 2 10 3" xfId="14933"/>
    <cellStyle name="Normál 5 3 2 10 3 2" xfId="24827"/>
    <cellStyle name="Normál 5 3 2 10 4" xfId="9918"/>
    <cellStyle name="Normál 5 3 2 10 5" xfId="6916"/>
    <cellStyle name="Normál 5 3 2 10 6" xfId="19888"/>
    <cellStyle name="Normál 5 3 2 10 7" xfId="29748"/>
    <cellStyle name="Normál 5 3 2 11" xfId="2314"/>
    <cellStyle name="Normál 5 3 2 11 2" xfId="6919"/>
    <cellStyle name="Normál 5 3 2 11 2 2" xfId="17421"/>
    <cellStyle name="Normál 5 3 2 11 2 2 2" xfId="27301"/>
    <cellStyle name="Normál 5 3 2 11 2 3" xfId="12458"/>
    <cellStyle name="Normál 5 3 2 11 2 4" xfId="22359"/>
    <cellStyle name="Normál 5 3 2 11 3" xfId="14934"/>
    <cellStyle name="Normál 5 3 2 11 3 2" xfId="24828"/>
    <cellStyle name="Normál 5 3 2 11 4" xfId="9919"/>
    <cellStyle name="Normál 5 3 2 11 5" xfId="6918"/>
    <cellStyle name="Normál 5 3 2 11 6" xfId="19889"/>
    <cellStyle name="Normál 5 3 2 11 7" xfId="29749"/>
    <cellStyle name="Normál 5 3 2 12" xfId="2315"/>
    <cellStyle name="Normál 5 3 2 12 2" xfId="6921"/>
    <cellStyle name="Normál 5 3 2 12 2 2" xfId="17422"/>
    <cellStyle name="Normál 5 3 2 12 2 2 2" xfId="27302"/>
    <cellStyle name="Normál 5 3 2 12 2 3" xfId="12459"/>
    <cellStyle name="Normál 5 3 2 12 2 4" xfId="22360"/>
    <cellStyle name="Normál 5 3 2 12 3" xfId="14935"/>
    <cellStyle name="Normál 5 3 2 12 3 2" xfId="24829"/>
    <cellStyle name="Normál 5 3 2 12 4" xfId="9920"/>
    <cellStyle name="Normál 5 3 2 12 5" xfId="6920"/>
    <cellStyle name="Normál 5 3 2 12 6" xfId="19890"/>
    <cellStyle name="Normál 5 3 2 12 7" xfId="29750"/>
    <cellStyle name="Normál 5 3 2 13" xfId="2316"/>
    <cellStyle name="Normál 5 3 2 13 2" xfId="6923"/>
    <cellStyle name="Normál 5 3 2 13 2 2" xfId="17423"/>
    <cellStyle name="Normál 5 3 2 13 2 2 2" xfId="27303"/>
    <cellStyle name="Normál 5 3 2 13 2 3" xfId="12460"/>
    <cellStyle name="Normál 5 3 2 13 2 4" xfId="22361"/>
    <cellStyle name="Normál 5 3 2 13 3" xfId="14936"/>
    <cellStyle name="Normál 5 3 2 13 3 2" xfId="24830"/>
    <cellStyle name="Normál 5 3 2 13 4" xfId="9921"/>
    <cellStyle name="Normál 5 3 2 13 5" xfId="6922"/>
    <cellStyle name="Normál 5 3 2 13 6" xfId="19891"/>
    <cellStyle name="Normál 5 3 2 13 7" xfId="29751"/>
    <cellStyle name="Normál 5 3 2 14" xfId="6924"/>
    <cellStyle name="Normál 5 3 2 14 2" xfId="17419"/>
    <cellStyle name="Normál 5 3 2 14 2 2" xfId="27299"/>
    <cellStyle name="Normál 5 3 2 14 3" xfId="12456"/>
    <cellStyle name="Normál 5 3 2 14 4" xfId="22357"/>
    <cellStyle name="Normál 5 3 2 15" xfId="14932"/>
    <cellStyle name="Normál 5 3 2 15 2" xfId="24826"/>
    <cellStyle name="Normál 5 3 2 16" xfId="9917"/>
    <cellStyle name="Normál 5 3 2 17" xfId="6915"/>
    <cellStyle name="Normál 5 3 2 18" xfId="19887"/>
    <cellStyle name="Normál 5 3 2 19" xfId="29747"/>
    <cellStyle name="Normál 5 3 2 2" xfId="2317"/>
    <cellStyle name="Normál 5 3 2 2 10" xfId="2318"/>
    <cellStyle name="Normál 5 3 2 2 10 2" xfId="6927"/>
    <cellStyle name="Normál 5 3 2 2 10 2 2" xfId="17425"/>
    <cellStyle name="Normál 5 3 2 2 10 2 2 2" xfId="27305"/>
    <cellStyle name="Normál 5 3 2 2 10 2 3" xfId="12462"/>
    <cellStyle name="Normál 5 3 2 2 10 2 4" xfId="22363"/>
    <cellStyle name="Normál 5 3 2 2 10 3" xfId="14938"/>
    <cellStyle name="Normál 5 3 2 2 10 3 2" xfId="24832"/>
    <cellStyle name="Normál 5 3 2 2 10 4" xfId="9923"/>
    <cellStyle name="Normál 5 3 2 2 10 5" xfId="6926"/>
    <cellStyle name="Normál 5 3 2 2 10 6" xfId="19893"/>
    <cellStyle name="Normál 5 3 2 2 10 7" xfId="29753"/>
    <cellStyle name="Normál 5 3 2 2 11" xfId="2319"/>
    <cellStyle name="Normál 5 3 2 2 11 2" xfId="6929"/>
    <cellStyle name="Normál 5 3 2 2 11 2 2" xfId="17426"/>
    <cellStyle name="Normál 5 3 2 2 11 2 2 2" xfId="27306"/>
    <cellStyle name="Normál 5 3 2 2 11 2 3" xfId="12463"/>
    <cellStyle name="Normál 5 3 2 2 11 2 4" xfId="22364"/>
    <cellStyle name="Normál 5 3 2 2 11 3" xfId="14939"/>
    <cellStyle name="Normál 5 3 2 2 11 3 2" xfId="24833"/>
    <cellStyle name="Normál 5 3 2 2 11 4" xfId="9924"/>
    <cellStyle name="Normál 5 3 2 2 11 5" xfId="6928"/>
    <cellStyle name="Normál 5 3 2 2 11 6" xfId="19894"/>
    <cellStyle name="Normál 5 3 2 2 11 7" xfId="29754"/>
    <cellStyle name="Normál 5 3 2 2 12" xfId="2320"/>
    <cellStyle name="Normál 5 3 2 2 12 2" xfId="6931"/>
    <cellStyle name="Normál 5 3 2 2 12 2 2" xfId="17427"/>
    <cellStyle name="Normál 5 3 2 2 12 2 2 2" xfId="27307"/>
    <cellStyle name="Normál 5 3 2 2 12 2 3" xfId="12464"/>
    <cellStyle name="Normál 5 3 2 2 12 2 4" xfId="22365"/>
    <cellStyle name="Normál 5 3 2 2 12 3" xfId="14940"/>
    <cellStyle name="Normál 5 3 2 2 12 3 2" xfId="24834"/>
    <cellStyle name="Normál 5 3 2 2 12 4" xfId="9925"/>
    <cellStyle name="Normál 5 3 2 2 12 5" xfId="6930"/>
    <cellStyle name="Normál 5 3 2 2 12 6" xfId="19895"/>
    <cellStyle name="Normál 5 3 2 2 12 7" xfId="29755"/>
    <cellStyle name="Normál 5 3 2 2 13" xfId="6932"/>
    <cellStyle name="Normál 5 3 2 2 13 2" xfId="17424"/>
    <cellStyle name="Normál 5 3 2 2 13 2 2" xfId="27304"/>
    <cellStyle name="Normál 5 3 2 2 13 3" xfId="12461"/>
    <cellStyle name="Normál 5 3 2 2 13 4" xfId="22362"/>
    <cellStyle name="Normál 5 3 2 2 14" xfId="14937"/>
    <cellStyle name="Normál 5 3 2 2 14 2" xfId="24831"/>
    <cellStyle name="Normál 5 3 2 2 15" xfId="9922"/>
    <cellStyle name="Normál 5 3 2 2 16" xfId="6925"/>
    <cellStyle name="Normál 5 3 2 2 17" xfId="19892"/>
    <cellStyle name="Normál 5 3 2 2 18" xfId="29752"/>
    <cellStyle name="Normál 5 3 2 2 2" xfId="2321"/>
    <cellStyle name="Normál 5 3 2 2 2 10" xfId="6933"/>
    <cellStyle name="Normál 5 3 2 2 2 11" xfId="19896"/>
    <cellStyle name="Normál 5 3 2 2 2 12" xfId="29756"/>
    <cellStyle name="Normál 5 3 2 2 2 2" xfId="2322"/>
    <cellStyle name="Normál 5 3 2 2 2 2 10" xfId="29757"/>
    <cellStyle name="Normál 5 3 2 2 2 2 2" xfId="2323"/>
    <cellStyle name="Normál 5 3 2 2 2 2 2 2" xfId="6936"/>
    <cellStyle name="Normál 5 3 2 2 2 2 2 2 2" xfId="17430"/>
    <cellStyle name="Normál 5 3 2 2 2 2 2 2 2 2" xfId="27310"/>
    <cellStyle name="Normál 5 3 2 2 2 2 2 2 3" xfId="12467"/>
    <cellStyle name="Normál 5 3 2 2 2 2 2 2 4" xfId="22368"/>
    <cellStyle name="Normál 5 3 2 2 2 2 2 3" xfId="14943"/>
    <cellStyle name="Normál 5 3 2 2 2 2 2 3 2" xfId="24837"/>
    <cellStyle name="Normál 5 3 2 2 2 2 2 4" xfId="9928"/>
    <cellStyle name="Normál 5 3 2 2 2 2 2 5" xfId="6935"/>
    <cellStyle name="Normál 5 3 2 2 2 2 2 6" xfId="19898"/>
    <cellStyle name="Normál 5 3 2 2 2 2 2 7" xfId="29758"/>
    <cellStyle name="Normál 5 3 2 2 2 2 3" xfId="2324"/>
    <cellStyle name="Normál 5 3 2 2 2 2 3 2" xfId="6938"/>
    <cellStyle name="Normál 5 3 2 2 2 2 3 2 2" xfId="17431"/>
    <cellStyle name="Normál 5 3 2 2 2 2 3 2 2 2" xfId="27311"/>
    <cellStyle name="Normál 5 3 2 2 2 2 3 2 3" xfId="12468"/>
    <cellStyle name="Normál 5 3 2 2 2 2 3 2 4" xfId="22369"/>
    <cellStyle name="Normál 5 3 2 2 2 2 3 3" xfId="14944"/>
    <cellStyle name="Normál 5 3 2 2 2 2 3 3 2" xfId="24838"/>
    <cellStyle name="Normál 5 3 2 2 2 2 3 4" xfId="9929"/>
    <cellStyle name="Normál 5 3 2 2 2 2 3 5" xfId="6937"/>
    <cellStyle name="Normál 5 3 2 2 2 2 3 6" xfId="19899"/>
    <cellStyle name="Normál 5 3 2 2 2 2 3 7" xfId="29759"/>
    <cellStyle name="Normál 5 3 2 2 2 2 4" xfId="2325"/>
    <cellStyle name="Normál 5 3 2 2 2 2 4 2" xfId="6940"/>
    <cellStyle name="Normál 5 3 2 2 2 2 4 2 2" xfId="17432"/>
    <cellStyle name="Normál 5 3 2 2 2 2 4 2 2 2" xfId="27312"/>
    <cellStyle name="Normál 5 3 2 2 2 2 4 2 3" xfId="12469"/>
    <cellStyle name="Normál 5 3 2 2 2 2 4 2 4" xfId="22370"/>
    <cellStyle name="Normál 5 3 2 2 2 2 4 3" xfId="14945"/>
    <cellStyle name="Normál 5 3 2 2 2 2 4 3 2" xfId="24839"/>
    <cellStyle name="Normál 5 3 2 2 2 2 4 4" xfId="9930"/>
    <cellStyle name="Normál 5 3 2 2 2 2 4 5" xfId="6939"/>
    <cellStyle name="Normál 5 3 2 2 2 2 4 6" xfId="19900"/>
    <cellStyle name="Normál 5 3 2 2 2 2 4 7" xfId="29760"/>
    <cellStyle name="Normál 5 3 2 2 2 2 5" xfId="6941"/>
    <cellStyle name="Normál 5 3 2 2 2 2 5 2" xfId="17429"/>
    <cellStyle name="Normál 5 3 2 2 2 2 5 2 2" xfId="27309"/>
    <cellStyle name="Normál 5 3 2 2 2 2 5 3" xfId="12466"/>
    <cellStyle name="Normál 5 3 2 2 2 2 5 4" xfId="22367"/>
    <cellStyle name="Normál 5 3 2 2 2 2 6" xfId="14942"/>
    <cellStyle name="Normál 5 3 2 2 2 2 6 2" xfId="24836"/>
    <cellStyle name="Normál 5 3 2 2 2 2 7" xfId="9927"/>
    <cellStyle name="Normál 5 3 2 2 2 2 8" xfId="6934"/>
    <cellStyle name="Normál 5 3 2 2 2 2 9" xfId="19897"/>
    <cellStyle name="Normál 5 3 2 2 2 3" xfId="2326"/>
    <cellStyle name="Normál 5 3 2 2 2 3 2" xfId="6943"/>
    <cellStyle name="Normál 5 3 2 2 2 3 2 2" xfId="17433"/>
    <cellStyle name="Normál 5 3 2 2 2 3 2 2 2" xfId="27313"/>
    <cellStyle name="Normál 5 3 2 2 2 3 2 3" xfId="12470"/>
    <cellStyle name="Normál 5 3 2 2 2 3 2 4" xfId="22371"/>
    <cellStyle name="Normál 5 3 2 2 2 3 3" xfId="14946"/>
    <cellStyle name="Normál 5 3 2 2 2 3 3 2" xfId="24840"/>
    <cellStyle name="Normál 5 3 2 2 2 3 4" xfId="9931"/>
    <cellStyle name="Normál 5 3 2 2 2 3 5" xfId="6942"/>
    <cellStyle name="Normál 5 3 2 2 2 3 6" xfId="19901"/>
    <cellStyle name="Normál 5 3 2 2 2 3 7" xfId="29761"/>
    <cellStyle name="Normál 5 3 2 2 2 4" xfId="2327"/>
    <cellStyle name="Normál 5 3 2 2 2 4 2" xfId="6945"/>
    <cellStyle name="Normál 5 3 2 2 2 4 2 2" xfId="17434"/>
    <cellStyle name="Normál 5 3 2 2 2 4 2 2 2" xfId="27314"/>
    <cellStyle name="Normál 5 3 2 2 2 4 2 3" xfId="12471"/>
    <cellStyle name="Normál 5 3 2 2 2 4 2 4" xfId="22372"/>
    <cellStyle name="Normál 5 3 2 2 2 4 3" xfId="14947"/>
    <cellStyle name="Normál 5 3 2 2 2 4 3 2" xfId="24841"/>
    <cellStyle name="Normál 5 3 2 2 2 4 4" xfId="9932"/>
    <cellStyle name="Normál 5 3 2 2 2 4 5" xfId="6944"/>
    <cellStyle name="Normál 5 3 2 2 2 4 6" xfId="19902"/>
    <cellStyle name="Normál 5 3 2 2 2 4 7" xfId="29762"/>
    <cellStyle name="Normál 5 3 2 2 2 5" xfId="2328"/>
    <cellStyle name="Normál 5 3 2 2 2 5 2" xfId="6947"/>
    <cellStyle name="Normál 5 3 2 2 2 5 2 2" xfId="17435"/>
    <cellStyle name="Normál 5 3 2 2 2 5 2 2 2" xfId="27315"/>
    <cellStyle name="Normál 5 3 2 2 2 5 2 3" xfId="12472"/>
    <cellStyle name="Normál 5 3 2 2 2 5 2 4" xfId="22373"/>
    <cellStyle name="Normál 5 3 2 2 2 5 3" xfId="14948"/>
    <cellStyle name="Normál 5 3 2 2 2 5 3 2" xfId="24842"/>
    <cellStyle name="Normál 5 3 2 2 2 5 4" xfId="9933"/>
    <cellStyle name="Normál 5 3 2 2 2 5 5" xfId="6946"/>
    <cellStyle name="Normál 5 3 2 2 2 5 6" xfId="19903"/>
    <cellStyle name="Normál 5 3 2 2 2 5 7" xfId="29763"/>
    <cellStyle name="Normál 5 3 2 2 2 6" xfId="2329"/>
    <cellStyle name="Normál 5 3 2 2 2 6 2" xfId="6949"/>
    <cellStyle name="Normál 5 3 2 2 2 6 2 2" xfId="17436"/>
    <cellStyle name="Normál 5 3 2 2 2 6 2 2 2" xfId="27316"/>
    <cellStyle name="Normál 5 3 2 2 2 6 2 3" xfId="12473"/>
    <cellStyle name="Normál 5 3 2 2 2 6 2 4" xfId="22374"/>
    <cellStyle name="Normál 5 3 2 2 2 6 3" xfId="14949"/>
    <cellStyle name="Normál 5 3 2 2 2 6 3 2" xfId="24843"/>
    <cellStyle name="Normál 5 3 2 2 2 6 4" xfId="9934"/>
    <cellStyle name="Normál 5 3 2 2 2 6 5" xfId="6948"/>
    <cellStyle name="Normál 5 3 2 2 2 6 6" xfId="19904"/>
    <cellStyle name="Normál 5 3 2 2 2 6 7" xfId="29764"/>
    <cellStyle name="Normál 5 3 2 2 2 7" xfId="6950"/>
    <cellStyle name="Normál 5 3 2 2 2 7 2" xfId="17428"/>
    <cellStyle name="Normál 5 3 2 2 2 7 2 2" xfId="27308"/>
    <cellStyle name="Normál 5 3 2 2 2 7 3" xfId="12465"/>
    <cellStyle name="Normál 5 3 2 2 2 7 4" xfId="22366"/>
    <cellStyle name="Normál 5 3 2 2 2 8" xfId="14941"/>
    <cellStyle name="Normál 5 3 2 2 2 8 2" xfId="24835"/>
    <cellStyle name="Normál 5 3 2 2 2 9" xfId="9926"/>
    <cellStyle name="Normál 5 3 2 2 3" xfId="2330"/>
    <cellStyle name="Normál 5 3 2 2 3 10" xfId="6951"/>
    <cellStyle name="Normál 5 3 2 2 3 11" xfId="19905"/>
    <cellStyle name="Normál 5 3 2 2 3 12" xfId="29765"/>
    <cellStyle name="Normál 5 3 2 2 3 2" xfId="2331"/>
    <cellStyle name="Normál 5 3 2 2 3 2 10" xfId="29766"/>
    <cellStyle name="Normál 5 3 2 2 3 2 2" xfId="2332"/>
    <cellStyle name="Normál 5 3 2 2 3 2 2 2" xfId="6954"/>
    <cellStyle name="Normál 5 3 2 2 3 2 2 2 2" xfId="17439"/>
    <cellStyle name="Normál 5 3 2 2 3 2 2 2 2 2" xfId="27319"/>
    <cellStyle name="Normál 5 3 2 2 3 2 2 2 3" xfId="12476"/>
    <cellStyle name="Normál 5 3 2 2 3 2 2 2 4" xfId="22377"/>
    <cellStyle name="Normál 5 3 2 2 3 2 2 3" xfId="14952"/>
    <cellStyle name="Normál 5 3 2 2 3 2 2 3 2" xfId="24846"/>
    <cellStyle name="Normál 5 3 2 2 3 2 2 4" xfId="9937"/>
    <cellStyle name="Normál 5 3 2 2 3 2 2 5" xfId="6953"/>
    <cellStyle name="Normál 5 3 2 2 3 2 2 6" xfId="19907"/>
    <cellStyle name="Normál 5 3 2 2 3 2 2 7" xfId="29767"/>
    <cellStyle name="Normál 5 3 2 2 3 2 3" xfId="2333"/>
    <cellStyle name="Normál 5 3 2 2 3 2 3 2" xfId="6956"/>
    <cellStyle name="Normál 5 3 2 2 3 2 3 2 2" xfId="17440"/>
    <cellStyle name="Normál 5 3 2 2 3 2 3 2 2 2" xfId="27320"/>
    <cellStyle name="Normál 5 3 2 2 3 2 3 2 3" xfId="12477"/>
    <cellStyle name="Normál 5 3 2 2 3 2 3 2 4" xfId="22378"/>
    <cellStyle name="Normál 5 3 2 2 3 2 3 3" xfId="14953"/>
    <cellStyle name="Normál 5 3 2 2 3 2 3 3 2" xfId="24847"/>
    <cellStyle name="Normál 5 3 2 2 3 2 3 4" xfId="9938"/>
    <cellStyle name="Normál 5 3 2 2 3 2 3 5" xfId="6955"/>
    <cellStyle name="Normál 5 3 2 2 3 2 3 6" xfId="19908"/>
    <cellStyle name="Normál 5 3 2 2 3 2 3 7" xfId="29768"/>
    <cellStyle name="Normál 5 3 2 2 3 2 4" xfId="2334"/>
    <cellStyle name="Normál 5 3 2 2 3 2 4 2" xfId="6958"/>
    <cellStyle name="Normál 5 3 2 2 3 2 4 2 2" xfId="17441"/>
    <cellStyle name="Normál 5 3 2 2 3 2 4 2 2 2" xfId="27321"/>
    <cellStyle name="Normál 5 3 2 2 3 2 4 2 3" xfId="12478"/>
    <cellStyle name="Normál 5 3 2 2 3 2 4 2 4" xfId="22379"/>
    <cellStyle name="Normál 5 3 2 2 3 2 4 3" xfId="14954"/>
    <cellStyle name="Normál 5 3 2 2 3 2 4 3 2" xfId="24848"/>
    <cellStyle name="Normál 5 3 2 2 3 2 4 4" xfId="9939"/>
    <cellStyle name="Normál 5 3 2 2 3 2 4 5" xfId="6957"/>
    <cellStyle name="Normál 5 3 2 2 3 2 4 6" xfId="19909"/>
    <cellStyle name="Normál 5 3 2 2 3 2 4 7" xfId="29769"/>
    <cellStyle name="Normál 5 3 2 2 3 2 5" xfId="6959"/>
    <cellStyle name="Normál 5 3 2 2 3 2 5 2" xfId="17438"/>
    <cellStyle name="Normál 5 3 2 2 3 2 5 2 2" xfId="27318"/>
    <cellStyle name="Normál 5 3 2 2 3 2 5 3" xfId="12475"/>
    <cellStyle name="Normál 5 3 2 2 3 2 5 4" xfId="22376"/>
    <cellStyle name="Normál 5 3 2 2 3 2 6" xfId="14951"/>
    <cellStyle name="Normál 5 3 2 2 3 2 6 2" xfId="24845"/>
    <cellStyle name="Normál 5 3 2 2 3 2 7" xfId="9936"/>
    <cellStyle name="Normál 5 3 2 2 3 2 8" xfId="6952"/>
    <cellStyle name="Normál 5 3 2 2 3 2 9" xfId="19906"/>
    <cellStyle name="Normál 5 3 2 2 3 3" xfId="2335"/>
    <cellStyle name="Normál 5 3 2 2 3 3 2" xfId="6961"/>
    <cellStyle name="Normál 5 3 2 2 3 3 2 2" xfId="17442"/>
    <cellStyle name="Normál 5 3 2 2 3 3 2 2 2" xfId="27322"/>
    <cellStyle name="Normál 5 3 2 2 3 3 2 3" xfId="12479"/>
    <cellStyle name="Normál 5 3 2 2 3 3 2 4" xfId="22380"/>
    <cellStyle name="Normál 5 3 2 2 3 3 3" xfId="14955"/>
    <cellStyle name="Normál 5 3 2 2 3 3 3 2" xfId="24849"/>
    <cellStyle name="Normál 5 3 2 2 3 3 4" xfId="9940"/>
    <cellStyle name="Normál 5 3 2 2 3 3 5" xfId="6960"/>
    <cellStyle name="Normál 5 3 2 2 3 3 6" xfId="19910"/>
    <cellStyle name="Normál 5 3 2 2 3 3 7" xfId="29770"/>
    <cellStyle name="Normál 5 3 2 2 3 4" xfId="2336"/>
    <cellStyle name="Normál 5 3 2 2 3 4 2" xfId="6963"/>
    <cellStyle name="Normál 5 3 2 2 3 4 2 2" xfId="17443"/>
    <cellStyle name="Normál 5 3 2 2 3 4 2 2 2" xfId="27323"/>
    <cellStyle name="Normál 5 3 2 2 3 4 2 3" xfId="12480"/>
    <cellStyle name="Normál 5 3 2 2 3 4 2 4" xfId="22381"/>
    <cellStyle name="Normál 5 3 2 2 3 4 3" xfId="14956"/>
    <cellStyle name="Normál 5 3 2 2 3 4 3 2" xfId="24850"/>
    <cellStyle name="Normál 5 3 2 2 3 4 4" xfId="9941"/>
    <cellStyle name="Normál 5 3 2 2 3 4 5" xfId="6962"/>
    <cellStyle name="Normál 5 3 2 2 3 4 6" xfId="19911"/>
    <cellStyle name="Normál 5 3 2 2 3 4 7" xfId="29771"/>
    <cellStyle name="Normál 5 3 2 2 3 5" xfId="2337"/>
    <cellStyle name="Normál 5 3 2 2 3 5 2" xfId="6965"/>
    <cellStyle name="Normál 5 3 2 2 3 5 2 2" xfId="17444"/>
    <cellStyle name="Normál 5 3 2 2 3 5 2 2 2" xfId="27324"/>
    <cellStyle name="Normál 5 3 2 2 3 5 2 3" xfId="12481"/>
    <cellStyle name="Normál 5 3 2 2 3 5 2 4" xfId="22382"/>
    <cellStyle name="Normál 5 3 2 2 3 5 3" xfId="14957"/>
    <cellStyle name="Normál 5 3 2 2 3 5 3 2" xfId="24851"/>
    <cellStyle name="Normál 5 3 2 2 3 5 4" xfId="9942"/>
    <cellStyle name="Normál 5 3 2 2 3 5 5" xfId="6964"/>
    <cellStyle name="Normál 5 3 2 2 3 5 6" xfId="19912"/>
    <cellStyle name="Normál 5 3 2 2 3 5 7" xfId="29772"/>
    <cellStyle name="Normál 5 3 2 2 3 6" xfId="2338"/>
    <cellStyle name="Normál 5 3 2 2 3 6 2" xfId="6967"/>
    <cellStyle name="Normál 5 3 2 2 3 6 2 2" xfId="17445"/>
    <cellStyle name="Normál 5 3 2 2 3 6 2 2 2" xfId="27325"/>
    <cellStyle name="Normál 5 3 2 2 3 6 2 3" xfId="12482"/>
    <cellStyle name="Normál 5 3 2 2 3 6 2 4" xfId="22383"/>
    <cellStyle name="Normál 5 3 2 2 3 6 3" xfId="14958"/>
    <cellStyle name="Normál 5 3 2 2 3 6 3 2" xfId="24852"/>
    <cellStyle name="Normál 5 3 2 2 3 6 4" xfId="9943"/>
    <cellStyle name="Normál 5 3 2 2 3 6 5" xfId="6966"/>
    <cellStyle name="Normál 5 3 2 2 3 6 6" xfId="19913"/>
    <cellStyle name="Normál 5 3 2 2 3 6 7" xfId="29773"/>
    <cellStyle name="Normál 5 3 2 2 3 7" xfId="6968"/>
    <cellStyle name="Normál 5 3 2 2 3 7 2" xfId="17437"/>
    <cellStyle name="Normál 5 3 2 2 3 7 2 2" xfId="27317"/>
    <cellStyle name="Normál 5 3 2 2 3 7 3" xfId="12474"/>
    <cellStyle name="Normál 5 3 2 2 3 7 4" xfId="22375"/>
    <cellStyle name="Normál 5 3 2 2 3 8" xfId="14950"/>
    <cellStyle name="Normál 5 3 2 2 3 8 2" xfId="24844"/>
    <cellStyle name="Normál 5 3 2 2 3 9" xfId="9935"/>
    <cellStyle name="Normál 5 3 2 2 4" xfId="2339"/>
    <cellStyle name="Normál 5 3 2 2 4 10" xfId="6969"/>
    <cellStyle name="Normál 5 3 2 2 4 11" xfId="19914"/>
    <cellStyle name="Normál 5 3 2 2 4 12" xfId="29774"/>
    <cellStyle name="Normál 5 3 2 2 4 2" xfId="2340"/>
    <cellStyle name="Normál 5 3 2 2 4 2 10" xfId="29775"/>
    <cellStyle name="Normál 5 3 2 2 4 2 2" xfId="2341"/>
    <cellStyle name="Normál 5 3 2 2 4 2 2 2" xfId="6972"/>
    <cellStyle name="Normál 5 3 2 2 4 2 2 2 2" xfId="17448"/>
    <cellStyle name="Normál 5 3 2 2 4 2 2 2 2 2" xfId="27328"/>
    <cellStyle name="Normál 5 3 2 2 4 2 2 2 3" xfId="12485"/>
    <cellStyle name="Normál 5 3 2 2 4 2 2 2 4" xfId="22386"/>
    <cellStyle name="Normál 5 3 2 2 4 2 2 3" xfId="14961"/>
    <cellStyle name="Normál 5 3 2 2 4 2 2 3 2" xfId="24855"/>
    <cellStyle name="Normál 5 3 2 2 4 2 2 4" xfId="9946"/>
    <cellStyle name="Normál 5 3 2 2 4 2 2 5" xfId="6971"/>
    <cellStyle name="Normál 5 3 2 2 4 2 2 6" xfId="19916"/>
    <cellStyle name="Normál 5 3 2 2 4 2 2 7" xfId="29776"/>
    <cellStyle name="Normál 5 3 2 2 4 2 3" xfId="2342"/>
    <cellStyle name="Normál 5 3 2 2 4 2 3 2" xfId="6974"/>
    <cellStyle name="Normál 5 3 2 2 4 2 3 2 2" xfId="17449"/>
    <cellStyle name="Normál 5 3 2 2 4 2 3 2 2 2" xfId="27329"/>
    <cellStyle name="Normál 5 3 2 2 4 2 3 2 3" xfId="12486"/>
    <cellStyle name="Normál 5 3 2 2 4 2 3 2 4" xfId="22387"/>
    <cellStyle name="Normál 5 3 2 2 4 2 3 3" xfId="14962"/>
    <cellStyle name="Normál 5 3 2 2 4 2 3 3 2" xfId="24856"/>
    <cellStyle name="Normál 5 3 2 2 4 2 3 4" xfId="9947"/>
    <cellStyle name="Normál 5 3 2 2 4 2 3 5" xfId="6973"/>
    <cellStyle name="Normál 5 3 2 2 4 2 3 6" xfId="19917"/>
    <cellStyle name="Normál 5 3 2 2 4 2 3 7" xfId="29777"/>
    <cellStyle name="Normál 5 3 2 2 4 2 4" xfId="2343"/>
    <cellStyle name="Normál 5 3 2 2 4 2 4 2" xfId="6976"/>
    <cellStyle name="Normál 5 3 2 2 4 2 4 2 2" xfId="17450"/>
    <cellStyle name="Normál 5 3 2 2 4 2 4 2 2 2" xfId="27330"/>
    <cellStyle name="Normál 5 3 2 2 4 2 4 2 3" xfId="12487"/>
    <cellStyle name="Normál 5 3 2 2 4 2 4 2 4" xfId="22388"/>
    <cellStyle name="Normál 5 3 2 2 4 2 4 3" xfId="14963"/>
    <cellStyle name="Normál 5 3 2 2 4 2 4 3 2" xfId="24857"/>
    <cellStyle name="Normál 5 3 2 2 4 2 4 4" xfId="9948"/>
    <cellStyle name="Normál 5 3 2 2 4 2 4 5" xfId="6975"/>
    <cellStyle name="Normál 5 3 2 2 4 2 4 6" xfId="19918"/>
    <cellStyle name="Normál 5 3 2 2 4 2 4 7" xfId="29778"/>
    <cellStyle name="Normál 5 3 2 2 4 2 5" xfId="6977"/>
    <cellStyle name="Normál 5 3 2 2 4 2 5 2" xfId="17447"/>
    <cellStyle name="Normál 5 3 2 2 4 2 5 2 2" xfId="27327"/>
    <cellStyle name="Normál 5 3 2 2 4 2 5 3" xfId="12484"/>
    <cellStyle name="Normál 5 3 2 2 4 2 5 4" xfId="22385"/>
    <cellStyle name="Normál 5 3 2 2 4 2 6" xfId="14960"/>
    <cellStyle name="Normál 5 3 2 2 4 2 6 2" xfId="24854"/>
    <cellStyle name="Normál 5 3 2 2 4 2 7" xfId="9945"/>
    <cellStyle name="Normál 5 3 2 2 4 2 8" xfId="6970"/>
    <cellStyle name="Normál 5 3 2 2 4 2 9" xfId="19915"/>
    <cellStyle name="Normál 5 3 2 2 4 3" xfId="2344"/>
    <cellStyle name="Normál 5 3 2 2 4 3 2" xfId="6979"/>
    <cellStyle name="Normál 5 3 2 2 4 3 2 2" xfId="17451"/>
    <cellStyle name="Normál 5 3 2 2 4 3 2 2 2" xfId="27331"/>
    <cellStyle name="Normál 5 3 2 2 4 3 2 3" xfId="12488"/>
    <cellStyle name="Normál 5 3 2 2 4 3 2 4" xfId="22389"/>
    <cellStyle name="Normál 5 3 2 2 4 3 3" xfId="14964"/>
    <cellStyle name="Normál 5 3 2 2 4 3 3 2" xfId="24858"/>
    <cellStyle name="Normál 5 3 2 2 4 3 4" xfId="9949"/>
    <cellStyle name="Normál 5 3 2 2 4 3 5" xfId="6978"/>
    <cellStyle name="Normál 5 3 2 2 4 3 6" xfId="19919"/>
    <cellStyle name="Normál 5 3 2 2 4 3 7" xfId="29779"/>
    <cellStyle name="Normál 5 3 2 2 4 4" xfId="2345"/>
    <cellStyle name="Normál 5 3 2 2 4 4 2" xfId="6981"/>
    <cellStyle name="Normál 5 3 2 2 4 4 2 2" xfId="17452"/>
    <cellStyle name="Normál 5 3 2 2 4 4 2 2 2" xfId="27332"/>
    <cellStyle name="Normál 5 3 2 2 4 4 2 3" xfId="12489"/>
    <cellStyle name="Normál 5 3 2 2 4 4 2 4" xfId="22390"/>
    <cellStyle name="Normál 5 3 2 2 4 4 3" xfId="14965"/>
    <cellStyle name="Normál 5 3 2 2 4 4 3 2" xfId="24859"/>
    <cellStyle name="Normál 5 3 2 2 4 4 4" xfId="9950"/>
    <cellStyle name="Normál 5 3 2 2 4 4 5" xfId="6980"/>
    <cellStyle name="Normál 5 3 2 2 4 4 6" xfId="19920"/>
    <cellStyle name="Normál 5 3 2 2 4 4 7" xfId="29780"/>
    <cellStyle name="Normál 5 3 2 2 4 5" xfId="2346"/>
    <cellStyle name="Normál 5 3 2 2 4 5 2" xfId="6983"/>
    <cellStyle name="Normál 5 3 2 2 4 5 2 2" xfId="17453"/>
    <cellStyle name="Normál 5 3 2 2 4 5 2 2 2" xfId="27333"/>
    <cellStyle name="Normál 5 3 2 2 4 5 2 3" xfId="12490"/>
    <cellStyle name="Normál 5 3 2 2 4 5 2 4" xfId="22391"/>
    <cellStyle name="Normál 5 3 2 2 4 5 3" xfId="14966"/>
    <cellStyle name="Normál 5 3 2 2 4 5 3 2" xfId="24860"/>
    <cellStyle name="Normál 5 3 2 2 4 5 4" xfId="9951"/>
    <cellStyle name="Normál 5 3 2 2 4 5 5" xfId="6982"/>
    <cellStyle name="Normál 5 3 2 2 4 5 6" xfId="19921"/>
    <cellStyle name="Normál 5 3 2 2 4 5 7" xfId="29781"/>
    <cellStyle name="Normál 5 3 2 2 4 6" xfId="2347"/>
    <cellStyle name="Normál 5 3 2 2 4 6 2" xfId="6985"/>
    <cellStyle name="Normál 5 3 2 2 4 6 2 2" xfId="17454"/>
    <cellStyle name="Normál 5 3 2 2 4 6 2 2 2" xfId="27334"/>
    <cellStyle name="Normál 5 3 2 2 4 6 2 3" xfId="12491"/>
    <cellStyle name="Normál 5 3 2 2 4 6 2 4" xfId="22392"/>
    <cellStyle name="Normál 5 3 2 2 4 6 3" xfId="14967"/>
    <cellStyle name="Normál 5 3 2 2 4 6 3 2" xfId="24861"/>
    <cellStyle name="Normál 5 3 2 2 4 6 4" xfId="9952"/>
    <cellStyle name="Normál 5 3 2 2 4 6 5" xfId="6984"/>
    <cellStyle name="Normál 5 3 2 2 4 6 6" xfId="19922"/>
    <cellStyle name="Normál 5 3 2 2 4 6 7" xfId="29782"/>
    <cellStyle name="Normál 5 3 2 2 4 7" xfId="6986"/>
    <cellStyle name="Normál 5 3 2 2 4 7 2" xfId="17446"/>
    <cellStyle name="Normál 5 3 2 2 4 7 2 2" xfId="27326"/>
    <cellStyle name="Normál 5 3 2 2 4 7 3" xfId="12483"/>
    <cellStyle name="Normál 5 3 2 2 4 7 4" xfId="22384"/>
    <cellStyle name="Normál 5 3 2 2 4 8" xfId="14959"/>
    <cellStyle name="Normál 5 3 2 2 4 8 2" xfId="24853"/>
    <cellStyle name="Normál 5 3 2 2 4 9" xfId="9944"/>
    <cellStyle name="Normál 5 3 2 2 5" xfId="2348"/>
    <cellStyle name="Normál 5 3 2 2 5 10" xfId="6987"/>
    <cellStyle name="Normál 5 3 2 2 5 11" xfId="19923"/>
    <cellStyle name="Normál 5 3 2 2 5 12" xfId="29783"/>
    <cellStyle name="Normál 5 3 2 2 5 2" xfId="2349"/>
    <cellStyle name="Normál 5 3 2 2 5 2 10" xfId="29784"/>
    <cellStyle name="Normál 5 3 2 2 5 2 2" xfId="2350"/>
    <cellStyle name="Normál 5 3 2 2 5 2 2 2" xfId="6990"/>
    <cellStyle name="Normál 5 3 2 2 5 2 2 2 2" xfId="17457"/>
    <cellStyle name="Normál 5 3 2 2 5 2 2 2 2 2" xfId="27337"/>
    <cellStyle name="Normál 5 3 2 2 5 2 2 2 3" xfId="12494"/>
    <cellStyle name="Normál 5 3 2 2 5 2 2 2 4" xfId="22395"/>
    <cellStyle name="Normál 5 3 2 2 5 2 2 3" xfId="14970"/>
    <cellStyle name="Normál 5 3 2 2 5 2 2 3 2" xfId="24864"/>
    <cellStyle name="Normál 5 3 2 2 5 2 2 4" xfId="9955"/>
    <cellStyle name="Normál 5 3 2 2 5 2 2 5" xfId="6989"/>
    <cellStyle name="Normál 5 3 2 2 5 2 2 6" xfId="19925"/>
    <cellStyle name="Normál 5 3 2 2 5 2 2 7" xfId="29785"/>
    <cellStyle name="Normál 5 3 2 2 5 2 3" xfId="2351"/>
    <cellStyle name="Normál 5 3 2 2 5 2 3 2" xfId="6992"/>
    <cellStyle name="Normál 5 3 2 2 5 2 3 2 2" xfId="17458"/>
    <cellStyle name="Normál 5 3 2 2 5 2 3 2 2 2" xfId="27338"/>
    <cellStyle name="Normál 5 3 2 2 5 2 3 2 3" xfId="12495"/>
    <cellStyle name="Normál 5 3 2 2 5 2 3 2 4" xfId="22396"/>
    <cellStyle name="Normál 5 3 2 2 5 2 3 3" xfId="14971"/>
    <cellStyle name="Normál 5 3 2 2 5 2 3 3 2" xfId="24865"/>
    <cellStyle name="Normál 5 3 2 2 5 2 3 4" xfId="9956"/>
    <cellStyle name="Normál 5 3 2 2 5 2 3 5" xfId="6991"/>
    <cellStyle name="Normál 5 3 2 2 5 2 3 6" xfId="19926"/>
    <cellStyle name="Normál 5 3 2 2 5 2 3 7" xfId="29786"/>
    <cellStyle name="Normál 5 3 2 2 5 2 4" xfId="2352"/>
    <cellStyle name="Normál 5 3 2 2 5 2 4 2" xfId="6994"/>
    <cellStyle name="Normál 5 3 2 2 5 2 4 2 2" xfId="17459"/>
    <cellStyle name="Normál 5 3 2 2 5 2 4 2 2 2" xfId="27339"/>
    <cellStyle name="Normál 5 3 2 2 5 2 4 2 3" xfId="12496"/>
    <cellStyle name="Normál 5 3 2 2 5 2 4 2 4" xfId="22397"/>
    <cellStyle name="Normál 5 3 2 2 5 2 4 3" xfId="14972"/>
    <cellStyle name="Normál 5 3 2 2 5 2 4 3 2" xfId="24866"/>
    <cellStyle name="Normál 5 3 2 2 5 2 4 4" xfId="9957"/>
    <cellStyle name="Normál 5 3 2 2 5 2 4 5" xfId="6993"/>
    <cellStyle name="Normál 5 3 2 2 5 2 4 6" xfId="19927"/>
    <cellStyle name="Normál 5 3 2 2 5 2 4 7" xfId="29787"/>
    <cellStyle name="Normál 5 3 2 2 5 2 5" xfId="6995"/>
    <cellStyle name="Normál 5 3 2 2 5 2 5 2" xfId="17456"/>
    <cellStyle name="Normál 5 3 2 2 5 2 5 2 2" xfId="27336"/>
    <cellStyle name="Normál 5 3 2 2 5 2 5 3" xfId="12493"/>
    <cellStyle name="Normál 5 3 2 2 5 2 5 4" xfId="22394"/>
    <cellStyle name="Normál 5 3 2 2 5 2 6" xfId="14969"/>
    <cellStyle name="Normál 5 3 2 2 5 2 6 2" xfId="24863"/>
    <cellStyle name="Normál 5 3 2 2 5 2 7" xfId="9954"/>
    <cellStyle name="Normál 5 3 2 2 5 2 8" xfId="6988"/>
    <cellStyle name="Normál 5 3 2 2 5 2 9" xfId="19924"/>
    <cellStyle name="Normál 5 3 2 2 5 3" xfId="2353"/>
    <cellStyle name="Normál 5 3 2 2 5 3 2" xfId="6997"/>
    <cellStyle name="Normál 5 3 2 2 5 3 2 2" xfId="17460"/>
    <cellStyle name="Normál 5 3 2 2 5 3 2 2 2" xfId="27340"/>
    <cellStyle name="Normál 5 3 2 2 5 3 2 3" xfId="12497"/>
    <cellStyle name="Normál 5 3 2 2 5 3 2 4" xfId="22398"/>
    <cellStyle name="Normál 5 3 2 2 5 3 3" xfId="14973"/>
    <cellStyle name="Normál 5 3 2 2 5 3 3 2" xfId="24867"/>
    <cellStyle name="Normál 5 3 2 2 5 3 4" xfId="9958"/>
    <cellStyle name="Normál 5 3 2 2 5 3 5" xfId="6996"/>
    <cellStyle name="Normál 5 3 2 2 5 3 6" xfId="19928"/>
    <cellStyle name="Normál 5 3 2 2 5 3 7" xfId="29788"/>
    <cellStyle name="Normál 5 3 2 2 5 4" xfId="2354"/>
    <cellStyle name="Normál 5 3 2 2 5 4 2" xfId="6999"/>
    <cellStyle name="Normál 5 3 2 2 5 4 2 2" xfId="17461"/>
    <cellStyle name="Normál 5 3 2 2 5 4 2 2 2" xfId="27341"/>
    <cellStyle name="Normál 5 3 2 2 5 4 2 3" xfId="12498"/>
    <cellStyle name="Normál 5 3 2 2 5 4 2 4" xfId="22399"/>
    <cellStyle name="Normál 5 3 2 2 5 4 3" xfId="14974"/>
    <cellStyle name="Normál 5 3 2 2 5 4 3 2" xfId="24868"/>
    <cellStyle name="Normál 5 3 2 2 5 4 4" xfId="9959"/>
    <cellStyle name="Normál 5 3 2 2 5 4 5" xfId="6998"/>
    <cellStyle name="Normál 5 3 2 2 5 4 6" xfId="19929"/>
    <cellStyle name="Normál 5 3 2 2 5 4 7" xfId="29789"/>
    <cellStyle name="Normál 5 3 2 2 5 5" xfId="2355"/>
    <cellStyle name="Normál 5 3 2 2 5 5 2" xfId="7001"/>
    <cellStyle name="Normál 5 3 2 2 5 5 2 2" xfId="17462"/>
    <cellStyle name="Normál 5 3 2 2 5 5 2 2 2" xfId="27342"/>
    <cellStyle name="Normál 5 3 2 2 5 5 2 3" xfId="12499"/>
    <cellStyle name="Normál 5 3 2 2 5 5 2 4" xfId="22400"/>
    <cellStyle name="Normál 5 3 2 2 5 5 3" xfId="14975"/>
    <cellStyle name="Normál 5 3 2 2 5 5 3 2" xfId="24869"/>
    <cellStyle name="Normál 5 3 2 2 5 5 4" xfId="9960"/>
    <cellStyle name="Normál 5 3 2 2 5 5 5" xfId="7000"/>
    <cellStyle name="Normál 5 3 2 2 5 5 6" xfId="19930"/>
    <cellStyle name="Normál 5 3 2 2 5 5 7" xfId="29790"/>
    <cellStyle name="Normál 5 3 2 2 5 6" xfId="2356"/>
    <cellStyle name="Normál 5 3 2 2 5 6 2" xfId="7003"/>
    <cellStyle name="Normál 5 3 2 2 5 6 2 2" xfId="17463"/>
    <cellStyle name="Normál 5 3 2 2 5 6 2 2 2" xfId="27343"/>
    <cellStyle name="Normál 5 3 2 2 5 6 2 3" xfId="12500"/>
    <cellStyle name="Normál 5 3 2 2 5 6 2 4" xfId="22401"/>
    <cellStyle name="Normál 5 3 2 2 5 6 3" xfId="14976"/>
    <cellStyle name="Normál 5 3 2 2 5 6 3 2" xfId="24870"/>
    <cellStyle name="Normál 5 3 2 2 5 6 4" xfId="9961"/>
    <cellStyle name="Normál 5 3 2 2 5 6 5" xfId="7002"/>
    <cellStyle name="Normál 5 3 2 2 5 6 6" xfId="19931"/>
    <cellStyle name="Normál 5 3 2 2 5 6 7" xfId="29791"/>
    <cellStyle name="Normál 5 3 2 2 5 7" xfId="7004"/>
    <cellStyle name="Normál 5 3 2 2 5 7 2" xfId="17455"/>
    <cellStyle name="Normál 5 3 2 2 5 7 2 2" xfId="27335"/>
    <cellStyle name="Normál 5 3 2 2 5 7 3" xfId="12492"/>
    <cellStyle name="Normál 5 3 2 2 5 7 4" xfId="22393"/>
    <cellStyle name="Normál 5 3 2 2 5 8" xfId="14968"/>
    <cellStyle name="Normál 5 3 2 2 5 8 2" xfId="24862"/>
    <cellStyle name="Normál 5 3 2 2 5 9" xfId="9953"/>
    <cellStyle name="Normál 5 3 2 2 6" xfId="2357"/>
    <cellStyle name="Normál 5 3 2 2 6 10" xfId="7005"/>
    <cellStyle name="Normál 5 3 2 2 6 11" xfId="19932"/>
    <cellStyle name="Normál 5 3 2 2 6 12" xfId="29792"/>
    <cellStyle name="Normál 5 3 2 2 6 2" xfId="2358"/>
    <cellStyle name="Normál 5 3 2 2 6 2 10" xfId="29793"/>
    <cellStyle name="Normál 5 3 2 2 6 2 2" xfId="2359"/>
    <cellStyle name="Normál 5 3 2 2 6 2 2 2" xfId="7008"/>
    <cellStyle name="Normál 5 3 2 2 6 2 2 2 2" xfId="17466"/>
    <cellStyle name="Normál 5 3 2 2 6 2 2 2 2 2" xfId="27346"/>
    <cellStyle name="Normál 5 3 2 2 6 2 2 2 3" xfId="12503"/>
    <cellStyle name="Normál 5 3 2 2 6 2 2 2 4" xfId="22404"/>
    <cellStyle name="Normál 5 3 2 2 6 2 2 3" xfId="14979"/>
    <cellStyle name="Normál 5 3 2 2 6 2 2 3 2" xfId="24873"/>
    <cellStyle name="Normál 5 3 2 2 6 2 2 4" xfId="9964"/>
    <cellStyle name="Normál 5 3 2 2 6 2 2 5" xfId="7007"/>
    <cellStyle name="Normál 5 3 2 2 6 2 2 6" xfId="19934"/>
    <cellStyle name="Normál 5 3 2 2 6 2 2 7" xfId="29794"/>
    <cellStyle name="Normál 5 3 2 2 6 2 3" xfId="2360"/>
    <cellStyle name="Normál 5 3 2 2 6 2 3 2" xfId="7010"/>
    <cellStyle name="Normál 5 3 2 2 6 2 3 2 2" xfId="17467"/>
    <cellStyle name="Normál 5 3 2 2 6 2 3 2 2 2" xfId="27347"/>
    <cellStyle name="Normál 5 3 2 2 6 2 3 2 3" xfId="12504"/>
    <cellStyle name="Normál 5 3 2 2 6 2 3 2 4" xfId="22405"/>
    <cellStyle name="Normál 5 3 2 2 6 2 3 3" xfId="14980"/>
    <cellStyle name="Normál 5 3 2 2 6 2 3 3 2" xfId="24874"/>
    <cellStyle name="Normál 5 3 2 2 6 2 3 4" xfId="9965"/>
    <cellStyle name="Normál 5 3 2 2 6 2 3 5" xfId="7009"/>
    <cellStyle name="Normál 5 3 2 2 6 2 3 6" xfId="19935"/>
    <cellStyle name="Normál 5 3 2 2 6 2 3 7" xfId="29795"/>
    <cellStyle name="Normál 5 3 2 2 6 2 4" xfId="2361"/>
    <cellStyle name="Normál 5 3 2 2 6 2 4 2" xfId="7012"/>
    <cellStyle name="Normál 5 3 2 2 6 2 4 2 2" xfId="17468"/>
    <cellStyle name="Normál 5 3 2 2 6 2 4 2 2 2" xfId="27348"/>
    <cellStyle name="Normál 5 3 2 2 6 2 4 2 3" xfId="12505"/>
    <cellStyle name="Normál 5 3 2 2 6 2 4 2 4" xfId="22406"/>
    <cellStyle name="Normál 5 3 2 2 6 2 4 3" xfId="14981"/>
    <cellStyle name="Normál 5 3 2 2 6 2 4 3 2" xfId="24875"/>
    <cellStyle name="Normál 5 3 2 2 6 2 4 4" xfId="9966"/>
    <cellStyle name="Normál 5 3 2 2 6 2 4 5" xfId="7011"/>
    <cellStyle name="Normál 5 3 2 2 6 2 4 6" xfId="19936"/>
    <cellStyle name="Normál 5 3 2 2 6 2 4 7" xfId="29796"/>
    <cellStyle name="Normál 5 3 2 2 6 2 5" xfId="7013"/>
    <cellStyle name="Normál 5 3 2 2 6 2 5 2" xfId="17465"/>
    <cellStyle name="Normál 5 3 2 2 6 2 5 2 2" xfId="27345"/>
    <cellStyle name="Normál 5 3 2 2 6 2 5 3" xfId="12502"/>
    <cellStyle name="Normál 5 3 2 2 6 2 5 4" xfId="22403"/>
    <cellStyle name="Normál 5 3 2 2 6 2 6" xfId="14978"/>
    <cellStyle name="Normál 5 3 2 2 6 2 6 2" xfId="24872"/>
    <cellStyle name="Normál 5 3 2 2 6 2 7" xfId="9963"/>
    <cellStyle name="Normál 5 3 2 2 6 2 8" xfId="7006"/>
    <cellStyle name="Normál 5 3 2 2 6 2 9" xfId="19933"/>
    <cellStyle name="Normál 5 3 2 2 6 3" xfId="2362"/>
    <cellStyle name="Normál 5 3 2 2 6 3 2" xfId="7015"/>
    <cellStyle name="Normál 5 3 2 2 6 3 2 2" xfId="17469"/>
    <cellStyle name="Normál 5 3 2 2 6 3 2 2 2" xfId="27349"/>
    <cellStyle name="Normál 5 3 2 2 6 3 2 3" xfId="12506"/>
    <cellStyle name="Normál 5 3 2 2 6 3 2 4" xfId="22407"/>
    <cellStyle name="Normál 5 3 2 2 6 3 3" xfId="14982"/>
    <cellStyle name="Normál 5 3 2 2 6 3 3 2" xfId="24876"/>
    <cellStyle name="Normál 5 3 2 2 6 3 4" xfId="9967"/>
    <cellStyle name="Normál 5 3 2 2 6 3 5" xfId="7014"/>
    <cellStyle name="Normál 5 3 2 2 6 3 6" xfId="19937"/>
    <cellStyle name="Normál 5 3 2 2 6 3 7" xfId="29797"/>
    <cellStyle name="Normál 5 3 2 2 6 4" xfId="2363"/>
    <cellStyle name="Normál 5 3 2 2 6 4 2" xfId="7017"/>
    <cellStyle name="Normál 5 3 2 2 6 4 2 2" xfId="17470"/>
    <cellStyle name="Normál 5 3 2 2 6 4 2 2 2" xfId="27350"/>
    <cellStyle name="Normál 5 3 2 2 6 4 2 3" xfId="12507"/>
    <cellStyle name="Normál 5 3 2 2 6 4 2 4" xfId="22408"/>
    <cellStyle name="Normál 5 3 2 2 6 4 3" xfId="14983"/>
    <cellStyle name="Normál 5 3 2 2 6 4 3 2" xfId="24877"/>
    <cellStyle name="Normál 5 3 2 2 6 4 4" xfId="9968"/>
    <cellStyle name="Normál 5 3 2 2 6 4 5" xfId="7016"/>
    <cellStyle name="Normál 5 3 2 2 6 4 6" xfId="19938"/>
    <cellStyle name="Normál 5 3 2 2 6 4 7" xfId="29798"/>
    <cellStyle name="Normál 5 3 2 2 6 5" xfId="2364"/>
    <cellStyle name="Normál 5 3 2 2 6 5 2" xfId="7019"/>
    <cellStyle name="Normál 5 3 2 2 6 5 2 2" xfId="17471"/>
    <cellStyle name="Normál 5 3 2 2 6 5 2 2 2" xfId="27351"/>
    <cellStyle name="Normál 5 3 2 2 6 5 2 3" xfId="12508"/>
    <cellStyle name="Normál 5 3 2 2 6 5 2 4" xfId="22409"/>
    <cellStyle name="Normál 5 3 2 2 6 5 3" xfId="14984"/>
    <cellStyle name="Normál 5 3 2 2 6 5 3 2" xfId="24878"/>
    <cellStyle name="Normál 5 3 2 2 6 5 4" xfId="9969"/>
    <cellStyle name="Normál 5 3 2 2 6 5 5" xfId="7018"/>
    <cellStyle name="Normál 5 3 2 2 6 5 6" xfId="19939"/>
    <cellStyle name="Normál 5 3 2 2 6 5 7" xfId="29799"/>
    <cellStyle name="Normál 5 3 2 2 6 6" xfId="2365"/>
    <cellStyle name="Normál 5 3 2 2 6 6 2" xfId="7021"/>
    <cellStyle name="Normál 5 3 2 2 6 6 2 2" xfId="17472"/>
    <cellStyle name="Normál 5 3 2 2 6 6 2 2 2" xfId="27352"/>
    <cellStyle name="Normál 5 3 2 2 6 6 2 3" xfId="12509"/>
    <cellStyle name="Normál 5 3 2 2 6 6 2 4" xfId="22410"/>
    <cellStyle name="Normál 5 3 2 2 6 6 3" xfId="14985"/>
    <cellStyle name="Normál 5 3 2 2 6 6 3 2" xfId="24879"/>
    <cellStyle name="Normál 5 3 2 2 6 6 4" xfId="9970"/>
    <cellStyle name="Normál 5 3 2 2 6 6 5" xfId="7020"/>
    <cellStyle name="Normál 5 3 2 2 6 6 6" xfId="19940"/>
    <cellStyle name="Normál 5 3 2 2 6 6 7" xfId="29800"/>
    <cellStyle name="Normál 5 3 2 2 6 7" xfId="7022"/>
    <cellStyle name="Normál 5 3 2 2 6 7 2" xfId="17464"/>
    <cellStyle name="Normál 5 3 2 2 6 7 2 2" xfId="27344"/>
    <cellStyle name="Normál 5 3 2 2 6 7 3" xfId="12501"/>
    <cellStyle name="Normál 5 3 2 2 6 7 4" xfId="22402"/>
    <cellStyle name="Normál 5 3 2 2 6 8" xfId="14977"/>
    <cellStyle name="Normál 5 3 2 2 6 8 2" xfId="24871"/>
    <cellStyle name="Normál 5 3 2 2 6 9" xfId="9962"/>
    <cellStyle name="Normál 5 3 2 2 7" xfId="2366"/>
    <cellStyle name="Normál 5 3 2 2 7 10" xfId="29801"/>
    <cellStyle name="Normál 5 3 2 2 7 2" xfId="2367"/>
    <cellStyle name="Normál 5 3 2 2 7 2 2" xfId="7025"/>
    <cellStyle name="Normál 5 3 2 2 7 2 2 2" xfId="17474"/>
    <cellStyle name="Normál 5 3 2 2 7 2 2 2 2" xfId="27354"/>
    <cellStyle name="Normál 5 3 2 2 7 2 2 3" xfId="12511"/>
    <cellStyle name="Normál 5 3 2 2 7 2 2 4" xfId="22412"/>
    <cellStyle name="Normál 5 3 2 2 7 2 3" xfId="14987"/>
    <cellStyle name="Normál 5 3 2 2 7 2 3 2" xfId="24881"/>
    <cellStyle name="Normál 5 3 2 2 7 2 4" xfId="9972"/>
    <cellStyle name="Normál 5 3 2 2 7 2 5" xfId="7024"/>
    <cellStyle name="Normál 5 3 2 2 7 2 6" xfId="19942"/>
    <cellStyle name="Normál 5 3 2 2 7 2 7" xfId="29802"/>
    <cellStyle name="Normál 5 3 2 2 7 3" xfId="2368"/>
    <cellStyle name="Normál 5 3 2 2 7 3 2" xfId="7027"/>
    <cellStyle name="Normál 5 3 2 2 7 3 2 2" xfId="17475"/>
    <cellStyle name="Normál 5 3 2 2 7 3 2 2 2" xfId="27355"/>
    <cellStyle name="Normál 5 3 2 2 7 3 2 3" xfId="12512"/>
    <cellStyle name="Normál 5 3 2 2 7 3 2 4" xfId="22413"/>
    <cellStyle name="Normál 5 3 2 2 7 3 3" xfId="14988"/>
    <cellStyle name="Normál 5 3 2 2 7 3 3 2" xfId="24882"/>
    <cellStyle name="Normál 5 3 2 2 7 3 4" xfId="9973"/>
    <cellStyle name="Normál 5 3 2 2 7 3 5" xfId="7026"/>
    <cellStyle name="Normál 5 3 2 2 7 3 6" xfId="19943"/>
    <cellStyle name="Normál 5 3 2 2 7 3 7" xfId="29803"/>
    <cellStyle name="Normál 5 3 2 2 7 4" xfId="2369"/>
    <cellStyle name="Normál 5 3 2 2 7 4 2" xfId="7029"/>
    <cellStyle name="Normál 5 3 2 2 7 4 2 2" xfId="17476"/>
    <cellStyle name="Normál 5 3 2 2 7 4 2 2 2" xfId="27356"/>
    <cellStyle name="Normál 5 3 2 2 7 4 2 3" xfId="12513"/>
    <cellStyle name="Normál 5 3 2 2 7 4 2 4" xfId="22414"/>
    <cellStyle name="Normál 5 3 2 2 7 4 3" xfId="14989"/>
    <cellStyle name="Normál 5 3 2 2 7 4 3 2" xfId="24883"/>
    <cellStyle name="Normál 5 3 2 2 7 4 4" xfId="9974"/>
    <cellStyle name="Normál 5 3 2 2 7 4 5" xfId="7028"/>
    <cellStyle name="Normál 5 3 2 2 7 4 6" xfId="19944"/>
    <cellStyle name="Normál 5 3 2 2 7 4 7" xfId="29804"/>
    <cellStyle name="Normál 5 3 2 2 7 5" xfId="7030"/>
    <cellStyle name="Normál 5 3 2 2 7 5 2" xfId="17473"/>
    <cellStyle name="Normál 5 3 2 2 7 5 2 2" xfId="27353"/>
    <cellStyle name="Normál 5 3 2 2 7 5 3" xfId="12510"/>
    <cellStyle name="Normál 5 3 2 2 7 5 4" xfId="22411"/>
    <cellStyle name="Normál 5 3 2 2 7 6" xfId="14986"/>
    <cellStyle name="Normál 5 3 2 2 7 6 2" xfId="24880"/>
    <cellStyle name="Normál 5 3 2 2 7 7" xfId="9971"/>
    <cellStyle name="Normál 5 3 2 2 7 8" xfId="7023"/>
    <cellStyle name="Normál 5 3 2 2 7 9" xfId="19941"/>
    <cellStyle name="Normál 5 3 2 2 8" xfId="2370"/>
    <cellStyle name="Normál 5 3 2 2 8 10" xfId="29805"/>
    <cellStyle name="Normál 5 3 2 2 8 2" xfId="2371"/>
    <cellStyle name="Normál 5 3 2 2 8 2 2" xfId="7033"/>
    <cellStyle name="Normál 5 3 2 2 8 2 2 2" xfId="17478"/>
    <cellStyle name="Normál 5 3 2 2 8 2 2 2 2" xfId="27358"/>
    <cellStyle name="Normál 5 3 2 2 8 2 2 3" xfId="12515"/>
    <cellStyle name="Normál 5 3 2 2 8 2 2 4" xfId="22416"/>
    <cellStyle name="Normál 5 3 2 2 8 2 3" xfId="14991"/>
    <cellStyle name="Normál 5 3 2 2 8 2 3 2" xfId="24885"/>
    <cellStyle name="Normál 5 3 2 2 8 2 4" xfId="9976"/>
    <cellStyle name="Normál 5 3 2 2 8 2 5" xfId="7032"/>
    <cellStyle name="Normál 5 3 2 2 8 2 6" xfId="19946"/>
    <cellStyle name="Normál 5 3 2 2 8 2 7" xfId="29806"/>
    <cellStyle name="Normál 5 3 2 2 8 3" xfId="2372"/>
    <cellStyle name="Normál 5 3 2 2 8 3 2" xfId="7035"/>
    <cellStyle name="Normál 5 3 2 2 8 3 2 2" xfId="17479"/>
    <cellStyle name="Normál 5 3 2 2 8 3 2 2 2" xfId="27359"/>
    <cellStyle name="Normál 5 3 2 2 8 3 2 3" xfId="12516"/>
    <cellStyle name="Normál 5 3 2 2 8 3 2 4" xfId="22417"/>
    <cellStyle name="Normál 5 3 2 2 8 3 3" xfId="14992"/>
    <cellStyle name="Normál 5 3 2 2 8 3 3 2" xfId="24886"/>
    <cellStyle name="Normál 5 3 2 2 8 3 4" xfId="9977"/>
    <cellStyle name="Normál 5 3 2 2 8 3 5" xfId="7034"/>
    <cellStyle name="Normál 5 3 2 2 8 3 6" xfId="19947"/>
    <cellStyle name="Normál 5 3 2 2 8 3 7" xfId="29807"/>
    <cellStyle name="Normál 5 3 2 2 8 4" xfId="2373"/>
    <cellStyle name="Normál 5 3 2 2 8 4 2" xfId="7037"/>
    <cellStyle name="Normál 5 3 2 2 8 4 2 2" xfId="17480"/>
    <cellStyle name="Normál 5 3 2 2 8 4 2 2 2" xfId="27360"/>
    <cellStyle name="Normál 5 3 2 2 8 4 2 3" xfId="12517"/>
    <cellStyle name="Normál 5 3 2 2 8 4 2 4" xfId="22418"/>
    <cellStyle name="Normál 5 3 2 2 8 4 3" xfId="14993"/>
    <cellStyle name="Normál 5 3 2 2 8 4 3 2" xfId="24887"/>
    <cellStyle name="Normál 5 3 2 2 8 4 4" xfId="9978"/>
    <cellStyle name="Normál 5 3 2 2 8 4 5" xfId="7036"/>
    <cellStyle name="Normál 5 3 2 2 8 4 6" xfId="19948"/>
    <cellStyle name="Normál 5 3 2 2 8 4 7" xfId="29808"/>
    <cellStyle name="Normál 5 3 2 2 8 5" xfId="7038"/>
    <cellStyle name="Normál 5 3 2 2 8 5 2" xfId="17477"/>
    <cellStyle name="Normál 5 3 2 2 8 5 2 2" xfId="27357"/>
    <cellStyle name="Normál 5 3 2 2 8 5 3" xfId="12514"/>
    <cellStyle name="Normál 5 3 2 2 8 5 4" xfId="22415"/>
    <cellStyle name="Normál 5 3 2 2 8 6" xfId="14990"/>
    <cellStyle name="Normál 5 3 2 2 8 6 2" xfId="24884"/>
    <cellStyle name="Normál 5 3 2 2 8 7" xfId="9975"/>
    <cellStyle name="Normál 5 3 2 2 8 8" xfId="7031"/>
    <cellStyle name="Normál 5 3 2 2 8 9" xfId="19945"/>
    <cellStyle name="Normál 5 3 2 2 9" xfId="2374"/>
    <cellStyle name="Normál 5 3 2 2 9 2" xfId="7040"/>
    <cellStyle name="Normál 5 3 2 2 9 2 2" xfId="17481"/>
    <cellStyle name="Normál 5 3 2 2 9 2 2 2" xfId="27361"/>
    <cellStyle name="Normál 5 3 2 2 9 2 3" xfId="12518"/>
    <cellStyle name="Normál 5 3 2 2 9 2 4" xfId="22419"/>
    <cellStyle name="Normál 5 3 2 2 9 3" xfId="14994"/>
    <cellStyle name="Normál 5 3 2 2 9 3 2" xfId="24888"/>
    <cellStyle name="Normál 5 3 2 2 9 4" xfId="9979"/>
    <cellStyle name="Normál 5 3 2 2 9 5" xfId="7039"/>
    <cellStyle name="Normál 5 3 2 2 9 6" xfId="19949"/>
    <cellStyle name="Normál 5 3 2 2 9 7" xfId="29809"/>
    <cellStyle name="Normál 5 3 2 3" xfId="2375"/>
    <cellStyle name="Normál 5 3 2 3 10" xfId="7041"/>
    <cellStyle name="Normál 5 3 2 3 11" xfId="19950"/>
    <cellStyle name="Normál 5 3 2 3 12" xfId="29810"/>
    <cellStyle name="Normál 5 3 2 3 2" xfId="2376"/>
    <cellStyle name="Normál 5 3 2 3 2 10" xfId="29811"/>
    <cellStyle name="Normál 5 3 2 3 2 2" xfId="2377"/>
    <cellStyle name="Normál 5 3 2 3 2 2 2" xfId="7044"/>
    <cellStyle name="Normál 5 3 2 3 2 2 2 2" xfId="17484"/>
    <cellStyle name="Normál 5 3 2 3 2 2 2 2 2" xfId="27364"/>
    <cellStyle name="Normál 5 3 2 3 2 2 2 3" xfId="12521"/>
    <cellStyle name="Normál 5 3 2 3 2 2 2 4" xfId="22422"/>
    <cellStyle name="Normál 5 3 2 3 2 2 3" xfId="14997"/>
    <cellStyle name="Normál 5 3 2 3 2 2 3 2" xfId="24891"/>
    <cellStyle name="Normál 5 3 2 3 2 2 4" xfId="9982"/>
    <cellStyle name="Normál 5 3 2 3 2 2 5" xfId="7043"/>
    <cellStyle name="Normál 5 3 2 3 2 2 6" xfId="19952"/>
    <cellStyle name="Normál 5 3 2 3 2 2 7" xfId="29812"/>
    <cellStyle name="Normál 5 3 2 3 2 3" xfId="2378"/>
    <cellStyle name="Normál 5 3 2 3 2 3 2" xfId="7046"/>
    <cellStyle name="Normál 5 3 2 3 2 3 2 2" xfId="17485"/>
    <cellStyle name="Normál 5 3 2 3 2 3 2 2 2" xfId="27365"/>
    <cellStyle name="Normál 5 3 2 3 2 3 2 3" xfId="12522"/>
    <cellStyle name="Normál 5 3 2 3 2 3 2 4" xfId="22423"/>
    <cellStyle name="Normál 5 3 2 3 2 3 3" xfId="14998"/>
    <cellStyle name="Normál 5 3 2 3 2 3 3 2" xfId="24892"/>
    <cellStyle name="Normál 5 3 2 3 2 3 4" xfId="9983"/>
    <cellStyle name="Normál 5 3 2 3 2 3 5" xfId="7045"/>
    <cellStyle name="Normál 5 3 2 3 2 3 6" xfId="19953"/>
    <cellStyle name="Normál 5 3 2 3 2 3 7" xfId="29813"/>
    <cellStyle name="Normál 5 3 2 3 2 4" xfId="2379"/>
    <cellStyle name="Normál 5 3 2 3 2 4 2" xfId="7048"/>
    <cellStyle name="Normál 5 3 2 3 2 4 2 2" xfId="17486"/>
    <cellStyle name="Normál 5 3 2 3 2 4 2 2 2" xfId="27366"/>
    <cellStyle name="Normál 5 3 2 3 2 4 2 3" xfId="12523"/>
    <cellStyle name="Normál 5 3 2 3 2 4 2 4" xfId="22424"/>
    <cellStyle name="Normál 5 3 2 3 2 4 3" xfId="14999"/>
    <cellStyle name="Normál 5 3 2 3 2 4 3 2" xfId="24893"/>
    <cellStyle name="Normál 5 3 2 3 2 4 4" xfId="9984"/>
    <cellStyle name="Normál 5 3 2 3 2 4 5" xfId="7047"/>
    <cellStyle name="Normál 5 3 2 3 2 4 6" xfId="19954"/>
    <cellStyle name="Normál 5 3 2 3 2 4 7" xfId="29814"/>
    <cellStyle name="Normál 5 3 2 3 2 5" xfId="7049"/>
    <cellStyle name="Normál 5 3 2 3 2 5 2" xfId="17483"/>
    <cellStyle name="Normál 5 3 2 3 2 5 2 2" xfId="27363"/>
    <cellStyle name="Normál 5 3 2 3 2 5 3" xfId="12520"/>
    <cellStyle name="Normál 5 3 2 3 2 5 4" xfId="22421"/>
    <cellStyle name="Normál 5 3 2 3 2 6" xfId="14996"/>
    <cellStyle name="Normál 5 3 2 3 2 6 2" xfId="24890"/>
    <cellStyle name="Normál 5 3 2 3 2 7" xfId="9981"/>
    <cellStyle name="Normál 5 3 2 3 2 8" xfId="7042"/>
    <cellStyle name="Normál 5 3 2 3 2 9" xfId="19951"/>
    <cellStyle name="Normál 5 3 2 3 3" xfId="2380"/>
    <cellStyle name="Normál 5 3 2 3 3 2" xfId="7051"/>
    <cellStyle name="Normál 5 3 2 3 3 2 2" xfId="17487"/>
    <cellStyle name="Normál 5 3 2 3 3 2 2 2" xfId="27367"/>
    <cellStyle name="Normál 5 3 2 3 3 2 3" xfId="12524"/>
    <cellStyle name="Normál 5 3 2 3 3 2 4" xfId="22425"/>
    <cellStyle name="Normál 5 3 2 3 3 3" xfId="15000"/>
    <cellStyle name="Normál 5 3 2 3 3 3 2" xfId="24894"/>
    <cellStyle name="Normál 5 3 2 3 3 4" xfId="9985"/>
    <cellStyle name="Normál 5 3 2 3 3 5" xfId="7050"/>
    <cellStyle name="Normál 5 3 2 3 3 6" xfId="19955"/>
    <cellStyle name="Normál 5 3 2 3 3 7" xfId="29815"/>
    <cellStyle name="Normál 5 3 2 3 4" xfId="2381"/>
    <cellStyle name="Normál 5 3 2 3 4 2" xfId="7053"/>
    <cellStyle name="Normál 5 3 2 3 4 2 2" xfId="17488"/>
    <cellStyle name="Normál 5 3 2 3 4 2 2 2" xfId="27368"/>
    <cellStyle name="Normál 5 3 2 3 4 2 3" xfId="12525"/>
    <cellStyle name="Normál 5 3 2 3 4 2 4" xfId="22426"/>
    <cellStyle name="Normál 5 3 2 3 4 3" xfId="15001"/>
    <cellStyle name="Normál 5 3 2 3 4 3 2" xfId="24895"/>
    <cellStyle name="Normál 5 3 2 3 4 4" xfId="9986"/>
    <cellStyle name="Normál 5 3 2 3 4 5" xfId="7052"/>
    <cellStyle name="Normál 5 3 2 3 4 6" xfId="19956"/>
    <cellStyle name="Normál 5 3 2 3 4 7" xfId="29816"/>
    <cellStyle name="Normál 5 3 2 3 5" xfId="2382"/>
    <cellStyle name="Normál 5 3 2 3 5 2" xfId="7055"/>
    <cellStyle name="Normál 5 3 2 3 5 2 2" xfId="17489"/>
    <cellStyle name="Normál 5 3 2 3 5 2 2 2" xfId="27369"/>
    <cellStyle name="Normál 5 3 2 3 5 2 3" xfId="12526"/>
    <cellStyle name="Normál 5 3 2 3 5 2 4" xfId="22427"/>
    <cellStyle name="Normál 5 3 2 3 5 3" xfId="15002"/>
    <cellStyle name="Normál 5 3 2 3 5 3 2" xfId="24896"/>
    <cellStyle name="Normál 5 3 2 3 5 4" xfId="9987"/>
    <cellStyle name="Normál 5 3 2 3 5 5" xfId="7054"/>
    <cellStyle name="Normál 5 3 2 3 5 6" xfId="19957"/>
    <cellStyle name="Normál 5 3 2 3 5 7" xfId="29817"/>
    <cellStyle name="Normál 5 3 2 3 6" xfId="2383"/>
    <cellStyle name="Normál 5 3 2 3 6 2" xfId="7057"/>
    <cellStyle name="Normál 5 3 2 3 6 2 2" xfId="17490"/>
    <cellStyle name="Normál 5 3 2 3 6 2 2 2" xfId="27370"/>
    <cellStyle name="Normál 5 3 2 3 6 2 3" xfId="12527"/>
    <cellStyle name="Normál 5 3 2 3 6 2 4" xfId="22428"/>
    <cellStyle name="Normál 5 3 2 3 6 3" xfId="15003"/>
    <cellStyle name="Normál 5 3 2 3 6 3 2" xfId="24897"/>
    <cellStyle name="Normál 5 3 2 3 6 4" xfId="9988"/>
    <cellStyle name="Normál 5 3 2 3 6 5" xfId="7056"/>
    <cellStyle name="Normál 5 3 2 3 6 6" xfId="19958"/>
    <cellStyle name="Normál 5 3 2 3 6 7" xfId="29818"/>
    <cellStyle name="Normál 5 3 2 3 7" xfId="7058"/>
    <cellStyle name="Normál 5 3 2 3 7 2" xfId="17482"/>
    <cellStyle name="Normál 5 3 2 3 7 2 2" xfId="27362"/>
    <cellStyle name="Normál 5 3 2 3 7 3" xfId="12519"/>
    <cellStyle name="Normál 5 3 2 3 7 4" xfId="22420"/>
    <cellStyle name="Normál 5 3 2 3 8" xfId="14995"/>
    <cellStyle name="Normál 5 3 2 3 8 2" xfId="24889"/>
    <cellStyle name="Normál 5 3 2 3 9" xfId="9980"/>
    <cellStyle name="Normál 5 3 2 4" xfId="2384"/>
    <cellStyle name="Normál 5 3 2 4 10" xfId="7059"/>
    <cellStyle name="Normál 5 3 2 4 11" xfId="19959"/>
    <cellStyle name="Normál 5 3 2 4 12" xfId="29819"/>
    <cellStyle name="Normál 5 3 2 4 2" xfId="2385"/>
    <cellStyle name="Normál 5 3 2 4 2 10" xfId="29820"/>
    <cellStyle name="Normál 5 3 2 4 2 2" xfId="2386"/>
    <cellStyle name="Normál 5 3 2 4 2 2 2" xfId="7062"/>
    <cellStyle name="Normál 5 3 2 4 2 2 2 2" xfId="17493"/>
    <cellStyle name="Normál 5 3 2 4 2 2 2 2 2" xfId="27373"/>
    <cellStyle name="Normál 5 3 2 4 2 2 2 3" xfId="12530"/>
    <cellStyle name="Normál 5 3 2 4 2 2 2 4" xfId="22431"/>
    <cellStyle name="Normál 5 3 2 4 2 2 3" xfId="15006"/>
    <cellStyle name="Normál 5 3 2 4 2 2 3 2" xfId="24900"/>
    <cellStyle name="Normál 5 3 2 4 2 2 4" xfId="9991"/>
    <cellStyle name="Normál 5 3 2 4 2 2 5" xfId="7061"/>
    <cellStyle name="Normál 5 3 2 4 2 2 6" xfId="19961"/>
    <cellStyle name="Normál 5 3 2 4 2 2 7" xfId="29821"/>
    <cellStyle name="Normál 5 3 2 4 2 3" xfId="2387"/>
    <cellStyle name="Normál 5 3 2 4 2 3 2" xfId="7064"/>
    <cellStyle name="Normál 5 3 2 4 2 3 2 2" xfId="17494"/>
    <cellStyle name="Normál 5 3 2 4 2 3 2 2 2" xfId="27374"/>
    <cellStyle name="Normál 5 3 2 4 2 3 2 3" xfId="12531"/>
    <cellStyle name="Normál 5 3 2 4 2 3 2 4" xfId="22432"/>
    <cellStyle name="Normál 5 3 2 4 2 3 3" xfId="15007"/>
    <cellStyle name="Normál 5 3 2 4 2 3 3 2" xfId="24901"/>
    <cellStyle name="Normál 5 3 2 4 2 3 4" xfId="9992"/>
    <cellStyle name="Normál 5 3 2 4 2 3 5" xfId="7063"/>
    <cellStyle name="Normál 5 3 2 4 2 3 6" xfId="19962"/>
    <cellStyle name="Normál 5 3 2 4 2 3 7" xfId="29822"/>
    <cellStyle name="Normál 5 3 2 4 2 4" xfId="2388"/>
    <cellStyle name="Normál 5 3 2 4 2 4 2" xfId="7066"/>
    <cellStyle name="Normál 5 3 2 4 2 4 2 2" xfId="17495"/>
    <cellStyle name="Normál 5 3 2 4 2 4 2 2 2" xfId="27375"/>
    <cellStyle name="Normál 5 3 2 4 2 4 2 3" xfId="12532"/>
    <cellStyle name="Normál 5 3 2 4 2 4 2 4" xfId="22433"/>
    <cellStyle name="Normál 5 3 2 4 2 4 3" xfId="15008"/>
    <cellStyle name="Normál 5 3 2 4 2 4 3 2" xfId="24902"/>
    <cellStyle name="Normál 5 3 2 4 2 4 4" xfId="9993"/>
    <cellStyle name="Normál 5 3 2 4 2 4 5" xfId="7065"/>
    <cellStyle name="Normál 5 3 2 4 2 4 6" xfId="19963"/>
    <cellStyle name="Normál 5 3 2 4 2 4 7" xfId="29823"/>
    <cellStyle name="Normál 5 3 2 4 2 5" xfId="7067"/>
    <cellStyle name="Normál 5 3 2 4 2 5 2" xfId="17492"/>
    <cellStyle name="Normál 5 3 2 4 2 5 2 2" xfId="27372"/>
    <cellStyle name="Normál 5 3 2 4 2 5 3" xfId="12529"/>
    <cellStyle name="Normál 5 3 2 4 2 5 4" xfId="22430"/>
    <cellStyle name="Normál 5 3 2 4 2 6" xfId="15005"/>
    <cellStyle name="Normál 5 3 2 4 2 6 2" xfId="24899"/>
    <cellStyle name="Normál 5 3 2 4 2 7" xfId="9990"/>
    <cellStyle name="Normál 5 3 2 4 2 8" xfId="7060"/>
    <cellStyle name="Normál 5 3 2 4 2 9" xfId="19960"/>
    <cellStyle name="Normál 5 3 2 4 3" xfId="2389"/>
    <cellStyle name="Normál 5 3 2 4 3 2" xfId="7069"/>
    <cellStyle name="Normál 5 3 2 4 3 2 2" xfId="17496"/>
    <cellStyle name="Normál 5 3 2 4 3 2 2 2" xfId="27376"/>
    <cellStyle name="Normál 5 3 2 4 3 2 3" xfId="12533"/>
    <cellStyle name="Normál 5 3 2 4 3 2 4" xfId="22434"/>
    <cellStyle name="Normál 5 3 2 4 3 3" xfId="15009"/>
    <cellStyle name="Normál 5 3 2 4 3 3 2" xfId="24903"/>
    <cellStyle name="Normál 5 3 2 4 3 4" xfId="9994"/>
    <cellStyle name="Normál 5 3 2 4 3 5" xfId="7068"/>
    <cellStyle name="Normál 5 3 2 4 3 6" xfId="19964"/>
    <cellStyle name="Normál 5 3 2 4 3 7" xfId="29824"/>
    <cellStyle name="Normál 5 3 2 4 4" xfId="2390"/>
    <cellStyle name="Normál 5 3 2 4 4 2" xfId="7071"/>
    <cellStyle name="Normál 5 3 2 4 4 2 2" xfId="17497"/>
    <cellStyle name="Normál 5 3 2 4 4 2 2 2" xfId="27377"/>
    <cellStyle name="Normál 5 3 2 4 4 2 3" xfId="12534"/>
    <cellStyle name="Normál 5 3 2 4 4 2 4" xfId="22435"/>
    <cellStyle name="Normál 5 3 2 4 4 3" xfId="15010"/>
    <cellStyle name="Normál 5 3 2 4 4 3 2" xfId="24904"/>
    <cellStyle name="Normál 5 3 2 4 4 4" xfId="9995"/>
    <cellStyle name="Normál 5 3 2 4 4 5" xfId="7070"/>
    <cellStyle name="Normál 5 3 2 4 4 6" xfId="19965"/>
    <cellStyle name="Normál 5 3 2 4 4 7" xfId="29825"/>
    <cellStyle name="Normál 5 3 2 4 5" xfId="2391"/>
    <cellStyle name="Normál 5 3 2 4 5 2" xfId="7073"/>
    <cellStyle name="Normál 5 3 2 4 5 2 2" xfId="17498"/>
    <cellStyle name="Normál 5 3 2 4 5 2 2 2" xfId="27378"/>
    <cellStyle name="Normál 5 3 2 4 5 2 3" xfId="12535"/>
    <cellStyle name="Normál 5 3 2 4 5 2 4" xfId="22436"/>
    <cellStyle name="Normál 5 3 2 4 5 3" xfId="15011"/>
    <cellStyle name="Normál 5 3 2 4 5 3 2" xfId="24905"/>
    <cellStyle name="Normál 5 3 2 4 5 4" xfId="9996"/>
    <cellStyle name="Normál 5 3 2 4 5 5" xfId="7072"/>
    <cellStyle name="Normál 5 3 2 4 5 6" xfId="19966"/>
    <cellStyle name="Normál 5 3 2 4 5 7" xfId="29826"/>
    <cellStyle name="Normál 5 3 2 4 6" xfId="2392"/>
    <cellStyle name="Normál 5 3 2 4 6 2" xfId="7075"/>
    <cellStyle name="Normál 5 3 2 4 6 2 2" xfId="17499"/>
    <cellStyle name="Normál 5 3 2 4 6 2 2 2" xfId="27379"/>
    <cellStyle name="Normál 5 3 2 4 6 2 3" xfId="12536"/>
    <cellStyle name="Normál 5 3 2 4 6 2 4" xfId="22437"/>
    <cellStyle name="Normál 5 3 2 4 6 3" xfId="15012"/>
    <cellStyle name="Normál 5 3 2 4 6 3 2" xfId="24906"/>
    <cellStyle name="Normál 5 3 2 4 6 4" xfId="9997"/>
    <cellStyle name="Normál 5 3 2 4 6 5" xfId="7074"/>
    <cellStyle name="Normál 5 3 2 4 6 6" xfId="19967"/>
    <cellStyle name="Normál 5 3 2 4 6 7" xfId="29827"/>
    <cellStyle name="Normál 5 3 2 4 7" xfId="7076"/>
    <cellStyle name="Normál 5 3 2 4 7 2" xfId="17491"/>
    <cellStyle name="Normál 5 3 2 4 7 2 2" xfId="27371"/>
    <cellStyle name="Normál 5 3 2 4 7 3" xfId="12528"/>
    <cellStyle name="Normál 5 3 2 4 7 4" xfId="22429"/>
    <cellStyle name="Normál 5 3 2 4 8" xfId="15004"/>
    <cellStyle name="Normál 5 3 2 4 8 2" xfId="24898"/>
    <cellStyle name="Normál 5 3 2 4 9" xfId="9989"/>
    <cellStyle name="Normál 5 3 2 5" xfId="2393"/>
    <cellStyle name="Normál 5 3 2 5 10" xfId="7077"/>
    <cellStyle name="Normál 5 3 2 5 11" xfId="19968"/>
    <cellStyle name="Normál 5 3 2 5 12" xfId="29828"/>
    <cellStyle name="Normál 5 3 2 5 2" xfId="2394"/>
    <cellStyle name="Normál 5 3 2 5 2 10" xfId="29829"/>
    <cellStyle name="Normál 5 3 2 5 2 2" xfId="2395"/>
    <cellStyle name="Normál 5 3 2 5 2 2 2" xfId="7080"/>
    <cellStyle name="Normál 5 3 2 5 2 2 2 2" xfId="17502"/>
    <cellStyle name="Normál 5 3 2 5 2 2 2 2 2" xfId="27382"/>
    <cellStyle name="Normál 5 3 2 5 2 2 2 3" xfId="12539"/>
    <cellStyle name="Normál 5 3 2 5 2 2 2 4" xfId="22440"/>
    <cellStyle name="Normál 5 3 2 5 2 2 3" xfId="15015"/>
    <cellStyle name="Normál 5 3 2 5 2 2 3 2" xfId="24909"/>
    <cellStyle name="Normál 5 3 2 5 2 2 4" xfId="10000"/>
    <cellStyle name="Normál 5 3 2 5 2 2 5" xfId="7079"/>
    <cellStyle name="Normál 5 3 2 5 2 2 6" xfId="19970"/>
    <cellStyle name="Normál 5 3 2 5 2 2 7" xfId="29830"/>
    <cellStyle name="Normál 5 3 2 5 2 3" xfId="2396"/>
    <cellStyle name="Normál 5 3 2 5 2 3 2" xfId="7082"/>
    <cellStyle name="Normál 5 3 2 5 2 3 2 2" xfId="17503"/>
    <cellStyle name="Normál 5 3 2 5 2 3 2 2 2" xfId="27383"/>
    <cellStyle name="Normál 5 3 2 5 2 3 2 3" xfId="12540"/>
    <cellStyle name="Normál 5 3 2 5 2 3 2 4" xfId="22441"/>
    <cellStyle name="Normál 5 3 2 5 2 3 3" xfId="15016"/>
    <cellStyle name="Normál 5 3 2 5 2 3 3 2" xfId="24910"/>
    <cellStyle name="Normál 5 3 2 5 2 3 4" xfId="10001"/>
    <cellStyle name="Normál 5 3 2 5 2 3 5" xfId="7081"/>
    <cellStyle name="Normál 5 3 2 5 2 3 6" xfId="19971"/>
    <cellStyle name="Normál 5 3 2 5 2 3 7" xfId="29831"/>
    <cellStyle name="Normál 5 3 2 5 2 4" xfId="2397"/>
    <cellStyle name="Normál 5 3 2 5 2 4 2" xfId="7084"/>
    <cellStyle name="Normál 5 3 2 5 2 4 2 2" xfId="17504"/>
    <cellStyle name="Normál 5 3 2 5 2 4 2 2 2" xfId="27384"/>
    <cellStyle name="Normál 5 3 2 5 2 4 2 3" xfId="12541"/>
    <cellStyle name="Normál 5 3 2 5 2 4 2 4" xfId="22442"/>
    <cellStyle name="Normál 5 3 2 5 2 4 3" xfId="15017"/>
    <cellStyle name="Normál 5 3 2 5 2 4 3 2" xfId="24911"/>
    <cellStyle name="Normál 5 3 2 5 2 4 4" xfId="10002"/>
    <cellStyle name="Normál 5 3 2 5 2 4 5" xfId="7083"/>
    <cellStyle name="Normál 5 3 2 5 2 4 6" xfId="19972"/>
    <cellStyle name="Normál 5 3 2 5 2 4 7" xfId="29832"/>
    <cellStyle name="Normál 5 3 2 5 2 5" xfId="7085"/>
    <cellStyle name="Normál 5 3 2 5 2 5 2" xfId="17501"/>
    <cellStyle name="Normál 5 3 2 5 2 5 2 2" xfId="27381"/>
    <cellStyle name="Normál 5 3 2 5 2 5 3" xfId="12538"/>
    <cellStyle name="Normál 5 3 2 5 2 5 4" xfId="22439"/>
    <cellStyle name="Normál 5 3 2 5 2 6" xfId="15014"/>
    <cellStyle name="Normál 5 3 2 5 2 6 2" xfId="24908"/>
    <cellStyle name="Normál 5 3 2 5 2 7" xfId="9999"/>
    <cellStyle name="Normál 5 3 2 5 2 8" xfId="7078"/>
    <cellStyle name="Normál 5 3 2 5 2 9" xfId="19969"/>
    <cellStyle name="Normál 5 3 2 5 3" xfId="2398"/>
    <cellStyle name="Normál 5 3 2 5 3 2" xfId="7087"/>
    <cellStyle name="Normál 5 3 2 5 3 2 2" xfId="17505"/>
    <cellStyle name="Normál 5 3 2 5 3 2 2 2" xfId="27385"/>
    <cellStyle name="Normál 5 3 2 5 3 2 3" xfId="12542"/>
    <cellStyle name="Normál 5 3 2 5 3 2 4" xfId="22443"/>
    <cellStyle name="Normál 5 3 2 5 3 3" xfId="15018"/>
    <cellStyle name="Normál 5 3 2 5 3 3 2" xfId="24912"/>
    <cellStyle name="Normál 5 3 2 5 3 4" xfId="10003"/>
    <cellStyle name="Normál 5 3 2 5 3 5" xfId="7086"/>
    <cellStyle name="Normál 5 3 2 5 3 6" xfId="19973"/>
    <cellStyle name="Normál 5 3 2 5 3 7" xfId="29833"/>
    <cellStyle name="Normál 5 3 2 5 4" xfId="2399"/>
    <cellStyle name="Normál 5 3 2 5 4 2" xfId="7089"/>
    <cellStyle name="Normál 5 3 2 5 4 2 2" xfId="17506"/>
    <cellStyle name="Normál 5 3 2 5 4 2 2 2" xfId="27386"/>
    <cellStyle name="Normál 5 3 2 5 4 2 3" xfId="12543"/>
    <cellStyle name="Normál 5 3 2 5 4 2 4" xfId="22444"/>
    <cellStyle name="Normál 5 3 2 5 4 3" xfId="15019"/>
    <cellStyle name="Normál 5 3 2 5 4 3 2" xfId="24913"/>
    <cellStyle name="Normál 5 3 2 5 4 4" xfId="10004"/>
    <cellStyle name="Normál 5 3 2 5 4 5" xfId="7088"/>
    <cellStyle name="Normál 5 3 2 5 4 6" xfId="19974"/>
    <cellStyle name="Normál 5 3 2 5 4 7" xfId="29834"/>
    <cellStyle name="Normál 5 3 2 5 5" xfId="2400"/>
    <cellStyle name="Normál 5 3 2 5 5 2" xfId="7091"/>
    <cellStyle name="Normál 5 3 2 5 5 2 2" xfId="17507"/>
    <cellStyle name="Normál 5 3 2 5 5 2 2 2" xfId="27387"/>
    <cellStyle name="Normál 5 3 2 5 5 2 3" xfId="12544"/>
    <cellStyle name="Normál 5 3 2 5 5 2 4" xfId="22445"/>
    <cellStyle name="Normál 5 3 2 5 5 3" xfId="15020"/>
    <cellStyle name="Normál 5 3 2 5 5 3 2" xfId="24914"/>
    <cellStyle name="Normál 5 3 2 5 5 4" xfId="10005"/>
    <cellStyle name="Normál 5 3 2 5 5 5" xfId="7090"/>
    <cellStyle name="Normál 5 3 2 5 5 6" xfId="19975"/>
    <cellStyle name="Normál 5 3 2 5 5 7" xfId="29835"/>
    <cellStyle name="Normál 5 3 2 5 6" xfId="2401"/>
    <cellStyle name="Normál 5 3 2 5 6 2" xfId="7093"/>
    <cellStyle name="Normál 5 3 2 5 6 2 2" xfId="17508"/>
    <cellStyle name="Normál 5 3 2 5 6 2 2 2" xfId="27388"/>
    <cellStyle name="Normál 5 3 2 5 6 2 3" xfId="12545"/>
    <cellStyle name="Normál 5 3 2 5 6 2 4" xfId="22446"/>
    <cellStyle name="Normál 5 3 2 5 6 3" xfId="15021"/>
    <cellStyle name="Normál 5 3 2 5 6 3 2" xfId="24915"/>
    <cellStyle name="Normál 5 3 2 5 6 4" xfId="10006"/>
    <cellStyle name="Normál 5 3 2 5 6 5" xfId="7092"/>
    <cellStyle name="Normál 5 3 2 5 6 6" xfId="19976"/>
    <cellStyle name="Normál 5 3 2 5 6 7" xfId="29836"/>
    <cellStyle name="Normál 5 3 2 5 7" xfId="7094"/>
    <cellStyle name="Normál 5 3 2 5 7 2" xfId="17500"/>
    <cellStyle name="Normál 5 3 2 5 7 2 2" xfId="27380"/>
    <cellStyle name="Normál 5 3 2 5 7 3" xfId="12537"/>
    <cellStyle name="Normál 5 3 2 5 7 4" xfId="22438"/>
    <cellStyle name="Normál 5 3 2 5 8" xfId="15013"/>
    <cellStyle name="Normál 5 3 2 5 8 2" xfId="24907"/>
    <cellStyle name="Normál 5 3 2 5 9" xfId="9998"/>
    <cellStyle name="Normál 5 3 2 6" xfId="2402"/>
    <cellStyle name="Normál 5 3 2 6 10" xfId="7095"/>
    <cellStyle name="Normál 5 3 2 6 11" xfId="19977"/>
    <cellStyle name="Normál 5 3 2 6 12" xfId="29837"/>
    <cellStyle name="Normál 5 3 2 6 2" xfId="2403"/>
    <cellStyle name="Normál 5 3 2 6 2 10" xfId="29838"/>
    <cellStyle name="Normál 5 3 2 6 2 2" xfId="2404"/>
    <cellStyle name="Normál 5 3 2 6 2 2 2" xfId="7098"/>
    <cellStyle name="Normál 5 3 2 6 2 2 2 2" xfId="17511"/>
    <cellStyle name="Normál 5 3 2 6 2 2 2 2 2" xfId="27391"/>
    <cellStyle name="Normál 5 3 2 6 2 2 2 3" xfId="12548"/>
    <cellStyle name="Normál 5 3 2 6 2 2 2 4" xfId="22449"/>
    <cellStyle name="Normál 5 3 2 6 2 2 3" xfId="15024"/>
    <cellStyle name="Normál 5 3 2 6 2 2 3 2" xfId="24918"/>
    <cellStyle name="Normál 5 3 2 6 2 2 4" xfId="10009"/>
    <cellStyle name="Normál 5 3 2 6 2 2 5" xfId="7097"/>
    <cellStyle name="Normál 5 3 2 6 2 2 6" xfId="19979"/>
    <cellStyle name="Normál 5 3 2 6 2 2 7" xfId="29839"/>
    <cellStyle name="Normál 5 3 2 6 2 3" xfId="2405"/>
    <cellStyle name="Normál 5 3 2 6 2 3 2" xfId="7100"/>
    <cellStyle name="Normál 5 3 2 6 2 3 2 2" xfId="17512"/>
    <cellStyle name="Normál 5 3 2 6 2 3 2 2 2" xfId="27392"/>
    <cellStyle name="Normál 5 3 2 6 2 3 2 3" xfId="12549"/>
    <cellStyle name="Normál 5 3 2 6 2 3 2 4" xfId="22450"/>
    <cellStyle name="Normál 5 3 2 6 2 3 3" xfId="15025"/>
    <cellStyle name="Normál 5 3 2 6 2 3 3 2" xfId="24919"/>
    <cellStyle name="Normál 5 3 2 6 2 3 4" xfId="10010"/>
    <cellStyle name="Normál 5 3 2 6 2 3 5" xfId="7099"/>
    <cellStyle name="Normál 5 3 2 6 2 3 6" xfId="19980"/>
    <cellStyle name="Normál 5 3 2 6 2 3 7" xfId="29840"/>
    <cellStyle name="Normál 5 3 2 6 2 4" xfId="2406"/>
    <cellStyle name="Normál 5 3 2 6 2 4 2" xfId="7102"/>
    <cellStyle name="Normál 5 3 2 6 2 4 2 2" xfId="17513"/>
    <cellStyle name="Normál 5 3 2 6 2 4 2 2 2" xfId="27393"/>
    <cellStyle name="Normál 5 3 2 6 2 4 2 3" xfId="12550"/>
    <cellStyle name="Normál 5 3 2 6 2 4 2 4" xfId="22451"/>
    <cellStyle name="Normál 5 3 2 6 2 4 3" xfId="15026"/>
    <cellStyle name="Normál 5 3 2 6 2 4 3 2" xfId="24920"/>
    <cellStyle name="Normál 5 3 2 6 2 4 4" xfId="10011"/>
    <cellStyle name="Normál 5 3 2 6 2 4 5" xfId="7101"/>
    <cellStyle name="Normál 5 3 2 6 2 4 6" xfId="19981"/>
    <cellStyle name="Normál 5 3 2 6 2 4 7" xfId="29841"/>
    <cellStyle name="Normál 5 3 2 6 2 5" xfId="7103"/>
    <cellStyle name="Normál 5 3 2 6 2 5 2" xfId="17510"/>
    <cellStyle name="Normál 5 3 2 6 2 5 2 2" xfId="27390"/>
    <cellStyle name="Normál 5 3 2 6 2 5 3" xfId="12547"/>
    <cellStyle name="Normál 5 3 2 6 2 5 4" xfId="22448"/>
    <cellStyle name="Normál 5 3 2 6 2 6" xfId="15023"/>
    <cellStyle name="Normál 5 3 2 6 2 6 2" xfId="24917"/>
    <cellStyle name="Normál 5 3 2 6 2 7" xfId="10008"/>
    <cellStyle name="Normál 5 3 2 6 2 8" xfId="7096"/>
    <cellStyle name="Normál 5 3 2 6 2 9" xfId="19978"/>
    <cellStyle name="Normál 5 3 2 6 3" xfId="2407"/>
    <cellStyle name="Normál 5 3 2 6 3 2" xfId="7105"/>
    <cellStyle name="Normál 5 3 2 6 3 2 2" xfId="17514"/>
    <cellStyle name="Normál 5 3 2 6 3 2 2 2" xfId="27394"/>
    <cellStyle name="Normál 5 3 2 6 3 2 3" xfId="12551"/>
    <cellStyle name="Normál 5 3 2 6 3 2 4" xfId="22452"/>
    <cellStyle name="Normál 5 3 2 6 3 3" xfId="15027"/>
    <cellStyle name="Normál 5 3 2 6 3 3 2" xfId="24921"/>
    <cellStyle name="Normál 5 3 2 6 3 4" xfId="10012"/>
    <cellStyle name="Normál 5 3 2 6 3 5" xfId="7104"/>
    <cellStyle name="Normál 5 3 2 6 3 6" xfId="19982"/>
    <cellStyle name="Normál 5 3 2 6 3 7" xfId="29842"/>
    <cellStyle name="Normál 5 3 2 6 4" xfId="2408"/>
    <cellStyle name="Normál 5 3 2 6 4 2" xfId="7107"/>
    <cellStyle name="Normál 5 3 2 6 4 2 2" xfId="17515"/>
    <cellStyle name="Normál 5 3 2 6 4 2 2 2" xfId="27395"/>
    <cellStyle name="Normál 5 3 2 6 4 2 3" xfId="12552"/>
    <cellStyle name="Normál 5 3 2 6 4 2 4" xfId="22453"/>
    <cellStyle name="Normál 5 3 2 6 4 3" xfId="15028"/>
    <cellStyle name="Normál 5 3 2 6 4 3 2" xfId="24922"/>
    <cellStyle name="Normál 5 3 2 6 4 4" xfId="10013"/>
    <cellStyle name="Normál 5 3 2 6 4 5" xfId="7106"/>
    <cellStyle name="Normál 5 3 2 6 4 6" xfId="19983"/>
    <cellStyle name="Normál 5 3 2 6 4 7" xfId="29843"/>
    <cellStyle name="Normál 5 3 2 6 5" xfId="2409"/>
    <cellStyle name="Normál 5 3 2 6 5 2" xfId="7109"/>
    <cellStyle name="Normál 5 3 2 6 5 2 2" xfId="17516"/>
    <cellStyle name="Normál 5 3 2 6 5 2 2 2" xfId="27396"/>
    <cellStyle name="Normál 5 3 2 6 5 2 3" xfId="12553"/>
    <cellStyle name="Normál 5 3 2 6 5 2 4" xfId="22454"/>
    <cellStyle name="Normál 5 3 2 6 5 3" xfId="15029"/>
    <cellStyle name="Normál 5 3 2 6 5 3 2" xfId="24923"/>
    <cellStyle name="Normál 5 3 2 6 5 4" xfId="10014"/>
    <cellStyle name="Normál 5 3 2 6 5 5" xfId="7108"/>
    <cellStyle name="Normál 5 3 2 6 5 6" xfId="19984"/>
    <cellStyle name="Normál 5 3 2 6 5 7" xfId="29844"/>
    <cellStyle name="Normál 5 3 2 6 6" xfId="2410"/>
    <cellStyle name="Normál 5 3 2 6 6 2" xfId="7111"/>
    <cellStyle name="Normál 5 3 2 6 6 2 2" xfId="17517"/>
    <cellStyle name="Normál 5 3 2 6 6 2 2 2" xfId="27397"/>
    <cellStyle name="Normál 5 3 2 6 6 2 3" xfId="12554"/>
    <cellStyle name="Normál 5 3 2 6 6 2 4" xfId="22455"/>
    <cellStyle name="Normál 5 3 2 6 6 3" xfId="15030"/>
    <cellStyle name="Normál 5 3 2 6 6 3 2" xfId="24924"/>
    <cellStyle name="Normál 5 3 2 6 6 4" xfId="10015"/>
    <cellStyle name="Normál 5 3 2 6 6 5" xfId="7110"/>
    <cellStyle name="Normál 5 3 2 6 6 6" xfId="19985"/>
    <cellStyle name="Normál 5 3 2 6 6 7" xfId="29845"/>
    <cellStyle name="Normál 5 3 2 6 7" xfId="7112"/>
    <cellStyle name="Normál 5 3 2 6 7 2" xfId="17509"/>
    <cellStyle name="Normál 5 3 2 6 7 2 2" xfId="27389"/>
    <cellStyle name="Normál 5 3 2 6 7 3" xfId="12546"/>
    <cellStyle name="Normál 5 3 2 6 7 4" xfId="22447"/>
    <cellStyle name="Normál 5 3 2 6 8" xfId="15022"/>
    <cellStyle name="Normál 5 3 2 6 8 2" xfId="24916"/>
    <cellStyle name="Normál 5 3 2 6 9" xfId="10007"/>
    <cellStyle name="Normál 5 3 2 7" xfId="2411"/>
    <cellStyle name="Normál 5 3 2 7 10" xfId="7113"/>
    <cellStyle name="Normál 5 3 2 7 11" xfId="19986"/>
    <cellStyle name="Normál 5 3 2 7 12" xfId="29846"/>
    <cellStyle name="Normál 5 3 2 7 2" xfId="2412"/>
    <cellStyle name="Normál 5 3 2 7 2 10" xfId="29847"/>
    <cellStyle name="Normál 5 3 2 7 2 2" xfId="2413"/>
    <cellStyle name="Normál 5 3 2 7 2 2 2" xfId="7116"/>
    <cellStyle name="Normál 5 3 2 7 2 2 2 2" xfId="17520"/>
    <cellStyle name="Normál 5 3 2 7 2 2 2 2 2" xfId="27400"/>
    <cellStyle name="Normál 5 3 2 7 2 2 2 3" xfId="12557"/>
    <cellStyle name="Normál 5 3 2 7 2 2 2 4" xfId="22458"/>
    <cellStyle name="Normál 5 3 2 7 2 2 3" xfId="15033"/>
    <cellStyle name="Normál 5 3 2 7 2 2 3 2" xfId="24927"/>
    <cellStyle name="Normál 5 3 2 7 2 2 4" xfId="10018"/>
    <cellStyle name="Normál 5 3 2 7 2 2 5" xfId="7115"/>
    <cellStyle name="Normál 5 3 2 7 2 2 6" xfId="19988"/>
    <cellStyle name="Normál 5 3 2 7 2 2 7" xfId="29848"/>
    <cellStyle name="Normál 5 3 2 7 2 3" xfId="2414"/>
    <cellStyle name="Normál 5 3 2 7 2 3 2" xfId="7118"/>
    <cellStyle name="Normál 5 3 2 7 2 3 2 2" xfId="17521"/>
    <cellStyle name="Normál 5 3 2 7 2 3 2 2 2" xfId="27401"/>
    <cellStyle name="Normál 5 3 2 7 2 3 2 3" xfId="12558"/>
    <cellStyle name="Normál 5 3 2 7 2 3 2 4" xfId="22459"/>
    <cellStyle name="Normál 5 3 2 7 2 3 3" xfId="15034"/>
    <cellStyle name="Normál 5 3 2 7 2 3 3 2" xfId="24928"/>
    <cellStyle name="Normál 5 3 2 7 2 3 4" xfId="10019"/>
    <cellStyle name="Normál 5 3 2 7 2 3 5" xfId="7117"/>
    <cellStyle name="Normál 5 3 2 7 2 3 6" xfId="19989"/>
    <cellStyle name="Normál 5 3 2 7 2 3 7" xfId="29849"/>
    <cellStyle name="Normál 5 3 2 7 2 4" xfId="2415"/>
    <cellStyle name="Normál 5 3 2 7 2 4 2" xfId="7120"/>
    <cellStyle name="Normál 5 3 2 7 2 4 2 2" xfId="17522"/>
    <cellStyle name="Normál 5 3 2 7 2 4 2 2 2" xfId="27402"/>
    <cellStyle name="Normál 5 3 2 7 2 4 2 3" xfId="12559"/>
    <cellStyle name="Normál 5 3 2 7 2 4 2 4" xfId="22460"/>
    <cellStyle name="Normál 5 3 2 7 2 4 3" xfId="15035"/>
    <cellStyle name="Normál 5 3 2 7 2 4 3 2" xfId="24929"/>
    <cellStyle name="Normál 5 3 2 7 2 4 4" xfId="10020"/>
    <cellStyle name="Normál 5 3 2 7 2 4 5" xfId="7119"/>
    <cellStyle name="Normál 5 3 2 7 2 4 6" xfId="19990"/>
    <cellStyle name="Normál 5 3 2 7 2 4 7" xfId="29850"/>
    <cellStyle name="Normál 5 3 2 7 2 5" xfId="7121"/>
    <cellStyle name="Normál 5 3 2 7 2 5 2" xfId="17519"/>
    <cellStyle name="Normál 5 3 2 7 2 5 2 2" xfId="27399"/>
    <cellStyle name="Normál 5 3 2 7 2 5 3" xfId="12556"/>
    <cellStyle name="Normál 5 3 2 7 2 5 4" xfId="22457"/>
    <cellStyle name="Normál 5 3 2 7 2 6" xfId="15032"/>
    <cellStyle name="Normál 5 3 2 7 2 6 2" xfId="24926"/>
    <cellStyle name="Normál 5 3 2 7 2 7" xfId="10017"/>
    <cellStyle name="Normál 5 3 2 7 2 8" xfId="7114"/>
    <cellStyle name="Normál 5 3 2 7 2 9" xfId="19987"/>
    <cellStyle name="Normál 5 3 2 7 3" xfId="2416"/>
    <cellStyle name="Normál 5 3 2 7 3 2" xfId="7123"/>
    <cellStyle name="Normál 5 3 2 7 3 2 2" xfId="17523"/>
    <cellStyle name="Normál 5 3 2 7 3 2 2 2" xfId="27403"/>
    <cellStyle name="Normál 5 3 2 7 3 2 3" xfId="12560"/>
    <cellStyle name="Normál 5 3 2 7 3 2 4" xfId="22461"/>
    <cellStyle name="Normál 5 3 2 7 3 3" xfId="15036"/>
    <cellStyle name="Normál 5 3 2 7 3 3 2" xfId="24930"/>
    <cellStyle name="Normál 5 3 2 7 3 4" xfId="10021"/>
    <cellStyle name="Normál 5 3 2 7 3 5" xfId="7122"/>
    <cellStyle name="Normál 5 3 2 7 3 6" xfId="19991"/>
    <cellStyle name="Normál 5 3 2 7 3 7" xfId="29851"/>
    <cellStyle name="Normál 5 3 2 7 4" xfId="2417"/>
    <cellStyle name="Normál 5 3 2 7 4 2" xfId="7125"/>
    <cellStyle name="Normál 5 3 2 7 4 2 2" xfId="17524"/>
    <cellStyle name="Normál 5 3 2 7 4 2 2 2" xfId="27404"/>
    <cellStyle name="Normál 5 3 2 7 4 2 3" xfId="12561"/>
    <cellStyle name="Normál 5 3 2 7 4 2 4" xfId="22462"/>
    <cellStyle name="Normál 5 3 2 7 4 3" xfId="15037"/>
    <cellStyle name="Normál 5 3 2 7 4 3 2" xfId="24931"/>
    <cellStyle name="Normál 5 3 2 7 4 4" xfId="10022"/>
    <cellStyle name="Normál 5 3 2 7 4 5" xfId="7124"/>
    <cellStyle name="Normál 5 3 2 7 4 6" xfId="19992"/>
    <cellStyle name="Normál 5 3 2 7 4 7" xfId="29852"/>
    <cellStyle name="Normál 5 3 2 7 5" xfId="2418"/>
    <cellStyle name="Normál 5 3 2 7 5 2" xfId="7127"/>
    <cellStyle name="Normál 5 3 2 7 5 2 2" xfId="17525"/>
    <cellStyle name="Normál 5 3 2 7 5 2 2 2" xfId="27405"/>
    <cellStyle name="Normál 5 3 2 7 5 2 3" xfId="12562"/>
    <cellStyle name="Normál 5 3 2 7 5 2 4" xfId="22463"/>
    <cellStyle name="Normál 5 3 2 7 5 3" xfId="15038"/>
    <cellStyle name="Normál 5 3 2 7 5 3 2" xfId="24932"/>
    <cellStyle name="Normál 5 3 2 7 5 4" xfId="10023"/>
    <cellStyle name="Normál 5 3 2 7 5 5" xfId="7126"/>
    <cellStyle name="Normál 5 3 2 7 5 6" xfId="19993"/>
    <cellStyle name="Normál 5 3 2 7 5 7" xfId="29853"/>
    <cellStyle name="Normál 5 3 2 7 6" xfId="2419"/>
    <cellStyle name="Normál 5 3 2 7 6 2" xfId="7129"/>
    <cellStyle name="Normál 5 3 2 7 6 2 2" xfId="17526"/>
    <cellStyle name="Normál 5 3 2 7 6 2 2 2" xfId="27406"/>
    <cellStyle name="Normál 5 3 2 7 6 2 3" xfId="12563"/>
    <cellStyle name="Normál 5 3 2 7 6 2 4" xfId="22464"/>
    <cellStyle name="Normál 5 3 2 7 6 3" xfId="15039"/>
    <cellStyle name="Normál 5 3 2 7 6 3 2" xfId="24933"/>
    <cellStyle name="Normál 5 3 2 7 6 4" xfId="10024"/>
    <cellStyle name="Normál 5 3 2 7 6 5" xfId="7128"/>
    <cellStyle name="Normál 5 3 2 7 6 6" xfId="19994"/>
    <cellStyle name="Normál 5 3 2 7 6 7" xfId="29854"/>
    <cellStyle name="Normál 5 3 2 7 7" xfId="7130"/>
    <cellStyle name="Normál 5 3 2 7 7 2" xfId="17518"/>
    <cellStyle name="Normál 5 3 2 7 7 2 2" xfId="27398"/>
    <cellStyle name="Normál 5 3 2 7 7 3" xfId="12555"/>
    <cellStyle name="Normál 5 3 2 7 7 4" xfId="22456"/>
    <cellStyle name="Normál 5 3 2 7 8" xfId="15031"/>
    <cellStyle name="Normál 5 3 2 7 8 2" xfId="24925"/>
    <cellStyle name="Normál 5 3 2 7 9" xfId="10016"/>
    <cellStyle name="Normál 5 3 2 8" xfId="2420"/>
    <cellStyle name="Normál 5 3 2 8 10" xfId="29855"/>
    <cellStyle name="Normál 5 3 2 8 2" xfId="2421"/>
    <cellStyle name="Normál 5 3 2 8 2 2" xfId="7133"/>
    <cellStyle name="Normál 5 3 2 8 2 2 2" xfId="17528"/>
    <cellStyle name="Normál 5 3 2 8 2 2 2 2" xfId="27408"/>
    <cellStyle name="Normál 5 3 2 8 2 2 3" xfId="12565"/>
    <cellStyle name="Normál 5 3 2 8 2 2 4" xfId="22466"/>
    <cellStyle name="Normál 5 3 2 8 2 3" xfId="15041"/>
    <cellStyle name="Normál 5 3 2 8 2 3 2" xfId="24935"/>
    <cellStyle name="Normál 5 3 2 8 2 4" xfId="10026"/>
    <cellStyle name="Normál 5 3 2 8 2 5" xfId="7132"/>
    <cellStyle name="Normál 5 3 2 8 2 6" xfId="19996"/>
    <cellStyle name="Normál 5 3 2 8 2 7" xfId="29856"/>
    <cellStyle name="Normál 5 3 2 8 3" xfId="2422"/>
    <cellStyle name="Normál 5 3 2 8 3 2" xfId="7135"/>
    <cellStyle name="Normál 5 3 2 8 3 2 2" xfId="17529"/>
    <cellStyle name="Normál 5 3 2 8 3 2 2 2" xfId="27409"/>
    <cellStyle name="Normál 5 3 2 8 3 2 3" xfId="12566"/>
    <cellStyle name="Normál 5 3 2 8 3 2 4" xfId="22467"/>
    <cellStyle name="Normál 5 3 2 8 3 3" xfId="15042"/>
    <cellStyle name="Normál 5 3 2 8 3 3 2" xfId="24936"/>
    <cellStyle name="Normál 5 3 2 8 3 4" xfId="10027"/>
    <cellStyle name="Normál 5 3 2 8 3 5" xfId="7134"/>
    <cellStyle name="Normál 5 3 2 8 3 6" xfId="19997"/>
    <cellStyle name="Normál 5 3 2 8 3 7" xfId="29857"/>
    <cellStyle name="Normál 5 3 2 8 4" xfId="2423"/>
    <cellStyle name="Normál 5 3 2 8 4 2" xfId="7137"/>
    <cellStyle name="Normál 5 3 2 8 4 2 2" xfId="17530"/>
    <cellStyle name="Normál 5 3 2 8 4 2 2 2" xfId="27410"/>
    <cellStyle name="Normál 5 3 2 8 4 2 3" xfId="12567"/>
    <cellStyle name="Normál 5 3 2 8 4 2 4" xfId="22468"/>
    <cellStyle name="Normál 5 3 2 8 4 3" xfId="15043"/>
    <cellStyle name="Normál 5 3 2 8 4 3 2" xfId="24937"/>
    <cellStyle name="Normál 5 3 2 8 4 4" xfId="10028"/>
    <cellStyle name="Normál 5 3 2 8 4 5" xfId="7136"/>
    <cellStyle name="Normál 5 3 2 8 4 6" xfId="19998"/>
    <cellStyle name="Normál 5 3 2 8 4 7" xfId="29858"/>
    <cellStyle name="Normál 5 3 2 8 5" xfId="7138"/>
    <cellStyle name="Normál 5 3 2 8 5 2" xfId="17527"/>
    <cellStyle name="Normál 5 3 2 8 5 2 2" xfId="27407"/>
    <cellStyle name="Normál 5 3 2 8 5 3" xfId="12564"/>
    <cellStyle name="Normál 5 3 2 8 5 4" xfId="22465"/>
    <cellStyle name="Normál 5 3 2 8 6" xfId="15040"/>
    <cellStyle name="Normál 5 3 2 8 6 2" xfId="24934"/>
    <cellStyle name="Normál 5 3 2 8 7" xfId="10025"/>
    <cellStyle name="Normál 5 3 2 8 8" xfId="7131"/>
    <cellStyle name="Normál 5 3 2 8 9" xfId="19995"/>
    <cellStyle name="Normál 5 3 2 9" xfId="2424"/>
    <cellStyle name="Normál 5 3 2 9 10" xfId="29859"/>
    <cellStyle name="Normál 5 3 2 9 2" xfId="2425"/>
    <cellStyle name="Normál 5 3 2 9 2 2" xfId="7141"/>
    <cellStyle name="Normál 5 3 2 9 2 2 2" xfId="17532"/>
    <cellStyle name="Normál 5 3 2 9 2 2 2 2" xfId="27412"/>
    <cellStyle name="Normál 5 3 2 9 2 2 3" xfId="12569"/>
    <cellStyle name="Normál 5 3 2 9 2 2 4" xfId="22470"/>
    <cellStyle name="Normál 5 3 2 9 2 3" xfId="15045"/>
    <cellStyle name="Normál 5 3 2 9 2 3 2" xfId="24939"/>
    <cellStyle name="Normál 5 3 2 9 2 4" xfId="10030"/>
    <cellStyle name="Normál 5 3 2 9 2 5" xfId="7140"/>
    <cellStyle name="Normál 5 3 2 9 2 6" xfId="20000"/>
    <cellStyle name="Normál 5 3 2 9 2 7" xfId="29860"/>
    <cellStyle name="Normál 5 3 2 9 3" xfId="2426"/>
    <cellStyle name="Normál 5 3 2 9 3 2" xfId="7143"/>
    <cellStyle name="Normál 5 3 2 9 3 2 2" xfId="17533"/>
    <cellStyle name="Normál 5 3 2 9 3 2 2 2" xfId="27413"/>
    <cellStyle name="Normál 5 3 2 9 3 2 3" xfId="12570"/>
    <cellStyle name="Normál 5 3 2 9 3 2 4" xfId="22471"/>
    <cellStyle name="Normál 5 3 2 9 3 3" xfId="15046"/>
    <cellStyle name="Normál 5 3 2 9 3 3 2" xfId="24940"/>
    <cellStyle name="Normál 5 3 2 9 3 4" xfId="10031"/>
    <cellStyle name="Normál 5 3 2 9 3 5" xfId="7142"/>
    <cellStyle name="Normál 5 3 2 9 3 6" xfId="20001"/>
    <cellStyle name="Normál 5 3 2 9 3 7" xfId="29861"/>
    <cellStyle name="Normál 5 3 2 9 4" xfId="2427"/>
    <cellStyle name="Normál 5 3 2 9 4 2" xfId="7145"/>
    <cellStyle name="Normál 5 3 2 9 4 2 2" xfId="17534"/>
    <cellStyle name="Normál 5 3 2 9 4 2 2 2" xfId="27414"/>
    <cellStyle name="Normál 5 3 2 9 4 2 3" xfId="12571"/>
    <cellStyle name="Normál 5 3 2 9 4 2 4" xfId="22472"/>
    <cellStyle name="Normál 5 3 2 9 4 3" xfId="15047"/>
    <cellStyle name="Normál 5 3 2 9 4 3 2" xfId="24941"/>
    <cellStyle name="Normál 5 3 2 9 4 4" xfId="10032"/>
    <cellStyle name="Normál 5 3 2 9 4 5" xfId="7144"/>
    <cellStyle name="Normál 5 3 2 9 4 6" xfId="20002"/>
    <cellStyle name="Normál 5 3 2 9 4 7" xfId="29862"/>
    <cellStyle name="Normál 5 3 2 9 5" xfId="7146"/>
    <cellStyle name="Normál 5 3 2 9 5 2" xfId="17531"/>
    <cellStyle name="Normál 5 3 2 9 5 2 2" xfId="27411"/>
    <cellStyle name="Normál 5 3 2 9 5 3" xfId="12568"/>
    <cellStyle name="Normál 5 3 2 9 5 4" xfId="22469"/>
    <cellStyle name="Normál 5 3 2 9 6" xfId="15044"/>
    <cellStyle name="Normál 5 3 2 9 6 2" xfId="24938"/>
    <cellStyle name="Normál 5 3 2 9 7" xfId="10029"/>
    <cellStyle name="Normál 5 3 2 9 8" xfId="7139"/>
    <cellStyle name="Normál 5 3 2 9 9" xfId="19999"/>
    <cellStyle name="Normál 5 3 20" xfId="14892"/>
    <cellStyle name="Normál 5 3 20 2" xfId="24786"/>
    <cellStyle name="Normál 5 3 21" xfId="9877"/>
    <cellStyle name="Normál 5 3 22" xfId="6835"/>
    <cellStyle name="Normál 5 3 23" xfId="19847"/>
    <cellStyle name="Normál 5 3 24" xfId="29707"/>
    <cellStyle name="Normál 5 3 3" xfId="2428"/>
    <cellStyle name="Normál 5 3 3 10" xfId="2429"/>
    <cellStyle name="Normál 5 3 3 10 2" xfId="7149"/>
    <cellStyle name="Normál 5 3 3 10 2 2" xfId="17536"/>
    <cellStyle name="Normál 5 3 3 10 2 2 2" xfId="27416"/>
    <cellStyle name="Normál 5 3 3 10 2 3" xfId="12573"/>
    <cellStyle name="Normál 5 3 3 10 2 4" xfId="22474"/>
    <cellStyle name="Normál 5 3 3 10 3" xfId="15049"/>
    <cellStyle name="Normál 5 3 3 10 3 2" xfId="24943"/>
    <cellStyle name="Normál 5 3 3 10 4" xfId="10034"/>
    <cellStyle name="Normál 5 3 3 10 5" xfId="7148"/>
    <cellStyle name="Normál 5 3 3 10 6" xfId="20004"/>
    <cellStyle name="Normál 5 3 3 10 7" xfId="29864"/>
    <cellStyle name="Normál 5 3 3 11" xfId="2430"/>
    <cellStyle name="Normál 5 3 3 11 2" xfId="7151"/>
    <cellStyle name="Normál 5 3 3 11 2 2" xfId="17537"/>
    <cellStyle name="Normál 5 3 3 11 2 2 2" xfId="27417"/>
    <cellStyle name="Normál 5 3 3 11 2 3" xfId="12574"/>
    <cellStyle name="Normál 5 3 3 11 2 4" xfId="22475"/>
    <cellStyle name="Normál 5 3 3 11 3" xfId="15050"/>
    <cellStyle name="Normál 5 3 3 11 3 2" xfId="24944"/>
    <cellStyle name="Normál 5 3 3 11 4" xfId="10035"/>
    <cellStyle name="Normál 5 3 3 11 5" xfId="7150"/>
    <cellStyle name="Normál 5 3 3 11 6" xfId="20005"/>
    <cellStyle name="Normál 5 3 3 11 7" xfId="29865"/>
    <cellStyle name="Normál 5 3 3 12" xfId="2431"/>
    <cellStyle name="Normál 5 3 3 12 2" xfId="7153"/>
    <cellStyle name="Normál 5 3 3 12 2 2" xfId="17538"/>
    <cellStyle name="Normál 5 3 3 12 2 2 2" xfId="27418"/>
    <cellStyle name="Normál 5 3 3 12 2 3" xfId="12575"/>
    <cellStyle name="Normál 5 3 3 12 2 4" xfId="22476"/>
    <cellStyle name="Normál 5 3 3 12 3" xfId="15051"/>
    <cellStyle name="Normál 5 3 3 12 3 2" xfId="24945"/>
    <cellStyle name="Normál 5 3 3 12 4" xfId="10036"/>
    <cellStyle name="Normál 5 3 3 12 5" xfId="7152"/>
    <cellStyle name="Normál 5 3 3 12 6" xfId="20006"/>
    <cellStyle name="Normál 5 3 3 12 7" xfId="29866"/>
    <cellStyle name="Normál 5 3 3 13" xfId="7154"/>
    <cellStyle name="Normál 5 3 3 13 2" xfId="17535"/>
    <cellStyle name="Normál 5 3 3 13 2 2" xfId="27415"/>
    <cellStyle name="Normál 5 3 3 13 3" xfId="12572"/>
    <cellStyle name="Normál 5 3 3 13 4" xfId="22473"/>
    <cellStyle name="Normál 5 3 3 14" xfId="15048"/>
    <cellStyle name="Normál 5 3 3 14 2" xfId="24942"/>
    <cellStyle name="Normál 5 3 3 15" xfId="10033"/>
    <cellStyle name="Normál 5 3 3 16" xfId="7147"/>
    <cellStyle name="Normál 5 3 3 17" xfId="20003"/>
    <cellStyle name="Normál 5 3 3 18" xfId="29863"/>
    <cellStyle name="Normál 5 3 3 2" xfId="2432"/>
    <cellStyle name="Normál 5 3 3 2 10" xfId="7155"/>
    <cellStyle name="Normál 5 3 3 2 11" xfId="20007"/>
    <cellStyle name="Normál 5 3 3 2 12" xfId="29867"/>
    <cellStyle name="Normál 5 3 3 2 2" xfId="2433"/>
    <cellStyle name="Normál 5 3 3 2 2 10" xfId="29868"/>
    <cellStyle name="Normál 5 3 3 2 2 2" xfId="2434"/>
    <cellStyle name="Normál 5 3 3 2 2 2 2" xfId="7158"/>
    <cellStyle name="Normál 5 3 3 2 2 2 2 2" xfId="17541"/>
    <cellStyle name="Normál 5 3 3 2 2 2 2 2 2" xfId="27421"/>
    <cellStyle name="Normál 5 3 3 2 2 2 2 3" xfId="12578"/>
    <cellStyle name="Normál 5 3 3 2 2 2 2 4" xfId="22479"/>
    <cellStyle name="Normál 5 3 3 2 2 2 3" xfId="15054"/>
    <cellStyle name="Normál 5 3 3 2 2 2 3 2" xfId="24948"/>
    <cellStyle name="Normál 5 3 3 2 2 2 4" xfId="10039"/>
    <cellStyle name="Normál 5 3 3 2 2 2 5" xfId="7157"/>
    <cellStyle name="Normál 5 3 3 2 2 2 6" xfId="20009"/>
    <cellStyle name="Normál 5 3 3 2 2 2 7" xfId="29869"/>
    <cellStyle name="Normál 5 3 3 2 2 3" xfId="2435"/>
    <cellStyle name="Normál 5 3 3 2 2 3 2" xfId="7160"/>
    <cellStyle name="Normál 5 3 3 2 2 3 2 2" xfId="17542"/>
    <cellStyle name="Normál 5 3 3 2 2 3 2 2 2" xfId="27422"/>
    <cellStyle name="Normál 5 3 3 2 2 3 2 3" xfId="12579"/>
    <cellStyle name="Normál 5 3 3 2 2 3 2 4" xfId="22480"/>
    <cellStyle name="Normál 5 3 3 2 2 3 3" xfId="15055"/>
    <cellStyle name="Normál 5 3 3 2 2 3 3 2" xfId="24949"/>
    <cellStyle name="Normál 5 3 3 2 2 3 4" xfId="10040"/>
    <cellStyle name="Normál 5 3 3 2 2 3 5" xfId="7159"/>
    <cellStyle name="Normál 5 3 3 2 2 3 6" xfId="20010"/>
    <cellStyle name="Normál 5 3 3 2 2 3 7" xfId="29870"/>
    <cellStyle name="Normál 5 3 3 2 2 4" xfId="2436"/>
    <cellStyle name="Normál 5 3 3 2 2 4 2" xfId="7162"/>
    <cellStyle name="Normál 5 3 3 2 2 4 2 2" xfId="17543"/>
    <cellStyle name="Normál 5 3 3 2 2 4 2 2 2" xfId="27423"/>
    <cellStyle name="Normál 5 3 3 2 2 4 2 3" xfId="12580"/>
    <cellStyle name="Normál 5 3 3 2 2 4 2 4" xfId="22481"/>
    <cellStyle name="Normál 5 3 3 2 2 4 3" xfId="15056"/>
    <cellStyle name="Normál 5 3 3 2 2 4 3 2" xfId="24950"/>
    <cellStyle name="Normál 5 3 3 2 2 4 4" xfId="10041"/>
    <cellStyle name="Normál 5 3 3 2 2 4 5" xfId="7161"/>
    <cellStyle name="Normál 5 3 3 2 2 4 6" xfId="20011"/>
    <cellStyle name="Normál 5 3 3 2 2 4 7" xfId="29871"/>
    <cellStyle name="Normál 5 3 3 2 2 5" xfId="7163"/>
    <cellStyle name="Normál 5 3 3 2 2 5 2" xfId="17540"/>
    <cellStyle name="Normál 5 3 3 2 2 5 2 2" xfId="27420"/>
    <cellStyle name="Normál 5 3 3 2 2 5 3" xfId="12577"/>
    <cellStyle name="Normál 5 3 3 2 2 5 4" xfId="22478"/>
    <cellStyle name="Normál 5 3 3 2 2 6" xfId="15053"/>
    <cellStyle name="Normál 5 3 3 2 2 6 2" xfId="24947"/>
    <cellStyle name="Normál 5 3 3 2 2 7" xfId="10038"/>
    <cellStyle name="Normál 5 3 3 2 2 8" xfId="7156"/>
    <cellStyle name="Normál 5 3 3 2 2 9" xfId="20008"/>
    <cellStyle name="Normál 5 3 3 2 3" xfId="2437"/>
    <cellStyle name="Normál 5 3 3 2 3 2" xfId="7165"/>
    <cellStyle name="Normál 5 3 3 2 3 2 2" xfId="17544"/>
    <cellStyle name="Normál 5 3 3 2 3 2 2 2" xfId="27424"/>
    <cellStyle name="Normál 5 3 3 2 3 2 3" xfId="12581"/>
    <cellStyle name="Normál 5 3 3 2 3 2 4" xfId="22482"/>
    <cellStyle name="Normál 5 3 3 2 3 3" xfId="15057"/>
    <cellStyle name="Normál 5 3 3 2 3 3 2" xfId="24951"/>
    <cellStyle name="Normál 5 3 3 2 3 4" xfId="10042"/>
    <cellStyle name="Normál 5 3 3 2 3 5" xfId="7164"/>
    <cellStyle name="Normál 5 3 3 2 3 6" xfId="20012"/>
    <cellStyle name="Normál 5 3 3 2 3 7" xfId="29872"/>
    <cellStyle name="Normál 5 3 3 2 4" xfId="2438"/>
    <cellStyle name="Normál 5 3 3 2 4 2" xfId="7167"/>
    <cellStyle name="Normál 5 3 3 2 4 2 2" xfId="17545"/>
    <cellStyle name="Normál 5 3 3 2 4 2 2 2" xfId="27425"/>
    <cellStyle name="Normál 5 3 3 2 4 2 3" xfId="12582"/>
    <cellStyle name="Normál 5 3 3 2 4 2 4" xfId="22483"/>
    <cellStyle name="Normál 5 3 3 2 4 3" xfId="15058"/>
    <cellStyle name="Normál 5 3 3 2 4 3 2" xfId="24952"/>
    <cellStyle name="Normál 5 3 3 2 4 4" xfId="10043"/>
    <cellStyle name="Normál 5 3 3 2 4 5" xfId="7166"/>
    <cellStyle name="Normál 5 3 3 2 4 6" xfId="20013"/>
    <cellStyle name="Normál 5 3 3 2 4 7" xfId="29873"/>
    <cellStyle name="Normál 5 3 3 2 5" xfId="2439"/>
    <cellStyle name="Normál 5 3 3 2 5 2" xfId="7169"/>
    <cellStyle name="Normál 5 3 3 2 5 2 2" xfId="17546"/>
    <cellStyle name="Normál 5 3 3 2 5 2 2 2" xfId="27426"/>
    <cellStyle name="Normál 5 3 3 2 5 2 3" xfId="12583"/>
    <cellStyle name="Normál 5 3 3 2 5 2 4" xfId="22484"/>
    <cellStyle name="Normál 5 3 3 2 5 3" xfId="15059"/>
    <cellStyle name="Normál 5 3 3 2 5 3 2" xfId="24953"/>
    <cellStyle name="Normál 5 3 3 2 5 4" xfId="10044"/>
    <cellStyle name="Normál 5 3 3 2 5 5" xfId="7168"/>
    <cellStyle name="Normál 5 3 3 2 5 6" xfId="20014"/>
    <cellStyle name="Normál 5 3 3 2 5 7" xfId="29874"/>
    <cellStyle name="Normál 5 3 3 2 6" xfId="2440"/>
    <cellStyle name="Normál 5 3 3 2 6 2" xfId="7171"/>
    <cellStyle name="Normál 5 3 3 2 6 2 2" xfId="17547"/>
    <cellStyle name="Normál 5 3 3 2 6 2 2 2" xfId="27427"/>
    <cellStyle name="Normál 5 3 3 2 6 2 3" xfId="12584"/>
    <cellStyle name="Normál 5 3 3 2 6 2 4" xfId="22485"/>
    <cellStyle name="Normál 5 3 3 2 6 3" xfId="15060"/>
    <cellStyle name="Normál 5 3 3 2 6 3 2" xfId="24954"/>
    <cellStyle name="Normál 5 3 3 2 6 4" xfId="10045"/>
    <cellStyle name="Normál 5 3 3 2 6 5" xfId="7170"/>
    <cellStyle name="Normál 5 3 3 2 6 6" xfId="20015"/>
    <cellStyle name="Normál 5 3 3 2 6 7" xfId="29875"/>
    <cellStyle name="Normál 5 3 3 2 7" xfId="7172"/>
    <cellStyle name="Normál 5 3 3 2 7 2" xfId="17539"/>
    <cellStyle name="Normál 5 3 3 2 7 2 2" xfId="27419"/>
    <cellStyle name="Normál 5 3 3 2 7 3" xfId="12576"/>
    <cellStyle name="Normál 5 3 3 2 7 4" xfId="22477"/>
    <cellStyle name="Normál 5 3 3 2 8" xfId="15052"/>
    <cellStyle name="Normál 5 3 3 2 8 2" xfId="24946"/>
    <cellStyle name="Normál 5 3 3 2 9" xfId="10037"/>
    <cellStyle name="Normál 5 3 3 3" xfId="2441"/>
    <cellStyle name="Normál 5 3 3 3 10" xfId="7173"/>
    <cellStyle name="Normál 5 3 3 3 11" xfId="20016"/>
    <cellStyle name="Normál 5 3 3 3 12" xfId="29876"/>
    <cellStyle name="Normál 5 3 3 3 2" xfId="2442"/>
    <cellStyle name="Normál 5 3 3 3 2 10" xfId="29877"/>
    <cellStyle name="Normál 5 3 3 3 2 2" xfId="2443"/>
    <cellStyle name="Normál 5 3 3 3 2 2 2" xfId="7176"/>
    <cellStyle name="Normál 5 3 3 3 2 2 2 2" xfId="17550"/>
    <cellStyle name="Normál 5 3 3 3 2 2 2 2 2" xfId="27430"/>
    <cellStyle name="Normál 5 3 3 3 2 2 2 3" xfId="12587"/>
    <cellStyle name="Normál 5 3 3 3 2 2 2 4" xfId="22488"/>
    <cellStyle name="Normál 5 3 3 3 2 2 3" xfId="15063"/>
    <cellStyle name="Normál 5 3 3 3 2 2 3 2" xfId="24957"/>
    <cellStyle name="Normál 5 3 3 3 2 2 4" xfId="10048"/>
    <cellStyle name="Normál 5 3 3 3 2 2 5" xfId="7175"/>
    <cellStyle name="Normál 5 3 3 3 2 2 6" xfId="20018"/>
    <cellStyle name="Normál 5 3 3 3 2 2 7" xfId="29878"/>
    <cellStyle name="Normál 5 3 3 3 2 3" xfId="2444"/>
    <cellStyle name="Normál 5 3 3 3 2 3 2" xfId="7178"/>
    <cellStyle name="Normál 5 3 3 3 2 3 2 2" xfId="17551"/>
    <cellStyle name="Normál 5 3 3 3 2 3 2 2 2" xfId="27431"/>
    <cellStyle name="Normál 5 3 3 3 2 3 2 3" xfId="12588"/>
    <cellStyle name="Normál 5 3 3 3 2 3 2 4" xfId="22489"/>
    <cellStyle name="Normál 5 3 3 3 2 3 3" xfId="15064"/>
    <cellStyle name="Normál 5 3 3 3 2 3 3 2" xfId="24958"/>
    <cellStyle name="Normál 5 3 3 3 2 3 4" xfId="10049"/>
    <cellStyle name="Normál 5 3 3 3 2 3 5" xfId="7177"/>
    <cellStyle name="Normál 5 3 3 3 2 3 6" xfId="20019"/>
    <cellStyle name="Normál 5 3 3 3 2 3 7" xfId="29879"/>
    <cellStyle name="Normál 5 3 3 3 2 4" xfId="2445"/>
    <cellStyle name="Normál 5 3 3 3 2 4 2" xfId="7180"/>
    <cellStyle name="Normál 5 3 3 3 2 4 2 2" xfId="17552"/>
    <cellStyle name="Normál 5 3 3 3 2 4 2 2 2" xfId="27432"/>
    <cellStyle name="Normál 5 3 3 3 2 4 2 3" xfId="12589"/>
    <cellStyle name="Normál 5 3 3 3 2 4 2 4" xfId="22490"/>
    <cellStyle name="Normál 5 3 3 3 2 4 3" xfId="15065"/>
    <cellStyle name="Normál 5 3 3 3 2 4 3 2" xfId="24959"/>
    <cellStyle name="Normál 5 3 3 3 2 4 4" xfId="10050"/>
    <cellStyle name="Normál 5 3 3 3 2 4 5" xfId="7179"/>
    <cellStyle name="Normál 5 3 3 3 2 4 6" xfId="20020"/>
    <cellStyle name="Normál 5 3 3 3 2 4 7" xfId="29880"/>
    <cellStyle name="Normál 5 3 3 3 2 5" xfId="7181"/>
    <cellStyle name="Normál 5 3 3 3 2 5 2" xfId="17549"/>
    <cellStyle name="Normál 5 3 3 3 2 5 2 2" xfId="27429"/>
    <cellStyle name="Normál 5 3 3 3 2 5 3" xfId="12586"/>
    <cellStyle name="Normál 5 3 3 3 2 5 4" xfId="22487"/>
    <cellStyle name="Normál 5 3 3 3 2 6" xfId="15062"/>
    <cellStyle name="Normál 5 3 3 3 2 6 2" xfId="24956"/>
    <cellStyle name="Normál 5 3 3 3 2 7" xfId="10047"/>
    <cellStyle name="Normál 5 3 3 3 2 8" xfId="7174"/>
    <cellStyle name="Normál 5 3 3 3 2 9" xfId="20017"/>
    <cellStyle name="Normál 5 3 3 3 3" xfId="2446"/>
    <cellStyle name="Normál 5 3 3 3 3 2" xfId="7183"/>
    <cellStyle name="Normál 5 3 3 3 3 2 2" xfId="17553"/>
    <cellStyle name="Normál 5 3 3 3 3 2 2 2" xfId="27433"/>
    <cellStyle name="Normál 5 3 3 3 3 2 3" xfId="12590"/>
    <cellStyle name="Normál 5 3 3 3 3 2 4" xfId="22491"/>
    <cellStyle name="Normál 5 3 3 3 3 3" xfId="15066"/>
    <cellStyle name="Normál 5 3 3 3 3 3 2" xfId="24960"/>
    <cellStyle name="Normál 5 3 3 3 3 4" xfId="10051"/>
    <cellStyle name="Normál 5 3 3 3 3 5" xfId="7182"/>
    <cellStyle name="Normál 5 3 3 3 3 6" xfId="20021"/>
    <cellStyle name="Normál 5 3 3 3 3 7" xfId="29881"/>
    <cellStyle name="Normál 5 3 3 3 4" xfId="2447"/>
    <cellStyle name="Normál 5 3 3 3 4 2" xfId="7185"/>
    <cellStyle name="Normál 5 3 3 3 4 2 2" xfId="17554"/>
    <cellStyle name="Normál 5 3 3 3 4 2 2 2" xfId="27434"/>
    <cellStyle name="Normál 5 3 3 3 4 2 3" xfId="12591"/>
    <cellStyle name="Normál 5 3 3 3 4 2 4" xfId="22492"/>
    <cellStyle name="Normál 5 3 3 3 4 3" xfId="15067"/>
    <cellStyle name="Normál 5 3 3 3 4 3 2" xfId="24961"/>
    <cellStyle name="Normál 5 3 3 3 4 4" xfId="10052"/>
    <cellStyle name="Normál 5 3 3 3 4 5" xfId="7184"/>
    <cellStyle name="Normál 5 3 3 3 4 6" xfId="20022"/>
    <cellStyle name="Normál 5 3 3 3 4 7" xfId="29882"/>
    <cellStyle name="Normál 5 3 3 3 5" xfId="2448"/>
    <cellStyle name="Normál 5 3 3 3 5 2" xfId="7187"/>
    <cellStyle name="Normál 5 3 3 3 5 2 2" xfId="17555"/>
    <cellStyle name="Normál 5 3 3 3 5 2 2 2" xfId="27435"/>
    <cellStyle name="Normál 5 3 3 3 5 2 3" xfId="12592"/>
    <cellStyle name="Normál 5 3 3 3 5 2 4" xfId="22493"/>
    <cellStyle name="Normál 5 3 3 3 5 3" xfId="15068"/>
    <cellStyle name="Normál 5 3 3 3 5 3 2" xfId="24962"/>
    <cellStyle name="Normál 5 3 3 3 5 4" xfId="10053"/>
    <cellStyle name="Normál 5 3 3 3 5 5" xfId="7186"/>
    <cellStyle name="Normál 5 3 3 3 5 6" xfId="20023"/>
    <cellStyle name="Normál 5 3 3 3 5 7" xfId="29883"/>
    <cellStyle name="Normál 5 3 3 3 6" xfId="2449"/>
    <cellStyle name="Normál 5 3 3 3 6 2" xfId="7189"/>
    <cellStyle name="Normál 5 3 3 3 6 2 2" xfId="17556"/>
    <cellStyle name="Normál 5 3 3 3 6 2 2 2" xfId="27436"/>
    <cellStyle name="Normál 5 3 3 3 6 2 3" xfId="12593"/>
    <cellStyle name="Normál 5 3 3 3 6 2 4" xfId="22494"/>
    <cellStyle name="Normál 5 3 3 3 6 3" xfId="15069"/>
    <cellStyle name="Normál 5 3 3 3 6 3 2" xfId="24963"/>
    <cellStyle name="Normál 5 3 3 3 6 4" xfId="10054"/>
    <cellStyle name="Normál 5 3 3 3 6 5" xfId="7188"/>
    <cellStyle name="Normál 5 3 3 3 6 6" xfId="20024"/>
    <cellStyle name="Normál 5 3 3 3 6 7" xfId="29884"/>
    <cellStyle name="Normál 5 3 3 3 7" xfId="7190"/>
    <cellStyle name="Normál 5 3 3 3 7 2" xfId="17548"/>
    <cellStyle name="Normál 5 3 3 3 7 2 2" xfId="27428"/>
    <cellStyle name="Normál 5 3 3 3 7 3" xfId="12585"/>
    <cellStyle name="Normál 5 3 3 3 7 4" xfId="22486"/>
    <cellStyle name="Normál 5 3 3 3 8" xfId="15061"/>
    <cellStyle name="Normál 5 3 3 3 8 2" xfId="24955"/>
    <cellStyle name="Normál 5 3 3 3 9" xfId="10046"/>
    <cellStyle name="Normál 5 3 3 4" xfId="2450"/>
    <cellStyle name="Normál 5 3 3 4 10" xfId="7191"/>
    <cellStyle name="Normál 5 3 3 4 11" xfId="20025"/>
    <cellStyle name="Normál 5 3 3 4 12" xfId="29885"/>
    <cellStyle name="Normál 5 3 3 4 2" xfId="2451"/>
    <cellStyle name="Normál 5 3 3 4 2 10" xfId="29886"/>
    <cellStyle name="Normál 5 3 3 4 2 2" xfId="2452"/>
    <cellStyle name="Normál 5 3 3 4 2 2 2" xfId="7194"/>
    <cellStyle name="Normál 5 3 3 4 2 2 2 2" xfId="17559"/>
    <cellStyle name="Normál 5 3 3 4 2 2 2 2 2" xfId="27439"/>
    <cellStyle name="Normál 5 3 3 4 2 2 2 3" xfId="12596"/>
    <cellStyle name="Normál 5 3 3 4 2 2 2 4" xfId="22497"/>
    <cellStyle name="Normál 5 3 3 4 2 2 3" xfId="15072"/>
    <cellStyle name="Normál 5 3 3 4 2 2 3 2" xfId="24966"/>
    <cellStyle name="Normál 5 3 3 4 2 2 4" xfId="10057"/>
    <cellStyle name="Normál 5 3 3 4 2 2 5" xfId="7193"/>
    <cellStyle name="Normál 5 3 3 4 2 2 6" xfId="20027"/>
    <cellStyle name="Normál 5 3 3 4 2 2 7" xfId="29887"/>
    <cellStyle name="Normál 5 3 3 4 2 3" xfId="2453"/>
    <cellStyle name="Normál 5 3 3 4 2 3 2" xfId="7196"/>
    <cellStyle name="Normál 5 3 3 4 2 3 2 2" xfId="17560"/>
    <cellStyle name="Normál 5 3 3 4 2 3 2 2 2" xfId="27440"/>
    <cellStyle name="Normál 5 3 3 4 2 3 2 3" xfId="12597"/>
    <cellStyle name="Normál 5 3 3 4 2 3 2 4" xfId="22498"/>
    <cellStyle name="Normál 5 3 3 4 2 3 3" xfId="15073"/>
    <cellStyle name="Normál 5 3 3 4 2 3 3 2" xfId="24967"/>
    <cellStyle name="Normál 5 3 3 4 2 3 4" xfId="10058"/>
    <cellStyle name="Normál 5 3 3 4 2 3 5" xfId="7195"/>
    <cellStyle name="Normál 5 3 3 4 2 3 6" xfId="20028"/>
    <cellStyle name="Normál 5 3 3 4 2 3 7" xfId="29888"/>
    <cellStyle name="Normál 5 3 3 4 2 4" xfId="2454"/>
    <cellStyle name="Normál 5 3 3 4 2 4 2" xfId="7198"/>
    <cellStyle name="Normál 5 3 3 4 2 4 2 2" xfId="17561"/>
    <cellStyle name="Normál 5 3 3 4 2 4 2 2 2" xfId="27441"/>
    <cellStyle name="Normál 5 3 3 4 2 4 2 3" xfId="12598"/>
    <cellStyle name="Normál 5 3 3 4 2 4 2 4" xfId="22499"/>
    <cellStyle name="Normál 5 3 3 4 2 4 3" xfId="15074"/>
    <cellStyle name="Normál 5 3 3 4 2 4 3 2" xfId="24968"/>
    <cellStyle name="Normál 5 3 3 4 2 4 4" xfId="10059"/>
    <cellStyle name="Normál 5 3 3 4 2 4 5" xfId="7197"/>
    <cellStyle name="Normál 5 3 3 4 2 4 6" xfId="20029"/>
    <cellStyle name="Normál 5 3 3 4 2 4 7" xfId="29889"/>
    <cellStyle name="Normál 5 3 3 4 2 5" xfId="7199"/>
    <cellStyle name="Normál 5 3 3 4 2 5 2" xfId="17558"/>
    <cellStyle name="Normál 5 3 3 4 2 5 2 2" xfId="27438"/>
    <cellStyle name="Normál 5 3 3 4 2 5 3" xfId="12595"/>
    <cellStyle name="Normál 5 3 3 4 2 5 4" xfId="22496"/>
    <cellStyle name="Normál 5 3 3 4 2 6" xfId="15071"/>
    <cellStyle name="Normál 5 3 3 4 2 6 2" xfId="24965"/>
    <cellStyle name="Normál 5 3 3 4 2 7" xfId="10056"/>
    <cellStyle name="Normál 5 3 3 4 2 8" xfId="7192"/>
    <cellStyle name="Normál 5 3 3 4 2 9" xfId="20026"/>
    <cellStyle name="Normál 5 3 3 4 3" xfId="2455"/>
    <cellStyle name="Normál 5 3 3 4 3 2" xfId="7201"/>
    <cellStyle name="Normál 5 3 3 4 3 2 2" xfId="17562"/>
    <cellStyle name="Normál 5 3 3 4 3 2 2 2" xfId="27442"/>
    <cellStyle name="Normál 5 3 3 4 3 2 3" xfId="12599"/>
    <cellStyle name="Normál 5 3 3 4 3 2 4" xfId="22500"/>
    <cellStyle name="Normál 5 3 3 4 3 3" xfId="15075"/>
    <cellStyle name="Normál 5 3 3 4 3 3 2" xfId="24969"/>
    <cellStyle name="Normál 5 3 3 4 3 4" xfId="10060"/>
    <cellStyle name="Normál 5 3 3 4 3 5" xfId="7200"/>
    <cellStyle name="Normál 5 3 3 4 3 6" xfId="20030"/>
    <cellStyle name="Normál 5 3 3 4 3 7" xfId="29890"/>
    <cellStyle name="Normál 5 3 3 4 4" xfId="2456"/>
    <cellStyle name="Normál 5 3 3 4 4 2" xfId="7203"/>
    <cellStyle name="Normál 5 3 3 4 4 2 2" xfId="17563"/>
    <cellStyle name="Normál 5 3 3 4 4 2 2 2" xfId="27443"/>
    <cellStyle name="Normál 5 3 3 4 4 2 3" xfId="12600"/>
    <cellStyle name="Normál 5 3 3 4 4 2 4" xfId="22501"/>
    <cellStyle name="Normál 5 3 3 4 4 3" xfId="15076"/>
    <cellStyle name="Normál 5 3 3 4 4 3 2" xfId="24970"/>
    <cellStyle name="Normál 5 3 3 4 4 4" xfId="10061"/>
    <cellStyle name="Normál 5 3 3 4 4 5" xfId="7202"/>
    <cellStyle name="Normál 5 3 3 4 4 6" xfId="20031"/>
    <cellStyle name="Normál 5 3 3 4 4 7" xfId="29891"/>
    <cellStyle name="Normál 5 3 3 4 5" xfId="2457"/>
    <cellStyle name="Normál 5 3 3 4 5 2" xfId="7205"/>
    <cellStyle name="Normál 5 3 3 4 5 2 2" xfId="17564"/>
    <cellStyle name="Normál 5 3 3 4 5 2 2 2" xfId="27444"/>
    <cellStyle name="Normál 5 3 3 4 5 2 3" xfId="12601"/>
    <cellStyle name="Normál 5 3 3 4 5 2 4" xfId="22502"/>
    <cellStyle name="Normál 5 3 3 4 5 3" xfId="15077"/>
    <cellStyle name="Normál 5 3 3 4 5 3 2" xfId="24971"/>
    <cellStyle name="Normál 5 3 3 4 5 4" xfId="10062"/>
    <cellStyle name="Normál 5 3 3 4 5 5" xfId="7204"/>
    <cellStyle name="Normál 5 3 3 4 5 6" xfId="20032"/>
    <cellStyle name="Normál 5 3 3 4 5 7" xfId="29892"/>
    <cellStyle name="Normál 5 3 3 4 6" xfId="2458"/>
    <cellStyle name="Normál 5 3 3 4 6 2" xfId="7207"/>
    <cellStyle name="Normál 5 3 3 4 6 2 2" xfId="17565"/>
    <cellStyle name="Normál 5 3 3 4 6 2 2 2" xfId="27445"/>
    <cellStyle name="Normál 5 3 3 4 6 2 3" xfId="12602"/>
    <cellStyle name="Normál 5 3 3 4 6 2 4" xfId="22503"/>
    <cellStyle name="Normál 5 3 3 4 6 3" xfId="15078"/>
    <cellStyle name="Normál 5 3 3 4 6 3 2" xfId="24972"/>
    <cellStyle name="Normál 5 3 3 4 6 4" xfId="10063"/>
    <cellStyle name="Normál 5 3 3 4 6 5" xfId="7206"/>
    <cellStyle name="Normál 5 3 3 4 6 6" xfId="20033"/>
    <cellStyle name="Normál 5 3 3 4 6 7" xfId="29893"/>
    <cellStyle name="Normál 5 3 3 4 7" xfId="7208"/>
    <cellStyle name="Normál 5 3 3 4 7 2" xfId="17557"/>
    <cellStyle name="Normál 5 3 3 4 7 2 2" xfId="27437"/>
    <cellStyle name="Normál 5 3 3 4 7 3" xfId="12594"/>
    <cellStyle name="Normál 5 3 3 4 7 4" xfId="22495"/>
    <cellStyle name="Normál 5 3 3 4 8" xfId="15070"/>
    <cellStyle name="Normál 5 3 3 4 8 2" xfId="24964"/>
    <cellStyle name="Normál 5 3 3 4 9" xfId="10055"/>
    <cellStyle name="Normál 5 3 3 5" xfId="2459"/>
    <cellStyle name="Normál 5 3 3 5 10" xfId="7209"/>
    <cellStyle name="Normál 5 3 3 5 11" xfId="20034"/>
    <cellStyle name="Normál 5 3 3 5 12" xfId="29894"/>
    <cellStyle name="Normál 5 3 3 5 2" xfId="2460"/>
    <cellStyle name="Normál 5 3 3 5 2 10" xfId="29895"/>
    <cellStyle name="Normál 5 3 3 5 2 2" xfId="2461"/>
    <cellStyle name="Normál 5 3 3 5 2 2 2" xfId="7212"/>
    <cellStyle name="Normál 5 3 3 5 2 2 2 2" xfId="17568"/>
    <cellStyle name="Normál 5 3 3 5 2 2 2 2 2" xfId="27448"/>
    <cellStyle name="Normál 5 3 3 5 2 2 2 3" xfId="12605"/>
    <cellStyle name="Normál 5 3 3 5 2 2 2 4" xfId="22506"/>
    <cellStyle name="Normál 5 3 3 5 2 2 3" xfId="15081"/>
    <cellStyle name="Normál 5 3 3 5 2 2 3 2" xfId="24975"/>
    <cellStyle name="Normál 5 3 3 5 2 2 4" xfId="10066"/>
    <cellStyle name="Normál 5 3 3 5 2 2 5" xfId="7211"/>
    <cellStyle name="Normál 5 3 3 5 2 2 6" xfId="20036"/>
    <cellStyle name="Normál 5 3 3 5 2 2 7" xfId="29896"/>
    <cellStyle name="Normál 5 3 3 5 2 3" xfId="2462"/>
    <cellStyle name="Normál 5 3 3 5 2 3 2" xfId="7214"/>
    <cellStyle name="Normál 5 3 3 5 2 3 2 2" xfId="17569"/>
    <cellStyle name="Normál 5 3 3 5 2 3 2 2 2" xfId="27449"/>
    <cellStyle name="Normál 5 3 3 5 2 3 2 3" xfId="12606"/>
    <cellStyle name="Normál 5 3 3 5 2 3 2 4" xfId="22507"/>
    <cellStyle name="Normál 5 3 3 5 2 3 3" xfId="15082"/>
    <cellStyle name="Normál 5 3 3 5 2 3 3 2" xfId="24976"/>
    <cellStyle name="Normál 5 3 3 5 2 3 4" xfId="10067"/>
    <cellStyle name="Normál 5 3 3 5 2 3 5" xfId="7213"/>
    <cellStyle name="Normál 5 3 3 5 2 3 6" xfId="20037"/>
    <cellStyle name="Normál 5 3 3 5 2 3 7" xfId="29897"/>
    <cellStyle name="Normál 5 3 3 5 2 4" xfId="2463"/>
    <cellStyle name="Normál 5 3 3 5 2 4 2" xfId="7216"/>
    <cellStyle name="Normál 5 3 3 5 2 4 2 2" xfId="17570"/>
    <cellStyle name="Normál 5 3 3 5 2 4 2 2 2" xfId="27450"/>
    <cellStyle name="Normál 5 3 3 5 2 4 2 3" xfId="12607"/>
    <cellStyle name="Normál 5 3 3 5 2 4 2 4" xfId="22508"/>
    <cellStyle name="Normál 5 3 3 5 2 4 3" xfId="15083"/>
    <cellStyle name="Normál 5 3 3 5 2 4 3 2" xfId="24977"/>
    <cellStyle name="Normál 5 3 3 5 2 4 4" xfId="10068"/>
    <cellStyle name="Normál 5 3 3 5 2 4 5" xfId="7215"/>
    <cellStyle name="Normál 5 3 3 5 2 4 6" xfId="20038"/>
    <cellStyle name="Normál 5 3 3 5 2 4 7" xfId="29898"/>
    <cellStyle name="Normál 5 3 3 5 2 5" xfId="7217"/>
    <cellStyle name="Normál 5 3 3 5 2 5 2" xfId="17567"/>
    <cellStyle name="Normál 5 3 3 5 2 5 2 2" xfId="27447"/>
    <cellStyle name="Normál 5 3 3 5 2 5 3" xfId="12604"/>
    <cellStyle name="Normál 5 3 3 5 2 5 4" xfId="22505"/>
    <cellStyle name="Normál 5 3 3 5 2 6" xfId="15080"/>
    <cellStyle name="Normál 5 3 3 5 2 6 2" xfId="24974"/>
    <cellStyle name="Normál 5 3 3 5 2 7" xfId="10065"/>
    <cellStyle name="Normál 5 3 3 5 2 8" xfId="7210"/>
    <cellStyle name="Normál 5 3 3 5 2 9" xfId="20035"/>
    <cellStyle name="Normál 5 3 3 5 3" xfId="2464"/>
    <cellStyle name="Normál 5 3 3 5 3 2" xfId="7219"/>
    <cellStyle name="Normál 5 3 3 5 3 2 2" xfId="17571"/>
    <cellStyle name="Normál 5 3 3 5 3 2 2 2" xfId="27451"/>
    <cellStyle name="Normál 5 3 3 5 3 2 3" xfId="12608"/>
    <cellStyle name="Normál 5 3 3 5 3 2 4" xfId="22509"/>
    <cellStyle name="Normál 5 3 3 5 3 3" xfId="15084"/>
    <cellStyle name="Normál 5 3 3 5 3 3 2" xfId="24978"/>
    <cellStyle name="Normál 5 3 3 5 3 4" xfId="10069"/>
    <cellStyle name="Normál 5 3 3 5 3 5" xfId="7218"/>
    <cellStyle name="Normál 5 3 3 5 3 6" xfId="20039"/>
    <cellStyle name="Normál 5 3 3 5 3 7" xfId="29899"/>
    <cellStyle name="Normál 5 3 3 5 4" xfId="2465"/>
    <cellStyle name="Normál 5 3 3 5 4 2" xfId="7221"/>
    <cellStyle name="Normál 5 3 3 5 4 2 2" xfId="17572"/>
    <cellStyle name="Normál 5 3 3 5 4 2 2 2" xfId="27452"/>
    <cellStyle name="Normál 5 3 3 5 4 2 3" xfId="12609"/>
    <cellStyle name="Normál 5 3 3 5 4 2 4" xfId="22510"/>
    <cellStyle name="Normál 5 3 3 5 4 3" xfId="15085"/>
    <cellStyle name="Normál 5 3 3 5 4 3 2" xfId="24979"/>
    <cellStyle name="Normál 5 3 3 5 4 4" xfId="10070"/>
    <cellStyle name="Normál 5 3 3 5 4 5" xfId="7220"/>
    <cellStyle name="Normál 5 3 3 5 4 6" xfId="20040"/>
    <cellStyle name="Normál 5 3 3 5 4 7" xfId="29900"/>
    <cellStyle name="Normál 5 3 3 5 5" xfId="2466"/>
    <cellStyle name="Normál 5 3 3 5 5 2" xfId="7223"/>
    <cellStyle name="Normál 5 3 3 5 5 2 2" xfId="17573"/>
    <cellStyle name="Normál 5 3 3 5 5 2 2 2" xfId="27453"/>
    <cellStyle name="Normál 5 3 3 5 5 2 3" xfId="12610"/>
    <cellStyle name="Normál 5 3 3 5 5 2 4" xfId="22511"/>
    <cellStyle name="Normál 5 3 3 5 5 3" xfId="15086"/>
    <cellStyle name="Normál 5 3 3 5 5 3 2" xfId="24980"/>
    <cellStyle name="Normál 5 3 3 5 5 4" xfId="10071"/>
    <cellStyle name="Normál 5 3 3 5 5 5" xfId="7222"/>
    <cellStyle name="Normál 5 3 3 5 5 6" xfId="20041"/>
    <cellStyle name="Normál 5 3 3 5 5 7" xfId="29901"/>
    <cellStyle name="Normál 5 3 3 5 6" xfId="2467"/>
    <cellStyle name="Normál 5 3 3 5 6 2" xfId="7225"/>
    <cellStyle name="Normál 5 3 3 5 6 2 2" xfId="17574"/>
    <cellStyle name="Normál 5 3 3 5 6 2 2 2" xfId="27454"/>
    <cellStyle name="Normál 5 3 3 5 6 2 3" xfId="12611"/>
    <cellStyle name="Normál 5 3 3 5 6 2 4" xfId="22512"/>
    <cellStyle name="Normál 5 3 3 5 6 3" xfId="15087"/>
    <cellStyle name="Normál 5 3 3 5 6 3 2" xfId="24981"/>
    <cellStyle name="Normál 5 3 3 5 6 4" xfId="10072"/>
    <cellStyle name="Normál 5 3 3 5 6 5" xfId="7224"/>
    <cellStyle name="Normál 5 3 3 5 6 6" xfId="20042"/>
    <cellStyle name="Normál 5 3 3 5 6 7" xfId="29902"/>
    <cellStyle name="Normál 5 3 3 5 7" xfId="7226"/>
    <cellStyle name="Normál 5 3 3 5 7 2" xfId="17566"/>
    <cellStyle name="Normál 5 3 3 5 7 2 2" xfId="27446"/>
    <cellStyle name="Normál 5 3 3 5 7 3" xfId="12603"/>
    <cellStyle name="Normál 5 3 3 5 7 4" xfId="22504"/>
    <cellStyle name="Normál 5 3 3 5 8" xfId="15079"/>
    <cellStyle name="Normál 5 3 3 5 8 2" xfId="24973"/>
    <cellStyle name="Normál 5 3 3 5 9" xfId="10064"/>
    <cellStyle name="Normál 5 3 3 6" xfId="2468"/>
    <cellStyle name="Normál 5 3 3 6 10" xfId="7227"/>
    <cellStyle name="Normál 5 3 3 6 11" xfId="20043"/>
    <cellStyle name="Normál 5 3 3 6 12" xfId="29903"/>
    <cellStyle name="Normál 5 3 3 6 2" xfId="2469"/>
    <cellStyle name="Normál 5 3 3 6 2 10" xfId="29904"/>
    <cellStyle name="Normál 5 3 3 6 2 2" xfId="2470"/>
    <cellStyle name="Normál 5 3 3 6 2 2 2" xfId="7230"/>
    <cellStyle name="Normál 5 3 3 6 2 2 2 2" xfId="17577"/>
    <cellStyle name="Normál 5 3 3 6 2 2 2 2 2" xfId="27457"/>
    <cellStyle name="Normál 5 3 3 6 2 2 2 3" xfId="12614"/>
    <cellStyle name="Normál 5 3 3 6 2 2 2 4" xfId="22515"/>
    <cellStyle name="Normál 5 3 3 6 2 2 3" xfId="15090"/>
    <cellStyle name="Normál 5 3 3 6 2 2 3 2" xfId="24984"/>
    <cellStyle name="Normál 5 3 3 6 2 2 4" xfId="10075"/>
    <cellStyle name="Normál 5 3 3 6 2 2 5" xfId="7229"/>
    <cellStyle name="Normál 5 3 3 6 2 2 6" xfId="20045"/>
    <cellStyle name="Normál 5 3 3 6 2 2 7" xfId="29905"/>
    <cellStyle name="Normál 5 3 3 6 2 3" xfId="2471"/>
    <cellStyle name="Normál 5 3 3 6 2 3 2" xfId="7232"/>
    <cellStyle name="Normál 5 3 3 6 2 3 2 2" xfId="17578"/>
    <cellStyle name="Normál 5 3 3 6 2 3 2 2 2" xfId="27458"/>
    <cellStyle name="Normál 5 3 3 6 2 3 2 3" xfId="12615"/>
    <cellStyle name="Normál 5 3 3 6 2 3 2 4" xfId="22516"/>
    <cellStyle name="Normál 5 3 3 6 2 3 3" xfId="15091"/>
    <cellStyle name="Normál 5 3 3 6 2 3 3 2" xfId="24985"/>
    <cellStyle name="Normál 5 3 3 6 2 3 4" xfId="10076"/>
    <cellStyle name="Normál 5 3 3 6 2 3 5" xfId="7231"/>
    <cellStyle name="Normál 5 3 3 6 2 3 6" xfId="20046"/>
    <cellStyle name="Normál 5 3 3 6 2 3 7" xfId="29906"/>
    <cellStyle name="Normál 5 3 3 6 2 4" xfId="2472"/>
    <cellStyle name="Normál 5 3 3 6 2 4 2" xfId="7234"/>
    <cellStyle name="Normál 5 3 3 6 2 4 2 2" xfId="17579"/>
    <cellStyle name="Normál 5 3 3 6 2 4 2 2 2" xfId="27459"/>
    <cellStyle name="Normál 5 3 3 6 2 4 2 3" xfId="12616"/>
    <cellStyle name="Normál 5 3 3 6 2 4 2 4" xfId="22517"/>
    <cellStyle name="Normál 5 3 3 6 2 4 3" xfId="15092"/>
    <cellStyle name="Normál 5 3 3 6 2 4 3 2" xfId="24986"/>
    <cellStyle name="Normál 5 3 3 6 2 4 4" xfId="10077"/>
    <cellStyle name="Normál 5 3 3 6 2 4 5" xfId="7233"/>
    <cellStyle name="Normál 5 3 3 6 2 4 6" xfId="20047"/>
    <cellStyle name="Normál 5 3 3 6 2 4 7" xfId="29907"/>
    <cellStyle name="Normál 5 3 3 6 2 5" xfId="7235"/>
    <cellStyle name="Normál 5 3 3 6 2 5 2" xfId="17576"/>
    <cellStyle name="Normál 5 3 3 6 2 5 2 2" xfId="27456"/>
    <cellStyle name="Normál 5 3 3 6 2 5 3" xfId="12613"/>
    <cellStyle name="Normál 5 3 3 6 2 5 4" xfId="22514"/>
    <cellStyle name="Normál 5 3 3 6 2 6" xfId="15089"/>
    <cellStyle name="Normál 5 3 3 6 2 6 2" xfId="24983"/>
    <cellStyle name="Normál 5 3 3 6 2 7" xfId="10074"/>
    <cellStyle name="Normál 5 3 3 6 2 8" xfId="7228"/>
    <cellStyle name="Normál 5 3 3 6 2 9" xfId="20044"/>
    <cellStyle name="Normál 5 3 3 6 3" xfId="2473"/>
    <cellStyle name="Normál 5 3 3 6 3 2" xfId="7237"/>
    <cellStyle name="Normál 5 3 3 6 3 2 2" xfId="17580"/>
    <cellStyle name="Normál 5 3 3 6 3 2 2 2" xfId="27460"/>
    <cellStyle name="Normál 5 3 3 6 3 2 3" xfId="12617"/>
    <cellStyle name="Normál 5 3 3 6 3 2 4" xfId="22518"/>
    <cellStyle name="Normál 5 3 3 6 3 3" xfId="15093"/>
    <cellStyle name="Normál 5 3 3 6 3 3 2" xfId="24987"/>
    <cellStyle name="Normál 5 3 3 6 3 4" xfId="10078"/>
    <cellStyle name="Normál 5 3 3 6 3 5" xfId="7236"/>
    <cellStyle name="Normál 5 3 3 6 3 6" xfId="20048"/>
    <cellStyle name="Normál 5 3 3 6 3 7" xfId="29908"/>
    <cellStyle name="Normál 5 3 3 6 4" xfId="2474"/>
    <cellStyle name="Normál 5 3 3 6 4 2" xfId="7239"/>
    <cellStyle name="Normál 5 3 3 6 4 2 2" xfId="17581"/>
    <cellStyle name="Normál 5 3 3 6 4 2 2 2" xfId="27461"/>
    <cellStyle name="Normál 5 3 3 6 4 2 3" xfId="12618"/>
    <cellStyle name="Normál 5 3 3 6 4 2 4" xfId="22519"/>
    <cellStyle name="Normál 5 3 3 6 4 3" xfId="15094"/>
    <cellStyle name="Normál 5 3 3 6 4 3 2" xfId="24988"/>
    <cellStyle name="Normál 5 3 3 6 4 4" xfId="10079"/>
    <cellStyle name="Normál 5 3 3 6 4 5" xfId="7238"/>
    <cellStyle name="Normál 5 3 3 6 4 6" xfId="20049"/>
    <cellStyle name="Normál 5 3 3 6 4 7" xfId="29909"/>
    <cellStyle name="Normál 5 3 3 6 5" xfId="2475"/>
    <cellStyle name="Normál 5 3 3 6 5 2" xfId="7241"/>
    <cellStyle name="Normál 5 3 3 6 5 2 2" xfId="17582"/>
    <cellStyle name="Normál 5 3 3 6 5 2 2 2" xfId="27462"/>
    <cellStyle name="Normál 5 3 3 6 5 2 3" xfId="12619"/>
    <cellStyle name="Normál 5 3 3 6 5 2 4" xfId="22520"/>
    <cellStyle name="Normál 5 3 3 6 5 3" xfId="15095"/>
    <cellStyle name="Normál 5 3 3 6 5 3 2" xfId="24989"/>
    <cellStyle name="Normál 5 3 3 6 5 4" xfId="10080"/>
    <cellStyle name="Normál 5 3 3 6 5 5" xfId="7240"/>
    <cellStyle name="Normál 5 3 3 6 5 6" xfId="20050"/>
    <cellStyle name="Normál 5 3 3 6 5 7" xfId="29910"/>
    <cellStyle name="Normál 5 3 3 6 6" xfId="2476"/>
    <cellStyle name="Normál 5 3 3 6 6 2" xfId="7243"/>
    <cellStyle name="Normál 5 3 3 6 6 2 2" xfId="17583"/>
    <cellStyle name="Normál 5 3 3 6 6 2 2 2" xfId="27463"/>
    <cellStyle name="Normál 5 3 3 6 6 2 3" xfId="12620"/>
    <cellStyle name="Normál 5 3 3 6 6 2 4" xfId="22521"/>
    <cellStyle name="Normál 5 3 3 6 6 3" xfId="15096"/>
    <cellStyle name="Normál 5 3 3 6 6 3 2" xfId="24990"/>
    <cellStyle name="Normál 5 3 3 6 6 4" xfId="10081"/>
    <cellStyle name="Normál 5 3 3 6 6 5" xfId="7242"/>
    <cellStyle name="Normál 5 3 3 6 6 6" xfId="20051"/>
    <cellStyle name="Normál 5 3 3 6 6 7" xfId="29911"/>
    <cellStyle name="Normál 5 3 3 6 7" xfId="7244"/>
    <cellStyle name="Normál 5 3 3 6 7 2" xfId="17575"/>
    <cellStyle name="Normál 5 3 3 6 7 2 2" xfId="27455"/>
    <cellStyle name="Normál 5 3 3 6 7 3" xfId="12612"/>
    <cellStyle name="Normál 5 3 3 6 7 4" xfId="22513"/>
    <cellStyle name="Normál 5 3 3 6 8" xfId="15088"/>
    <cellStyle name="Normál 5 3 3 6 8 2" xfId="24982"/>
    <cellStyle name="Normál 5 3 3 6 9" xfId="10073"/>
    <cellStyle name="Normál 5 3 3 7" xfId="2477"/>
    <cellStyle name="Normál 5 3 3 7 10" xfId="29912"/>
    <cellStyle name="Normál 5 3 3 7 2" xfId="2478"/>
    <cellStyle name="Normál 5 3 3 7 2 2" xfId="7247"/>
    <cellStyle name="Normál 5 3 3 7 2 2 2" xfId="17585"/>
    <cellStyle name="Normál 5 3 3 7 2 2 2 2" xfId="27465"/>
    <cellStyle name="Normál 5 3 3 7 2 2 3" xfId="12622"/>
    <cellStyle name="Normál 5 3 3 7 2 2 4" xfId="22523"/>
    <cellStyle name="Normál 5 3 3 7 2 3" xfId="15098"/>
    <cellStyle name="Normál 5 3 3 7 2 3 2" xfId="24992"/>
    <cellStyle name="Normál 5 3 3 7 2 4" xfId="10083"/>
    <cellStyle name="Normál 5 3 3 7 2 5" xfId="7246"/>
    <cellStyle name="Normál 5 3 3 7 2 6" xfId="20053"/>
    <cellStyle name="Normál 5 3 3 7 2 7" xfId="29913"/>
    <cellStyle name="Normál 5 3 3 7 3" xfId="2479"/>
    <cellStyle name="Normál 5 3 3 7 3 2" xfId="7249"/>
    <cellStyle name="Normál 5 3 3 7 3 2 2" xfId="17586"/>
    <cellStyle name="Normál 5 3 3 7 3 2 2 2" xfId="27466"/>
    <cellStyle name="Normál 5 3 3 7 3 2 3" xfId="12623"/>
    <cellStyle name="Normál 5 3 3 7 3 2 4" xfId="22524"/>
    <cellStyle name="Normál 5 3 3 7 3 3" xfId="15099"/>
    <cellStyle name="Normál 5 3 3 7 3 3 2" xfId="24993"/>
    <cellStyle name="Normál 5 3 3 7 3 4" xfId="10084"/>
    <cellStyle name="Normál 5 3 3 7 3 5" xfId="7248"/>
    <cellStyle name="Normál 5 3 3 7 3 6" xfId="20054"/>
    <cellStyle name="Normál 5 3 3 7 3 7" xfId="29914"/>
    <cellStyle name="Normál 5 3 3 7 4" xfId="2480"/>
    <cellStyle name="Normál 5 3 3 7 4 2" xfId="7251"/>
    <cellStyle name="Normál 5 3 3 7 4 2 2" xfId="17587"/>
    <cellStyle name="Normál 5 3 3 7 4 2 2 2" xfId="27467"/>
    <cellStyle name="Normál 5 3 3 7 4 2 3" xfId="12624"/>
    <cellStyle name="Normál 5 3 3 7 4 2 4" xfId="22525"/>
    <cellStyle name="Normál 5 3 3 7 4 3" xfId="15100"/>
    <cellStyle name="Normál 5 3 3 7 4 3 2" xfId="24994"/>
    <cellStyle name="Normál 5 3 3 7 4 4" xfId="10085"/>
    <cellStyle name="Normál 5 3 3 7 4 5" xfId="7250"/>
    <cellStyle name="Normál 5 3 3 7 4 6" xfId="20055"/>
    <cellStyle name="Normál 5 3 3 7 4 7" xfId="29915"/>
    <cellStyle name="Normál 5 3 3 7 5" xfId="7252"/>
    <cellStyle name="Normál 5 3 3 7 5 2" xfId="17584"/>
    <cellStyle name="Normál 5 3 3 7 5 2 2" xfId="27464"/>
    <cellStyle name="Normál 5 3 3 7 5 3" xfId="12621"/>
    <cellStyle name="Normál 5 3 3 7 5 4" xfId="22522"/>
    <cellStyle name="Normál 5 3 3 7 6" xfId="15097"/>
    <cellStyle name="Normál 5 3 3 7 6 2" xfId="24991"/>
    <cellStyle name="Normál 5 3 3 7 7" xfId="10082"/>
    <cellStyle name="Normál 5 3 3 7 8" xfId="7245"/>
    <cellStyle name="Normál 5 3 3 7 9" xfId="20052"/>
    <cellStyle name="Normál 5 3 3 8" xfId="2481"/>
    <cellStyle name="Normál 5 3 3 8 10" xfId="29916"/>
    <cellStyle name="Normál 5 3 3 8 2" xfId="2482"/>
    <cellStyle name="Normál 5 3 3 8 2 2" xfId="7255"/>
    <cellStyle name="Normál 5 3 3 8 2 2 2" xfId="17589"/>
    <cellStyle name="Normál 5 3 3 8 2 2 2 2" xfId="27469"/>
    <cellStyle name="Normál 5 3 3 8 2 2 3" xfId="12626"/>
    <cellStyle name="Normál 5 3 3 8 2 2 4" xfId="22527"/>
    <cellStyle name="Normál 5 3 3 8 2 3" xfId="15102"/>
    <cellStyle name="Normál 5 3 3 8 2 3 2" xfId="24996"/>
    <cellStyle name="Normál 5 3 3 8 2 4" xfId="10087"/>
    <cellStyle name="Normál 5 3 3 8 2 5" xfId="7254"/>
    <cellStyle name="Normál 5 3 3 8 2 6" xfId="20057"/>
    <cellStyle name="Normál 5 3 3 8 2 7" xfId="29917"/>
    <cellStyle name="Normál 5 3 3 8 3" xfId="2483"/>
    <cellStyle name="Normál 5 3 3 8 3 2" xfId="7257"/>
    <cellStyle name="Normál 5 3 3 8 3 2 2" xfId="17590"/>
    <cellStyle name="Normál 5 3 3 8 3 2 2 2" xfId="27470"/>
    <cellStyle name="Normál 5 3 3 8 3 2 3" xfId="12627"/>
    <cellStyle name="Normál 5 3 3 8 3 2 4" xfId="22528"/>
    <cellStyle name="Normál 5 3 3 8 3 3" xfId="15103"/>
    <cellStyle name="Normál 5 3 3 8 3 3 2" xfId="24997"/>
    <cellStyle name="Normál 5 3 3 8 3 4" xfId="10088"/>
    <cellStyle name="Normál 5 3 3 8 3 5" xfId="7256"/>
    <cellStyle name="Normál 5 3 3 8 3 6" xfId="20058"/>
    <cellStyle name="Normál 5 3 3 8 3 7" xfId="29918"/>
    <cellStyle name="Normál 5 3 3 8 4" xfId="2484"/>
    <cellStyle name="Normál 5 3 3 8 4 2" xfId="7259"/>
    <cellStyle name="Normál 5 3 3 8 4 2 2" xfId="17591"/>
    <cellStyle name="Normál 5 3 3 8 4 2 2 2" xfId="27471"/>
    <cellStyle name="Normál 5 3 3 8 4 2 3" xfId="12628"/>
    <cellStyle name="Normál 5 3 3 8 4 2 4" xfId="22529"/>
    <cellStyle name="Normál 5 3 3 8 4 3" xfId="15104"/>
    <cellStyle name="Normál 5 3 3 8 4 3 2" xfId="24998"/>
    <cellStyle name="Normál 5 3 3 8 4 4" xfId="10089"/>
    <cellStyle name="Normál 5 3 3 8 4 5" xfId="7258"/>
    <cellStyle name="Normál 5 3 3 8 4 6" xfId="20059"/>
    <cellStyle name="Normál 5 3 3 8 4 7" xfId="29919"/>
    <cellStyle name="Normál 5 3 3 8 5" xfId="7260"/>
    <cellStyle name="Normál 5 3 3 8 5 2" xfId="17588"/>
    <cellStyle name="Normál 5 3 3 8 5 2 2" xfId="27468"/>
    <cellStyle name="Normál 5 3 3 8 5 3" xfId="12625"/>
    <cellStyle name="Normál 5 3 3 8 5 4" xfId="22526"/>
    <cellStyle name="Normál 5 3 3 8 6" xfId="15101"/>
    <cellStyle name="Normál 5 3 3 8 6 2" xfId="24995"/>
    <cellStyle name="Normál 5 3 3 8 7" xfId="10086"/>
    <cellStyle name="Normál 5 3 3 8 8" xfId="7253"/>
    <cellStyle name="Normál 5 3 3 8 9" xfId="20056"/>
    <cellStyle name="Normál 5 3 3 9" xfId="2485"/>
    <cellStyle name="Normál 5 3 3 9 2" xfId="7262"/>
    <cellStyle name="Normál 5 3 3 9 2 2" xfId="17592"/>
    <cellStyle name="Normál 5 3 3 9 2 2 2" xfId="27472"/>
    <cellStyle name="Normál 5 3 3 9 2 3" xfId="12629"/>
    <cellStyle name="Normál 5 3 3 9 2 4" xfId="22530"/>
    <cellStyle name="Normál 5 3 3 9 3" xfId="15105"/>
    <cellStyle name="Normál 5 3 3 9 3 2" xfId="24999"/>
    <cellStyle name="Normál 5 3 3 9 4" xfId="10090"/>
    <cellStyle name="Normál 5 3 3 9 5" xfId="7261"/>
    <cellStyle name="Normál 5 3 3 9 6" xfId="20060"/>
    <cellStyle name="Normál 5 3 3 9 7" xfId="29920"/>
    <cellStyle name="Normál 5 3 4" xfId="2486"/>
    <cellStyle name="Normál 5 3 4 10" xfId="7263"/>
    <cellStyle name="Normál 5 3 4 11" xfId="20061"/>
    <cellStyle name="Normál 5 3 4 12" xfId="29921"/>
    <cellStyle name="Normál 5 3 4 2" xfId="2487"/>
    <cellStyle name="Normál 5 3 4 2 10" xfId="29922"/>
    <cellStyle name="Normál 5 3 4 2 2" xfId="2488"/>
    <cellStyle name="Normál 5 3 4 2 2 2" xfId="7266"/>
    <cellStyle name="Normál 5 3 4 2 2 2 2" xfId="17595"/>
    <cellStyle name="Normál 5 3 4 2 2 2 2 2" xfId="27475"/>
    <cellStyle name="Normál 5 3 4 2 2 2 3" xfId="12632"/>
    <cellStyle name="Normál 5 3 4 2 2 2 4" xfId="22533"/>
    <cellStyle name="Normál 5 3 4 2 2 3" xfId="15108"/>
    <cellStyle name="Normál 5 3 4 2 2 3 2" xfId="25002"/>
    <cellStyle name="Normál 5 3 4 2 2 4" xfId="10093"/>
    <cellStyle name="Normál 5 3 4 2 2 5" xfId="7265"/>
    <cellStyle name="Normál 5 3 4 2 2 6" xfId="20063"/>
    <cellStyle name="Normál 5 3 4 2 2 7" xfId="29923"/>
    <cellStyle name="Normál 5 3 4 2 3" xfId="2489"/>
    <cellStyle name="Normál 5 3 4 2 3 2" xfId="7268"/>
    <cellStyle name="Normál 5 3 4 2 3 2 2" xfId="17596"/>
    <cellStyle name="Normál 5 3 4 2 3 2 2 2" xfId="27476"/>
    <cellStyle name="Normál 5 3 4 2 3 2 3" xfId="12633"/>
    <cellStyle name="Normál 5 3 4 2 3 2 4" xfId="22534"/>
    <cellStyle name="Normál 5 3 4 2 3 3" xfId="15109"/>
    <cellStyle name="Normál 5 3 4 2 3 3 2" xfId="25003"/>
    <cellStyle name="Normál 5 3 4 2 3 4" xfId="10094"/>
    <cellStyle name="Normál 5 3 4 2 3 5" xfId="7267"/>
    <cellStyle name="Normál 5 3 4 2 3 6" xfId="20064"/>
    <cellStyle name="Normál 5 3 4 2 3 7" xfId="29924"/>
    <cellStyle name="Normál 5 3 4 2 4" xfId="2490"/>
    <cellStyle name="Normál 5 3 4 2 4 2" xfId="7270"/>
    <cellStyle name="Normál 5 3 4 2 4 2 2" xfId="17597"/>
    <cellStyle name="Normál 5 3 4 2 4 2 2 2" xfId="27477"/>
    <cellStyle name="Normál 5 3 4 2 4 2 3" xfId="12634"/>
    <cellStyle name="Normál 5 3 4 2 4 2 4" xfId="22535"/>
    <cellStyle name="Normál 5 3 4 2 4 3" xfId="15110"/>
    <cellStyle name="Normál 5 3 4 2 4 3 2" xfId="25004"/>
    <cellStyle name="Normál 5 3 4 2 4 4" xfId="10095"/>
    <cellStyle name="Normál 5 3 4 2 4 5" xfId="7269"/>
    <cellStyle name="Normál 5 3 4 2 4 6" xfId="20065"/>
    <cellStyle name="Normál 5 3 4 2 4 7" xfId="29925"/>
    <cellStyle name="Normál 5 3 4 2 5" xfId="7271"/>
    <cellStyle name="Normál 5 3 4 2 5 2" xfId="17594"/>
    <cellStyle name="Normál 5 3 4 2 5 2 2" xfId="27474"/>
    <cellStyle name="Normál 5 3 4 2 5 3" xfId="12631"/>
    <cellStyle name="Normál 5 3 4 2 5 4" xfId="22532"/>
    <cellStyle name="Normál 5 3 4 2 6" xfId="15107"/>
    <cellStyle name="Normál 5 3 4 2 6 2" xfId="25001"/>
    <cellStyle name="Normál 5 3 4 2 7" xfId="10092"/>
    <cellStyle name="Normál 5 3 4 2 8" xfId="7264"/>
    <cellStyle name="Normál 5 3 4 2 9" xfId="20062"/>
    <cellStyle name="Normál 5 3 4 3" xfId="2491"/>
    <cellStyle name="Normál 5 3 4 3 2" xfId="7273"/>
    <cellStyle name="Normál 5 3 4 3 2 2" xfId="17598"/>
    <cellStyle name="Normál 5 3 4 3 2 2 2" xfId="27478"/>
    <cellStyle name="Normál 5 3 4 3 2 3" xfId="12635"/>
    <cellStyle name="Normál 5 3 4 3 2 4" xfId="22536"/>
    <cellStyle name="Normál 5 3 4 3 3" xfId="15111"/>
    <cellStyle name="Normál 5 3 4 3 3 2" xfId="25005"/>
    <cellStyle name="Normál 5 3 4 3 4" xfId="10096"/>
    <cellStyle name="Normál 5 3 4 3 5" xfId="7272"/>
    <cellStyle name="Normál 5 3 4 3 6" xfId="20066"/>
    <cellStyle name="Normál 5 3 4 3 7" xfId="29926"/>
    <cellStyle name="Normál 5 3 4 4" xfId="2492"/>
    <cellStyle name="Normál 5 3 4 4 2" xfId="7275"/>
    <cellStyle name="Normál 5 3 4 4 2 2" xfId="17599"/>
    <cellStyle name="Normál 5 3 4 4 2 2 2" xfId="27479"/>
    <cellStyle name="Normál 5 3 4 4 2 3" xfId="12636"/>
    <cellStyle name="Normál 5 3 4 4 2 4" xfId="22537"/>
    <cellStyle name="Normál 5 3 4 4 3" xfId="15112"/>
    <cellStyle name="Normál 5 3 4 4 3 2" xfId="25006"/>
    <cellStyle name="Normál 5 3 4 4 4" xfId="10097"/>
    <cellStyle name="Normál 5 3 4 4 5" xfId="7274"/>
    <cellStyle name="Normál 5 3 4 4 6" xfId="20067"/>
    <cellStyle name="Normál 5 3 4 4 7" xfId="29927"/>
    <cellStyle name="Normál 5 3 4 5" xfId="2493"/>
    <cellStyle name="Normál 5 3 4 5 2" xfId="7277"/>
    <cellStyle name="Normál 5 3 4 5 2 2" xfId="17600"/>
    <cellStyle name="Normál 5 3 4 5 2 2 2" xfId="27480"/>
    <cellStyle name="Normál 5 3 4 5 2 3" xfId="12637"/>
    <cellStyle name="Normál 5 3 4 5 2 4" xfId="22538"/>
    <cellStyle name="Normál 5 3 4 5 3" xfId="15113"/>
    <cellStyle name="Normál 5 3 4 5 3 2" xfId="25007"/>
    <cellStyle name="Normál 5 3 4 5 4" xfId="10098"/>
    <cellStyle name="Normál 5 3 4 5 5" xfId="7276"/>
    <cellStyle name="Normál 5 3 4 5 6" xfId="20068"/>
    <cellStyle name="Normál 5 3 4 5 7" xfId="29928"/>
    <cellStyle name="Normál 5 3 4 6" xfId="2494"/>
    <cellStyle name="Normál 5 3 4 6 2" xfId="7279"/>
    <cellStyle name="Normál 5 3 4 6 2 2" xfId="17601"/>
    <cellStyle name="Normál 5 3 4 6 2 2 2" xfId="27481"/>
    <cellStyle name="Normál 5 3 4 6 2 3" xfId="12638"/>
    <cellStyle name="Normál 5 3 4 6 2 4" xfId="22539"/>
    <cellStyle name="Normál 5 3 4 6 3" xfId="15114"/>
    <cellStyle name="Normál 5 3 4 6 3 2" xfId="25008"/>
    <cellStyle name="Normál 5 3 4 6 4" xfId="10099"/>
    <cellStyle name="Normál 5 3 4 6 5" xfId="7278"/>
    <cellStyle name="Normál 5 3 4 6 6" xfId="20069"/>
    <cellStyle name="Normál 5 3 4 6 7" xfId="29929"/>
    <cellStyle name="Normál 5 3 4 7" xfId="7280"/>
    <cellStyle name="Normál 5 3 4 7 2" xfId="17593"/>
    <cellStyle name="Normál 5 3 4 7 2 2" xfId="27473"/>
    <cellStyle name="Normál 5 3 4 7 3" xfId="12630"/>
    <cellStyle name="Normál 5 3 4 7 4" xfId="22531"/>
    <cellStyle name="Normál 5 3 4 8" xfId="15106"/>
    <cellStyle name="Normál 5 3 4 8 2" xfId="25000"/>
    <cellStyle name="Normál 5 3 4 9" xfId="10091"/>
    <cellStyle name="Normál 5 3 5" xfId="2495"/>
    <cellStyle name="Normál 5 3 5 10" xfId="7281"/>
    <cellStyle name="Normál 5 3 5 11" xfId="20070"/>
    <cellStyle name="Normál 5 3 5 12" xfId="29930"/>
    <cellStyle name="Normál 5 3 5 2" xfId="2496"/>
    <cellStyle name="Normál 5 3 5 2 10" xfId="29931"/>
    <cellStyle name="Normál 5 3 5 2 2" xfId="2497"/>
    <cellStyle name="Normál 5 3 5 2 2 2" xfId="7284"/>
    <cellStyle name="Normál 5 3 5 2 2 2 2" xfId="17604"/>
    <cellStyle name="Normál 5 3 5 2 2 2 2 2" xfId="27484"/>
    <cellStyle name="Normál 5 3 5 2 2 2 3" xfId="12641"/>
    <cellStyle name="Normál 5 3 5 2 2 2 4" xfId="22542"/>
    <cellStyle name="Normál 5 3 5 2 2 3" xfId="15117"/>
    <cellStyle name="Normál 5 3 5 2 2 3 2" xfId="25011"/>
    <cellStyle name="Normál 5 3 5 2 2 4" xfId="10102"/>
    <cellStyle name="Normál 5 3 5 2 2 5" xfId="7283"/>
    <cellStyle name="Normál 5 3 5 2 2 6" xfId="20072"/>
    <cellStyle name="Normál 5 3 5 2 2 7" xfId="29932"/>
    <cellStyle name="Normál 5 3 5 2 3" xfId="2498"/>
    <cellStyle name="Normál 5 3 5 2 3 2" xfId="7286"/>
    <cellStyle name="Normál 5 3 5 2 3 2 2" xfId="17605"/>
    <cellStyle name="Normál 5 3 5 2 3 2 2 2" xfId="27485"/>
    <cellStyle name="Normál 5 3 5 2 3 2 3" xfId="12642"/>
    <cellStyle name="Normál 5 3 5 2 3 2 4" xfId="22543"/>
    <cellStyle name="Normál 5 3 5 2 3 3" xfId="15118"/>
    <cellStyle name="Normál 5 3 5 2 3 3 2" xfId="25012"/>
    <cellStyle name="Normál 5 3 5 2 3 4" xfId="10103"/>
    <cellStyle name="Normál 5 3 5 2 3 5" xfId="7285"/>
    <cellStyle name="Normál 5 3 5 2 3 6" xfId="20073"/>
    <cellStyle name="Normál 5 3 5 2 3 7" xfId="29933"/>
    <cellStyle name="Normál 5 3 5 2 4" xfId="2499"/>
    <cellStyle name="Normál 5 3 5 2 4 2" xfId="7288"/>
    <cellStyle name="Normál 5 3 5 2 4 2 2" xfId="17606"/>
    <cellStyle name="Normál 5 3 5 2 4 2 2 2" xfId="27486"/>
    <cellStyle name="Normál 5 3 5 2 4 2 3" xfId="12643"/>
    <cellStyle name="Normál 5 3 5 2 4 2 4" xfId="22544"/>
    <cellStyle name="Normál 5 3 5 2 4 3" xfId="15119"/>
    <cellStyle name="Normál 5 3 5 2 4 3 2" xfId="25013"/>
    <cellStyle name="Normál 5 3 5 2 4 4" xfId="10104"/>
    <cellStyle name="Normál 5 3 5 2 4 5" xfId="7287"/>
    <cellStyle name="Normál 5 3 5 2 4 6" xfId="20074"/>
    <cellStyle name="Normál 5 3 5 2 4 7" xfId="29934"/>
    <cellStyle name="Normál 5 3 5 2 5" xfId="7289"/>
    <cellStyle name="Normál 5 3 5 2 5 2" xfId="17603"/>
    <cellStyle name="Normál 5 3 5 2 5 2 2" xfId="27483"/>
    <cellStyle name="Normál 5 3 5 2 5 3" xfId="12640"/>
    <cellStyle name="Normál 5 3 5 2 5 4" xfId="22541"/>
    <cellStyle name="Normál 5 3 5 2 6" xfId="15116"/>
    <cellStyle name="Normál 5 3 5 2 6 2" xfId="25010"/>
    <cellStyle name="Normál 5 3 5 2 7" xfId="10101"/>
    <cellStyle name="Normál 5 3 5 2 8" xfId="7282"/>
    <cellStyle name="Normál 5 3 5 2 9" xfId="20071"/>
    <cellStyle name="Normál 5 3 5 3" xfId="2500"/>
    <cellStyle name="Normál 5 3 5 3 2" xfId="7291"/>
    <cellStyle name="Normál 5 3 5 3 2 2" xfId="17607"/>
    <cellStyle name="Normál 5 3 5 3 2 2 2" xfId="27487"/>
    <cellStyle name="Normál 5 3 5 3 2 3" xfId="12644"/>
    <cellStyle name="Normál 5 3 5 3 2 4" xfId="22545"/>
    <cellStyle name="Normál 5 3 5 3 3" xfId="15120"/>
    <cellStyle name="Normál 5 3 5 3 3 2" xfId="25014"/>
    <cellStyle name="Normál 5 3 5 3 4" xfId="10105"/>
    <cellStyle name="Normál 5 3 5 3 5" xfId="7290"/>
    <cellStyle name="Normál 5 3 5 3 6" xfId="20075"/>
    <cellStyle name="Normál 5 3 5 3 7" xfId="29935"/>
    <cellStyle name="Normál 5 3 5 4" xfId="2501"/>
    <cellStyle name="Normál 5 3 5 4 2" xfId="7293"/>
    <cellStyle name="Normál 5 3 5 4 2 2" xfId="17608"/>
    <cellStyle name="Normál 5 3 5 4 2 2 2" xfId="27488"/>
    <cellStyle name="Normál 5 3 5 4 2 3" xfId="12645"/>
    <cellStyle name="Normál 5 3 5 4 2 4" xfId="22546"/>
    <cellStyle name="Normál 5 3 5 4 3" xfId="15121"/>
    <cellStyle name="Normál 5 3 5 4 3 2" xfId="25015"/>
    <cellStyle name="Normál 5 3 5 4 4" xfId="10106"/>
    <cellStyle name="Normál 5 3 5 4 5" xfId="7292"/>
    <cellStyle name="Normál 5 3 5 4 6" xfId="20076"/>
    <cellStyle name="Normál 5 3 5 4 7" xfId="29936"/>
    <cellStyle name="Normál 5 3 5 5" xfId="2502"/>
    <cellStyle name="Normál 5 3 5 5 2" xfId="7295"/>
    <cellStyle name="Normál 5 3 5 5 2 2" xfId="17609"/>
    <cellStyle name="Normál 5 3 5 5 2 2 2" xfId="27489"/>
    <cellStyle name="Normál 5 3 5 5 2 3" xfId="12646"/>
    <cellStyle name="Normál 5 3 5 5 2 4" xfId="22547"/>
    <cellStyle name="Normál 5 3 5 5 3" xfId="15122"/>
    <cellStyle name="Normál 5 3 5 5 3 2" xfId="25016"/>
    <cellStyle name="Normál 5 3 5 5 4" xfId="10107"/>
    <cellStyle name="Normál 5 3 5 5 5" xfId="7294"/>
    <cellStyle name="Normál 5 3 5 5 6" xfId="20077"/>
    <cellStyle name="Normál 5 3 5 5 7" xfId="29937"/>
    <cellStyle name="Normál 5 3 5 6" xfId="2503"/>
    <cellStyle name="Normál 5 3 5 6 2" xfId="7297"/>
    <cellStyle name="Normál 5 3 5 6 2 2" xfId="17610"/>
    <cellStyle name="Normál 5 3 5 6 2 2 2" xfId="27490"/>
    <cellStyle name="Normál 5 3 5 6 2 3" xfId="12647"/>
    <cellStyle name="Normál 5 3 5 6 2 4" xfId="22548"/>
    <cellStyle name="Normál 5 3 5 6 3" xfId="15123"/>
    <cellStyle name="Normál 5 3 5 6 3 2" xfId="25017"/>
    <cellStyle name="Normál 5 3 5 6 4" xfId="10108"/>
    <cellStyle name="Normál 5 3 5 6 5" xfId="7296"/>
    <cellStyle name="Normál 5 3 5 6 6" xfId="20078"/>
    <cellStyle name="Normál 5 3 5 6 7" xfId="29938"/>
    <cellStyle name="Normál 5 3 5 7" xfId="7298"/>
    <cellStyle name="Normál 5 3 5 7 2" xfId="17602"/>
    <cellStyle name="Normál 5 3 5 7 2 2" xfId="27482"/>
    <cellStyle name="Normál 5 3 5 7 3" xfId="12639"/>
    <cellStyle name="Normál 5 3 5 7 4" xfId="22540"/>
    <cellStyle name="Normál 5 3 5 8" xfId="15115"/>
    <cellStyle name="Normál 5 3 5 8 2" xfId="25009"/>
    <cellStyle name="Normál 5 3 5 9" xfId="10100"/>
    <cellStyle name="Normál 5 3 6" xfId="2504"/>
    <cellStyle name="Normál 5 3 6 10" xfId="7299"/>
    <cellStyle name="Normál 5 3 6 11" xfId="20079"/>
    <cellStyle name="Normál 5 3 6 12" xfId="29939"/>
    <cellStyle name="Normál 5 3 6 2" xfId="2505"/>
    <cellStyle name="Normál 5 3 6 2 10" xfId="29940"/>
    <cellStyle name="Normál 5 3 6 2 2" xfId="2506"/>
    <cellStyle name="Normál 5 3 6 2 2 2" xfId="7302"/>
    <cellStyle name="Normál 5 3 6 2 2 2 2" xfId="17613"/>
    <cellStyle name="Normál 5 3 6 2 2 2 2 2" xfId="27493"/>
    <cellStyle name="Normál 5 3 6 2 2 2 3" xfId="12650"/>
    <cellStyle name="Normál 5 3 6 2 2 2 4" xfId="22551"/>
    <cellStyle name="Normál 5 3 6 2 2 3" xfId="15126"/>
    <cellStyle name="Normál 5 3 6 2 2 3 2" xfId="25020"/>
    <cellStyle name="Normál 5 3 6 2 2 4" xfId="10111"/>
    <cellStyle name="Normál 5 3 6 2 2 5" xfId="7301"/>
    <cellStyle name="Normál 5 3 6 2 2 6" xfId="20081"/>
    <cellStyle name="Normál 5 3 6 2 2 7" xfId="29941"/>
    <cellStyle name="Normál 5 3 6 2 3" xfId="2507"/>
    <cellStyle name="Normál 5 3 6 2 3 2" xfId="7304"/>
    <cellStyle name="Normál 5 3 6 2 3 2 2" xfId="17614"/>
    <cellStyle name="Normál 5 3 6 2 3 2 2 2" xfId="27494"/>
    <cellStyle name="Normál 5 3 6 2 3 2 3" xfId="12651"/>
    <cellStyle name="Normál 5 3 6 2 3 2 4" xfId="22552"/>
    <cellStyle name="Normál 5 3 6 2 3 3" xfId="15127"/>
    <cellStyle name="Normál 5 3 6 2 3 3 2" xfId="25021"/>
    <cellStyle name="Normál 5 3 6 2 3 4" xfId="10112"/>
    <cellStyle name="Normál 5 3 6 2 3 5" xfId="7303"/>
    <cellStyle name="Normál 5 3 6 2 3 6" xfId="20082"/>
    <cellStyle name="Normál 5 3 6 2 3 7" xfId="29942"/>
    <cellStyle name="Normál 5 3 6 2 4" xfId="2508"/>
    <cellStyle name="Normál 5 3 6 2 4 2" xfId="7306"/>
    <cellStyle name="Normál 5 3 6 2 4 2 2" xfId="17615"/>
    <cellStyle name="Normál 5 3 6 2 4 2 2 2" xfId="27495"/>
    <cellStyle name="Normál 5 3 6 2 4 2 3" xfId="12652"/>
    <cellStyle name="Normál 5 3 6 2 4 2 4" xfId="22553"/>
    <cellStyle name="Normál 5 3 6 2 4 3" xfId="15128"/>
    <cellStyle name="Normál 5 3 6 2 4 3 2" xfId="25022"/>
    <cellStyle name="Normál 5 3 6 2 4 4" xfId="10113"/>
    <cellStyle name="Normál 5 3 6 2 4 5" xfId="7305"/>
    <cellStyle name="Normál 5 3 6 2 4 6" xfId="20083"/>
    <cellStyle name="Normál 5 3 6 2 4 7" xfId="29943"/>
    <cellStyle name="Normál 5 3 6 2 5" xfId="7307"/>
    <cellStyle name="Normál 5 3 6 2 5 2" xfId="17612"/>
    <cellStyle name="Normál 5 3 6 2 5 2 2" xfId="27492"/>
    <cellStyle name="Normál 5 3 6 2 5 3" xfId="12649"/>
    <cellStyle name="Normál 5 3 6 2 5 4" xfId="22550"/>
    <cellStyle name="Normál 5 3 6 2 6" xfId="15125"/>
    <cellStyle name="Normál 5 3 6 2 6 2" xfId="25019"/>
    <cellStyle name="Normál 5 3 6 2 7" xfId="10110"/>
    <cellStyle name="Normál 5 3 6 2 8" xfId="7300"/>
    <cellStyle name="Normál 5 3 6 2 9" xfId="20080"/>
    <cellStyle name="Normál 5 3 6 3" xfId="2509"/>
    <cellStyle name="Normál 5 3 6 3 2" xfId="7309"/>
    <cellStyle name="Normál 5 3 6 3 2 2" xfId="17616"/>
    <cellStyle name="Normál 5 3 6 3 2 2 2" xfId="27496"/>
    <cellStyle name="Normál 5 3 6 3 2 3" xfId="12653"/>
    <cellStyle name="Normál 5 3 6 3 2 4" xfId="22554"/>
    <cellStyle name="Normál 5 3 6 3 3" xfId="15129"/>
    <cellStyle name="Normál 5 3 6 3 3 2" xfId="25023"/>
    <cellStyle name="Normál 5 3 6 3 4" xfId="10114"/>
    <cellStyle name="Normál 5 3 6 3 5" xfId="7308"/>
    <cellStyle name="Normál 5 3 6 3 6" xfId="20084"/>
    <cellStyle name="Normál 5 3 6 3 7" xfId="29944"/>
    <cellStyle name="Normál 5 3 6 4" xfId="2510"/>
    <cellStyle name="Normál 5 3 6 4 2" xfId="7311"/>
    <cellStyle name="Normál 5 3 6 4 2 2" xfId="17617"/>
    <cellStyle name="Normál 5 3 6 4 2 2 2" xfId="27497"/>
    <cellStyle name="Normál 5 3 6 4 2 3" xfId="12654"/>
    <cellStyle name="Normál 5 3 6 4 2 4" xfId="22555"/>
    <cellStyle name="Normál 5 3 6 4 3" xfId="15130"/>
    <cellStyle name="Normál 5 3 6 4 3 2" xfId="25024"/>
    <cellStyle name="Normál 5 3 6 4 4" xfId="10115"/>
    <cellStyle name="Normál 5 3 6 4 5" xfId="7310"/>
    <cellStyle name="Normál 5 3 6 4 6" xfId="20085"/>
    <cellStyle name="Normál 5 3 6 4 7" xfId="29945"/>
    <cellStyle name="Normál 5 3 6 5" xfId="2511"/>
    <cellStyle name="Normál 5 3 6 5 2" xfId="7313"/>
    <cellStyle name="Normál 5 3 6 5 2 2" xfId="17618"/>
    <cellStyle name="Normál 5 3 6 5 2 2 2" xfId="27498"/>
    <cellStyle name="Normál 5 3 6 5 2 3" xfId="12655"/>
    <cellStyle name="Normál 5 3 6 5 2 4" xfId="22556"/>
    <cellStyle name="Normál 5 3 6 5 3" xfId="15131"/>
    <cellStyle name="Normál 5 3 6 5 3 2" xfId="25025"/>
    <cellStyle name="Normál 5 3 6 5 4" xfId="10116"/>
    <cellStyle name="Normál 5 3 6 5 5" xfId="7312"/>
    <cellStyle name="Normál 5 3 6 5 6" xfId="20086"/>
    <cellStyle name="Normál 5 3 6 5 7" xfId="29946"/>
    <cellStyle name="Normál 5 3 6 6" xfId="2512"/>
    <cellStyle name="Normál 5 3 6 6 2" xfId="7315"/>
    <cellStyle name="Normál 5 3 6 6 2 2" xfId="17619"/>
    <cellStyle name="Normál 5 3 6 6 2 2 2" xfId="27499"/>
    <cellStyle name="Normál 5 3 6 6 2 3" xfId="12656"/>
    <cellStyle name="Normál 5 3 6 6 2 4" xfId="22557"/>
    <cellStyle name="Normál 5 3 6 6 3" xfId="15132"/>
    <cellStyle name="Normál 5 3 6 6 3 2" xfId="25026"/>
    <cellStyle name="Normál 5 3 6 6 4" xfId="10117"/>
    <cellStyle name="Normál 5 3 6 6 5" xfId="7314"/>
    <cellStyle name="Normál 5 3 6 6 6" xfId="20087"/>
    <cellStyle name="Normál 5 3 6 6 7" xfId="29947"/>
    <cellStyle name="Normál 5 3 6 7" xfId="7316"/>
    <cellStyle name="Normál 5 3 6 7 2" xfId="17611"/>
    <cellStyle name="Normál 5 3 6 7 2 2" xfId="27491"/>
    <cellStyle name="Normál 5 3 6 7 3" xfId="12648"/>
    <cellStyle name="Normál 5 3 6 7 4" xfId="22549"/>
    <cellStyle name="Normál 5 3 6 8" xfId="15124"/>
    <cellStyle name="Normál 5 3 6 8 2" xfId="25018"/>
    <cellStyle name="Normál 5 3 6 9" xfId="10109"/>
    <cellStyle name="Normál 5 3 7" xfId="2513"/>
    <cellStyle name="Normál 5 3 7 10" xfId="7317"/>
    <cellStyle name="Normál 5 3 7 11" xfId="20088"/>
    <cellStyle name="Normál 5 3 7 12" xfId="29948"/>
    <cellStyle name="Normál 5 3 7 2" xfId="2514"/>
    <cellStyle name="Normál 5 3 7 2 10" xfId="29949"/>
    <cellStyle name="Normál 5 3 7 2 2" xfId="2515"/>
    <cellStyle name="Normál 5 3 7 2 2 2" xfId="7320"/>
    <cellStyle name="Normál 5 3 7 2 2 2 2" xfId="17622"/>
    <cellStyle name="Normál 5 3 7 2 2 2 2 2" xfId="27502"/>
    <cellStyle name="Normál 5 3 7 2 2 2 3" xfId="12659"/>
    <cellStyle name="Normál 5 3 7 2 2 2 4" xfId="22560"/>
    <cellStyle name="Normál 5 3 7 2 2 3" xfId="15135"/>
    <cellStyle name="Normál 5 3 7 2 2 3 2" xfId="25029"/>
    <cellStyle name="Normál 5 3 7 2 2 4" xfId="10120"/>
    <cellStyle name="Normál 5 3 7 2 2 5" xfId="7319"/>
    <cellStyle name="Normál 5 3 7 2 2 6" xfId="20090"/>
    <cellStyle name="Normál 5 3 7 2 2 7" xfId="29950"/>
    <cellStyle name="Normál 5 3 7 2 3" xfId="2516"/>
    <cellStyle name="Normál 5 3 7 2 3 2" xfId="7322"/>
    <cellStyle name="Normál 5 3 7 2 3 2 2" xfId="17623"/>
    <cellStyle name="Normál 5 3 7 2 3 2 2 2" xfId="27503"/>
    <cellStyle name="Normál 5 3 7 2 3 2 3" xfId="12660"/>
    <cellStyle name="Normál 5 3 7 2 3 2 4" xfId="22561"/>
    <cellStyle name="Normál 5 3 7 2 3 3" xfId="15136"/>
    <cellStyle name="Normál 5 3 7 2 3 3 2" xfId="25030"/>
    <cellStyle name="Normál 5 3 7 2 3 4" xfId="10121"/>
    <cellStyle name="Normál 5 3 7 2 3 5" xfId="7321"/>
    <cellStyle name="Normál 5 3 7 2 3 6" xfId="20091"/>
    <cellStyle name="Normál 5 3 7 2 3 7" xfId="29951"/>
    <cellStyle name="Normál 5 3 7 2 4" xfId="2517"/>
    <cellStyle name="Normál 5 3 7 2 4 2" xfId="7324"/>
    <cellStyle name="Normál 5 3 7 2 4 2 2" xfId="17624"/>
    <cellStyle name="Normál 5 3 7 2 4 2 2 2" xfId="27504"/>
    <cellStyle name="Normál 5 3 7 2 4 2 3" xfId="12661"/>
    <cellStyle name="Normál 5 3 7 2 4 2 4" xfId="22562"/>
    <cellStyle name="Normál 5 3 7 2 4 3" xfId="15137"/>
    <cellStyle name="Normál 5 3 7 2 4 3 2" xfId="25031"/>
    <cellStyle name="Normál 5 3 7 2 4 4" xfId="10122"/>
    <cellStyle name="Normál 5 3 7 2 4 5" xfId="7323"/>
    <cellStyle name="Normál 5 3 7 2 4 6" xfId="20092"/>
    <cellStyle name="Normál 5 3 7 2 4 7" xfId="29952"/>
    <cellStyle name="Normál 5 3 7 2 5" xfId="7325"/>
    <cellStyle name="Normál 5 3 7 2 5 2" xfId="17621"/>
    <cellStyle name="Normál 5 3 7 2 5 2 2" xfId="27501"/>
    <cellStyle name="Normál 5 3 7 2 5 3" xfId="12658"/>
    <cellStyle name="Normál 5 3 7 2 5 4" xfId="22559"/>
    <cellStyle name="Normál 5 3 7 2 6" xfId="15134"/>
    <cellStyle name="Normál 5 3 7 2 6 2" xfId="25028"/>
    <cellStyle name="Normál 5 3 7 2 7" xfId="10119"/>
    <cellStyle name="Normál 5 3 7 2 8" xfId="7318"/>
    <cellStyle name="Normál 5 3 7 2 9" xfId="20089"/>
    <cellStyle name="Normál 5 3 7 3" xfId="2518"/>
    <cellStyle name="Normál 5 3 7 3 2" xfId="7327"/>
    <cellStyle name="Normál 5 3 7 3 2 2" xfId="17625"/>
    <cellStyle name="Normál 5 3 7 3 2 2 2" xfId="27505"/>
    <cellStyle name="Normál 5 3 7 3 2 3" xfId="12662"/>
    <cellStyle name="Normál 5 3 7 3 2 4" xfId="22563"/>
    <cellStyle name="Normál 5 3 7 3 3" xfId="15138"/>
    <cellStyle name="Normál 5 3 7 3 3 2" xfId="25032"/>
    <cellStyle name="Normál 5 3 7 3 4" xfId="10123"/>
    <cellStyle name="Normál 5 3 7 3 5" xfId="7326"/>
    <cellStyle name="Normál 5 3 7 3 6" xfId="20093"/>
    <cellStyle name="Normál 5 3 7 3 7" xfId="29953"/>
    <cellStyle name="Normál 5 3 7 4" xfId="2519"/>
    <cellStyle name="Normál 5 3 7 4 2" xfId="7329"/>
    <cellStyle name="Normál 5 3 7 4 2 2" xfId="17626"/>
    <cellStyle name="Normál 5 3 7 4 2 2 2" xfId="27506"/>
    <cellStyle name="Normál 5 3 7 4 2 3" xfId="12663"/>
    <cellStyle name="Normál 5 3 7 4 2 4" xfId="22564"/>
    <cellStyle name="Normál 5 3 7 4 3" xfId="15139"/>
    <cellStyle name="Normál 5 3 7 4 3 2" xfId="25033"/>
    <cellStyle name="Normál 5 3 7 4 4" xfId="10124"/>
    <cellStyle name="Normál 5 3 7 4 5" xfId="7328"/>
    <cellStyle name="Normál 5 3 7 4 6" xfId="20094"/>
    <cellStyle name="Normál 5 3 7 4 7" xfId="29954"/>
    <cellStyle name="Normál 5 3 7 5" xfId="2520"/>
    <cellStyle name="Normál 5 3 7 5 2" xfId="7331"/>
    <cellStyle name="Normál 5 3 7 5 2 2" xfId="17627"/>
    <cellStyle name="Normál 5 3 7 5 2 2 2" xfId="27507"/>
    <cellStyle name="Normál 5 3 7 5 2 3" xfId="12664"/>
    <cellStyle name="Normál 5 3 7 5 2 4" xfId="22565"/>
    <cellStyle name="Normál 5 3 7 5 3" xfId="15140"/>
    <cellStyle name="Normál 5 3 7 5 3 2" xfId="25034"/>
    <cellStyle name="Normál 5 3 7 5 4" xfId="10125"/>
    <cellStyle name="Normál 5 3 7 5 5" xfId="7330"/>
    <cellStyle name="Normál 5 3 7 5 6" xfId="20095"/>
    <cellStyle name="Normál 5 3 7 5 7" xfId="29955"/>
    <cellStyle name="Normál 5 3 7 6" xfId="2521"/>
    <cellStyle name="Normál 5 3 7 6 2" xfId="7333"/>
    <cellStyle name="Normál 5 3 7 6 2 2" xfId="17628"/>
    <cellStyle name="Normál 5 3 7 6 2 2 2" xfId="27508"/>
    <cellStyle name="Normál 5 3 7 6 2 3" xfId="12665"/>
    <cellStyle name="Normál 5 3 7 6 2 4" xfId="22566"/>
    <cellStyle name="Normál 5 3 7 6 3" xfId="15141"/>
    <cellStyle name="Normál 5 3 7 6 3 2" xfId="25035"/>
    <cellStyle name="Normál 5 3 7 6 4" xfId="10126"/>
    <cellStyle name="Normál 5 3 7 6 5" xfId="7332"/>
    <cellStyle name="Normál 5 3 7 6 6" xfId="20096"/>
    <cellStyle name="Normál 5 3 7 6 7" xfId="29956"/>
    <cellStyle name="Normál 5 3 7 7" xfId="7334"/>
    <cellStyle name="Normál 5 3 7 7 2" xfId="17620"/>
    <cellStyle name="Normál 5 3 7 7 2 2" xfId="27500"/>
    <cellStyle name="Normál 5 3 7 7 3" xfId="12657"/>
    <cellStyle name="Normál 5 3 7 7 4" xfId="22558"/>
    <cellStyle name="Normál 5 3 7 8" xfId="15133"/>
    <cellStyle name="Normál 5 3 7 8 2" xfId="25027"/>
    <cellStyle name="Normál 5 3 7 9" xfId="10118"/>
    <cellStyle name="Normál 5 3 8" xfId="2522"/>
    <cellStyle name="Normál 5 3 8 10" xfId="7335"/>
    <cellStyle name="Normál 5 3 8 11" xfId="20097"/>
    <cellStyle name="Normál 5 3 8 12" xfId="29957"/>
    <cellStyle name="Normál 5 3 8 2" xfId="2523"/>
    <cellStyle name="Normál 5 3 8 2 10" xfId="29958"/>
    <cellStyle name="Normál 5 3 8 2 2" xfId="2524"/>
    <cellStyle name="Normál 5 3 8 2 2 2" xfId="7338"/>
    <cellStyle name="Normál 5 3 8 2 2 2 2" xfId="17631"/>
    <cellStyle name="Normál 5 3 8 2 2 2 2 2" xfId="27511"/>
    <cellStyle name="Normál 5 3 8 2 2 2 3" xfId="12668"/>
    <cellStyle name="Normál 5 3 8 2 2 2 4" xfId="22569"/>
    <cellStyle name="Normál 5 3 8 2 2 3" xfId="15144"/>
    <cellStyle name="Normál 5 3 8 2 2 3 2" xfId="25038"/>
    <cellStyle name="Normál 5 3 8 2 2 4" xfId="10129"/>
    <cellStyle name="Normál 5 3 8 2 2 5" xfId="7337"/>
    <cellStyle name="Normál 5 3 8 2 2 6" xfId="20099"/>
    <cellStyle name="Normál 5 3 8 2 2 7" xfId="29959"/>
    <cellStyle name="Normál 5 3 8 2 3" xfId="2525"/>
    <cellStyle name="Normál 5 3 8 2 3 2" xfId="7340"/>
    <cellStyle name="Normál 5 3 8 2 3 2 2" xfId="17632"/>
    <cellStyle name="Normál 5 3 8 2 3 2 2 2" xfId="27512"/>
    <cellStyle name="Normál 5 3 8 2 3 2 3" xfId="12669"/>
    <cellStyle name="Normál 5 3 8 2 3 2 4" xfId="22570"/>
    <cellStyle name="Normál 5 3 8 2 3 3" xfId="15145"/>
    <cellStyle name="Normál 5 3 8 2 3 3 2" xfId="25039"/>
    <cellStyle name="Normál 5 3 8 2 3 4" xfId="10130"/>
    <cellStyle name="Normál 5 3 8 2 3 5" xfId="7339"/>
    <cellStyle name="Normál 5 3 8 2 3 6" xfId="20100"/>
    <cellStyle name="Normál 5 3 8 2 3 7" xfId="29960"/>
    <cellStyle name="Normál 5 3 8 2 4" xfId="2526"/>
    <cellStyle name="Normál 5 3 8 2 4 2" xfId="7342"/>
    <cellStyle name="Normál 5 3 8 2 4 2 2" xfId="17633"/>
    <cellStyle name="Normál 5 3 8 2 4 2 2 2" xfId="27513"/>
    <cellStyle name="Normál 5 3 8 2 4 2 3" xfId="12670"/>
    <cellStyle name="Normál 5 3 8 2 4 2 4" xfId="22571"/>
    <cellStyle name="Normál 5 3 8 2 4 3" xfId="15146"/>
    <cellStyle name="Normál 5 3 8 2 4 3 2" xfId="25040"/>
    <cellStyle name="Normál 5 3 8 2 4 4" xfId="10131"/>
    <cellStyle name="Normál 5 3 8 2 4 5" xfId="7341"/>
    <cellStyle name="Normál 5 3 8 2 4 6" xfId="20101"/>
    <cellStyle name="Normál 5 3 8 2 4 7" xfId="29961"/>
    <cellStyle name="Normál 5 3 8 2 5" xfId="7343"/>
    <cellStyle name="Normál 5 3 8 2 5 2" xfId="17630"/>
    <cellStyle name="Normál 5 3 8 2 5 2 2" xfId="27510"/>
    <cellStyle name="Normál 5 3 8 2 5 3" xfId="12667"/>
    <cellStyle name="Normál 5 3 8 2 5 4" xfId="22568"/>
    <cellStyle name="Normál 5 3 8 2 6" xfId="15143"/>
    <cellStyle name="Normál 5 3 8 2 6 2" xfId="25037"/>
    <cellStyle name="Normál 5 3 8 2 7" xfId="10128"/>
    <cellStyle name="Normál 5 3 8 2 8" xfId="7336"/>
    <cellStyle name="Normál 5 3 8 2 9" xfId="20098"/>
    <cellStyle name="Normál 5 3 8 3" xfId="2527"/>
    <cellStyle name="Normál 5 3 8 3 2" xfId="7345"/>
    <cellStyle name="Normál 5 3 8 3 2 2" xfId="17634"/>
    <cellStyle name="Normál 5 3 8 3 2 2 2" xfId="27514"/>
    <cellStyle name="Normál 5 3 8 3 2 3" xfId="12671"/>
    <cellStyle name="Normál 5 3 8 3 2 4" xfId="22572"/>
    <cellStyle name="Normál 5 3 8 3 3" xfId="15147"/>
    <cellStyle name="Normál 5 3 8 3 3 2" xfId="25041"/>
    <cellStyle name="Normál 5 3 8 3 4" xfId="10132"/>
    <cellStyle name="Normál 5 3 8 3 5" xfId="7344"/>
    <cellStyle name="Normál 5 3 8 3 6" xfId="20102"/>
    <cellStyle name="Normál 5 3 8 3 7" xfId="29962"/>
    <cellStyle name="Normál 5 3 8 4" xfId="2528"/>
    <cellStyle name="Normál 5 3 8 4 2" xfId="7347"/>
    <cellStyle name="Normál 5 3 8 4 2 2" xfId="17635"/>
    <cellStyle name="Normál 5 3 8 4 2 2 2" xfId="27515"/>
    <cellStyle name="Normál 5 3 8 4 2 3" xfId="12672"/>
    <cellStyle name="Normál 5 3 8 4 2 4" xfId="22573"/>
    <cellStyle name="Normál 5 3 8 4 3" xfId="15148"/>
    <cellStyle name="Normál 5 3 8 4 3 2" xfId="25042"/>
    <cellStyle name="Normál 5 3 8 4 4" xfId="10133"/>
    <cellStyle name="Normál 5 3 8 4 5" xfId="7346"/>
    <cellStyle name="Normál 5 3 8 4 6" xfId="20103"/>
    <cellStyle name="Normál 5 3 8 4 7" xfId="29963"/>
    <cellStyle name="Normál 5 3 8 5" xfId="2529"/>
    <cellStyle name="Normál 5 3 8 5 2" xfId="7349"/>
    <cellStyle name="Normál 5 3 8 5 2 2" xfId="17636"/>
    <cellStyle name="Normál 5 3 8 5 2 2 2" xfId="27516"/>
    <cellStyle name="Normál 5 3 8 5 2 3" xfId="12673"/>
    <cellStyle name="Normál 5 3 8 5 2 4" xfId="22574"/>
    <cellStyle name="Normál 5 3 8 5 3" xfId="15149"/>
    <cellStyle name="Normál 5 3 8 5 3 2" xfId="25043"/>
    <cellStyle name="Normál 5 3 8 5 4" xfId="10134"/>
    <cellStyle name="Normál 5 3 8 5 5" xfId="7348"/>
    <cellStyle name="Normál 5 3 8 5 6" xfId="20104"/>
    <cellStyle name="Normál 5 3 8 5 7" xfId="29964"/>
    <cellStyle name="Normál 5 3 8 6" xfId="2530"/>
    <cellStyle name="Normál 5 3 8 6 2" xfId="7351"/>
    <cellStyle name="Normál 5 3 8 6 2 2" xfId="17637"/>
    <cellStyle name="Normál 5 3 8 6 2 2 2" xfId="27517"/>
    <cellStyle name="Normál 5 3 8 6 2 3" xfId="12674"/>
    <cellStyle name="Normál 5 3 8 6 2 4" xfId="22575"/>
    <cellStyle name="Normál 5 3 8 6 3" xfId="15150"/>
    <cellStyle name="Normál 5 3 8 6 3 2" xfId="25044"/>
    <cellStyle name="Normál 5 3 8 6 4" xfId="10135"/>
    <cellStyle name="Normál 5 3 8 6 5" xfId="7350"/>
    <cellStyle name="Normál 5 3 8 6 6" xfId="20105"/>
    <cellStyle name="Normál 5 3 8 6 7" xfId="29965"/>
    <cellStyle name="Normál 5 3 8 7" xfId="7352"/>
    <cellStyle name="Normál 5 3 8 7 2" xfId="17629"/>
    <cellStyle name="Normál 5 3 8 7 2 2" xfId="27509"/>
    <cellStyle name="Normál 5 3 8 7 3" xfId="12666"/>
    <cellStyle name="Normál 5 3 8 7 4" xfId="22567"/>
    <cellStyle name="Normál 5 3 8 8" xfId="15142"/>
    <cellStyle name="Normál 5 3 8 8 2" xfId="25036"/>
    <cellStyle name="Normál 5 3 8 9" xfId="10127"/>
    <cellStyle name="Normál 5 3 9" xfId="2531"/>
    <cellStyle name="Normál 5 3 9 10" xfId="7353"/>
    <cellStyle name="Normál 5 3 9 11" xfId="20106"/>
    <cellStyle name="Normál 5 3 9 12" xfId="29966"/>
    <cellStyle name="Normál 5 3 9 2" xfId="2532"/>
    <cellStyle name="Normál 5 3 9 2 10" xfId="29967"/>
    <cellStyle name="Normál 5 3 9 2 2" xfId="2533"/>
    <cellStyle name="Normál 5 3 9 2 2 2" xfId="7356"/>
    <cellStyle name="Normál 5 3 9 2 2 2 2" xfId="17640"/>
    <cellStyle name="Normál 5 3 9 2 2 2 2 2" xfId="27520"/>
    <cellStyle name="Normál 5 3 9 2 2 2 3" xfId="12677"/>
    <cellStyle name="Normál 5 3 9 2 2 2 4" xfId="22578"/>
    <cellStyle name="Normál 5 3 9 2 2 3" xfId="15153"/>
    <cellStyle name="Normál 5 3 9 2 2 3 2" xfId="25047"/>
    <cellStyle name="Normál 5 3 9 2 2 4" xfId="10138"/>
    <cellStyle name="Normál 5 3 9 2 2 5" xfId="7355"/>
    <cellStyle name="Normál 5 3 9 2 2 6" xfId="20108"/>
    <cellStyle name="Normál 5 3 9 2 2 7" xfId="29968"/>
    <cellStyle name="Normál 5 3 9 2 3" xfId="2534"/>
    <cellStyle name="Normál 5 3 9 2 3 2" xfId="7358"/>
    <cellStyle name="Normál 5 3 9 2 3 2 2" xfId="17641"/>
    <cellStyle name="Normál 5 3 9 2 3 2 2 2" xfId="27521"/>
    <cellStyle name="Normál 5 3 9 2 3 2 3" xfId="12678"/>
    <cellStyle name="Normál 5 3 9 2 3 2 4" xfId="22579"/>
    <cellStyle name="Normál 5 3 9 2 3 3" xfId="15154"/>
    <cellStyle name="Normál 5 3 9 2 3 3 2" xfId="25048"/>
    <cellStyle name="Normál 5 3 9 2 3 4" xfId="10139"/>
    <cellStyle name="Normál 5 3 9 2 3 5" xfId="7357"/>
    <cellStyle name="Normál 5 3 9 2 3 6" xfId="20109"/>
    <cellStyle name="Normál 5 3 9 2 3 7" xfId="29969"/>
    <cellStyle name="Normál 5 3 9 2 4" xfId="2535"/>
    <cellStyle name="Normál 5 3 9 2 4 2" xfId="7360"/>
    <cellStyle name="Normál 5 3 9 2 4 2 2" xfId="17642"/>
    <cellStyle name="Normál 5 3 9 2 4 2 2 2" xfId="27522"/>
    <cellStyle name="Normál 5 3 9 2 4 2 3" xfId="12679"/>
    <cellStyle name="Normál 5 3 9 2 4 2 4" xfId="22580"/>
    <cellStyle name="Normál 5 3 9 2 4 3" xfId="15155"/>
    <cellStyle name="Normál 5 3 9 2 4 3 2" xfId="25049"/>
    <cellStyle name="Normál 5 3 9 2 4 4" xfId="10140"/>
    <cellStyle name="Normál 5 3 9 2 4 5" xfId="7359"/>
    <cellStyle name="Normál 5 3 9 2 4 6" xfId="20110"/>
    <cellStyle name="Normál 5 3 9 2 4 7" xfId="29970"/>
    <cellStyle name="Normál 5 3 9 2 5" xfId="7361"/>
    <cellStyle name="Normál 5 3 9 2 5 2" xfId="17639"/>
    <cellStyle name="Normál 5 3 9 2 5 2 2" xfId="27519"/>
    <cellStyle name="Normál 5 3 9 2 5 3" xfId="12676"/>
    <cellStyle name="Normál 5 3 9 2 5 4" xfId="22577"/>
    <cellStyle name="Normál 5 3 9 2 6" xfId="15152"/>
    <cellStyle name="Normál 5 3 9 2 6 2" xfId="25046"/>
    <cellStyle name="Normál 5 3 9 2 7" xfId="10137"/>
    <cellStyle name="Normál 5 3 9 2 8" xfId="7354"/>
    <cellStyle name="Normál 5 3 9 2 9" xfId="20107"/>
    <cellStyle name="Normál 5 3 9 3" xfId="2536"/>
    <cellStyle name="Normál 5 3 9 3 2" xfId="7363"/>
    <cellStyle name="Normál 5 3 9 3 2 2" xfId="17643"/>
    <cellStyle name="Normál 5 3 9 3 2 2 2" xfId="27523"/>
    <cellStyle name="Normál 5 3 9 3 2 3" xfId="12680"/>
    <cellStyle name="Normál 5 3 9 3 2 4" xfId="22581"/>
    <cellStyle name="Normál 5 3 9 3 3" xfId="15156"/>
    <cellStyle name="Normál 5 3 9 3 3 2" xfId="25050"/>
    <cellStyle name="Normál 5 3 9 3 4" xfId="10141"/>
    <cellStyle name="Normál 5 3 9 3 5" xfId="7362"/>
    <cellStyle name="Normál 5 3 9 3 6" xfId="20111"/>
    <cellStyle name="Normál 5 3 9 3 7" xfId="29971"/>
    <cellStyle name="Normál 5 3 9 4" xfId="2537"/>
    <cellStyle name="Normál 5 3 9 4 2" xfId="7365"/>
    <cellStyle name="Normál 5 3 9 4 2 2" xfId="17644"/>
    <cellStyle name="Normál 5 3 9 4 2 2 2" xfId="27524"/>
    <cellStyle name="Normál 5 3 9 4 2 3" xfId="12681"/>
    <cellStyle name="Normál 5 3 9 4 2 4" xfId="22582"/>
    <cellStyle name="Normál 5 3 9 4 3" xfId="15157"/>
    <cellStyle name="Normál 5 3 9 4 3 2" xfId="25051"/>
    <cellStyle name="Normál 5 3 9 4 4" xfId="10142"/>
    <cellStyle name="Normál 5 3 9 4 5" xfId="7364"/>
    <cellStyle name="Normál 5 3 9 4 6" xfId="20112"/>
    <cellStyle name="Normál 5 3 9 4 7" xfId="29972"/>
    <cellStyle name="Normál 5 3 9 5" xfId="2538"/>
    <cellStyle name="Normál 5 3 9 5 2" xfId="7367"/>
    <cellStyle name="Normál 5 3 9 5 2 2" xfId="17645"/>
    <cellStyle name="Normál 5 3 9 5 2 2 2" xfId="27525"/>
    <cellStyle name="Normál 5 3 9 5 2 3" xfId="12682"/>
    <cellStyle name="Normál 5 3 9 5 2 4" xfId="22583"/>
    <cellStyle name="Normál 5 3 9 5 3" xfId="15158"/>
    <cellStyle name="Normál 5 3 9 5 3 2" xfId="25052"/>
    <cellStyle name="Normál 5 3 9 5 4" xfId="10143"/>
    <cellStyle name="Normál 5 3 9 5 5" xfId="7366"/>
    <cellStyle name="Normál 5 3 9 5 6" xfId="20113"/>
    <cellStyle name="Normál 5 3 9 5 7" xfId="29973"/>
    <cellStyle name="Normál 5 3 9 6" xfId="2539"/>
    <cellStyle name="Normál 5 3 9 6 2" xfId="7369"/>
    <cellStyle name="Normál 5 3 9 6 2 2" xfId="17646"/>
    <cellStyle name="Normál 5 3 9 6 2 2 2" xfId="27526"/>
    <cellStyle name="Normál 5 3 9 6 2 3" xfId="12683"/>
    <cellStyle name="Normál 5 3 9 6 2 4" xfId="22584"/>
    <cellStyle name="Normál 5 3 9 6 3" xfId="15159"/>
    <cellStyle name="Normál 5 3 9 6 3 2" xfId="25053"/>
    <cellStyle name="Normál 5 3 9 6 4" xfId="10144"/>
    <cellStyle name="Normál 5 3 9 6 5" xfId="7368"/>
    <cellStyle name="Normál 5 3 9 6 6" xfId="20114"/>
    <cellStyle name="Normál 5 3 9 6 7" xfId="29974"/>
    <cellStyle name="Normál 5 3 9 7" xfId="7370"/>
    <cellStyle name="Normál 5 3 9 7 2" xfId="17638"/>
    <cellStyle name="Normál 5 3 9 7 2 2" xfId="27518"/>
    <cellStyle name="Normál 5 3 9 7 3" xfId="12675"/>
    <cellStyle name="Normál 5 3 9 7 4" xfId="22576"/>
    <cellStyle name="Normál 5 3 9 8" xfId="15151"/>
    <cellStyle name="Normál 5 3 9 8 2" xfId="25045"/>
    <cellStyle name="Normál 5 3 9 9" xfId="10136"/>
    <cellStyle name="Normál 5 4" xfId="2540"/>
    <cellStyle name="Normál 5 4 10" xfId="2541"/>
    <cellStyle name="Normál 5 4 10 2" xfId="7373"/>
    <cellStyle name="Normál 5 4 10 2 2" xfId="17648"/>
    <cellStyle name="Normál 5 4 10 2 2 2" xfId="27528"/>
    <cellStyle name="Normál 5 4 10 2 3" xfId="12685"/>
    <cellStyle name="Normál 5 4 10 2 4" xfId="22586"/>
    <cellStyle name="Normál 5 4 10 3" xfId="15161"/>
    <cellStyle name="Normál 5 4 10 3 2" xfId="25055"/>
    <cellStyle name="Normál 5 4 10 4" xfId="10146"/>
    <cellStyle name="Normál 5 4 10 5" xfId="7372"/>
    <cellStyle name="Normál 5 4 10 6" xfId="20116"/>
    <cellStyle name="Normál 5 4 10 7" xfId="29976"/>
    <cellStyle name="Normál 5 4 11" xfId="2542"/>
    <cellStyle name="Normál 5 4 11 2" xfId="7375"/>
    <cellStyle name="Normál 5 4 11 2 2" xfId="17649"/>
    <cellStyle name="Normál 5 4 11 2 2 2" xfId="27529"/>
    <cellStyle name="Normál 5 4 11 2 3" xfId="12686"/>
    <cellStyle name="Normál 5 4 11 2 4" xfId="22587"/>
    <cellStyle name="Normál 5 4 11 3" xfId="15162"/>
    <cellStyle name="Normál 5 4 11 3 2" xfId="25056"/>
    <cellStyle name="Normál 5 4 11 4" xfId="10147"/>
    <cellStyle name="Normál 5 4 11 5" xfId="7374"/>
    <cellStyle name="Normál 5 4 11 6" xfId="20117"/>
    <cellStyle name="Normál 5 4 11 7" xfId="29977"/>
    <cellStyle name="Normál 5 4 12" xfId="2543"/>
    <cellStyle name="Normál 5 4 12 2" xfId="7377"/>
    <cellStyle name="Normál 5 4 12 2 2" xfId="17650"/>
    <cellStyle name="Normál 5 4 12 2 2 2" xfId="27530"/>
    <cellStyle name="Normál 5 4 12 2 3" xfId="12687"/>
    <cellStyle name="Normál 5 4 12 2 4" xfId="22588"/>
    <cellStyle name="Normál 5 4 12 3" xfId="15163"/>
    <cellStyle name="Normál 5 4 12 3 2" xfId="25057"/>
    <cellStyle name="Normál 5 4 12 4" xfId="10148"/>
    <cellStyle name="Normál 5 4 12 5" xfId="7376"/>
    <cellStyle name="Normál 5 4 12 6" xfId="20118"/>
    <cellStyle name="Normál 5 4 12 7" xfId="29978"/>
    <cellStyle name="Normál 5 4 13" xfId="2544"/>
    <cellStyle name="Normál 5 4 13 2" xfId="7379"/>
    <cellStyle name="Normál 5 4 13 2 2" xfId="17651"/>
    <cellStyle name="Normál 5 4 13 2 2 2" xfId="27531"/>
    <cellStyle name="Normál 5 4 13 2 3" xfId="12688"/>
    <cellStyle name="Normál 5 4 13 2 4" xfId="22589"/>
    <cellStyle name="Normál 5 4 13 3" xfId="15164"/>
    <cellStyle name="Normál 5 4 13 3 2" xfId="25058"/>
    <cellStyle name="Normál 5 4 13 4" xfId="10149"/>
    <cellStyle name="Normál 5 4 13 5" xfId="7378"/>
    <cellStyle name="Normál 5 4 13 6" xfId="20119"/>
    <cellStyle name="Normál 5 4 13 7" xfId="29979"/>
    <cellStyle name="Normál 5 4 14" xfId="7380"/>
    <cellStyle name="Normál 5 4 14 2" xfId="17647"/>
    <cellStyle name="Normál 5 4 14 2 2" xfId="27527"/>
    <cellStyle name="Normál 5 4 14 3" xfId="12684"/>
    <cellStyle name="Normál 5 4 14 4" xfId="22585"/>
    <cellStyle name="Normál 5 4 15" xfId="15160"/>
    <cellStyle name="Normál 5 4 15 2" xfId="25054"/>
    <cellStyle name="Normál 5 4 16" xfId="10145"/>
    <cellStyle name="Normál 5 4 17" xfId="7371"/>
    <cellStyle name="Normál 5 4 18" xfId="20115"/>
    <cellStyle name="Normál 5 4 19" xfId="29975"/>
    <cellStyle name="Normál 5 4 2" xfId="2545"/>
    <cellStyle name="Normál 5 4 2 10" xfId="2546"/>
    <cellStyle name="Normál 5 4 2 10 2" xfId="7383"/>
    <cellStyle name="Normál 5 4 2 10 2 2" xfId="17653"/>
    <cellStyle name="Normál 5 4 2 10 2 2 2" xfId="27533"/>
    <cellStyle name="Normál 5 4 2 10 2 3" xfId="12690"/>
    <cellStyle name="Normál 5 4 2 10 2 4" xfId="22591"/>
    <cellStyle name="Normál 5 4 2 10 3" xfId="15166"/>
    <cellStyle name="Normál 5 4 2 10 3 2" xfId="25060"/>
    <cellStyle name="Normál 5 4 2 10 4" xfId="10151"/>
    <cellStyle name="Normál 5 4 2 10 5" xfId="7382"/>
    <cellStyle name="Normál 5 4 2 10 6" xfId="20121"/>
    <cellStyle name="Normál 5 4 2 10 7" xfId="29981"/>
    <cellStyle name="Normál 5 4 2 11" xfId="2547"/>
    <cellStyle name="Normál 5 4 2 11 2" xfId="7385"/>
    <cellStyle name="Normál 5 4 2 11 2 2" xfId="17654"/>
    <cellStyle name="Normál 5 4 2 11 2 2 2" xfId="27534"/>
    <cellStyle name="Normál 5 4 2 11 2 3" xfId="12691"/>
    <cellStyle name="Normál 5 4 2 11 2 4" xfId="22592"/>
    <cellStyle name="Normál 5 4 2 11 3" xfId="15167"/>
    <cellStyle name="Normál 5 4 2 11 3 2" xfId="25061"/>
    <cellStyle name="Normál 5 4 2 11 4" xfId="10152"/>
    <cellStyle name="Normál 5 4 2 11 5" xfId="7384"/>
    <cellStyle name="Normál 5 4 2 11 6" xfId="20122"/>
    <cellStyle name="Normál 5 4 2 11 7" xfId="29982"/>
    <cellStyle name="Normál 5 4 2 12" xfId="2548"/>
    <cellStyle name="Normál 5 4 2 12 2" xfId="7387"/>
    <cellStyle name="Normál 5 4 2 12 2 2" xfId="17655"/>
    <cellStyle name="Normál 5 4 2 12 2 2 2" xfId="27535"/>
    <cellStyle name="Normál 5 4 2 12 2 3" xfId="12692"/>
    <cellStyle name="Normál 5 4 2 12 2 4" xfId="22593"/>
    <cellStyle name="Normál 5 4 2 12 3" xfId="15168"/>
    <cellStyle name="Normál 5 4 2 12 3 2" xfId="25062"/>
    <cellStyle name="Normál 5 4 2 12 4" xfId="10153"/>
    <cellStyle name="Normál 5 4 2 12 5" xfId="7386"/>
    <cellStyle name="Normál 5 4 2 12 6" xfId="20123"/>
    <cellStyle name="Normál 5 4 2 12 7" xfId="29983"/>
    <cellStyle name="Normál 5 4 2 13" xfId="7388"/>
    <cellStyle name="Normál 5 4 2 13 2" xfId="17652"/>
    <cellStyle name="Normál 5 4 2 13 2 2" xfId="27532"/>
    <cellStyle name="Normál 5 4 2 13 3" xfId="12689"/>
    <cellStyle name="Normál 5 4 2 13 4" xfId="22590"/>
    <cellStyle name="Normál 5 4 2 14" xfId="15165"/>
    <cellStyle name="Normál 5 4 2 14 2" xfId="25059"/>
    <cellStyle name="Normál 5 4 2 15" xfId="10150"/>
    <cellStyle name="Normál 5 4 2 16" xfId="7381"/>
    <cellStyle name="Normál 5 4 2 17" xfId="20120"/>
    <cellStyle name="Normál 5 4 2 18" xfId="29980"/>
    <cellStyle name="Normál 5 4 2 2" xfId="2549"/>
    <cellStyle name="Normál 5 4 2 2 10" xfId="7389"/>
    <cellStyle name="Normál 5 4 2 2 11" xfId="20124"/>
    <cellStyle name="Normál 5 4 2 2 12" xfId="29984"/>
    <cellStyle name="Normál 5 4 2 2 2" xfId="2550"/>
    <cellStyle name="Normál 5 4 2 2 2 10" xfId="29985"/>
    <cellStyle name="Normál 5 4 2 2 2 2" xfId="2551"/>
    <cellStyle name="Normál 5 4 2 2 2 2 2" xfId="7392"/>
    <cellStyle name="Normál 5 4 2 2 2 2 2 2" xfId="17658"/>
    <cellStyle name="Normál 5 4 2 2 2 2 2 2 2" xfId="27538"/>
    <cellStyle name="Normál 5 4 2 2 2 2 2 3" xfId="12695"/>
    <cellStyle name="Normál 5 4 2 2 2 2 2 4" xfId="22596"/>
    <cellStyle name="Normál 5 4 2 2 2 2 3" xfId="15171"/>
    <cellStyle name="Normál 5 4 2 2 2 2 3 2" xfId="25065"/>
    <cellStyle name="Normál 5 4 2 2 2 2 4" xfId="10156"/>
    <cellStyle name="Normál 5 4 2 2 2 2 5" xfId="7391"/>
    <cellStyle name="Normál 5 4 2 2 2 2 6" xfId="20126"/>
    <cellStyle name="Normál 5 4 2 2 2 2 7" xfId="29986"/>
    <cellStyle name="Normál 5 4 2 2 2 3" xfId="2552"/>
    <cellStyle name="Normál 5 4 2 2 2 3 2" xfId="7394"/>
    <cellStyle name="Normál 5 4 2 2 2 3 2 2" xfId="17659"/>
    <cellStyle name="Normál 5 4 2 2 2 3 2 2 2" xfId="27539"/>
    <cellStyle name="Normál 5 4 2 2 2 3 2 3" xfId="12696"/>
    <cellStyle name="Normál 5 4 2 2 2 3 2 4" xfId="22597"/>
    <cellStyle name="Normál 5 4 2 2 2 3 3" xfId="15172"/>
    <cellStyle name="Normál 5 4 2 2 2 3 3 2" xfId="25066"/>
    <cellStyle name="Normál 5 4 2 2 2 3 4" xfId="10157"/>
    <cellStyle name="Normál 5 4 2 2 2 3 5" xfId="7393"/>
    <cellStyle name="Normál 5 4 2 2 2 3 6" xfId="20127"/>
    <cellStyle name="Normál 5 4 2 2 2 3 7" xfId="29987"/>
    <cellStyle name="Normál 5 4 2 2 2 4" xfId="2553"/>
    <cellStyle name="Normál 5 4 2 2 2 4 2" xfId="7396"/>
    <cellStyle name="Normál 5 4 2 2 2 4 2 2" xfId="17660"/>
    <cellStyle name="Normál 5 4 2 2 2 4 2 2 2" xfId="27540"/>
    <cellStyle name="Normál 5 4 2 2 2 4 2 3" xfId="12697"/>
    <cellStyle name="Normál 5 4 2 2 2 4 2 4" xfId="22598"/>
    <cellStyle name="Normál 5 4 2 2 2 4 3" xfId="15173"/>
    <cellStyle name="Normál 5 4 2 2 2 4 3 2" xfId="25067"/>
    <cellStyle name="Normál 5 4 2 2 2 4 4" xfId="10158"/>
    <cellStyle name="Normál 5 4 2 2 2 4 5" xfId="7395"/>
    <cellStyle name="Normál 5 4 2 2 2 4 6" xfId="20128"/>
    <cellStyle name="Normál 5 4 2 2 2 4 7" xfId="29988"/>
    <cellStyle name="Normál 5 4 2 2 2 5" xfId="7397"/>
    <cellStyle name="Normál 5 4 2 2 2 5 2" xfId="17657"/>
    <cellStyle name="Normál 5 4 2 2 2 5 2 2" xfId="27537"/>
    <cellStyle name="Normál 5 4 2 2 2 5 3" xfId="12694"/>
    <cellStyle name="Normál 5 4 2 2 2 5 4" xfId="22595"/>
    <cellStyle name="Normál 5 4 2 2 2 6" xfId="15170"/>
    <cellStyle name="Normál 5 4 2 2 2 6 2" xfId="25064"/>
    <cellStyle name="Normál 5 4 2 2 2 7" xfId="10155"/>
    <cellStyle name="Normál 5 4 2 2 2 8" xfId="7390"/>
    <cellStyle name="Normál 5 4 2 2 2 9" xfId="20125"/>
    <cellStyle name="Normál 5 4 2 2 3" xfId="2554"/>
    <cellStyle name="Normál 5 4 2 2 3 2" xfId="7399"/>
    <cellStyle name="Normál 5 4 2 2 3 2 2" xfId="17661"/>
    <cellStyle name="Normál 5 4 2 2 3 2 2 2" xfId="27541"/>
    <cellStyle name="Normál 5 4 2 2 3 2 3" xfId="12698"/>
    <cellStyle name="Normál 5 4 2 2 3 2 4" xfId="22599"/>
    <cellStyle name="Normál 5 4 2 2 3 3" xfId="15174"/>
    <cellStyle name="Normál 5 4 2 2 3 3 2" xfId="25068"/>
    <cellStyle name="Normál 5 4 2 2 3 4" xfId="10159"/>
    <cellStyle name="Normál 5 4 2 2 3 5" xfId="7398"/>
    <cellStyle name="Normál 5 4 2 2 3 6" xfId="20129"/>
    <cellStyle name="Normál 5 4 2 2 3 7" xfId="29989"/>
    <cellStyle name="Normál 5 4 2 2 4" xfId="2555"/>
    <cellStyle name="Normál 5 4 2 2 4 2" xfId="7401"/>
    <cellStyle name="Normál 5 4 2 2 4 2 2" xfId="17662"/>
    <cellStyle name="Normál 5 4 2 2 4 2 2 2" xfId="27542"/>
    <cellStyle name="Normál 5 4 2 2 4 2 3" xfId="12699"/>
    <cellStyle name="Normál 5 4 2 2 4 2 4" xfId="22600"/>
    <cellStyle name="Normál 5 4 2 2 4 3" xfId="15175"/>
    <cellStyle name="Normál 5 4 2 2 4 3 2" xfId="25069"/>
    <cellStyle name="Normál 5 4 2 2 4 4" xfId="10160"/>
    <cellStyle name="Normál 5 4 2 2 4 5" xfId="7400"/>
    <cellStyle name="Normál 5 4 2 2 4 6" xfId="20130"/>
    <cellStyle name="Normál 5 4 2 2 4 7" xfId="29990"/>
    <cellStyle name="Normál 5 4 2 2 5" xfId="2556"/>
    <cellStyle name="Normál 5 4 2 2 5 2" xfId="7403"/>
    <cellStyle name="Normál 5 4 2 2 5 2 2" xfId="17663"/>
    <cellStyle name="Normál 5 4 2 2 5 2 2 2" xfId="27543"/>
    <cellStyle name="Normál 5 4 2 2 5 2 3" xfId="12700"/>
    <cellStyle name="Normál 5 4 2 2 5 2 4" xfId="22601"/>
    <cellStyle name="Normál 5 4 2 2 5 3" xfId="15176"/>
    <cellStyle name="Normál 5 4 2 2 5 3 2" xfId="25070"/>
    <cellStyle name="Normál 5 4 2 2 5 4" xfId="10161"/>
    <cellStyle name="Normál 5 4 2 2 5 5" xfId="7402"/>
    <cellStyle name="Normál 5 4 2 2 5 6" xfId="20131"/>
    <cellStyle name="Normál 5 4 2 2 5 7" xfId="29991"/>
    <cellStyle name="Normál 5 4 2 2 6" xfId="2557"/>
    <cellStyle name="Normál 5 4 2 2 6 2" xfId="7405"/>
    <cellStyle name="Normál 5 4 2 2 6 2 2" xfId="17664"/>
    <cellStyle name="Normál 5 4 2 2 6 2 2 2" xfId="27544"/>
    <cellStyle name="Normál 5 4 2 2 6 2 3" xfId="12701"/>
    <cellStyle name="Normál 5 4 2 2 6 2 4" xfId="22602"/>
    <cellStyle name="Normál 5 4 2 2 6 3" xfId="15177"/>
    <cellStyle name="Normál 5 4 2 2 6 3 2" xfId="25071"/>
    <cellStyle name="Normál 5 4 2 2 6 4" xfId="10162"/>
    <cellStyle name="Normál 5 4 2 2 6 5" xfId="7404"/>
    <cellStyle name="Normál 5 4 2 2 6 6" xfId="20132"/>
    <cellStyle name="Normál 5 4 2 2 6 7" xfId="29992"/>
    <cellStyle name="Normál 5 4 2 2 7" xfId="7406"/>
    <cellStyle name="Normál 5 4 2 2 7 2" xfId="17656"/>
    <cellStyle name="Normál 5 4 2 2 7 2 2" xfId="27536"/>
    <cellStyle name="Normál 5 4 2 2 7 3" xfId="12693"/>
    <cellStyle name="Normál 5 4 2 2 7 4" xfId="22594"/>
    <cellStyle name="Normál 5 4 2 2 8" xfId="15169"/>
    <cellStyle name="Normál 5 4 2 2 8 2" xfId="25063"/>
    <cellStyle name="Normál 5 4 2 2 9" xfId="10154"/>
    <cellStyle name="Normál 5 4 2 3" xfId="2558"/>
    <cellStyle name="Normál 5 4 2 3 10" xfId="7407"/>
    <cellStyle name="Normál 5 4 2 3 11" xfId="20133"/>
    <cellStyle name="Normál 5 4 2 3 12" xfId="29993"/>
    <cellStyle name="Normál 5 4 2 3 2" xfId="2559"/>
    <cellStyle name="Normál 5 4 2 3 2 10" xfId="29994"/>
    <cellStyle name="Normál 5 4 2 3 2 2" xfId="2560"/>
    <cellStyle name="Normál 5 4 2 3 2 2 2" xfId="7410"/>
    <cellStyle name="Normál 5 4 2 3 2 2 2 2" xfId="17667"/>
    <cellStyle name="Normál 5 4 2 3 2 2 2 2 2" xfId="27547"/>
    <cellStyle name="Normál 5 4 2 3 2 2 2 3" xfId="12704"/>
    <cellStyle name="Normál 5 4 2 3 2 2 2 4" xfId="22605"/>
    <cellStyle name="Normál 5 4 2 3 2 2 3" xfId="15180"/>
    <cellStyle name="Normál 5 4 2 3 2 2 3 2" xfId="25074"/>
    <cellStyle name="Normál 5 4 2 3 2 2 4" xfId="10165"/>
    <cellStyle name="Normál 5 4 2 3 2 2 5" xfId="7409"/>
    <cellStyle name="Normál 5 4 2 3 2 2 6" xfId="20135"/>
    <cellStyle name="Normál 5 4 2 3 2 2 7" xfId="29995"/>
    <cellStyle name="Normál 5 4 2 3 2 3" xfId="2561"/>
    <cellStyle name="Normál 5 4 2 3 2 3 2" xfId="7412"/>
    <cellStyle name="Normál 5 4 2 3 2 3 2 2" xfId="17668"/>
    <cellStyle name="Normál 5 4 2 3 2 3 2 2 2" xfId="27548"/>
    <cellStyle name="Normál 5 4 2 3 2 3 2 3" xfId="12705"/>
    <cellStyle name="Normál 5 4 2 3 2 3 2 4" xfId="22606"/>
    <cellStyle name="Normál 5 4 2 3 2 3 3" xfId="15181"/>
    <cellStyle name="Normál 5 4 2 3 2 3 3 2" xfId="25075"/>
    <cellStyle name="Normál 5 4 2 3 2 3 4" xfId="10166"/>
    <cellStyle name="Normál 5 4 2 3 2 3 5" xfId="7411"/>
    <cellStyle name="Normál 5 4 2 3 2 3 6" xfId="20136"/>
    <cellStyle name="Normál 5 4 2 3 2 3 7" xfId="29996"/>
    <cellStyle name="Normál 5 4 2 3 2 4" xfId="2562"/>
    <cellStyle name="Normál 5 4 2 3 2 4 2" xfId="7414"/>
    <cellStyle name="Normál 5 4 2 3 2 4 2 2" xfId="17669"/>
    <cellStyle name="Normál 5 4 2 3 2 4 2 2 2" xfId="27549"/>
    <cellStyle name="Normál 5 4 2 3 2 4 2 3" xfId="12706"/>
    <cellStyle name="Normál 5 4 2 3 2 4 2 4" xfId="22607"/>
    <cellStyle name="Normál 5 4 2 3 2 4 3" xfId="15182"/>
    <cellStyle name="Normál 5 4 2 3 2 4 3 2" xfId="25076"/>
    <cellStyle name="Normál 5 4 2 3 2 4 4" xfId="10167"/>
    <cellStyle name="Normál 5 4 2 3 2 4 5" xfId="7413"/>
    <cellStyle name="Normál 5 4 2 3 2 4 6" xfId="20137"/>
    <cellStyle name="Normál 5 4 2 3 2 4 7" xfId="29997"/>
    <cellStyle name="Normál 5 4 2 3 2 5" xfId="7415"/>
    <cellStyle name="Normál 5 4 2 3 2 5 2" xfId="17666"/>
    <cellStyle name="Normál 5 4 2 3 2 5 2 2" xfId="27546"/>
    <cellStyle name="Normál 5 4 2 3 2 5 3" xfId="12703"/>
    <cellStyle name="Normál 5 4 2 3 2 5 4" xfId="22604"/>
    <cellStyle name="Normál 5 4 2 3 2 6" xfId="15179"/>
    <cellStyle name="Normál 5 4 2 3 2 6 2" xfId="25073"/>
    <cellStyle name="Normál 5 4 2 3 2 7" xfId="10164"/>
    <cellStyle name="Normál 5 4 2 3 2 8" xfId="7408"/>
    <cellStyle name="Normál 5 4 2 3 2 9" xfId="20134"/>
    <cellStyle name="Normál 5 4 2 3 3" xfId="2563"/>
    <cellStyle name="Normál 5 4 2 3 3 2" xfId="7417"/>
    <cellStyle name="Normál 5 4 2 3 3 2 2" xfId="17670"/>
    <cellStyle name="Normál 5 4 2 3 3 2 2 2" xfId="27550"/>
    <cellStyle name="Normál 5 4 2 3 3 2 3" xfId="12707"/>
    <cellStyle name="Normál 5 4 2 3 3 2 4" xfId="22608"/>
    <cellStyle name="Normál 5 4 2 3 3 3" xfId="15183"/>
    <cellStyle name="Normál 5 4 2 3 3 3 2" xfId="25077"/>
    <cellStyle name="Normál 5 4 2 3 3 4" xfId="10168"/>
    <cellStyle name="Normál 5 4 2 3 3 5" xfId="7416"/>
    <cellStyle name="Normál 5 4 2 3 3 6" xfId="20138"/>
    <cellStyle name="Normál 5 4 2 3 3 7" xfId="29998"/>
    <cellStyle name="Normál 5 4 2 3 4" xfId="2564"/>
    <cellStyle name="Normál 5 4 2 3 4 2" xfId="7419"/>
    <cellStyle name="Normál 5 4 2 3 4 2 2" xfId="17671"/>
    <cellStyle name="Normál 5 4 2 3 4 2 2 2" xfId="27551"/>
    <cellStyle name="Normál 5 4 2 3 4 2 3" xfId="12708"/>
    <cellStyle name="Normál 5 4 2 3 4 2 4" xfId="22609"/>
    <cellStyle name="Normál 5 4 2 3 4 3" xfId="15184"/>
    <cellStyle name="Normál 5 4 2 3 4 3 2" xfId="25078"/>
    <cellStyle name="Normál 5 4 2 3 4 4" xfId="10169"/>
    <cellStyle name="Normál 5 4 2 3 4 5" xfId="7418"/>
    <cellStyle name="Normál 5 4 2 3 4 6" xfId="20139"/>
    <cellStyle name="Normál 5 4 2 3 4 7" xfId="29999"/>
    <cellStyle name="Normál 5 4 2 3 5" xfId="2565"/>
    <cellStyle name="Normál 5 4 2 3 5 2" xfId="7421"/>
    <cellStyle name="Normál 5 4 2 3 5 2 2" xfId="17672"/>
    <cellStyle name="Normál 5 4 2 3 5 2 2 2" xfId="27552"/>
    <cellStyle name="Normál 5 4 2 3 5 2 3" xfId="12709"/>
    <cellStyle name="Normál 5 4 2 3 5 2 4" xfId="22610"/>
    <cellStyle name="Normál 5 4 2 3 5 3" xfId="15185"/>
    <cellStyle name="Normál 5 4 2 3 5 3 2" xfId="25079"/>
    <cellStyle name="Normál 5 4 2 3 5 4" xfId="10170"/>
    <cellStyle name="Normál 5 4 2 3 5 5" xfId="7420"/>
    <cellStyle name="Normál 5 4 2 3 5 6" xfId="20140"/>
    <cellStyle name="Normál 5 4 2 3 5 7" xfId="30000"/>
    <cellStyle name="Normál 5 4 2 3 6" xfId="2566"/>
    <cellStyle name="Normál 5 4 2 3 6 2" xfId="7423"/>
    <cellStyle name="Normál 5 4 2 3 6 2 2" xfId="17673"/>
    <cellStyle name="Normál 5 4 2 3 6 2 2 2" xfId="27553"/>
    <cellStyle name="Normál 5 4 2 3 6 2 3" xfId="12710"/>
    <cellStyle name="Normál 5 4 2 3 6 2 4" xfId="22611"/>
    <cellStyle name="Normál 5 4 2 3 6 3" xfId="15186"/>
    <cellStyle name="Normál 5 4 2 3 6 3 2" xfId="25080"/>
    <cellStyle name="Normál 5 4 2 3 6 4" xfId="10171"/>
    <cellStyle name="Normál 5 4 2 3 6 5" xfId="7422"/>
    <cellStyle name="Normál 5 4 2 3 6 6" xfId="20141"/>
    <cellStyle name="Normál 5 4 2 3 6 7" xfId="30001"/>
    <cellStyle name="Normál 5 4 2 3 7" xfId="7424"/>
    <cellStyle name="Normál 5 4 2 3 7 2" xfId="17665"/>
    <cellStyle name="Normál 5 4 2 3 7 2 2" xfId="27545"/>
    <cellStyle name="Normál 5 4 2 3 7 3" xfId="12702"/>
    <cellStyle name="Normál 5 4 2 3 7 4" xfId="22603"/>
    <cellStyle name="Normál 5 4 2 3 8" xfId="15178"/>
    <cellStyle name="Normál 5 4 2 3 8 2" xfId="25072"/>
    <cellStyle name="Normál 5 4 2 3 9" xfId="10163"/>
    <cellStyle name="Normál 5 4 2 4" xfId="2567"/>
    <cellStyle name="Normál 5 4 2 4 10" xfId="7425"/>
    <cellStyle name="Normál 5 4 2 4 11" xfId="20142"/>
    <cellStyle name="Normál 5 4 2 4 12" xfId="30002"/>
    <cellStyle name="Normál 5 4 2 4 2" xfId="2568"/>
    <cellStyle name="Normál 5 4 2 4 2 10" xfId="30003"/>
    <cellStyle name="Normál 5 4 2 4 2 2" xfId="2569"/>
    <cellStyle name="Normál 5 4 2 4 2 2 2" xfId="7428"/>
    <cellStyle name="Normál 5 4 2 4 2 2 2 2" xfId="17676"/>
    <cellStyle name="Normál 5 4 2 4 2 2 2 2 2" xfId="27556"/>
    <cellStyle name="Normál 5 4 2 4 2 2 2 3" xfId="12713"/>
    <cellStyle name="Normál 5 4 2 4 2 2 2 4" xfId="22614"/>
    <cellStyle name="Normál 5 4 2 4 2 2 3" xfId="15189"/>
    <cellStyle name="Normál 5 4 2 4 2 2 3 2" xfId="25083"/>
    <cellStyle name="Normál 5 4 2 4 2 2 4" xfId="10174"/>
    <cellStyle name="Normál 5 4 2 4 2 2 5" xfId="7427"/>
    <cellStyle name="Normál 5 4 2 4 2 2 6" xfId="20144"/>
    <cellStyle name="Normál 5 4 2 4 2 2 7" xfId="30004"/>
    <cellStyle name="Normál 5 4 2 4 2 3" xfId="2570"/>
    <cellStyle name="Normál 5 4 2 4 2 3 2" xfId="7430"/>
    <cellStyle name="Normál 5 4 2 4 2 3 2 2" xfId="17677"/>
    <cellStyle name="Normál 5 4 2 4 2 3 2 2 2" xfId="27557"/>
    <cellStyle name="Normál 5 4 2 4 2 3 2 3" xfId="12714"/>
    <cellStyle name="Normál 5 4 2 4 2 3 2 4" xfId="22615"/>
    <cellStyle name="Normál 5 4 2 4 2 3 3" xfId="15190"/>
    <cellStyle name="Normál 5 4 2 4 2 3 3 2" xfId="25084"/>
    <cellStyle name="Normál 5 4 2 4 2 3 4" xfId="10175"/>
    <cellStyle name="Normál 5 4 2 4 2 3 5" xfId="7429"/>
    <cellStyle name="Normál 5 4 2 4 2 3 6" xfId="20145"/>
    <cellStyle name="Normál 5 4 2 4 2 3 7" xfId="30005"/>
    <cellStyle name="Normál 5 4 2 4 2 4" xfId="2571"/>
    <cellStyle name="Normál 5 4 2 4 2 4 2" xfId="7432"/>
    <cellStyle name="Normál 5 4 2 4 2 4 2 2" xfId="17678"/>
    <cellStyle name="Normál 5 4 2 4 2 4 2 2 2" xfId="27558"/>
    <cellStyle name="Normál 5 4 2 4 2 4 2 3" xfId="12715"/>
    <cellStyle name="Normál 5 4 2 4 2 4 2 4" xfId="22616"/>
    <cellStyle name="Normál 5 4 2 4 2 4 3" xfId="15191"/>
    <cellStyle name="Normál 5 4 2 4 2 4 3 2" xfId="25085"/>
    <cellStyle name="Normál 5 4 2 4 2 4 4" xfId="10176"/>
    <cellStyle name="Normál 5 4 2 4 2 4 5" xfId="7431"/>
    <cellStyle name="Normál 5 4 2 4 2 4 6" xfId="20146"/>
    <cellStyle name="Normál 5 4 2 4 2 4 7" xfId="30006"/>
    <cellStyle name="Normál 5 4 2 4 2 5" xfId="7433"/>
    <cellStyle name="Normál 5 4 2 4 2 5 2" xfId="17675"/>
    <cellStyle name="Normál 5 4 2 4 2 5 2 2" xfId="27555"/>
    <cellStyle name="Normál 5 4 2 4 2 5 3" xfId="12712"/>
    <cellStyle name="Normál 5 4 2 4 2 5 4" xfId="22613"/>
    <cellStyle name="Normál 5 4 2 4 2 6" xfId="15188"/>
    <cellStyle name="Normál 5 4 2 4 2 6 2" xfId="25082"/>
    <cellStyle name="Normál 5 4 2 4 2 7" xfId="10173"/>
    <cellStyle name="Normál 5 4 2 4 2 8" xfId="7426"/>
    <cellStyle name="Normál 5 4 2 4 2 9" xfId="20143"/>
    <cellStyle name="Normál 5 4 2 4 3" xfId="2572"/>
    <cellStyle name="Normál 5 4 2 4 3 2" xfId="7435"/>
    <cellStyle name="Normál 5 4 2 4 3 2 2" xfId="17679"/>
    <cellStyle name="Normál 5 4 2 4 3 2 2 2" xfId="27559"/>
    <cellStyle name="Normál 5 4 2 4 3 2 3" xfId="12716"/>
    <cellStyle name="Normál 5 4 2 4 3 2 4" xfId="22617"/>
    <cellStyle name="Normál 5 4 2 4 3 3" xfId="15192"/>
    <cellStyle name="Normál 5 4 2 4 3 3 2" xfId="25086"/>
    <cellStyle name="Normál 5 4 2 4 3 4" xfId="10177"/>
    <cellStyle name="Normál 5 4 2 4 3 5" xfId="7434"/>
    <cellStyle name="Normál 5 4 2 4 3 6" xfId="20147"/>
    <cellStyle name="Normál 5 4 2 4 3 7" xfId="30007"/>
    <cellStyle name="Normál 5 4 2 4 4" xfId="2573"/>
    <cellStyle name="Normál 5 4 2 4 4 2" xfId="7437"/>
    <cellStyle name="Normál 5 4 2 4 4 2 2" xfId="17680"/>
    <cellStyle name="Normál 5 4 2 4 4 2 2 2" xfId="27560"/>
    <cellStyle name="Normál 5 4 2 4 4 2 3" xfId="12717"/>
    <cellStyle name="Normál 5 4 2 4 4 2 4" xfId="22618"/>
    <cellStyle name="Normál 5 4 2 4 4 3" xfId="15193"/>
    <cellStyle name="Normál 5 4 2 4 4 3 2" xfId="25087"/>
    <cellStyle name="Normál 5 4 2 4 4 4" xfId="10178"/>
    <cellStyle name="Normál 5 4 2 4 4 5" xfId="7436"/>
    <cellStyle name="Normál 5 4 2 4 4 6" xfId="20148"/>
    <cellStyle name="Normál 5 4 2 4 4 7" xfId="30008"/>
    <cellStyle name="Normál 5 4 2 4 5" xfId="2574"/>
    <cellStyle name="Normál 5 4 2 4 5 2" xfId="7439"/>
    <cellStyle name="Normál 5 4 2 4 5 2 2" xfId="17681"/>
    <cellStyle name="Normál 5 4 2 4 5 2 2 2" xfId="27561"/>
    <cellStyle name="Normál 5 4 2 4 5 2 3" xfId="12718"/>
    <cellStyle name="Normál 5 4 2 4 5 2 4" xfId="22619"/>
    <cellStyle name="Normál 5 4 2 4 5 3" xfId="15194"/>
    <cellStyle name="Normál 5 4 2 4 5 3 2" xfId="25088"/>
    <cellStyle name="Normál 5 4 2 4 5 4" xfId="10179"/>
    <cellStyle name="Normál 5 4 2 4 5 5" xfId="7438"/>
    <cellStyle name="Normál 5 4 2 4 5 6" xfId="20149"/>
    <cellStyle name="Normál 5 4 2 4 5 7" xfId="30009"/>
    <cellStyle name="Normál 5 4 2 4 6" xfId="2575"/>
    <cellStyle name="Normál 5 4 2 4 6 2" xfId="7441"/>
    <cellStyle name="Normál 5 4 2 4 6 2 2" xfId="17682"/>
    <cellStyle name="Normál 5 4 2 4 6 2 2 2" xfId="27562"/>
    <cellStyle name="Normál 5 4 2 4 6 2 3" xfId="12719"/>
    <cellStyle name="Normál 5 4 2 4 6 2 4" xfId="22620"/>
    <cellStyle name="Normál 5 4 2 4 6 3" xfId="15195"/>
    <cellStyle name="Normál 5 4 2 4 6 3 2" xfId="25089"/>
    <cellStyle name="Normál 5 4 2 4 6 4" xfId="10180"/>
    <cellStyle name="Normál 5 4 2 4 6 5" xfId="7440"/>
    <cellStyle name="Normál 5 4 2 4 6 6" xfId="20150"/>
    <cellStyle name="Normál 5 4 2 4 6 7" xfId="30010"/>
    <cellStyle name="Normál 5 4 2 4 7" xfId="7442"/>
    <cellStyle name="Normál 5 4 2 4 7 2" xfId="17674"/>
    <cellStyle name="Normál 5 4 2 4 7 2 2" xfId="27554"/>
    <cellStyle name="Normál 5 4 2 4 7 3" xfId="12711"/>
    <cellStyle name="Normál 5 4 2 4 7 4" xfId="22612"/>
    <cellStyle name="Normál 5 4 2 4 8" xfId="15187"/>
    <cellStyle name="Normál 5 4 2 4 8 2" xfId="25081"/>
    <cellStyle name="Normál 5 4 2 4 9" xfId="10172"/>
    <cellStyle name="Normál 5 4 2 5" xfId="2576"/>
    <cellStyle name="Normál 5 4 2 5 10" xfId="7443"/>
    <cellStyle name="Normál 5 4 2 5 11" xfId="20151"/>
    <cellStyle name="Normál 5 4 2 5 12" xfId="30011"/>
    <cellStyle name="Normál 5 4 2 5 2" xfId="2577"/>
    <cellStyle name="Normál 5 4 2 5 2 10" xfId="30012"/>
    <cellStyle name="Normál 5 4 2 5 2 2" xfId="2578"/>
    <cellStyle name="Normál 5 4 2 5 2 2 2" xfId="7446"/>
    <cellStyle name="Normál 5 4 2 5 2 2 2 2" xfId="17685"/>
    <cellStyle name="Normál 5 4 2 5 2 2 2 2 2" xfId="27565"/>
    <cellStyle name="Normál 5 4 2 5 2 2 2 3" xfId="12722"/>
    <cellStyle name="Normál 5 4 2 5 2 2 2 4" xfId="22623"/>
    <cellStyle name="Normál 5 4 2 5 2 2 3" xfId="15198"/>
    <cellStyle name="Normál 5 4 2 5 2 2 3 2" xfId="25092"/>
    <cellStyle name="Normál 5 4 2 5 2 2 4" xfId="10183"/>
    <cellStyle name="Normál 5 4 2 5 2 2 5" xfId="7445"/>
    <cellStyle name="Normál 5 4 2 5 2 2 6" xfId="20153"/>
    <cellStyle name="Normál 5 4 2 5 2 2 7" xfId="30013"/>
    <cellStyle name="Normál 5 4 2 5 2 3" xfId="2579"/>
    <cellStyle name="Normál 5 4 2 5 2 3 2" xfId="7448"/>
    <cellStyle name="Normál 5 4 2 5 2 3 2 2" xfId="17686"/>
    <cellStyle name="Normál 5 4 2 5 2 3 2 2 2" xfId="27566"/>
    <cellStyle name="Normál 5 4 2 5 2 3 2 3" xfId="12723"/>
    <cellStyle name="Normál 5 4 2 5 2 3 2 4" xfId="22624"/>
    <cellStyle name="Normál 5 4 2 5 2 3 3" xfId="15199"/>
    <cellStyle name="Normál 5 4 2 5 2 3 3 2" xfId="25093"/>
    <cellStyle name="Normál 5 4 2 5 2 3 4" xfId="10184"/>
    <cellStyle name="Normál 5 4 2 5 2 3 5" xfId="7447"/>
    <cellStyle name="Normál 5 4 2 5 2 3 6" xfId="20154"/>
    <cellStyle name="Normál 5 4 2 5 2 3 7" xfId="30014"/>
    <cellStyle name="Normál 5 4 2 5 2 4" xfId="2580"/>
    <cellStyle name="Normál 5 4 2 5 2 4 2" xfId="7450"/>
    <cellStyle name="Normál 5 4 2 5 2 4 2 2" xfId="17687"/>
    <cellStyle name="Normál 5 4 2 5 2 4 2 2 2" xfId="27567"/>
    <cellStyle name="Normál 5 4 2 5 2 4 2 3" xfId="12724"/>
    <cellStyle name="Normál 5 4 2 5 2 4 2 4" xfId="22625"/>
    <cellStyle name="Normál 5 4 2 5 2 4 3" xfId="15200"/>
    <cellStyle name="Normál 5 4 2 5 2 4 3 2" xfId="25094"/>
    <cellStyle name="Normál 5 4 2 5 2 4 4" xfId="10185"/>
    <cellStyle name="Normál 5 4 2 5 2 4 5" xfId="7449"/>
    <cellStyle name="Normál 5 4 2 5 2 4 6" xfId="20155"/>
    <cellStyle name="Normál 5 4 2 5 2 4 7" xfId="30015"/>
    <cellStyle name="Normál 5 4 2 5 2 5" xfId="7451"/>
    <cellStyle name="Normál 5 4 2 5 2 5 2" xfId="17684"/>
    <cellStyle name="Normál 5 4 2 5 2 5 2 2" xfId="27564"/>
    <cellStyle name="Normál 5 4 2 5 2 5 3" xfId="12721"/>
    <cellStyle name="Normál 5 4 2 5 2 5 4" xfId="22622"/>
    <cellStyle name="Normál 5 4 2 5 2 6" xfId="15197"/>
    <cellStyle name="Normál 5 4 2 5 2 6 2" xfId="25091"/>
    <cellStyle name="Normál 5 4 2 5 2 7" xfId="10182"/>
    <cellStyle name="Normál 5 4 2 5 2 8" xfId="7444"/>
    <cellStyle name="Normál 5 4 2 5 2 9" xfId="20152"/>
    <cellStyle name="Normál 5 4 2 5 3" xfId="2581"/>
    <cellStyle name="Normál 5 4 2 5 3 2" xfId="7453"/>
    <cellStyle name="Normál 5 4 2 5 3 2 2" xfId="17688"/>
    <cellStyle name="Normál 5 4 2 5 3 2 2 2" xfId="27568"/>
    <cellStyle name="Normál 5 4 2 5 3 2 3" xfId="12725"/>
    <cellStyle name="Normál 5 4 2 5 3 2 4" xfId="22626"/>
    <cellStyle name="Normál 5 4 2 5 3 3" xfId="15201"/>
    <cellStyle name="Normál 5 4 2 5 3 3 2" xfId="25095"/>
    <cellStyle name="Normál 5 4 2 5 3 4" xfId="10186"/>
    <cellStyle name="Normál 5 4 2 5 3 5" xfId="7452"/>
    <cellStyle name="Normál 5 4 2 5 3 6" xfId="20156"/>
    <cellStyle name="Normál 5 4 2 5 3 7" xfId="30016"/>
    <cellStyle name="Normál 5 4 2 5 4" xfId="2582"/>
    <cellStyle name="Normál 5 4 2 5 4 2" xfId="7455"/>
    <cellStyle name="Normál 5 4 2 5 4 2 2" xfId="17689"/>
    <cellStyle name="Normál 5 4 2 5 4 2 2 2" xfId="27569"/>
    <cellStyle name="Normál 5 4 2 5 4 2 3" xfId="12726"/>
    <cellStyle name="Normál 5 4 2 5 4 2 4" xfId="22627"/>
    <cellStyle name="Normál 5 4 2 5 4 3" xfId="15202"/>
    <cellStyle name="Normál 5 4 2 5 4 3 2" xfId="25096"/>
    <cellStyle name="Normál 5 4 2 5 4 4" xfId="10187"/>
    <cellStyle name="Normál 5 4 2 5 4 5" xfId="7454"/>
    <cellStyle name="Normál 5 4 2 5 4 6" xfId="20157"/>
    <cellStyle name="Normál 5 4 2 5 4 7" xfId="30017"/>
    <cellStyle name="Normál 5 4 2 5 5" xfId="2583"/>
    <cellStyle name="Normál 5 4 2 5 5 2" xfId="7457"/>
    <cellStyle name="Normál 5 4 2 5 5 2 2" xfId="17690"/>
    <cellStyle name="Normál 5 4 2 5 5 2 2 2" xfId="27570"/>
    <cellStyle name="Normál 5 4 2 5 5 2 3" xfId="12727"/>
    <cellStyle name="Normál 5 4 2 5 5 2 4" xfId="22628"/>
    <cellStyle name="Normál 5 4 2 5 5 3" xfId="15203"/>
    <cellStyle name="Normál 5 4 2 5 5 3 2" xfId="25097"/>
    <cellStyle name="Normál 5 4 2 5 5 4" xfId="10188"/>
    <cellStyle name="Normál 5 4 2 5 5 5" xfId="7456"/>
    <cellStyle name="Normál 5 4 2 5 5 6" xfId="20158"/>
    <cellStyle name="Normál 5 4 2 5 5 7" xfId="30018"/>
    <cellStyle name="Normál 5 4 2 5 6" xfId="2584"/>
    <cellStyle name="Normál 5 4 2 5 6 2" xfId="7459"/>
    <cellStyle name="Normál 5 4 2 5 6 2 2" xfId="17691"/>
    <cellStyle name="Normál 5 4 2 5 6 2 2 2" xfId="27571"/>
    <cellStyle name="Normál 5 4 2 5 6 2 3" xfId="12728"/>
    <cellStyle name="Normál 5 4 2 5 6 2 4" xfId="22629"/>
    <cellStyle name="Normál 5 4 2 5 6 3" xfId="15204"/>
    <cellStyle name="Normál 5 4 2 5 6 3 2" xfId="25098"/>
    <cellStyle name="Normál 5 4 2 5 6 4" xfId="10189"/>
    <cellStyle name="Normál 5 4 2 5 6 5" xfId="7458"/>
    <cellStyle name="Normál 5 4 2 5 6 6" xfId="20159"/>
    <cellStyle name="Normál 5 4 2 5 6 7" xfId="30019"/>
    <cellStyle name="Normál 5 4 2 5 7" xfId="7460"/>
    <cellStyle name="Normál 5 4 2 5 7 2" xfId="17683"/>
    <cellStyle name="Normál 5 4 2 5 7 2 2" xfId="27563"/>
    <cellStyle name="Normál 5 4 2 5 7 3" xfId="12720"/>
    <cellStyle name="Normál 5 4 2 5 7 4" xfId="22621"/>
    <cellStyle name="Normál 5 4 2 5 8" xfId="15196"/>
    <cellStyle name="Normál 5 4 2 5 8 2" xfId="25090"/>
    <cellStyle name="Normál 5 4 2 5 9" xfId="10181"/>
    <cellStyle name="Normál 5 4 2 6" xfId="2585"/>
    <cellStyle name="Normál 5 4 2 6 10" xfId="7461"/>
    <cellStyle name="Normál 5 4 2 6 11" xfId="20160"/>
    <cellStyle name="Normál 5 4 2 6 12" xfId="30020"/>
    <cellStyle name="Normál 5 4 2 6 2" xfId="2586"/>
    <cellStyle name="Normál 5 4 2 6 2 10" xfId="30021"/>
    <cellStyle name="Normál 5 4 2 6 2 2" xfId="2587"/>
    <cellStyle name="Normál 5 4 2 6 2 2 2" xfId="7464"/>
    <cellStyle name="Normál 5 4 2 6 2 2 2 2" xfId="17694"/>
    <cellStyle name="Normál 5 4 2 6 2 2 2 2 2" xfId="27574"/>
    <cellStyle name="Normál 5 4 2 6 2 2 2 3" xfId="12731"/>
    <cellStyle name="Normál 5 4 2 6 2 2 2 4" xfId="22632"/>
    <cellStyle name="Normál 5 4 2 6 2 2 3" xfId="15207"/>
    <cellStyle name="Normál 5 4 2 6 2 2 3 2" xfId="25101"/>
    <cellStyle name="Normál 5 4 2 6 2 2 4" xfId="10192"/>
    <cellStyle name="Normál 5 4 2 6 2 2 5" xfId="7463"/>
    <cellStyle name="Normál 5 4 2 6 2 2 6" xfId="20162"/>
    <cellStyle name="Normál 5 4 2 6 2 2 7" xfId="30022"/>
    <cellStyle name="Normál 5 4 2 6 2 3" xfId="2588"/>
    <cellStyle name="Normál 5 4 2 6 2 3 2" xfId="7466"/>
    <cellStyle name="Normál 5 4 2 6 2 3 2 2" xfId="17695"/>
    <cellStyle name="Normál 5 4 2 6 2 3 2 2 2" xfId="27575"/>
    <cellStyle name="Normál 5 4 2 6 2 3 2 3" xfId="12732"/>
    <cellStyle name="Normál 5 4 2 6 2 3 2 4" xfId="22633"/>
    <cellStyle name="Normál 5 4 2 6 2 3 3" xfId="15208"/>
    <cellStyle name="Normál 5 4 2 6 2 3 3 2" xfId="25102"/>
    <cellStyle name="Normál 5 4 2 6 2 3 4" xfId="10193"/>
    <cellStyle name="Normál 5 4 2 6 2 3 5" xfId="7465"/>
    <cellStyle name="Normál 5 4 2 6 2 3 6" xfId="20163"/>
    <cellStyle name="Normál 5 4 2 6 2 3 7" xfId="30023"/>
    <cellStyle name="Normál 5 4 2 6 2 4" xfId="2589"/>
    <cellStyle name="Normál 5 4 2 6 2 4 2" xfId="7468"/>
    <cellStyle name="Normál 5 4 2 6 2 4 2 2" xfId="17696"/>
    <cellStyle name="Normál 5 4 2 6 2 4 2 2 2" xfId="27576"/>
    <cellStyle name="Normál 5 4 2 6 2 4 2 3" xfId="12733"/>
    <cellStyle name="Normál 5 4 2 6 2 4 2 4" xfId="22634"/>
    <cellStyle name="Normál 5 4 2 6 2 4 3" xfId="15209"/>
    <cellStyle name="Normál 5 4 2 6 2 4 3 2" xfId="25103"/>
    <cellStyle name="Normál 5 4 2 6 2 4 4" xfId="10194"/>
    <cellStyle name="Normál 5 4 2 6 2 4 5" xfId="7467"/>
    <cellStyle name="Normál 5 4 2 6 2 4 6" xfId="20164"/>
    <cellStyle name="Normál 5 4 2 6 2 4 7" xfId="30024"/>
    <cellStyle name="Normál 5 4 2 6 2 5" xfId="7469"/>
    <cellStyle name="Normál 5 4 2 6 2 5 2" xfId="17693"/>
    <cellStyle name="Normál 5 4 2 6 2 5 2 2" xfId="27573"/>
    <cellStyle name="Normál 5 4 2 6 2 5 3" xfId="12730"/>
    <cellStyle name="Normál 5 4 2 6 2 5 4" xfId="22631"/>
    <cellStyle name="Normál 5 4 2 6 2 6" xfId="15206"/>
    <cellStyle name="Normál 5 4 2 6 2 6 2" xfId="25100"/>
    <cellStyle name="Normál 5 4 2 6 2 7" xfId="10191"/>
    <cellStyle name="Normál 5 4 2 6 2 8" xfId="7462"/>
    <cellStyle name="Normál 5 4 2 6 2 9" xfId="20161"/>
    <cellStyle name="Normál 5 4 2 6 3" xfId="2590"/>
    <cellStyle name="Normál 5 4 2 6 3 2" xfId="7471"/>
    <cellStyle name="Normál 5 4 2 6 3 2 2" xfId="17697"/>
    <cellStyle name="Normál 5 4 2 6 3 2 2 2" xfId="27577"/>
    <cellStyle name="Normál 5 4 2 6 3 2 3" xfId="12734"/>
    <cellStyle name="Normál 5 4 2 6 3 2 4" xfId="22635"/>
    <cellStyle name="Normál 5 4 2 6 3 3" xfId="15210"/>
    <cellStyle name="Normál 5 4 2 6 3 3 2" xfId="25104"/>
    <cellStyle name="Normál 5 4 2 6 3 4" xfId="10195"/>
    <cellStyle name="Normál 5 4 2 6 3 5" xfId="7470"/>
    <cellStyle name="Normál 5 4 2 6 3 6" xfId="20165"/>
    <cellStyle name="Normál 5 4 2 6 3 7" xfId="30025"/>
    <cellStyle name="Normál 5 4 2 6 4" xfId="2591"/>
    <cellStyle name="Normál 5 4 2 6 4 2" xfId="7473"/>
    <cellStyle name="Normál 5 4 2 6 4 2 2" xfId="17698"/>
    <cellStyle name="Normál 5 4 2 6 4 2 2 2" xfId="27578"/>
    <cellStyle name="Normál 5 4 2 6 4 2 3" xfId="12735"/>
    <cellStyle name="Normál 5 4 2 6 4 2 4" xfId="22636"/>
    <cellStyle name="Normál 5 4 2 6 4 3" xfId="15211"/>
    <cellStyle name="Normál 5 4 2 6 4 3 2" xfId="25105"/>
    <cellStyle name="Normál 5 4 2 6 4 4" xfId="10196"/>
    <cellStyle name="Normál 5 4 2 6 4 5" xfId="7472"/>
    <cellStyle name="Normál 5 4 2 6 4 6" xfId="20166"/>
    <cellStyle name="Normál 5 4 2 6 4 7" xfId="30026"/>
    <cellStyle name="Normál 5 4 2 6 5" xfId="2592"/>
    <cellStyle name="Normál 5 4 2 6 5 2" xfId="7475"/>
    <cellStyle name="Normál 5 4 2 6 5 2 2" xfId="17699"/>
    <cellStyle name="Normál 5 4 2 6 5 2 2 2" xfId="27579"/>
    <cellStyle name="Normál 5 4 2 6 5 2 3" xfId="12736"/>
    <cellStyle name="Normál 5 4 2 6 5 2 4" xfId="22637"/>
    <cellStyle name="Normál 5 4 2 6 5 3" xfId="15212"/>
    <cellStyle name="Normál 5 4 2 6 5 3 2" xfId="25106"/>
    <cellStyle name="Normál 5 4 2 6 5 4" xfId="10197"/>
    <cellStyle name="Normál 5 4 2 6 5 5" xfId="7474"/>
    <cellStyle name="Normál 5 4 2 6 5 6" xfId="20167"/>
    <cellStyle name="Normál 5 4 2 6 5 7" xfId="30027"/>
    <cellStyle name="Normál 5 4 2 6 6" xfId="2593"/>
    <cellStyle name="Normál 5 4 2 6 6 2" xfId="7477"/>
    <cellStyle name="Normál 5 4 2 6 6 2 2" xfId="17700"/>
    <cellStyle name="Normál 5 4 2 6 6 2 2 2" xfId="27580"/>
    <cellStyle name="Normál 5 4 2 6 6 2 3" xfId="12737"/>
    <cellStyle name="Normál 5 4 2 6 6 2 4" xfId="22638"/>
    <cellStyle name="Normál 5 4 2 6 6 3" xfId="15213"/>
    <cellStyle name="Normál 5 4 2 6 6 3 2" xfId="25107"/>
    <cellStyle name="Normál 5 4 2 6 6 4" xfId="10198"/>
    <cellStyle name="Normál 5 4 2 6 6 5" xfId="7476"/>
    <cellStyle name="Normál 5 4 2 6 6 6" xfId="20168"/>
    <cellStyle name="Normál 5 4 2 6 6 7" xfId="30028"/>
    <cellStyle name="Normál 5 4 2 6 7" xfId="7478"/>
    <cellStyle name="Normál 5 4 2 6 7 2" xfId="17692"/>
    <cellStyle name="Normál 5 4 2 6 7 2 2" xfId="27572"/>
    <cellStyle name="Normál 5 4 2 6 7 3" xfId="12729"/>
    <cellStyle name="Normál 5 4 2 6 7 4" xfId="22630"/>
    <cellStyle name="Normál 5 4 2 6 8" xfId="15205"/>
    <cellStyle name="Normál 5 4 2 6 8 2" xfId="25099"/>
    <cellStyle name="Normál 5 4 2 6 9" xfId="10190"/>
    <cellStyle name="Normál 5 4 2 7" xfId="2594"/>
    <cellStyle name="Normál 5 4 2 7 10" xfId="30029"/>
    <cellStyle name="Normál 5 4 2 7 2" xfId="2595"/>
    <cellStyle name="Normál 5 4 2 7 2 2" xfId="7481"/>
    <cellStyle name="Normál 5 4 2 7 2 2 2" xfId="17702"/>
    <cellStyle name="Normál 5 4 2 7 2 2 2 2" xfId="27582"/>
    <cellStyle name="Normál 5 4 2 7 2 2 3" xfId="12739"/>
    <cellStyle name="Normál 5 4 2 7 2 2 4" xfId="22640"/>
    <cellStyle name="Normál 5 4 2 7 2 3" xfId="15215"/>
    <cellStyle name="Normál 5 4 2 7 2 3 2" xfId="25109"/>
    <cellStyle name="Normál 5 4 2 7 2 4" xfId="10200"/>
    <cellStyle name="Normál 5 4 2 7 2 5" xfId="7480"/>
    <cellStyle name="Normál 5 4 2 7 2 6" xfId="20170"/>
    <cellStyle name="Normál 5 4 2 7 2 7" xfId="30030"/>
    <cellStyle name="Normál 5 4 2 7 3" xfId="2596"/>
    <cellStyle name="Normál 5 4 2 7 3 2" xfId="7483"/>
    <cellStyle name="Normál 5 4 2 7 3 2 2" xfId="17703"/>
    <cellStyle name="Normál 5 4 2 7 3 2 2 2" xfId="27583"/>
    <cellStyle name="Normál 5 4 2 7 3 2 3" xfId="12740"/>
    <cellStyle name="Normál 5 4 2 7 3 2 4" xfId="22641"/>
    <cellStyle name="Normál 5 4 2 7 3 3" xfId="15216"/>
    <cellStyle name="Normál 5 4 2 7 3 3 2" xfId="25110"/>
    <cellStyle name="Normál 5 4 2 7 3 4" xfId="10201"/>
    <cellStyle name="Normál 5 4 2 7 3 5" xfId="7482"/>
    <cellStyle name="Normál 5 4 2 7 3 6" xfId="20171"/>
    <cellStyle name="Normál 5 4 2 7 3 7" xfId="30031"/>
    <cellStyle name="Normál 5 4 2 7 4" xfId="2597"/>
    <cellStyle name="Normál 5 4 2 7 4 2" xfId="7485"/>
    <cellStyle name="Normál 5 4 2 7 4 2 2" xfId="17704"/>
    <cellStyle name="Normál 5 4 2 7 4 2 2 2" xfId="27584"/>
    <cellStyle name="Normál 5 4 2 7 4 2 3" xfId="12741"/>
    <cellStyle name="Normál 5 4 2 7 4 2 4" xfId="22642"/>
    <cellStyle name="Normál 5 4 2 7 4 3" xfId="15217"/>
    <cellStyle name="Normál 5 4 2 7 4 3 2" xfId="25111"/>
    <cellStyle name="Normál 5 4 2 7 4 4" xfId="10202"/>
    <cellStyle name="Normál 5 4 2 7 4 5" xfId="7484"/>
    <cellStyle name="Normál 5 4 2 7 4 6" xfId="20172"/>
    <cellStyle name="Normál 5 4 2 7 4 7" xfId="30032"/>
    <cellStyle name="Normál 5 4 2 7 5" xfId="7486"/>
    <cellStyle name="Normál 5 4 2 7 5 2" xfId="17701"/>
    <cellStyle name="Normál 5 4 2 7 5 2 2" xfId="27581"/>
    <cellStyle name="Normál 5 4 2 7 5 3" xfId="12738"/>
    <cellStyle name="Normál 5 4 2 7 5 4" xfId="22639"/>
    <cellStyle name="Normál 5 4 2 7 6" xfId="15214"/>
    <cellStyle name="Normál 5 4 2 7 6 2" xfId="25108"/>
    <cellStyle name="Normál 5 4 2 7 7" xfId="10199"/>
    <cellStyle name="Normál 5 4 2 7 8" xfId="7479"/>
    <cellStyle name="Normál 5 4 2 7 9" xfId="20169"/>
    <cellStyle name="Normál 5 4 2 8" xfId="2598"/>
    <cellStyle name="Normál 5 4 2 8 10" xfId="30033"/>
    <cellStyle name="Normál 5 4 2 8 2" xfId="2599"/>
    <cellStyle name="Normál 5 4 2 8 2 2" xfId="7489"/>
    <cellStyle name="Normál 5 4 2 8 2 2 2" xfId="17706"/>
    <cellStyle name="Normál 5 4 2 8 2 2 2 2" xfId="27586"/>
    <cellStyle name="Normál 5 4 2 8 2 2 3" xfId="12743"/>
    <cellStyle name="Normál 5 4 2 8 2 2 4" xfId="22644"/>
    <cellStyle name="Normál 5 4 2 8 2 3" xfId="15219"/>
    <cellStyle name="Normál 5 4 2 8 2 3 2" xfId="25113"/>
    <cellStyle name="Normál 5 4 2 8 2 4" xfId="10204"/>
    <cellStyle name="Normál 5 4 2 8 2 5" xfId="7488"/>
    <cellStyle name="Normál 5 4 2 8 2 6" xfId="20174"/>
    <cellStyle name="Normál 5 4 2 8 2 7" xfId="30034"/>
    <cellStyle name="Normál 5 4 2 8 3" xfId="2600"/>
    <cellStyle name="Normál 5 4 2 8 3 2" xfId="7491"/>
    <cellStyle name="Normál 5 4 2 8 3 2 2" xfId="17707"/>
    <cellStyle name="Normál 5 4 2 8 3 2 2 2" xfId="27587"/>
    <cellStyle name="Normál 5 4 2 8 3 2 3" xfId="12744"/>
    <cellStyle name="Normál 5 4 2 8 3 2 4" xfId="22645"/>
    <cellStyle name="Normál 5 4 2 8 3 3" xfId="15220"/>
    <cellStyle name="Normál 5 4 2 8 3 3 2" xfId="25114"/>
    <cellStyle name="Normál 5 4 2 8 3 4" xfId="10205"/>
    <cellStyle name="Normál 5 4 2 8 3 5" xfId="7490"/>
    <cellStyle name="Normál 5 4 2 8 3 6" xfId="20175"/>
    <cellStyle name="Normál 5 4 2 8 3 7" xfId="30035"/>
    <cellStyle name="Normál 5 4 2 8 4" xfId="2601"/>
    <cellStyle name="Normál 5 4 2 8 4 2" xfId="7493"/>
    <cellStyle name="Normál 5 4 2 8 4 2 2" xfId="17708"/>
    <cellStyle name="Normál 5 4 2 8 4 2 2 2" xfId="27588"/>
    <cellStyle name="Normál 5 4 2 8 4 2 3" xfId="12745"/>
    <cellStyle name="Normál 5 4 2 8 4 2 4" xfId="22646"/>
    <cellStyle name="Normál 5 4 2 8 4 3" xfId="15221"/>
    <cellStyle name="Normál 5 4 2 8 4 3 2" xfId="25115"/>
    <cellStyle name="Normál 5 4 2 8 4 4" xfId="10206"/>
    <cellStyle name="Normál 5 4 2 8 4 5" xfId="7492"/>
    <cellStyle name="Normál 5 4 2 8 4 6" xfId="20176"/>
    <cellStyle name="Normál 5 4 2 8 4 7" xfId="30036"/>
    <cellStyle name="Normál 5 4 2 8 5" xfId="7494"/>
    <cellStyle name="Normál 5 4 2 8 5 2" xfId="17705"/>
    <cellStyle name="Normál 5 4 2 8 5 2 2" xfId="27585"/>
    <cellStyle name="Normál 5 4 2 8 5 3" xfId="12742"/>
    <cellStyle name="Normál 5 4 2 8 5 4" xfId="22643"/>
    <cellStyle name="Normál 5 4 2 8 6" xfId="15218"/>
    <cellStyle name="Normál 5 4 2 8 6 2" xfId="25112"/>
    <cellStyle name="Normál 5 4 2 8 7" xfId="10203"/>
    <cellStyle name="Normál 5 4 2 8 8" xfId="7487"/>
    <cellStyle name="Normál 5 4 2 8 9" xfId="20173"/>
    <cellStyle name="Normál 5 4 2 9" xfId="2602"/>
    <cellStyle name="Normál 5 4 2 9 2" xfId="7496"/>
    <cellStyle name="Normál 5 4 2 9 2 2" xfId="17709"/>
    <cellStyle name="Normál 5 4 2 9 2 2 2" xfId="27589"/>
    <cellStyle name="Normál 5 4 2 9 2 3" xfId="12746"/>
    <cellStyle name="Normál 5 4 2 9 2 4" xfId="22647"/>
    <cellStyle name="Normál 5 4 2 9 3" xfId="15222"/>
    <cellStyle name="Normál 5 4 2 9 3 2" xfId="25116"/>
    <cellStyle name="Normál 5 4 2 9 4" xfId="10207"/>
    <cellStyle name="Normál 5 4 2 9 5" xfId="7495"/>
    <cellStyle name="Normál 5 4 2 9 6" xfId="20177"/>
    <cellStyle name="Normál 5 4 2 9 7" xfId="30037"/>
    <cellStyle name="Normál 5 4 3" xfId="2603"/>
    <cellStyle name="Normál 5 4 3 10" xfId="7497"/>
    <cellStyle name="Normál 5 4 3 11" xfId="20178"/>
    <cellStyle name="Normál 5 4 3 12" xfId="30038"/>
    <cellStyle name="Normál 5 4 3 2" xfId="2604"/>
    <cellStyle name="Normál 5 4 3 2 10" xfId="30039"/>
    <cellStyle name="Normál 5 4 3 2 2" xfId="2605"/>
    <cellStyle name="Normál 5 4 3 2 2 2" xfId="7500"/>
    <cellStyle name="Normál 5 4 3 2 2 2 2" xfId="17712"/>
    <cellStyle name="Normál 5 4 3 2 2 2 2 2" xfId="27592"/>
    <cellStyle name="Normál 5 4 3 2 2 2 3" xfId="12749"/>
    <cellStyle name="Normál 5 4 3 2 2 2 4" xfId="22650"/>
    <cellStyle name="Normál 5 4 3 2 2 3" xfId="15225"/>
    <cellStyle name="Normál 5 4 3 2 2 3 2" xfId="25119"/>
    <cellStyle name="Normál 5 4 3 2 2 4" xfId="10210"/>
    <cellStyle name="Normál 5 4 3 2 2 5" xfId="7499"/>
    <cellStyle name="Normál 5 4 3 2 2 6" xfId="20180"/>
    <cellStyle name="Normál 5 4 3 2 2 7" xfId="30040"/>
    <cellStyle name="Normál 5 4 3 2 3" xfId="2606"/>
    <cellStyle name="Normál 5 4 3 2 3 2" xfId="7502"/>
    <cellStyle name="Normál 5 4 3 2 3 2 2" xfId="17713"/>
    <cellStyle name="Normál 5 4 3 2 3 2 2 2" xfId="27593"/>
    <cellStyle name="Normál 5 4 3 2 3 2 3" xfId="12750"/>
    <cellStyle name="Normál 5 4 3 2 3 2 4" xfId="22651"/>
    <cellStyle name="Normál 5 4 3 2 3 3" xfId="15226"/>
    <cellStyle name="Normál 5 4 3 2 3 3 2" xfId="25120"/>
    <cellStyle name="Normál 5 4 3 2 3 4" xfId="10211"/>
    <cellStyle name="Normál 5 4 3 2 3 5" xfId="7501"/>
    <cellStyle name="Normál 5 4 3 2 3 6" xfId="20181"/>
    <cellStyle name="Normál 5 4 3 2 3 7" xfId="30041"/>
    <cellStyle name="Normál 5 4 3 2 4" xfId="2607"/>
    <cellStyle name="Normál 5 4 3 2 4 2" xfId="7504"/>
    <cellStyle name="Normál 5 4 3 2 4 2 2" xfId="17714"/>
    <cellStyle name="Normál 5 4 3 2 4 2 2 2" xfId="27594"/>
    <cellStyle name="Normál 5 4 3 2 4 2 3" xfId="12751"/>
    <cellStyle name="Normál 5 4 3 2 4 2 4" xfId="22652"/>
    <cellStyle name="Normál 5 4 3 2 4 3" xfId="15227"/>
    <cellStyle name="Normál 5 4 3 2 4 3 2" xfId="25121"/>
    <cellStyle name="Normál 5 4 3 2 4 4" xfId="10212"/>
    <cellStyle name="Normál 5 4 3 2 4 5" xfId="7503"/>
    <cellStyle name="Normál 5 4 3 2 4 6" xfId="20182"/>
    <cellStyle name="Normál 5 4 3 2 4 7" xfId="30042"/>
    <cellStyle name="Normál 5 4 3 2 5" xfId="7505"/>
    <cellStyle name="Normál 5 4 3 2 5 2" xfId="17711"/>
    <cellStyle name="Normál 5 4 3 2 5 2 2" xfId="27591"/>
    <cellStyle name="Normál 5 4 3 2 5 3" xfId="12748"/>
    <cellStyle name="Normál 5 4 3 2 5 4" xfId="22649"/>
    <cellStyle name="Normál 5 4 3 2 6" xfId="15224"/>
    <cellStyle name="Normál 5 4 3 2 6 2" xfId="25118"/>
    <cellStyle name="Normál 5 4 3 2 7" xfId="10209"/>
    <cellStyle name="Normál 5 4 3 2 8" xfId="7498"/>
    <cellStyle name="Normál 5 4 3 2 9" xfId="20179"/>
    <cellStyle name="Normál 5 4 3 3" xfId="2608"/>
    <cellStyle name="Normál 5 4 3 3 2" xfId="7507"/>
    <cellStyle name="Normál 5 4 3 3 2 2" xfId="17715"/>
    <cellStyle name="Normál 5 4 3 3 2 2 2" xfId="27595"/>
    <cellStyle name="Normál 5 4 3 3 2 3" xfId="12752"/>
    <cellStyle name="Normál 5 4 3 3 2 4" xfId="22653"/>
    <cellStyle name="Normál 5 4 3 3 3" xfId="15228"/>
    <cellStyle name="Normál 5 4 3 3 3 2" xfId="25122"/>
    <cellStyle name="Normál 5 4 3 3 4" xfId="10213"/>
    <cellStyle name="Normál 5 4 3 3 5" xfId="7506"/>
    <cellStyle name="Normál 5 4 3 3 6" xfId="20183"/>
    <cellStyle name="Normál 5 4 3 3 7" xfId="30043"/>
    <cellStyle name="Normál 5 4 3 4" xfId="2609"/>
    <cellStyle name="Normál 5 4 3 4 2" xfId="7509"/>
    <cellStyle name="Normál 5 4 3 4 2 2" xfId="17716"/>
    <cellStyle name="Normál 5 4 3 4 2 2 2" xfId="27596"/>
    <cellStyle name="Normál 5 4 3 4 2 3" xfId="12753"/>
    <cellStyle name="Normál 5 4 3 4 2 4" xfId="22654"/>
    <cellStyle name="Normál 5 4 3 4 3" xfId="15229"/>
    <cellStyle name="Normál 5 4 3 4 3 2" xfId="25123"/>
    <cellStyle name="Normál 5 4 3 4 4" xfId="10214"/>
    <cellStyle name="Normál 5 4 3 4 5" xfId="7508"/>
    <cellStyle name="Normál 5 4 3 4 6" xfId="20184"/>
    <cellStyle name="Normál 5 4 3 4 7" xfId="30044"/>
    <cellStyle name="Normál 5 4 3 5" xfId="2610"/>
    <cellStyle name="Normál 5 4 3 5 2" xfId="7511"/>
    <cellStyle name="Normál 5 4 3 5 2 2" xfId="17717"/>
    <cellStyle name="Normál 5 4 3 5 2 2 2" xfId="27597"/>
    <cellStyle name="Normál 5 4 3 5 2 3" xfId="12754"/>
    <cellStyle name="Normál 5 4 3 5 2 4" xfId="22655"/>
    <cellStyle name="Normál 5 4 3 5 3" xfId="15230"/>
    <cellStyle name="Normál 5 4 3 5 3 2" xfId="25124"/>
    <cellStyle name="Normál 5 4 3 5 4" xfId="10215"/>
    <cellStyle name="Normál 5 4 3 5 5" xfId="7510"/>
    <cellStyle name="Normál 5 4 3 5 6" xfId="20185"/>
    <cellStyle name="Normál 5 4 3 5 7" xfId="30045"/>
    <cellStyle name="Normál 5 4 3 6" xfId="2611"/>
    <cellStyle name="Normál 5 4 3 6 2" xfId="7513"/>
    <cellStyle name="Normál 5 4 3 6 2 2" xfId="17718"/>
    <cellStyle name="Normál 5 4 3 6 2 2 2" xfId="27598"/>
    <cellStyle name="Normál 5 4 3 6 2 3" xfId="12755"/>
    <cellStyle name="Normál 5 4 3 6 2 4" xfId="22656"/>
    <cellStyle name="Normál 5 4 3 6 3" xfId="15231"/>
    <cellStyle name="Normál 5 4 3 6 3 2" xfId="25125"/>
    <cellStyle name="Normál 5 4 3 6 4" xfId="10216"/>
    <cellStyle name="Normál 5 4 3 6 5" xfId="7512"/>
    <cellStyle name="Normál 5 4 3 6 6" xfId="20186"/>
    <cellStyle name="Normál 5 4 3 6 7" xfId="30046"/>
    <cellStyle name="Normál 5 4 3 7" xfId="7514"/>
    <cellStyle name="Normál 5 4 3 7 2" xfId="17710"/>
    <cellStyle name="Normál 5 4 3 7 2 2" xfId="27590"/>
    <cellStyle name="Normál 5 4 3 7 3" xfId="12747"/>
    <cellStyle name="Normál 5 4 3 7 4" xfId="22648"/>
    <cellStyle name="Normál 5 4 3 8" xfId="15223"/>
    <cellStyle name="Normál 5 4 3 8 2" xfId="25117"/>
    <cellStyle name="Normál 5 4 3 9" xfId="10208"/>
    <cellStyle name="Normál 5 4 4" xfId="2612"/>
    <cellStyle name="Normál 5 4 4 10" xfId="7515"/>
    <cellStyle name="Normál 5 4 4 11" xfId="20187"/>
    <cellStyle name="Normál 5 4 4 12" xfId="30047"/>
    <cellStyle name="Normál 5 4 4 2" xfId="2613"/>
    <cellStyle name="Normál 5 4 4 2 10" xfId="30048"/>
    <cellStyle name="Normál 5 4 4 2 2" xfId="2614"/>
    <cellStyle name="Normál 5 4 4 2 2 2" xfId="7518"/>
    <cellStyle name="Normál 5 4 4 2 2 2 2" xfId="17721"/>
    <cellStyle name="Normál 5 4 4 2 2 2 2 2" xfId="27601"/>
    <cellStyle name="Normál 5 4 4 2 2 2 3" xfId="12758"/>
    <cellStyle name="Normál 5 4 4 2 2 2 4" xfId="22659"/>
    <cellStyle name="Normál 5 4 4 2 2 3" xfId="15234"/>
    <cellStyle name="Normál 5 4 4 2 2 3 2" xfId="25128"/>
    <cellStyle name="Normál 5 4 4 2 2 4" xfId="10219"/>
    <cellStyle name="Normál 5 4 4 2 2 5" xfId="7517"/>
    <cellStyle name="Normál 5 4 4 2 2 6" xfId="20189"/>
    <cellStyle name="Normál 5 4 4 2 2 7" xfId="30049"/>
    <cellStyle name="Normál 5 4 4 2 3" xfId="2615"/>
    <cellStyle name="Normál 5 4 4 2 3 2" xfId="7520"/>
    <cellStyle name="Normál 5 4 4 2 3 2 2" xfId="17722"/>
    <cellStyle name="Normál 5 4 4 2 3 2 2 2" xfId="27602"/>
    <cellStyle name="Normál 5 4 4 2 3 2 3" xfId="12759"/>
    <cellStyle name="Normál 5 4 4 2 3 2 4" xfId="22660"/>
    <cellStyle name="Normál 5 4 4 2 3 3" xfId="15235"/>
    <cellStyle name="Normál 5 4 4 2 3 3 2" xfId="25129"/>
    <cellStyle name="Normál 5 4 4 2 3 4" xfId="10220"/>
    <cellStyle name="Normál 5 4 4 2 3 5" xfId="7519"/>
    <cellStyle name="Normál 5 4 4 2 3 6" xfId="20190"/>
    <cellStyle name="Normál 5 4 4 2 3 7" xfId="30050"/>
    <cellStyle name="Normál 5 4 4 2 4" xfId="2616"/>
    <cellStyle name="Normál 5 4 4 2 4 2" xfId="7522"/>
    <cellStyle name="Normál 5 4 4 2 4 2 2" xfId="17723"/>
    <cellStyle name="Normál 5 4 4 2 4 2 2 2" xfId="27603"/>
    <cellStyle name="Normál 5 4 4 2 4 2 3" xfId="12760"/>
    <cellStyle name="Normál 5 4 4 2 4 2 4" xfId="22661"/>
    <cellStyle name="Normál 5 4 4 2 4 3" xfId="15236"/>
    <cellStyle name="Normál 5 4 4 2 4 3 2" xfId="25130"/>
    <cellStyle name="Normál 5 4 4 2 4 4" xfId="10221"/>
    <cellStyle name="Normál 5 4 4 2 4 5" xfId="7521"/>
    <cellStyle name="Normál 5 4 4 2 4 6" xfId="20191"/>
    <cellStyle name="Normál 5 4 4 2 4 7" xfId="30051"/>
    <cellStyle name="Normál 5 4 4 2 5" xfId="7523"/>
    <cellStyle name="Normál 5 4 4 2 5 2" xfId="17720"/>
    <cellStyle name="Normál 5 4 4 2 5 2 2" xfId="27600"/>
    <cellStyle name="Normál 5 4 4 2 5 3" xfId="12757"/>
    <cellStyle name="Normál 5 4 4 2 5 4" xfId="22658"/>
    <cellStyle name="Normál 5 4 4 2 6" xfId="15233"/>
    <cellStyle name="Normál 5 4 4 2 6 2" xfId="25127"/>
    <cellStyle name="Normál 5 4 4 2 7" xfId="10218"/>
    <cellStyle name="Normál 5 4 4 2 8" xfId="7516"/>
    <cellStyle name="Normál 5 4 4 2 9" xfId="20188"/>
    <cellStyle name="Normál 5 4 4 3" xfId="2617"/>
    <cellStyle name="Normál 5 4 4 3 2" xfId="7525"/>
    <cellStyle name="Normál 5 4 4 3 2 2" xfId="17724"/>
    <cellStyle name="Normál 5 4 4 3 2 2 2" xfId="27604"/>
    <cellStyle name="Normál 5 4 4 3 2 3" xfId="12761"/>
    <cellStyle name="Normál 5 4 4 3 2 4" xfId="22662"/>
    <cellStyle name="Normál 5 4 4 3 3" xfId="15237"/>
    <cellStyle name="Normál 5 4 4 3 3 2" xfId="25131"/>
    <cellStyle name="Normál 5 4 4 3 4" xfId="10222"/>
    <cellStyle name="Normál 5 4 4 3 5" xfId="7524"/>
    <cellStyle name="Normál 5 4 4 3 6" xfId="20192"/>
    <cellStyle name="Normál 5 4 4 3 7" xfId="30052"/>
    <cellStyle name="Normál 5 4 4 4" xfId="2618"/>
    <cellStyle name="Normál 5 4 4 4 2" xfId="7527"/>
    <cellStyle name="Normál 5 4 4 4 2 2" xfId="17725"/>
    <cellStyle name="Normál 5 4 4 4 2 2 2" xfId="27605"/>
    <cellStyle name="Normál 5 4 4 4 2 3" xfId="12762"/>
    <cellStyle name="Normál 5 4 4 4 2 4" xfId="22663"/>
    <cellStyle name="Normál 5 4 4 4 3" xfId="15238"/>
    <cellStyle name="Normál 5 4 4 4 3 2" xfId="25132"/>
    <cellStyle name="Normál 5 4 4 4 4" xfId="10223"/>
    <cellStyle name="Normál 5 4 4 4 5" xfId="7526"/>
    <cellStyle name="Normál 5 4 4 4 6" xfId="20193"/>
    <cellStyle name="Normál 5 4 4 4 7" xfId="30053"/>
    <cellStyle name="Normál 5 4 4 5" xfId="2619"/>
    <cellStyle name="Normál 5 4 4 5 2" xfId="7529"/>
    <cellStyle name="Normál 5 4 4 5 2 2" xfId="17726"/>
    <cellStyle name="Normál 5 4 4 5 2 2 2" xfId="27606"/>
    <cellStyle name="Normál 5 4 4 5 2 3" xfId="12763"/>
    <cellStyle name="Normál 5 4 4 5 2 4" xfId="22664"/>
    <cellStyle name="Normál 5 4 4 5 3" xfId="15239"/>
    <cellStyle name="Normál 5 4 4 5 3 2" xfId="25133"/>
    <cellStyle name="Normál 5 4 4 5 4" xfId="10224"/>
    <cellStyle name="Normál 5 4 4 5 5" xfId="7528"/>
    <cellStyle name="Normál 5 4 4 5 6" xfId="20194"/>
    <cellStyle name="Normál 5 4 4 5 7" xfId="30054"/>
    <cellStyle name="Normál 5 4 4 6" xfId="2620"/>
    <cellStyle name="Normál 5 4 4 6 2" xfId="7531"/>
    <cellStyle name="Normál 5 4 4 6 2 2" xfId="17727"/>
    <cellStyle name="Normál 5 4 4 6 2 2 2" xfId="27607"/>
    <cellStyle name="Normál 5 4 4 6 2 3" xfId="12764"/>
    <cellStyle name="Normál 5 4 4 6 2 4" xfId="22665"/>
    <cellStyle name="Normál 5 4 4 6 3" xfId="15240"/>
    <cellStyle name="Normál 5 4 4 6 3 2" xfId="25134"/>
    <cellStyle name="Normál 5 4 4 6 4" xfId="10225"/>
    <cellStyle name="Normál 5 4 4 6 5" xfId="7530"/>
    <cellStyle name="Normál 5 4 4 6 6" xfId="20195"/>
    <cellStyle name="Normál 5 4 4 6 7" xfId="30055"/>
    <cellStyle name="Normál 5 4 4 7" xfId="7532"/>
    <cellStyle name="Normál 5 4 4 7 2" xfId="17719"/>
    <cellStyle name="Normál 5 4 4 7 2 2" xfId="27599"/>
    <cellStyle name="Normál 5 4 4 7 3" xfId="12756"/>
    <cellStyle name="Normál 5 4 4 7 4" xfId="22657"/>
    <cellStyle name="Normál 5 4 4 8" xfId="15232"/>
    <cellStyle name="Normál 5 4 4 8 2" xfId="25126"/>
    <cellStyle name="Normál 5 4 4 9" xfId="10217"/>
    <cellStyle name="Normál 5 4 5" xfId="2621"/>
    <cellStyle name="Normál 5 4 5 10" xfId="7533"/>
    <cellStyle name="Normál 5 4 5 11" xfId="20196"/>
    <cellStyle name="Normál 5 4 5 12" xfId="30056"/>
    <cellStyle name="Normál 5 4 5 2" xfId="2622"/>
    <cellStyle name="Normál 5 4 5 2 10" xfId="30057"/>
    <cellStyle name="Normál 5 4 5 2 2" xfId="2623"/>
    <cellStyle name="Normál 5 4 5 2 2 2" xfId="7536"/>
    <cellStyle name="Normál 5 4 5 2 2 2 2" xfId="17730"/>
    <cellStyle name="Normál 5 4 5 2 2 2 2 2" xfId="27610"/>
    <cellStyle name="Normál 5 4 5 2 2 2 3" xfId="12767"/>
    <cellStyle name="Normál 5 4 5 2 2 2 4" xfId="22668"/>
    <cellStyle name="Normál 5 4 5 2 2 3" xfId="15243"/>
    <cellStyle name="Normál 5 4 5 2 2 3 2" xfId="25137"/>
    <cellStyle name="Normál 5 4 5 2 2 4" xfId="10228"/>
    <cellStyle name="Normál 5 4 5 2 2 5" xfId="7535"/>
    <cellStyle name="Normál 5 4 5 2 2 6" xfId="20198"/>
    <cellStyle name="Normál 5 4 5 2 2 7" xfId="30058"/>
    <cellStyle name="Normál 5 4 5 2 3" xfId="2624"/>
    <cellStyle name="Normál 5 4 5 2 3 2" xfId="7538"/>
    <cellStyle name="Normál 5 4 5 2 3 2 2" xfId="17731"/>
    <cellStyle name="Normál 5 4 5 2 3 2 2 2" xfId="27611"/>
    <cellStyle name="Normál 5 4 5 2 3 2 3" xfId="12768"/>
    <cellStyle name="Normál 5 4 5 2 3 2 4" xfId="22669"/>
    <cellStyle name="Normál 5 4 5 2 3 3" xfId="15244"/>
    <cellStyle name="Normál 5 4 5 2 3 3 2" xfId="25138"/>
    <cellStyle name="Normál 5 4 5 2 3 4" xfId="10229"/>
    <cellStyle name="Normál 5 4 5 2 3 5" xfId="7537"/>
    <cellStyle name="Normál 5 4 5 2 3 6" xfId="20199"/>
    <cellStyle name="Normál 5 4 5 2 3 7" xfId="30059"/>
    <cellStyle name="Normál 5 4 5 2 4" xfId="2625"/>
    <cellStyle name="Normál 5 4 5 2 4 2" xfId="7540"/>
    <cellStyle name="Normál 5 4 5 2 4 2 2" xfId="17732"/>
    <cellStyle name="Normál 5 4 5 2 4 2 2 2" xfId="27612"/>
    <cellStyle name="Normál 5 4 5 2 4 2 3" xfId="12769"/>
    <cellStyle name="Normál 5 4 5 2 4 2 4" xfId="22670"/>
    <cellStyle name="Normál 5 4 5 2 4 3" xfId="15245"/>
    <cellStyle name="Normál 5 4 5 2 4 3 2" xfId="25139"/>
    <cellStyle name="Normál 5 4 5 2 4 4" xfId="10230"/>
    <cellStyle name="Normál 5 4 5 2 4 5" xfId="7539"/>
    <cellStyle name="Normál 5 4 5 2 4 6" xfId="20200"/>
    <cellStyle name="Normál 5 4 5 2 4 7" xfId="30060"/>
    <cellStyle name="Normál 5 4 5 2 5" xfId="7541"/>
    <cellStyle name="Normál 5 4 5 2 5 2" xfId="17729"/>
    <cellStyle name="Normál 5 4 5 2 5 2 2" xfId="27609"/>
    <cellStyle name="Normál 5 4 5 2 5 3" xfId="12766"/>
    <cellStyle name="Normál 5 4 5 2 5 4" xfId="22667"/>
    <cellStyle name="Normál 5 4 5 2 6" xfId="15242"/>
    <cellStyle name="Normál 5 4 5 2 6 2" xfId="25136"/>
    <cellStyle name="Normál 5 4 5 2 7" xfId="10227"/>
    <cellStyle name="Normál 5 4 5 2 8" xfId="7534"/>
    <cellStyle name="Normál 5 4 5 2 9" xfId="20197"/>
    <cellStyle name="Normál 5 4 5 3" xfId="2626"/>
    <cellStyle name="Normál 5 4 5 3 2" xfId="7543"/>
    <cellStyle name="Normál 5 4 5 3 2 2" xfId="17733"/>
    <cellStyle name="Normál 5 4 5 3 2 2 2" xfId="27613"/>
    <cellStyle name="Normál 5 4 5 3 2 3" xfId="12770"/>
    <cellStyle name="Normál 5 4 5 3 2 4" xfId="22671"/>
    <cellStyle name="Normál 5 4 5 3 3" xfId="15246"/>
    <cellStyle name="Normál 5 4 5 3 3 2" xfId="25140"/>
    <cellStyle name="Normál 5 4 5 3 4" xfId="10231"/>
    <cellStyle name="Normál 5 4 5 3 5" xfId="7542"/>
    <cellStyle name="Normál 5 4 5 3 6" xfId="20201"/>
    <cellStyle name="Normál 5 4 5 3 7" xfId="30061"/>
    <cellStyle name="Normál 5 4 5 4" xfId="2627"/>
    <cellStyle name="Normál 5 4 5 4 2" xfId="7545"/>
    <cellStyle name="Normál 5 4 5 4 2 2" xfId="17734"/>
    <cellStyle name="Normál 5 4 5 4 2 2 2" xfId="27614"/>
    <cellStyle name="Normál 5 4 5 4 2 3" xfId="12771"/>
    <cellStyle name="Normál 5 4 5 4 2 4" xfId="22672"/>
    <cellStyle name="Normál 5 4 5 4 3" xfId="15247"/>
    <cellStyle name="Normál 5 4 5 4 3 2" xfId="25141"/>
    <cellStyle name="Normál 5 4 5 4 4" xfId="10232"/>
    <cellStyle name="Normál 5 4 5 4 5" xfId="7544"/>
    <cellStyle name="Normál 5 4 5 4 6" xfId="20202"/>
    <cellStyle name="Normál 5 4 5 4 7" xfId="30062"/>
    <cellStyle name="Normál 5 4 5 5" xfId="2628"/>
    <cellStyle name="Normál 5 4 5 5 2" xfId="7547"/>
    <cellStyle name="Normál 5 4 5 5 2 2" xfId="17735"/>
    <cellStyle name="Normál 5 4 5 5 2 2 2" xfId="27615"/>
    <cellStyle name="Normál 5 4 5 5 2 3" xfId="12772"/>
    <cellStyle name="Normál 5 4 5 5 2 4" xfId="22673"/>
    <cellStyle name="Normál 5 4 5 5 3" xfId="15248"/>
    <cellStyle name="Normál 5 4 5 5 3 2" xfId="25142"/>
    <cellStyle name="Normál 5 4 5 5 4" xfId="10233"/>
    <cellStyle name="Normál 5 4 5 5 5" xfId="7546"/>
    <cellStyle name="Normál 5 4 5 5 6" xfId="20203"/>
    <cellStyle name="Normál 5 4 5 5 7" xfId="30063"/>
    <cellStyle name="Normál 5 4 5 6" xfId="2629"/>
    <cellStyle name="Normál 5 4 5 6 2" xfId="7549"/>
    <cellStyle name="Normál 5 4 5 6 2 2" xfId="17736"/>
    <cellStyle name="Normál 5 4 5 6 2 2 2" xfId="27616"/>
    <cellStyle name="Normál 5 4 5 6 2 3" xfId="12773"/>
    <cellStyle name="Normál 5 4 5 6 2 4" xfId="22674"/>
    <cellStyle name="Normál 5 4 5 6 3" xfId="15249"/>
    <cellStyle name="Normál 5 4 5 6 3 2" xfId="25143"/>
    <cellStyle name="Normál 5 4 5 6 4" xfId="10234"/>
    <cellStyle name="Normál 5 4 5 6 5" xfId="7548"/>
    <cellStyle name="Normál 5 4 5 6 6" xfId="20204"/>
    <cellStyle name="Normál 5 4 5 6 7" xfId="30064"/>
    <cellStyle name="Normál 5 4 5 7" xfId="7550"/>
    <cellStyle name="Normál 5 4 5 7 2" xfId="17728"/>
    <cellStyle name="Normál 5 4 5 7 2 2" xfId="27608"/>
    <cellStyle name="Normál 5 4 5 7 3" xfId="12765"/>
    <cellStyle name="Normál 5 4 5 7 4" xfId="22666"/>
    <cellStyle name="Normál 5 4 5 8" xfId="15241"/>
    <cellStyle name="Normál 5 4 5 8 2" xfId="25135"/>
    <cellStyle name="Normál 5 4 5 9" xfId="10226"/>
    <cellStyle name="Normál 5 4 6" xfId="2630"/>
    <cellStyle name="Normál 5 4 6 10" xfId="7551"/>
    <cellStyle name="Normál 5 4 6 11" xfId="20205"/>
    <cellStyle name="Normál 5 4 6 12" xfId="30065"/>
    <cellStyle name="Normál 5 4 6 2" xfId="2631"/>
    <cellStyle name="Normál 5 4 6 2 10" xfId="30066"/>
    <cellStyle name="Normál 5 4 6 2 2" xfId="2632"/>
    <cellStyle name="Normál 5 4 6 2 2 2" xfId="7554"/>
    <cellStyle name="Normál 5 4 6 2 2 2 2" xfId="17739"/>
    <cellStyle name="Normál 5 4 6 2 2 2 2 2" xfId="27619"/>
    <cellStyle name="Normál 5 4 6 2 2 2 3" xfId="12776"/>
    <cellStyle name="Normál 5 4 6 2 2 2 4" xfId="22677"/>
    <cellStyle name="Normál 5 4 6 2 2 3" xfId="15252"/>
    <cellStyle name="Normál 5 4 6 2 2 3 2" xfId="25146"/>
    <cellStyle name="Normál 5 4 6 2 2 4" xfId="10237"/>
    <cellStyle name="Normál 5 4 6 2 2 5" xfId="7553"/>
    <cellStyle name="Normál 5 4 6 2 2 6" xfId="20207"/>
    <cellStyle name="Normál 5 4 6 2 2 7" xfId="30067"/>
    <cellStyle name="Normál 5 4 6 2 3" xfId="2633"/>
    <cellStyle name="Normál 5 4 6 2 3 2" xfId="7556"/>
    <cellStyle name="Normál 5 4 6 2 3 2 2" xfId="17740"/>
    <cellStyle name="Normál 5 4 6 2 3 2 2 2" xfId="27620"/>
    <cellStyle name="Normál 5 4 6 2 3 2 3" xfId="12777"/>
    <cellStyle name="Normál 5 4 6 2 3 2 4" xfId="22678"/>
    <cellStyle name="Normál 5 4 6 2 3 3" xfId="15253"/>
    <cellStyle name="Normál 5 4 6 2 3 3 2" xfId="25147"/>
    <cellStyle name="Normál 5 4 6 2 3 4" xfId="10238"/>
    <cellStyle name="Normál 5 4 6 2 3 5" xfId="7555"/>
    <cellStyle name="Normál 5 4 6 2 3 6" xfId="20208"/>
    <cellStyle name="Normál 5 4 6 2 3 7" xfId="30068"/>
    <cellStyle name="Normál 5 4 6 2 4" xfId="2634"/>
    <cellStyle name="Normál 5 4 6 2 4 2" xfId="7558"/>
    <cellStyle name="Normál 5 4 6 2 4 2 2" xfId="17741"/>
    <cellStyle name="Normál 5 4 6 2 4 2 2 2" xfId="27621"/>
    <cellStyle name="Normál 5 4 6 2 4 2 3" xfId="12778"/>
    <cellStyle name="Normál 5 4 6 2 4 2 4" xfId="22679"/>
    <cellStyle name="Normál 5 4 6 2 4 3" xfId="15254"/>
    <cellStyle name="Normál 5 4 6 2 4 3 2" xfId="25148"/>
    <cellStyle name="Normál 5 4 6 2 4 4" xfId="10239"/>
    <cellStyle name="Normál 5 4 6 2 4 5" xfId="7557"/>
    <cellStyle name="Normál 5 4 6 2 4 6" xfId="20209"/>
    <cellStyle name="Normál 5 4 6 2 4 7" xfId="30069"/>
    <cellStyle name="Normál 5 4 6 2 5" xfId="7559"/>
    <cellStyle name="Normál 5 4 6 2 5 2" xfId="17738"/>
    <cellStyle name="Normál 5 4 6 2 5 2 2" xfId="27618"/>
    <cellStyle name="Normál 5 4 6 2 5 3" xfId="12775"/>
    <cellStyle name="Normál 5 4 6 2 5 4" xfId="22676"/>
    <cellStyle name="Normál 5 4 6 2 6" xfId="15251"/>
    <cellStyle name="Normál 5 4 6 2 6 2" xfId="25145"/>
    <cellStyle name="Normál 5 4 6 2 7" xfId="10236"/>
    <cellStyle name="Normál 5 4 6 2 8" xfId="7552"/>
    <cellStyle name="Normál 5 4 6 2 9" xfId="20206"/>
    <cellStyle name="Normál 5 4 6 3" xfId="2635"/>
    <cellStyle name="Normál 5 4 6 3 2" xfId="7561"/>
    <cellStyle name="Normál 5 4 6 3 2 2" xfId="17742"/>
    <cellStyle name="Normál 5 4 6 3 2 2 2" xfId="27622"/>
    <cellStyle name="Normál 5 4 6 3 2 3" xfId="12779"/>
    <cellStyle name="Normál 5 4 6 3 2 4" xfId="22680"/>
    <cellStyle name="Normál 5 4 6 3 3" xfId="15255"/>
    <cellStyle name="Normál 5 4 6 3 3 2" xfId="25149"/>
    <cellStyle name="Normál 5 4 6 3 4" xfId="10240"/>
    <cellStyle name="Normál 5 4 6 3 5" xfId="7560"/>
    <cellStyle name="Normál 5 4 6 3 6" xfId="20210"/>
    <cellStyle name="Normál 5 4 6 3 7" xfId="30070"/>
    <cellStyle name="Normál 5 4 6 4" xfId="2636"/>
    <cellStyle name="Normál 5 4 6 4 2" xfId="7563"/>
    <cellStyle name="Normál 5 4 6 4 2 2" xfId="17743"/>
    <cellStyle name="Normál 5 4 6 4 2 2 2" xfId="27623"/>
    <cellStyle name="Normál 5 4 6 4 2 3" xfId="12780"/>
    <cellStyle name="Normál 5 4 6 4 2 4" xfId="22681"/>
    <cellStyle name="Normál 5 4 6 4 3" xfId="15256"/>
    <cellStyle name="Normál 5 4 6 4 3 2" xfId="25150"/>
    <cellStyle name="Normál 5 4 6 4 4" xfId="10241"/>
    <cellStyle name="Normál 5 4 6 4 5" xfId="7562"/>
    <cellStyle name="Normál 5 4 6 4 6" xfId="20211"/>
    <cellStyle name="Normál 5 4 6 4 7" xfId="30071"/>
    <cellStyle name="Normál 5 4 6 5" xfId="2637"/>
    <cellStyle name="Normál 5 4 6 5 2" xfId="7565"/>
    <cellStyle name="Normál 5 4 6 5 2 2" xfId="17744"/>
    <cellStyle name="Normál 5 4 6 5 2 2 2" xfId="27624"/>
    <cellStyle name="Normál 5 4 6 5 2 3" xfId="12781"/>
    <cellStyle name="Normál 5 4 6 5 2 4" xfId="22682"/>
    <cellStyle name="Normál 5 4 6 5 3" xfId="15257"/>
    <cellStyle name="Normál 5 4 6 5 3 2" xfId="25151"/>
    <cellStyle name="Normál 5 4 6 5 4" xfId="10242"/>
    <cellStyle name="Normál 5 4 6 5 5" xfId="7564"/>
    <cellStyle name="Normál 5 4 6 5 6" xfId="20212"/>
    <cellStyle name="Normál 5 4 6 5 7" xfId="30072"/>
    <cellStyle name="Normál 5 4 6 6" xfId="2638"/>
    <cellStyle name="Normál 5 4 6 6 2" xfId="7567"/>
    <cellStyle name="Normál 5 4 6 6 2 2" xfId="17745"/>
    <cellStyle name="Normál 5 4 6 6 2 2 2" xfId="27625"/>
    <cellStyle name="Normál 5 4 6 6 2 3" xfId="12782"/>
    <cellStyle name="Normál 5 4 6 6 2 4" xfId="22683"/>
    <cellStyle name="Normál 5 4 6 6 3" xfId="15258"/>
    <cellStyle name="Normál 5 4 6 6 3 2" xfId="25152"/>
    <cellStyle name="Normál 5 4 6 6 4" xfId="10243"/>
    <cellStyle name="Normál 5 4 6 6 5" xfId="7566"/>
    <cellStyle name="Normál 5 4 6 6 6" xfId="20213"/>
    <cellStyle name="Normál 5 4 6 6 7" xfId="30073"/>
    <cellStyle name="Normál 5 4 6 7" xfId="7568"/>
    <cellStyle name="Normál 5 4 6 7 2" xfId="17737"/>
    <cellStyle name="Normál 5 4 6 7 2 2" xfId="27617"/>
    <cellStyle name="Normál 5 4 6 7 3" xfId="12774"/>
    <cellStyle name="Normál 5 4 6 7 4" xfId="22675"/>
    <cellStyle name="Normál 5 4 6 8" xfId="15250"/>
    <cellStyle name="Normál 5 4 6 8 2" xfId="25144"/>
    <cellStyle name="Normál 5 4 6 9" xfId="10235"/>
    <cellStyle name="Normál 5 4 7" xfId="2639"/>
    <cellStyle name="Normál 5 4 7 10" xfId="7569"/>
    <cellStyle name="Normál 5 4 7 11" xfId="20214"/>
    <cellStyle name="Normál 5 4 7 12" xfId="30074"/>
    <cellStyle name="Normál 5 4 7 2" xfId="2640"/>
    <cellStyle name="Normál 5 4 7 2 10" xfId="30075"/>
    <cellStyle name="Normál 5 4 7 2 2" xfId="2641"/>
    <cellStyle name="Normál 5 4 7 2 2 2" xfId="7572"/>
    <cellStyle name="Normál 5 4 7 2 2 2 2" xfId="17748"/>
    <cellStyle name="Normál 5 4 7 2 2 2 2 2" xfId="27628"/>
    <cellStyle name="Normál 5 4 7 2 2 2 3" xfId="12785"/>
    <cellStyle name="Normál 5 4 7 2 2 2 4" xfId="22686"/>
    <cellStyle name="Normál 5 4 7 2 2 3" xfId="15261"/>
    <cellStyle name="Normál 5 4 7 2 2 3 2" xfId="25155"/>
    <cellStyle name="Normál 5 4 7 2 2 4" xfId="10246"/>
    <cellStyle name="Normál 5 4 7 2 2 5" xfId="7571"/>
    <cellStyle name="Normál 5 4 7 2 2 6" xfId="20216"/>
    <cellStyle name="Normál 5 4 7 2 2 7" xfId="30076"/>
    <cellStyle name="Normál 5 4 7 2 3" xfId="2642"/>
    <cellStyle name="Normál 5 4 7 2 3 2" xfId="7574"/>
    <cellStyle name="Normál 5 4 7 2 3 2 2" xfId="17749"/>
    <cellStyle name="Normál 5 4 7 2 3 2 2 2" xfId="27629"/>
    <cellStyle name="Normál 5 4 7 2 3 2 3" xfId="12786"/>
    <cellStyle name="Normál 5 4 7 2 3 2 4" xfId="22687"/>
    <cellStyle name="Normál 5 4 7 2 3 3" xfId="15262"/>
    <cellStyle name="Normál 5 4 7 2 3 3 2" xfId="25156"/>
    <cellStyle name="Normál 5 4 7 2 3 4" xfId="10247"/>
    <cellStyle name="Normál 5 4 7 2 3 5" xfId="7573"/>
    <cellStyle name="Normál 5 4 7 2 3 6" xfId="20217"/>
    <cellStyle name="Normál 5 4 7 2 3 7" xfId="30077"/>
    <cellStyle name="Normál 5 4 7 2 4" xfId="2643"/>
    <cellStyle name="Normál 5 4 7 2 4 2" xfId="7576"/>
    <cellStyle name="Normál 5 4 7 2 4 2 2" xfId="17750"/>
    <cellStyle name="Normál 5 4 7 2 4 2 2 2" xfId="27630"/>
    <cellStyle name="Normál 5 4 7 2 4 2 3" xfId="12787"/>
    <cellStyle name="Normál 5 4 7 2 4 2 4" xfId="22688"/>
    <cellStyle name="Normál 5 4 7 2 4 3" xfId="15263"/>
    <cellStyle name="Normál 5 4 7 2 4 3 2" xfId="25157"/>
    <cellStyle name="Normál 5 4 7 2 4 4" xfId="10248"/>
    <cellStyle name="Normál 5 4 7 2 4 5" xfId="7575"/>
    <cellStyle name="Normál 5 4 7 2 4 6" xfId="20218"/>
    <cellStyle name="Normál 5 4 7 2 4 7" xfId="30078"/>
    <cellStyle name="Normál 5 4 7 2 5" xfId="7577"/>
    <cellStyle name="Normál 5 4 7 2 5 2" xfId="17747"/>
    <cellStyle name="Normál 5 4 7 2 5 2 2" xfId="27627"/>
    <cellStyle name="Normál 5 4 7 2 5 3" xfId="12784"/>
    <cellStyle name="Normál 5 4 7 2 5 4" xfId="22685"/>
    <cellStyle name="Normál 5 4 7 2 6" xfId="15260"/>
    <cellStyle name="Normál 5 4 7 2 6 2" xfId="25154"/>
    <cellStyle name="Normál 5 4 7 2 7" xfId="10245"/>
    <cellStyle name="Normál 5 4 7 2 8" xfId="7570"/>
    <cellStyle name="Normál 5 4 7 2 9" xfId="20215"/>
    <cellStyle name="Normál 5 4 7 3" xfId="2644"/>
    <cellStyle name="Normál 5 4 7 3 2" xfId="7579"/>
    <cellStyle name="Normál 5 4 7 3 2 2" xfId="17751"/>
    <cellStyle name="Normál 5 4 7 3 2 2 2" xfId="27631"/>
    <cellStyle name="Normál 5 4 7 3 2 3" xfId="12788"/>
    <cellStyle name="Normál 5 4 7 3 2 4" xfId="22689"/>
    <cellStyle name="Normál 5 4 7 3 3" xfId="15264"/>
    <cellStyle name="Normál 5 4 7 3 3 2" xfId="25158"/>
    <cellStyle name="Normál 5 4 7 3 4" xfId="10249"/>
    <cellStyle name="Normál 5 4 7 3 5" xfId="7578"/>
    <cellStyle name="Normál 5 4 7 3 6" xfId="20219"/>
    <cellStyle name="Normál 5 4 7 3 7" xfId="30079"/>
    <cellStyle name="Normál 5 4 7 4" xfId="2645"/>
    <cellStyle name="Normál 5 4 7 4 2" xfId="7581"/>
    <cellStyle name="Normál 5 4 7 4 2 2" xfId="17752"/>
    <cellStyle name="Normál 5 4 7 4 2 2 2" xfId="27632"/>
    <cellStyle name="Normál 5 4 7 4 2 3" xfId="12789"/>
    <cellStyle name="Normál 5 4 7 4 2 4" xfId="22690"/>
    <cellStyle name="Normál 5 4 7 4 3" xfId="15265"/>
    <cellStyle name="Normál 5 4 7 4 3 2" xfId="25159"/>
    <cellStyle name="Normál 5 4 7 4 4" xfId="10250"/>
    <cellStyle name="Normál 5 4 7 4 5" xfId="7580"/>
    <cellStyle name="Normál 5 4 7 4 6" xfId="20220"/>
    <cellStyle name="Normál 5 4 7 4 7" xfId="30080"/>
    <cellStyle name="Normál 5 4 7 5" xfId="2646"/>
    <cellStyle name="Normál 5 4 7 5 2" xfId="7583"/>
    <cellStyle name="Normál 5 4 7 5 2 2" xfId="17753"/>
    <cellStyle name="Normál 5 4 7 5 2 2 2" xfId="27633"/>
    <cellStyle name="Normál 5 4 7 5 2 3" xfId="12790"/>
    <cellStyle name="Normál 5 4 7 5 2 4" xfId="22691"/>
    <cellStyle name="Normál 5 4 7 5 3" xfId="15266"/>
    <cellStyle name="Normál 5 4 7 5 3 2" xfId="25160"/>
    <cellStyle name="Normál 5 4 7 5 4" xfId="10251"/>
    <cellStyle name="Normál 5 4 7 5 5" xfId="7582"/>
    <cellStyle name="Normál 5 4 7 5 6" xfId="20221"/>
    <cellStyle name="Normál 5 4 7 5 7" xfId="30081"/>
    <cellStyle name="Normál 5 4 7 6" xfId="2647"/>
    <cellStyle name="Normál 5 4 7 6 2" xfId="7585"/>
    <cellStyle name="Normál 5 4 7 6 2 2" xfId="17754"/>
    <cellStyle name="Normál 5 4 7 6 2 2 2" xfId="27634"/>
    <cellStyle name="Normál 5 4 7 6 2 3" xfId="12791"/>
    <cellStyle name="Normál 5 4 7 6 2 4" xfId="22692"/>
    <cellStyle name="Normál 5 4 7 6 3" xfId="15267"/>
    <cellStyle name="Normál 5 4 7 6 3 2" xfId="25161"/>
    <cellStyle name="Normál 5 4 7 6 4" xfId="10252"/>
    <cellStyle name="Normál 5 4 7 6 5" xfId="7584"/>
    <cellStyle name="Normál 5 4 7 6 6" xfId="20222"/>
    <cellStyle name="Normál 5 4 7 6 7" xfId="30082"/>
    <cellStyle name="Normál 5 4 7 7" xfId="7586"/>
    <cellStyle name="Normál 5 4 7 7 2" xfId="17746"/>
    <cellStyle name="Normál 5 4 7 7 2 2" xfId="27626"/>
    <cellStyle name="Normál 5 4 7 7 3" xfId="12783"/>
    <cellStyle name="Normál 5 4 7 7 4" xfId="22684"/>
    <cellStyle name="Normál 5 4 7 8" xfId="15259"/>
    <cellStyle name="Normál 5 4 7 8 2" xfId="25153"/>
    <cellStyle name="Normál 5 4 7 9" xfId="10244"/>
    <cellStyle name="Normál 5 4 8" xfId="2648"/>
    <cellStyle name="Normál 5 4 8 10" xfId="30083"/>
    <cellStyle name="Normál 5 4 8 2" xfId="2649"/>
    <cellStyle name="Normál 5 4 8 2 2" xfId="7589"/>
    <cellStyle name="Normál 5 4 8 2 2 2" xfId="17756"/>
    <cellStyle name="Normál 5 4 8 2 2 2 2" xfId="27636"/>
    <cellStyle name="Normál 5 4 8 2 2 3" xfId="12793"/>
    <cellStyle name="Normál 5 4 8 2 2 4" xfId="22694"/>
    <cellStyle name="Normál 5 4 8 2 3" xfId="15269"/>
    <cellStyle name="Normál 5 4 8 2 3 2" xfId="25163"/>
    <cellStyle name="Normál 5 4 8 2 4" xfId="10254"/>
    <cellStyle name="Normál 5 4 8 2 5" xfId="7588"/>
    <cellStyle name="Normál 5 4 8 2 6" xfId="20224"/>
    <cellStyle name="Normál 5 4 8 2 7" xfId="30084"/>
    <cellStyle name="Normál 5 4 8 3" xfId="2650"/>
    <cellStyle name="Normál 5 4 8 3 2" xfId="7591"/>
    <cellStyle name="Normál 5 4 8 3 2 2" xfId="17757"/>
    <cellStyle name="Normál 5 4 8 3 2 2 2" xfId="27637"/>
    <cellStyle name="Normál 5 4 8 3 2 3" xfId="12794"/>
    <cellStyle name="Normál 5 4 8 3 2 4" xfId="22695"/>
    <cellStyle name="Normál 5 4 8 3 3" xfId="15270"/>
    <cellStyle name="Normál 5 4 8 3 3 2" xfId="25164"/>
    <cellStyle name="Normál 5 4 8 3 4" xfId="10255"/>
    <cellStyle name="Normál 5 4 8 3 5" xfId="7590"/>
    <cellStyle name="Normál 5 4 8 3 6" xfId="20225"/>
    <cellStyle name="Normál 5 4 8 3 7" xfId="30085"/>
    <cellStyle name="Normál 5 4 8 4" xfId="2651"/>
    <cellStyle name="Normál 5 4 8 4 2" xfId="7593"/>
    <cellStyle name="Normál 5 4 8 4 2 2" xfId="17758"/>
    <cellStyle name="Normál 5 4 8 4 2 2 2" xfId="27638"/>
    <cellStyle name="Normál 5 4 8 4 2 3" xfId="12795"/>
    <cellStyle name="Normál 5 4 8 4 2 4" xfId="22696"/>
    <cellStyle name="Normál 5 4 8 4 3" xfId="15271"/>
    <cellStyle name="Normál 5 4 8 4 3 2" xfId="25165"/>
    <cellStyle name="Normál 5 4 8 4 4" xfId="10256"/>
    <cellStyle name="Normál 5 4 8 4 5" xfId="7592"/>
    <cellStyle name="Normál 5 4 8 4 6" xfId="20226"/>
    <cellStyle name="Normál 5 4 8 4 7" xfId="30086"/>
    <cellStyle name="Normál 5 4 8 5" xfId="7594"/>
    <cellStyle name="Normál 5 4 8 5 2" xfId="17755"/>
    <cellStyle name="Normál 5 4 8 5 2 2" xfId="27635"/>
    <cellStyle name="Normál 5 4 8 5 3" xfId="12792"/>
    <cellStyle name="Normál 5 4 8 5 4" xfId="22693"/>
    <cellStyle name="Normál 5 4 8 6" xfId="15268"/>
    <cellStyle name="Normál 5 4 8 6 2" xfId="25162"/>
    <cellStyle name="Normál 5 4 8 7" xfId="10253"/>
    <cellStyle name="Normál 5 4 8 8" xfId="7587"/>
    <cellStyle name="Normál 5 4 8 9" xfId="20223"/>
    <cellStyle name="Normál 5 4 9" xfId="2652"/>
    <cellStyle name="Normál 5 4 9 10" xfId="30087"/>
    <cellStyle name="Normál 5 4 9 2" xfId="2653"/>
    <cellStyle name="Normál 5 4 9 2 2" xfId="7597"/>
    <cellStyle name="Normál 5 4 9 2 2 2" xfId="17760"/>
    <cellStyle name="Normál 5 4 9 2 2 2 2" xfId="27640"/>
    <cellStyle name="Normál 5 4 9 2 2 3" xfId="12797"/>
    <cellStyle name="Normál 5 4 9 2 2 4" xfId="22698"/>
    <cellStyle name="Normál 5 4 9 2 3" xfId="15273"/>
    <cellStyle name="Normál 5 4 9 2 3 2" xfId="25167"/>
    <cellStyle name="Normál 5 4 9 2 4" xfId="10258"/>
    <cellStyle name="Normál 5 4 9 2 5" xfId="7596"/>
    <cellStyle name="Normál 5 4 9 2 6" xfId="20228"/>
    <cellStyle name="Normál 5 4 9 2 7" xfId="30088"/>
    <cellStyle name="Normál 5 4 9 3" xfId="2654"/>
    <cellStyle name="Normál 5 4 9 3 2" xfId="7599"/>
    <cellStyle name="Normál 5 4 9 3 2 2" xfId="17761"/>
    <cellStyle name="Normál 5 4 9 3 2 2 2" xfId="27641"/>
    <cellStyle name="Normál 5 4 9 3 2 3" xfId="12798"/>
    <cellStyle name="Normál 5 4 9 3 2 4" xfId="22699"/>
    <cellStyle name="Normál 5 4 9 3 3" xfId="15274"/>
    <cellStyle name="Normál 5 4 9 3 3 2" xfId="25168"/>
    <cellStyle name="Normál 5 4 9 3 4" xfId="10259"/>
    <cellStyle name="Normál 5 4 9 3 5" xfId="7598"/>
    <cellStyle name="Normál 5 4 9 3 6" xfId="20229"/>
    <cellStyle name="Normál 5 4 9 3 7" xfId="30089"/>
    <cellStyle name="Normál 5 4 9 4" xfId="2655"/>
    <cellStyle name="Normál 5 4 9 4 2" xfId="7601"/>
    <cellStyle name="Normál 5 4 9 4 2 2" xfId="17762"/>
    <cellStyle name="Normál 5 4 9 4 2 2 2" xfId="27642"/>
    <cellStyle name="Normál 5 4 9 4 2 3" xfId="12799"/>
    <cellStyle name="Normál 5 4 9 4 2 4" xfId="22700"/>
    <cellStyle name="Normál 5 4 9 4 3" xfId="15275"/>
    <cellStyle name="Normál 5 4 9 4 3 2" xfId="25169"/>
    <cellStyle name="Normál 5 4 9 4 4" xfId="10260"/>
    <cellStyle name="Normál 5 4 9 4 5" xfId="7600"/>
    <cellStyle name="Normál 5 4 9 4 6" xfId="20230"/>
    <cellStyle name="Normál 5 4 9 4 7" xfId="30090"/>
    <cellStyle name="Normál 5 4 9 5" xfId="7602"/>
    <cellStyle name="Normál 5 4 9 5 2" xfId="17759"/>
    <cellStyle name="Normál 5 4 9 5 2 2" xfId="27639"/>
    <cellStyle name="Normál 5 4 9 5 3" xfId="12796"/>
    <cellStyle name="Normál 5 4 9 5 4" xfId="22697"/>
    <cellStyle name="Normál 5 4 9 6" xfId="15272"/>
    <cellStyle name="Normál 5 4 9 6 2" xfId="25166"/>
    <cellStyle name="Normál 5 4 9 7" xfId="10257"/>
    <cellStyle name="Normál 5 4 9 8" xfId="7595"/>
    <cellStyle name="Normál 5 4 9 9" xfId="20227"/>
    <cellStyle name="Normál 5 5" xfId="2656"/>
    <cellStyle name="Normál 5 5 10" xfId="2657"/>
    <cellStyle name="Normál 5 5 10 2" xfId="7605"/>
    <cellStyle name="Normál 5 5 10 2 2" xfId="17764"/>
    <cellStyle name="Normál 5 5 10 2 2 2" xfId="27644"/>
    <cellStyle name="Normál 5 5 10 2 3" xfId="12801"/>
    <cellStyle name="Normál 5 5 10 2 4" xfId="22702"/>
    <cellStyle name="Normál 5 5 10 3" xfId="15277"/>
    <cellStyle name="Normál 5 5 10 3 2" xfId="25171"/>
    <cellStyle name="Normál 5 5 10 4" xfId="10262"/>
    <cellStyle name="Normál 5 5 10 5" xfId="7604"/>
    <cellStyle name="Normál 5 5 10 6" xfId="20232"/>
    <cellStyle name="Normál 5 5 10 7" xfId="30092"/>
    <cellStyle name="Normál 5 5 11" xfId="2658"/>
    <cellStyle name="Normál 5 5 11 2" xfId="7607"/>
    <cellStyle name="Normál 5 5 11 2 2" xfId="17765"/>
    <cellStyle name="Normál 5 5 11 2 2 2" xfId="27645"/>
    <cellStyle name="Normál 5 5 11 2 3" xfId="12802"/>
    <cellStyle name="Normál 5 5 11 2 4" xfId="22703"/>
    <cellStyle name="Normál 5 5 11 3" xfId="15278"/>
    <cellStyle name="Normál 5 5 11 3 2" xfId="25172"/>
    <cellStyle name="Normál 5 5 11 4" xfId="10263"/>
    <cellStyle name="Normál 5 5 11 5" xfId="7606"/>
    <cellStyle name="Normál 5 5 11 6" xfId="20233"/>
    <cellStyle name="Normál 5 5 11 7" xfId="30093"/>
    <cellStyle name="Normál 5 5 12" xfId="2659"/>
    <cellStyle name="Normál 5 5 12 2" xfId="7609"/>
    <cellStyle name="Normál 5 5 12 2 2" xfId="17766"/>
    <cellStyle name="Normál 5 5 12 2 2 2" xfId="27646"/>
    <cellStyle name="Normál 5 5 12 2 3" xfId="12803"/>
    <cellStyle name="Normál 5 5 12 2 4" xfId="22704"/>
    <cellStyle name="Normál 5 5 12 3" xfId="15279"/>
    <cellStyle name="Normál 5 5 12 3 2" xfId="25173"/>
    <cellStyle name="Normál 5 5 12 4" xfId="10264"/>
    <cellStyle name="Normál 5 5 12 5" xfId="7608"/>
    <cellStyle name="Normál 5 5 12 6" xfId="20234"/>
    <cellStyle name="Normál 5 5 12 7" xfId="30094"/>
    <cellStyle name="Normál 5 5 13" xfId="7610"/>
    <cellStyle name="Normál 5 5 13 2" xfId="17763"/>
    <cellStyle name="Normál 5 5 13 2 2" xfId="27643"/>
    <cellStyle name="Normál 5 5 13 3" xfId="12800"/>
    <cellStyle name="Normál 5 5 13 4" xfId="22701"/>
    <cellStyle name="Normál 5 5 14" xfId="15276"/>
    <cellStyle name="Normál 5 5 14 2" xfId="25170"/>
    <cellStyle name="Normál 5 5 15" xfId="10261"/>
    <cellStyle name="Normál 5 5 16" xfId="7603"/>
    <cellStyle name="Normál 5 5 17" xfId="20231"/>
    <cellStyle name="Normál 5 5 18" xfId="30091"/>
    <cellStyle name="Normál 5 5 2" xfId="2660"/>
    <cellStyle name="Normál 5 5 2 10" xfId="7611"/>
    <cellStyle name="Normál 5 5 2 11" xfId="20235"/>
    <cellStyle name="Normál 5 5 2 12" xfId="30095"/>
    <cellStyle name="Normál 5 5 2 2" xfId="2661"/>
    <cellStyle name="Normál 5 5 2 2 10" xfId="30096"/>
    <cellStyle name="Normál 5 5 2 2 2" xfId="2662"/>
    <cellStyle name="Normál 5 5 2 2 2 2" xfId="7614"/>
    <cellStyle name="Normál 5 5 2 2 2 2 2" xfId="17769"/>
    <cellStyle name="Normál 5 5 2 2 2 2 2 2" xfId="27649"/>
    <cellStyle name="Normál 5 5 2 2 2 2 3" xfId="12806"/>
    <cellStyle name="Normál 5 5 2 2 2 2 4" xfId="22707"/>
    <cellStyle name="Normál 5 5 2 2 2 3" xfId="15282"/>
    <cellStyle name="Normál 5 5 2 2 2 3 2" xfId="25176"/>
    <cellStyle name="Normál 5 5 2 2 2 4" xfId="10267"/>
    <cellStyle name="Normál 5 5 2 2 2 5" xfId="7613"/>
    <cellStyle name="Normál 5 5 2 2 2 6" xfId="20237"/>
    <cellStyle name="Normál 5 5 2 2 2 7" xfId="30097"/>
    <cellStyle name="Normál 5 5 2 2 3" xfId="2663"/>
    <cellStyle name="Normál 5 5 2 2 3 2" xfId="7616"/>
    <cellStyle name="Normál 5 5 2 2 3 2 2" xfId="17770"/>
    <cellStyle name="Normál 5 5 2 2 3 2 2 2" xfId="27650"/>
    <cellStyle name="Normál 5 5 2 2 3 2 3" xfId="12807"/>
    <cellStyle name="Normál 5 5 2 2 3 2 4" xfId="22708"/>
    <cellStyle name="Normál 5 5 2 2 3 3" xfId="15283"/>
    <cellStyle name="Normál 5 5 2 2 3 3 2" xfId="25177"/>
    <cellStyle name="Normál 5 5 2 2 3 4" xfId="10268"/>
    <cellStyle name="Normál 5 5 2 2 3 5" xfId="7615"/>
    <cellStyle name="Normál 5 5 2 2 3 6" xfId="20238"/>
    <cellStyle name="Normál 5 5 2 2 3 7" xfId="30098"/>
    <cellStyle name="Normál 5 5 2 2 4" xfId="2664"/>
    <cellStyle name="Normál 5 5 2 2 4 2" xfId="7618"/>
    <cellStyle name="Normál 5 5 2 2 4 2 2" xfId="17771"/>
    <cellStyle name="Normál 5 5 2 2 4 2 2 2" xfId="27651"/>
    <cellStyle name="Normál 5 5 2 2 4 2 3" xfId="12808"/>
    <cellStyle name="Normál 5 5 2 2 4 2 4" xfId="22709"/>
    <cellStyle name="Normál 5 5 2 2 4 3" xfId="15284"/>
    <cellStyle name="Normál 5 5 2 2 4 3 2" xfId="25178"/>
    <cellStyle name="Normál 5 5 2 2 4 4" xfId="10269"/>
    <cellStyle name="Normál 5 5 2 2 4 5" xfId="7617"/>
    <cellStyle name="Normál 5 5 2 2 4 6" xfId="20239"/>
    <cellStyle name="Normál 5 5 2 2 4 7" xfId="30099"/>
    <cellStyle name="Normál 5 5 2 2 5" xfId="7619"/>
    <cellStyle name="Normál 5 5 2 2 5 2" xfId="17768"/>
    <cellStyle name="Normál 5 5 2 2 5 2 2" xfId="27648"/>
    <cellStyle name="Normál 5 5 2 2 5 3" xfId="12805"/>
    <cellStyle name="Normál 5 5 2 2 5 4" xfId="22706"/>
    <cellStyle name="Normál 5 5 2 2 6" xfId="15281"/>
    <cellStyle name="Normál 5 5 2 2 6 2" xfId="25175"/>
    <cellStyle name="Normál 5 5 2 2 7" xfId="10266"/>
    <cellStyle name="Normál 5 5 2 2 8" xfId="7612"/>
    <cellStyle name="Normál 5 5 2 2 9" xfId="20236"/>
    <cellStyle name="Normál 5 5 2 3" xfId="2665"/>
    <cellStyle name="Normál 5 5 2 3 2" xfId="7621"/>
    <cellStyle name="Normál 5 5 2 3 2 2" xfId="17772"/>
    <cellStyle name="Normál 5 5 2 3 2 2 2" xfId="27652"/>
    <cellStyle name="Normál 5 5 2 3 2 3" xfId="12809"/>
    <cellStyle name="Normál 5 5 2 3 2 4" xfId="22710"/>
    <cellStyle name="Normál 5 5 2 3 3" xfId="15285"/>
    <cellStyle name="Normál 5 5 2 3 3 2" xfId="25179"/>
    <cellStyle name="Normál 5 5 2 3 4" xfId="10270"/>
    <cellStyle name="Normál 5 5 2 3 5" xfId="7620"/>
    <cellStyle name="Normál 5 5 2 3 6" xfId="20240"/>
    <cellStyle name="Normál 5 5 2 3 7" xfId="30100"/>
    <cellStyle name="Normál 5 5 2 4" xfId="2666"/>
    <cellStyle name="Normál 5 5 2 4 2" xfId="7623"/>
    <cellStyle name="Normál 5 5 2 4 2 2" xfId="17773"/>
    <cellStyle name="Normál 5 5 2 4 2 2 2" xfId="27653"/>
    <cellStyle name="Normál 5 5 2 4 2 3" xfId="12810"/>
    <cellStyle name="Normál 5 5 2 4 2 4" xfId="22711"/>
    <cellStyle name="Normál 5 5 2 4 3" xfId="15286"/>
    <cellStyle name="Normál 5 5 2 4 3 2" xfId="25180"/>
    <cellStyle name="Normál 5 5 2 4 4" xfId="10271"/>
    <cellStyle name="Normál 5 5 2 4 5" xfId="7622"/>
    <cellStyle name="Normál 5 5 2 4 6" xfId="20241"/>
    <cellStyle name="Normál 5 5 2 4 7" xfId="30101"/>
    <cellStyle name="Normál 5 5 2 5" xfId="2667"/>
    <cellStyle name="Normál 5 5 2 5 2" xfId="7625"/>
    <cellStyle name="Normál 5 5 2 5 2 2" xfId="17774"/>
    <cellStyle name="Normál 5 5 2 5 2 2 2" xfId="27654"/>
    <cellStyle name="Normál 5 5 2 5 2 3" xfId="12811"/>
    <cellStyle name="Normál 5 5 2 5 2 4" xfId="22712"/>
    <cellStyle name="Normál 5 5 2 5 3" xfId="15287"/>
    <cellStyle name="Normál 5 5 2 5 3 2" xfId="25181"/>
    <cellStyle name="Normál 5 5 2 5 4" xfId="10272"/>
    <cellStyle name="Normál 5 5 2 5 5" xfId="7624"/>
    <cellStyle name="Normál 5 5 2 5 6" xfId="20242"/>
    <cellStyle name="Normál 5 5 2 5 7" xfId="30102"/>
    <cellStyle name="Normál 5 5 2 6" xfId="2668"/>
    <cellStyle name="Normál 5 5 2 6 2" xfId="7627"/>
    <cellStyle name="Normál 5 5 2 6 2 2" xfId="17775"/>
    <cellStyle name="Normál 5 5 2 6 2 2 2" xfId="27655"/>
    <cellStyle name="Normál 5 5 2 6 2 3" xfId="12812"/>
    <cellStyle name="Normál 5 5 2 6 2 4" xfId="22713"/>
    <cellStyle name="Normál 5 5 2 6 3" xfId="15288"/>
    <cellStyle name="Normál 5 5 2 6 3 2" xfId="25182"/>
    <cellStyle name="Normál 5 5 2 6 4" xfId="10273"/>
    <cellStyle name="Normál 5 5 2 6 5" xfId="7626"/>
    <cellStyle name="Normál 5 5 2 6 6" xfId="20243"/>
    <cellStyle name="Normál 5 5 2 6 7" xfId="30103"/>
    <cellStyle name="Normál 5 5 2 7" xfId="7628"/>
    <cellStyle name="Normál 5 5 2 7 2" xfId="17767"/>
    <cellStyle name="Normál 5 5 2 7 2 2" xfId="27647"/>
    <cellStyle name="Normál 5 5 2 7 3" xfId="12804"/>
    <cellStyle name="Normál 5 5 2 7 4" xfId="22705"/>
    <cellStyle name="Normál 5 5 2 8" xfId="15280"/>
    <cellStyle name="Normál 5 5 2 8 2" xfId="25174"/>
    <cellStyle name="Normál 5 5 2 9" xfId="10265"/>
    <cellStyle name="Normál 5 5 3" xfId="2669"/>
    <cellStyle name="Normál 5 5 3 10" xfId="7629"/>
    <cellStyle name="Normál 5 5 3 11" xfId="20244"/>
    <cellStyle name="Normál 5 5 3 12" xfId="30104"/>
    <cellStyle name="Normál 5 5 3 2" xfId="2670"/>
    <cellStyle name="Normál 5 5 3 2 10" xfId="30105"/>
    <cellStyle name="Normál 5 5 3 2 2" xfId="2671"/>
    <cellStyle name="Normál 5 5 3 2 2 2" xfId="7632"/>
    <cellStyle name="Normál 5 5 3 2 2 2 2" xfId="17778"/>
    <cellStyle name="Normál 5 5 3 2 2 2 2 2" xfId="27658"/>
    <cellStyle name="Normál 5 5 3 2 2 2 3" xfId="12815"/>
    <cellStyle name="Normál 5 5 3 2 2 2 4" xfId="22716"/>
    <cellStyle name="Normál 5 5 3 2 2 3" xfId="15291"/>
    <cellStyle name="Normál 5 5 3 2 2 3 2" xfId="25185"/>
    <cellStyle name="Normál 5 5 3 2 2 4" xfId="10276"/>
    <cellStyle name="Normál 5 5 3 2 2 5" xfId="7631"/>
    <cellStyle name="Normál 5 5 3 2 2 6" xfId="20246"/>
    <cellStyle name="Normál 5 5 3 2 2 7" xfId="30106"/>
    <cellStyle name="Normál 5 5 3 2 3" xfId="2672"/>
    <cellStyle name="Normál 5 5 3 2 3 2" xfId="7634"/>
    <cellStyle name="Normál 5 5 3 2 3 2 2" xfId="17779"/>
    <cellStyle name="Normál 5 5 3 2 3 2 2 2" xfId="27659"/>
    <cellStyle name="Normál 5 5 3 2 3 2 3" xfId="12816"/>
    <cellStyle name="Normál 5 5 3 2 3 2 4" xfId="22717"/>
    <cellStyle name="Normál 5 5 3 2 3 3" xfId="15292"/>
    <cellStyle name="Normál 5 5 3 2 3 3 2" xfId="25186"/>
    <cellStyle name="Normál 5 5 3 2 3 4" xfId="10277"/>
    <cellStyle name="Normál 5 5 3 2 3 5" xfId="7633"/>
    <cellStyle name="Normál 5 5 3 2 3 6" xfId="20247"/>
    <cellStyle name="Normál 5 5 3 2 3 7" xfId="30107"/>
    <cellStyle name="Normál 5 5 3 2 4" xfId="2673"/>
    <cellStyle name="Normál 5 5 3 2 4 2" xfId="7636"/>
    <cellStyle name="Normál 5 5 3 2 4 2 2" xfId="17780"/>
    <cellStyle name="Normál 5 5 3 2 4 2 2 2" xfId="27660"/>
    <cellStyle name="Normál 5 5 3 2 4 2 3" xfId="12817"/>
    <cellStyle name="Normál 5 5 3 2 4 2 4" xfId="22718"/>
    <cellStyle name="Normál 5 5 3 2 4 3" xfId="15293"/>
    <cellStyle name="Normál 5 5 3 2 4 3 2" xfId="25187"/>
    <cellStyle name="Normál 5 5 3 2 4 4" xfId="10278"/>
    <cellStyle name="Normál 5 5 3 2 4 5" xfId="7635"/>
    <cellStyle name="Normál 5 5 3 2 4 6" xfId="20248"/>
    <cellStyle name="Normál 5 5 3 2 4 7" xfId="30108"/>
    <cellStyle name="Normál 5 5 3 2 5" xfId="7637"/>
    <cellStyle name="Normál 5 5 3 2 5 2" xfId="17777"/>
    <cellStyle name="Normál 5 5 3 2 5 2 2" xfId="27657"/>
    <cellStyle name="Normál 5 5 3 2 5 3" xfId="12814"/>
    <cellStyle name="Normál 5 5 3 2 5 4" xfId="22715"/>
    <cellStyle name="Normál 5 5 3 2 6" xfId="15290"/>
    <cellStyle name="Normál 5 5 3 2 6 2" xfId="25184"/>
    <cellStyle name="Normál 5 5 3 2 7" xfId="10275"/>
    <cellStyle name="Normál 5 5 3 2 8" xfId="7630"/>
    <cellStyle name="Normál 5 5 3 2 9" xfId="20245"/>
    <cellStyle name="Normál 5 5 3 3" xfId="2674"/>
    <cellStyle name="Normál 5 5 3 3 2" xfId="7639"/>
    <cellStyle name="Normál 5 5 3 3 2 2" xfId="17781"/>
    <cellStyle name="Normál 5 5 3 3 2 2 2" xfId="27661"/>
    <cellStyle name="Normál 5 5 3 3 2 3" xfId="12818"/>
    <cellStyle name="Normál 5 5 3 3 2 4" xfId="22719"/>
    <cellStyle name="Normál 5 5 3 3 3" xfId="15294"/>
    <cellStyle name="Normál 5 5 3 3 3 2" xfId="25188"/>
    <cellStyle name="Normál 5 5 3 3 4" xfId="10279"/>
    <cellStyle name="Normál 5 5 3 3 5" xfId="7638"/>
    <cellStyle name="Normál 5 5 3 3 6" xfId="20249"/>
    <cellStyle name="Normál 5 5 3 3 7" xfId="30109"/>
    <cellStyle name="Normál 5 5 3 4" xfId="2675"/>
    <cellStyle name="Normál 5 5 3 4 2" xfId="7641"/>
    <cellStyle name="Normál 5 5 3 4 2 2" xfId="17782"/>
    <cellStyle name="Normál 5 5 3 4 2 2 2" xfId="27662"/>
    <cellStyle name="Normál 5 5 3 4 2 3" xfId="12819"/>
    <cellStyle name="Normál 5 5 3 4 2 4" xfId="22720"/>
    <cellStyle name="Normál 5 5 3 4 3" xfId="15295"/>
    <cellStyle name="Normál 5 5 3 4 3 2" xfId="25189"/>
    <cellStyle name="Normál 5 5 3 4 4" xfId="10280"/>
    <cellStyle name="Normál 5 5 3 4 5" xfId="7640"/>
    <cellStyle name="Normál 5 5 3 4 6" xfId="20250"/>
    <cellStyle name="Normál 5 5 3 4 7" xfId="30110"/>
    <cellStyle name="Normál 5 5 3 5" xfId="2676"/>
    <cellStyle name="Normál 5 5 3 5 2" xfId="7643"/>
    <cellStyle name="Normál 5 5 3 5 2 2" xfId="17783"/>
    <cellStyle name="Normál 5 5 3 5 2 2 2" xfId="27663"/>
    <cellStyle name="Normál 5 5 3 5 2 3" xfId="12820"/>
    <cellStyle name="Normál 5 5 3 5 2 4" xfId="22721"/>
    <cellStyle name="Normál 5 5 3 5 3" xfId="15296"/>
    <cellStyle name="Normál 5 5 3 5 3 2" xfId="25190"/>
    <cellStyle name="Normál 5 5 3 5 4" xfId="10281"/>
    <cellStyle name="Normál 5 5 3 5 5" xfId="7642"/>
    <cellStyle name="Normál 5 5 3 5 6" xfId="20251"/>
    <cellStyle name="Normál 5 5 3 5 7" xfId="30111"/>
    <cellStyle name="Normál 5 5 3 6" xfId="2677"/>
    <cellStyle name="Normál 5 5 3 6 2" xfId="7645"/>
    <cellStyle name="Normál 5 5 3 6 2 2" xfId="17784"/>
    <cellStyle name="Normál 5 5 3 6 2 2 2" xfId="27664"/>
    <cellStyle name="Normál 5 5 3 6 2 3" xfId="12821"/>
    <cellStyle name="Normál 5 5 3 6 2 4" xfId="22722"/>
    <cellStyle name="Normál 5 5 3 6 3" xfId="15297"/>
    <cellStyle name="Normál 5 5 3 6 3 2" xfId="25191"/>
    <cellStyle name="Normál 5 5 3 6 4" xfId="10282"/>
    <cellStyle name="Normál 5 5 3 6 5" xfId="7644"/>
    <cellStyle name="Normál 5 5 3 6 6" xfId="20252"/>
    <cellStyle name="Normál 5 5 3 6 7" xfId="30112"/>
    <cellStyle name="Normál 5 5 3 7" xfId="7646"/>
    <cellStyle name="Normál 5 5 3 7 2" xfId="17776"/>
    <cellStyle name="Normál 5 5 3 7 2 2" xfId="27656"/>
    <cellStyle name="Normál 5 5 3 7 3" xfId="12813"/>
    <cellStyle name="Normál 5 5 3 7 4" xfId="22714"/>
    <cellStyle name="Normál 5 5 3 8" xfId="15289"/>
    <cellStyle name="Normál 5 5 3 8 2" xfId="25183"/>
    <cellStyle name="Normál 5 5 3 9" xfId="10274"/>
    <cellStyle name="Normál 5 5 4" xfId="2678"/>
    <cellStyle name="Normál 5 5 4 10" xfId="7647"/>
    <cellStyle name="Normál 5 5 4 11" xfId="20253"/>
    <cellStyle name="Normál 5 5 4 12" xfId="30113"/>
    <cellStyle name="Normál 5 5 4 2" xfId="2679"/>
    <cellStyle name="Normál 5 5 4 2 10" xfId="30114"/>
    <cellStyle name="Normál 5 5 4 2 2" xfId="2680"/>
    <cellStyle name="Normál 5 5 4 2 2 2" xfId="7650"/>
    <cellStyle name="Normál 5 5 4 2 2 2 2" xfId="17787"/>
    <cellStyle name="Normál 5 5 4 2 2 2 2 2" xfId="27667"/>
    <cellStyle name="Normál 5 5 4 2 2 2 3" xfId="12824"/>
    <cellStyle name="Normál 5 5 4 2 2 2 4" xfId="22725"/>
    <cellStyle name="Normál 5 5 4 2 2 3" xfId="15300"/>
    <cellStyle name="Normál 5 5 4 2 2 3 2" xfId="25194"/>
    <cellStyle name="Normál 5 5 4 2 2 4" xfId="10285"/>
    <cellStyle name="Normál 5 5 4 2 2 5" xfId="7649"/>
    <cellStyle name="Normál 5 5 4 2 2 6" xfId="20255"/>
    <cellStyle name="Normál 5 5 4 2 2 7" xfId="30115"/>
    <cellStyle name="Normál 5 5 4 2 3" xfId="2681"/>
    <cellStyle name="Normál 5 5 4 2 3 2" xfId="7652"/>
    <cellStyle name="Normál 5 5 4 2 3 2 2" xfId="17788"/>
    <cellStyle name="Normál 5 5 4 2 3 2 2 2" xfId="27668"/>
    <cellStyle name="Normál 5 5 4 2 3 2 3" xfId="12825"/>
    <cellStyle name="Normál 5 5 4 2 3 2 4" xfId="22726"/>
    <cellStyle name="Normál 5 5 4 2 3 3" xfId="15301"/>
    <cellStyle name="Normál 5 5 4 2 3 3 2" xfId="25195"/>
    <cellStyle name="Normál 5 5 4 2 3 4" xfId="10286"/>
    <cellStyle name="Normál 5 5 4 2 3 5" xfId="7651"/>
    <cellStyle name="Normál 5 5 4 2 3 6" xfId="20256"/>
    <cellStyle name="Normál 5 5 4 2 3 7" xfId="30116"/>
    <cellStyle name="Normál 5 5 4 2 4" xfId="2682"/>
    <cellStyle name="Normál 5 5 4 2 4 2" xfId="7654"/>
    <cellStyle name="Normál 5 5 4 2 4 2 2" xfId="17789"/>
    <cellStyle name="Normál 5 5 4 2 4 2 2 2" xfId="27669"/>
    <cellStyle name="Normál 5 5 4 2 4 2 3" xfId="12826"/>
    <cellStyle name="Normál 5 5 4 2 4 2 4" xfId="22727"/>
    <cellStyle name="Normál 5 5 4 2 4 3" xfId="15302"/>
    <cellStyle name="Normál 5 5 4 2 4 3 2" xfId="25196"/>
    <cellStyle name="Normál 5 5 4 2 4 4" xfId="10287"/>
    <cellStyle name="Normál 5 5 4 2 4 5" xfId="7653"/>
    <cellStyle name="Normál 5 5 4 2 4 6" xfId="20257"/>
    <cellStyle name="Normál 5 5 4 2 4 7" xfId="30117"/>
    <cellStyle name="Normál 5 5 4 2 5" xfId="7655"/>
    <cellStyle name="Normál 5 5 4 2 5 2" xfId="17786"/>
    <cellStyle name="Normál 5 5 4 2 5 2 2" xfId="27666"/>
    <cellStyle name="Normál 5 5 4 2 5 3" xfId="12823"/>
    <cellStyle name="Normál 5 5 4 2 5 4" xfId="22724"/>
    <cellStyle name="Normál 5 5 4 2 6" xfId="15299"/>
    <cellStyle name="Normál 5 5 4 2 6 2" xfId="25193"/>
    <cellStyle name="Normál 5 5 4 2 7" xfId="10284"/>
    <cellStyle name="Normál 5 5 4 2 8" xfId="7648"/>
    <cellStyle name="Normál 5 5 4 2 9" xfId="20254"/>
    <cellStyle name="Normál 5 5 4 3" xfId="2683"/>
    <cellStyle name="Normál 5 5 4 3 2" xfId="7657"/>
    <cellStyle name="Normál 5 5 4 3 2 2" xfId="17790"/>
    <cellStyle name="Normál 5 5 4 3 2 2 2" xfId="27670"/>
    <cellStyle name="Normál 5 5 4 3 2 3" xfId="12827"/>
    <cellStyle name="Normál 5 5 4 3 2 4" xfId="22728"/>
    <cellStyle name="Normál 5 5 4 3 3" xfId="15303"/>
    <cellStyle name="Normál 5 5 4 3 3 2" xfId="25197"/>
    <cellStyle name="Normál 5 5 4 3 4" xfId="10288"/>
    <cellStyle name="Normál 5 5 4 3 5" xfId="7656"/>
    <cellStyle name="Normál 5 5 4 3 6" xfId="20258"/>
    <cellStyle name="Normál 5 5 4 3 7" xfId="30118"/>
    <cellStyle name="Normál 5 5 4 4" xfId="2684"/>
    <cellStyle name="Normál 5 5 4 4 2" xfId="7659"/>
    <cellStyle name="Normál 5 5 4 4 2 2" xfId="17791"/>
    <cellStyle name="Normál 5 5 4 4 2 2 2" xfId="27671"/>
    <cellStyle name="Normál 5 5 4 4 2 3" xfId="12828"/>
    <cellStyle name="Normál 5 5 4 4 2 4" xfId="22729"/>
    <cellStyle name="Normál 5 5 4 4 3" xfId="15304"/>
    <cellStyle name="Normál 5 5 4 4 3 2" xfId="25198"/>
    <cellStyle name="Normál 5 5 4 4 4" xfId="10289"/>
    <cellStyle name="Normál 5 5 4 4 5" xfId="7658"/>
    <cellStyle name="Normál 5 5 4 4 6" xfId="20259"/>
    <cellStyle name="Normál 5 5 4 4 7" xfId="30119"/>
    <cellStyle name="Normál 5 5 4 5" xfId="2685"/>
    <cellStyle name="Normál 5 5 4 5 2" xfId="7661"/>
    <cellStyle name="Normál 5 5 4 5 2 2" xfId="17792"/>
    <cellStyle name="Normál 5 5 4 5 2 2 2" xfId="27672"/>
    <cellStyle name="Normál 5 5 4 5 2 3" xfId="12829"/>
    <cellStyle name="Normál 5 5 4 5 2 4" xfId="22730"/>
    <cellStyle name="Normál 5 5 4 5 3" xfId="15305"/>
    <cellStyle name="Normál 5 5 4 5 3 2" xfId="25199"/>
    <cellStyle name="Normál 5 5 4 5 4" xfId="10290"/>
    <cellStyle name="Normál 5 5 4 5 5" xfId="7660"/>
    <cellStyle name="Normál 5 5 4 5 6" xfId="20260"/>
    <cellStyle name="Normál 5 5 4 5 7" xfId="30120"/>
    <cellStyle name="Normál 5 5 4 6" xfId="2686"/>
    <cellStyle name="Normál 5 5 4 6 2" xfId="7663"/>
    <cellStyle name="Normál 5 5 4 6 2 2" xfId="17793"/>
    <cellStyle name="Normál 5 5 4 6 2 2 2" xfId="27673"/>
    <cellStyle name="Normál 5 5 4 6 2 3" xfId="12830"/>
    <cellStyle name="Normál 5 5 4 6 2 4" xfId="22731"/>
    <cellStyle name="Normál 5 5 4 6 3" xfId="15306"/>
    <cellStyle name="Normál 5 5 4 6 3 2" xfId="25200"/>
    <cellStyle name="Normál 5 5 4 6 4" xfId="10291"/>
    <cellStyle name="Normál 5 5 4 6 5" xfId="7662"/>
    <cellStyle name="Normál 5 5 4 6 6" xfId="20261"/>
    <cellStyle name="Normál 5 5 4 6 7" xfId="30121"/>
    <cellStyle name="Normál 5 5 4 7" xfId="7664"/>
    <cellStyle name="Normál 5 5 4 7 2" xfId="17785"/>
    <cellStyle name="Normál 5 5 4 7 2 2" xfId="27665"/>
    <cellStyle name="Normál 5 5 4 7 3" xfId="12822"/>
    <cellStyle name="Normál 5 5 4 7 4" xfId="22723"/>
    <cellStyle name="Normál 5 5 4 8" xfId="15298"/>
    <cellStyle name="Normál 5 5 4 8 2" xfId="25192"/>
    <cellStyle name="Normál 5 5 4 9" xfId="10283"/>
    <cellStyle name="Normál 5 5 5" xfId="2687"/>
    <cellStyle name="Normál 5 5 5 10" xfId="7665"/>
    <cellStyle name="Normál 5 5 5 11" xfId="20262"/>
    <cellStyle name="Normál 5 5 5 12" xfId="30122"/>
    <cellStyle name="Normál 5 5 5 2" xfId="2688"/>
    <cellStyle name="Normál 5 5 5 2 10" xfId="30123"/>
    <cellStyle name="Normál 5 5 5 2 2" xfId="2689"/>
    <cellStyle name="Normál 5 5 5 2 2 2" xfId="7668"/>
    <cellStyle name="Normál 5 5 5 2 2 2 2" xfId="17796"/>
    <cellStyle name="Normál 5 5 5 2 2 2 2 2" xfId="27676"/>
    <cellStyle name="Normál 5 5 5 2 2 2 3" xfId="12833"/>
    <cellStyle name="Normál 5 5 5 2 2 2 4" xfId="22734"/>
    <cellStyle name="Normál 5 5 5 2 2 3" xfId="15309"/>
    <cellStyle name="Normál 5 5 5 2 2 3 2" xfId="25203"/>
    <cellStyle name="Normál 5 5 5 2 2 4" xfId="10294"/>
    <cellStyle name="Normál 5 5 5 2 2 5" xfId="7667"/>
    <cellStyle name="Normál 5 5 5 2 2 6" xfId="20264"/>
    <cellStyle name="Normál 5 5 5 2 2 7" xfId="30124"/>
    <cellStyle name="Normál 5 5 5 2 3" xfId="2690"/>
    <cellStyle name="Normál 5 5 5 2 3 2" xfId="7670"/>
    <cellStyle name="Normál 5 5 5 2 3 2 2" xfId="17797"/>
    <cellStyle name="Normál 5 5 5 2 3 2 2 2" xfId="27677"/>
    <cellStyle name="Normál 5 5 5 2 3 2 3" xfId="12834"/>
    <cellStyle name="Normál 5 5 5 2 3 2 4" xfId="22735"/>
    <cellStyle name="Normál 5 5 5 2 3 3" xfId="15310"/>
    <cellStyle name="Normál 5 5 5 2 3 3 2" xfId="25204"/>
    <cellStyle name="Normál 5 5 5 2 3 4" xfId="10295"/>
    <cellStyle name="Normál 5 5 5 2 3 5" xfId="7669"/>
    <cellStyle name="Normál 5 5 5 2 3 6" xfId="20265"/>
    <cellStyle name="Normál 5 5 5 2 3 7" xfId="30125"/>
    <cellStyle name="Normál 5 5 5 2 4" xfId="2691"/>
    <cellStyle name="Normál 5 5 5 2 4 2" xfId="7672"/>
    <cellStyle name="Normál 5 5 5 2 4 2 2" xfId="17798"/>
    <cellStyle name="Normál 5 5 5 2 4 2 2 2" xfId="27678"/>
    <cellStyle name="Normál 5 5 5 2 4 2 3" xfId="12835"/>
    <cellStyle name="Normál 5 5 5 2 4 2 4" xfId="22736"/>
    <cellStyle name="Normál 5 5 5 2 4 3" xfId="15311"/>
    <cellStyle name="Normál 5 5 5 2 4 3 2" xfId="25205"/>
    <cellStyle name="Normál 5 5 5 2 4 4" xfId="10296"/>
    <cellStyle name="Normál 5 5 5 2 4 5" xfId="7671"/>
    <cellStyle name="Normál 5 5 5 2 4 6" xfId="20266"/>
    <cellStyle name="Normál 5 5 5 2 4 7" xfId="30126"/>
    <cellStyle name="Normál 5 5 5 2 5" xfId="7673"/>
    <cellStyle name="Normál 5 5 5 2 5 2" xfId="17795"/>
    <cellStyle name="Normál 5 5 5 2 5 2 2" xfId="27675"/>
    <cellStyle name="Normál 5 5 5 2 5 3" xfId="12832"/>
    <cellStyle name="Normál 5 5 5 2 5 4" xfId="22733"/>
    <cellStyle name="Normál 5 5 5 2 6" xfId="15308"/>
    <cellStyle name="Normál 5 5 5 2 6 2" xfId="25202"/>
    <cellStyle name="Normál 5 5 5 2 7" xfId="10293"/>
    <cellStyle name="Normál 5 5 5 2 8" xfId="7666"/>
    <cellStyle name="Normál 5 5 5 2 9" xfId="20263"/>
    <cellStyle name="Normál 5 5 5 3" xfId="2692"/>
    <cellStyle name="Normál 5 5 5 3 2" xfId="7675"/>
    <cellStyle name="Normál 5 5 5 3 2 2" xfId="17799"/>
    <cellStyle name="Normál 5 5 5 3 2 2 2" xfId="27679"/>
    <cellStyle name="Normál 5 5 5 3 2 3" xfId="12836"/>
    <cellStyle name="Normál 5 5 5 3 2 4" xfId="22737"/>
    <cellStyle name="Normál 5 5 5 3 3" xfId="15312"/>
    <cellStyle name="Normál 5 5 5 3 3 2" xfId="25206"/>
    <cellStyle name="Normál 5 5 5 3 4" xfId="10297"/>
    <cellStyle name="Normál 5 5 5 3 5" xfId="7674"/>
    <cellStyle name="Normál 5 5 5 3 6" xfId="20267"/>
    <cellStyle name="Normál 5 5 5 3 7" xfId="30127"/>
    <cellStyle name="Normál 5 5 5 4" xfId="2693"/>
    <cellStyle name="Normál 5 5 5 4 2" xfId="7677"/>
    <cellStyle name="Normál 5 5 5 4 2 2" xfId="17800"/>
    <cellStyle name="Normál 5 5 5 4 2 2 2" xfId="27680"/>
    <cellStyle name="Normál 5 5 5 4 2 3" xfId="12837"/>
    <cellStyle name="Normál 5 5 5 4 2 4" xfId="22738"/>
    <cellStyle name="Normál 5 5 5 4 3" xfId="15313"/>
    <cellStyle name="Normál 5 5 5 4 3 2" xfId="25207"/>
    <cellStyle name="Normál 5 5 5 4 4" xfId="10298"/>
    <cellStyle name="Normál 5 5 5 4 5" xfId="7676"/>
    <cellStyle name="Normál 5 5 5 4 6" xfId="20268"/>
    <cellStyle name="Normál 5 5 5 4 7" xfId="30128"/>
    <cellStyle name="Normál 5 5 5 5" xfId="2694"/>
    <cellStyle name="Normál 5 5 5 5 2" xfId="7679"/>
    <cellStyle name="Normál 5 5 5 5 2 2" xfId="17801"/>
    <cellStyle name="Normál 5 5 5 5 2 2 2" xfId="27681"/>
    <cellStyle name="Normál 5 5 5 5 2 3" xfId="12838"/>
    <cellStyle name="Normál 5 5 5 5 2 4" xfId="22739"/>
    <cellStyle name="Normál 5 5 5 5 3" xfId="15314"/>
    <cellStyle name="Normál 5 5 5 5 3 2" xfId="25208"/>
    <cellStyle name="Normál 5 5 5 5 4" xfId="10299"/>
    <cellStyle name="Normál 5 5 5 5 5" xfId="7678"/>
    <cellStyle name="Normál 5 5 5 5 6" xfId="20269"/>
    <cellStyle name="Normál 5 5 5 5 7" xfId="30129"/>
    <cellStyle name="Normál 5 5 5 6" xfId="2695"/>
    <cellStyle name="Normál 5 5 5 6 2" xfId="7681"/>
    <cellStyle name="Normál 5 5 5 6 2 2" xfId="17802"/>
    <cellStyle name="Normál 5 5 5 6 2 2 2" xfId="27682"/>
    <cellStyle name="Normál 5 5 5 6 2 3" xfId="12839"/>
    <cellStyle name="Normál 5 5 5 6 2 4" xfId="22740"/>
    <cellStyle name="Normál 5 5 5 6 3" xfId="15315"/>
    <cellStyle name="Normál 5 5 5 6 3 2" xfId="25209"/>
    <cellStyle name="Normál 5 5 5 6 4" xfId="10300"/>
    <cellStyle name="Normál 5 5 5 6 5" xfId="7680"/>
    <cellStyle name="Normál 5 5 5 6 6" xfId="20270"/>
    <cellStyle name="Normál 5 5 5 6 7" xfId="30130"/>
    <cellStyle name="Normál 5 5 5 7" xfId="7682"/>
    <cellStyle name="Normál 5 5 5 7 2" xfId="17794"/>
    <cellStyle name="Normál 5 5 5 7 2 2" xfId="27674"/>
    <cellStyle name="Normál 5 5 5 7 3" xfId="12831"/>
    <cellStyle name="Normál 5 5 5 7 4" xfId="22732"/>
    <cellStyle name="Normál 5 5 5 8" xfId="15307"/>
    <cellStyle name="Normál 5 5 5 8 2" xfId="25201"/>
    <cellStyle name="Normál 5 5 5 9" xfId="10292"/>
    <cellStyle name="Normál 5 5 6" xfId="2696"/>
    <cellStyle name="Normál 5 5 6 10" xfId="7683"/>
    <cellStyle name="Normál 5 5 6 11" xfId="20271"/>
    <cellStyle name="Normál 5 5 6 12" xfId="30131"/>
    <cellStyle name="Normál 5 5 6 2" xfId="2697"/>
    <cellStyle name="Normál 5 5 6 2 10" xfId="30132"/>
    <cellStyle name="Normál 5 5 6 2 2" xfId="2698"/>
    <cellStyle name="Normál 5 5 6 2 2 2" xfId="7686"/>
    <cellStyle name="Normál 5 5 6 2 2 2 2" xfId="17805"/>
    <cellStyle name="Normál 5 5 6 2 2 2 2 2" xfId="27685"/>
    <cellStyle name="Normál 5 5 6 2 2 2 3" xfId="12842"/>
    <cellStyle name="Normál 5 5 6 2 2 2 4" xfId="22743"/>
    <cellStyle name="Normál 5 5 6 2 2 3" xfId="15318"/>
    <cellStyle name="Normál 5 5 6 2 2 3 2" xfId="25212"/>
    <cellStyle name="Normál 5 5 6 2 2 4" xfId="10303"/>
    <cellStyle name="Normál 5 5 6 2 2 5" xfId="7685"/>
    <cellStyle name="Normál 5 5 6 2 2 6" xfId="20273"/>
    <cellStyle name="Normál 5 5 6 2 2 7" xfId="30133"/>
    <cellStyle name="Normál 5 5 6 2 3" xfId="2699"/>
    <cellStyle name="Normál 5 5 6 2 3 2" xfId="7688"/>
    <cellStyle name="Normál 5 5 6 2 3 2 2" xfId="17806"/>
    <cellStyle name="Normál 5 5 6 2 3 2 2 2" xfId="27686"/>
    <cellStyle name="Normál 5 5 6 2 3 2 3" xfId="12843"/>
    <cellStyle name="Normál 5 5 6 2 3 2 4" xfId="22744"/>
    <cellStyle name="Normál 5 5 6 2 3 3" xfId="15319"/>
    <cellStyle name="Normál 5 5 6 2 3 3 2" xfId="25213"/>
    <cellStyle name="Normál 5 5 6 2 3 4" xfId="10304"/>
    <cellStyle name="Normál 5 5 6 2 3 5" xfId="7687"/>
    <cellStyle name="Normál 5 5 6 2 3 6" xfId="20274"/>
    <cellStyle name="Normál 5 5 6 2 3 7" xfId="30134"/>
    <cellStyle name="Normál 5 5 6 2 4" xfId="2700"/>
    <cellStyle name="Normál 5 5 6 2 4 2" xfId="7690"/>
    <cellStyle name="Normál 5 5 6 2 4 2 2" xfId="17807"/>
    <cellStyle name="Normál 5 5 6 2 4 2 2 2" xfId="27687"/>
    <cellStyle name="Normál 5 5 6 2 4 2 3" xfId="12844"/>
    <cellStyle name="Normál 5 5 6 2 4 2 4" xfId="22745"/>
    <cellStyle name="Normál 5 5 6 2 4 3" xfId="15320"/>
    <cellStyle name="Normál 5 5 6 2 4 3 2" xfId="25214"/>
    <cellStyle name="Normál 5 5 6 2 4 4" xfId="10305"/>
    <cellStyle name="Normál 5 5 6 2 4 5" xfId="7689"/>
    <cellStyle name="Normál 5 5 6 2 4 6" xfId="20275"/>
    <cellStyle name="Normál 5 5 6 2 4 7" xfId="30135"/>
    <cellStyle name="Normál 5 5 6 2 5" xfId="7691"/>
    <cellStyle name="Normál 5 5 6 2 5 2" xfId="17804"/>
    <cellStyle name="Normál 5 5 6 2 5 2 2" xfId="27684"/>
    <cellStyle name="Normál 5 5 6 2 5 3" xfId="12841"/>
    <cellStyle name="Normál 5 5 6 2 5 4" xfId="22742"/>
    <cellStyle name="Normál 5 5 6 2 6" xfId="15317"/>
    <cellStyle name="Normál 5 5 6 2 6 2" xfId="25211"/>
    <cellStyle name="Normál 5 5 6 2 7" xfId="10302"/>
    <cellStyle name="Normál 5 5 6 2 8" xfId="7684"/>
    <cellStyle name="Normál 5 5 6 2 9" xfId="20272"/>
    <cellStyle name="Normál 5 5 6 3" xfId="2701"/>
    <cellStyle name="Normál 5 5 6 3 2" xfId="7693"/>
    <cellStyle name="Normál 5 5 6 3 2 2" xfId="17808"/>
    <cellStyle name="Normál 5 5 6 3 2 2 2" xfId="27688"/>
    <cellStyle name="Normál 5 5 6 3 2 3" xfId="12845"/>
    <cellStyle name="Normál 5 5 6 3 2 4" xfId="22746"/>
    <cellStyle name="Normál 5 5 6 3 3" xfId="15321"/>
    <cellStyle name="Normál 5 5 6 3 3 2" xfId="25215"/>
    <cellStyle name="Normál 5 5 6 3 4" xfId="10306"/>
    <cellStyle name="Normál 5 5 6 3 5" xfId="7692"/>
    <cellStyle name="Normál 5 5 6 3 6" xfId="20276"/>
    <cellStyle name="Normál 5 5 6 3 7" xfId="30136"/>
    <cellStyle name="Normál 5 5 6 4" xfId="2702"/>
    <cellStyle name="Normál 5 5 6 4 2" xfId="7695"/>
    <cellStyle name="Normál 5 5 6 4 2 2" xfId="17809"/>
    <cellStyle name="Normál 5 5 6 4 2 2 2" xfId="27689"/>
    <cellStyle name="Normál 5 5 6 4 2 3" xfId="12846"/>
    <cellStyle name="Normál 5 5 6 4 2 4" xfId="22747"/>
    <cellStyle name="Normál 5 5 6 4 3" xfId="15322"/>
    <cellStyle name="Normál 5 5 6 4 3 2" xfId="25216"/>
    <cellStyle name="Normál 5 5 6 4 4" xfId="10307"/>
    <cellStyle name="Normál 5 5 6 4 5" xfId="7694"/>
    <cellStyle name="Normál 5 5 6 4 6" xfId="20277"/>
    <cellStyle name="Normál 5 5 6 4 7" xfId="30137"/>
    <cellStyle name="Normál 5 5 6 5" xfId="2703"/>
    <cellStyle name="Normál 5 5 6 5 2" xfId="7697"/>
    <cellStyle name="Normál 5 5 6 5 2 2" xfId="17810"/>
    <cellStyle name="Normál 5 5 6 5 2 2 2" xfId="27690"/>
    <cellStyle name="Normál 5 5 6 5 2 3" xfId="12847"/>
    <cellStyle name="Normál 5 5 6 5 2 4" xfId="22748"/>
    <cellStyle name="Normál 5 5 6 5 3" xfId="15323"/>
    <cellStyle name="Normál 5 5 6 5 3 2" xfId="25217"/>
    <cellStyle name="Normál 5 5 6 5 4" xfId="10308"/>
    <cellStyle name="Normál 5 5 6 5 5" xfId="7696"/>
    <cellStyle name="Normál 5 5 6 5 6" xfId="20278"/>
    <cellStyle name="Normál 5 5 6 5 7" xfId="30138"/>
    <cellStyle name="Normál 5 5 6 6" xfId="2704"/>
    <cellStyle name="Normál 5 5 6 6 2" xfId="7699"/>
    <cellStyle name="Normál 5 5 6 6 2 2" xfId="17811"/>
    <cellStyle name="Normál 5 5 6 6 2 2 2" xfId="27691"/>
    <cellStyle name="Normál 5 5 6 6 2 3" xfId="12848"/>
    <cellStyle name="Normál 5 5 6 6 2 4" xfId="22749"/>
    <cellStyle name="Normál 5 5 6 6 3" xfId="15324"/>
    <cellStyle name="Normál 5 5 6 6 3 2" xfId="25218"/>
    <cellStyle name="Normál 5 5 6 6 4" xfId="10309"/>
    <cellStyle name="Normál 5 5 6 6 5" xfId="7698"/>
    <cellStyle name="Normál 5 5 6 6 6" xfId="20279"/>
    <cellStyle name="Normál 5 5 6 6 7" xfId="30139"/>
    <cellStyle name="Normál 5 5 6 7" xfId="7700"/>
    <cellStyle name="Normál 5 5 6 7 2" xfId="17803"/>
    <cellStyle name="Normál 5 5 6 7 2 2" xfId="27683"/>
    <cellStyle name="Normál 5 5 6 7 3" xfId="12840"/>
    <cellStyle name="Normál 5 5 6 7 4" xfId="22741"/>
    <cellStyle name="Normál 5 5 6 8" xfId="15316"/>
    <cellStyle name="Normál 5 5 6 8 2" xfId="25210"/>
    <cellStyle name="Normál 5 5 6 9" xfId="10301"/>
    <cellStyle name="Normál 5 5 7" xfId="2705"/>
    <cellStyle name="Normál 5 5 7 10" xfId="30140"/>
    <cellStyle name="Normál 5 5 7 2" xfId="2706"/>
    <cellStyle name="Normál 5 5 7 2 2" xfId="7703"/>
    <cellStyle name="Normál 5 5 7 2 2 2" xfId="17813"/>
    <cellStyle name="Normál 5 5 7 2 2 2 2" xfId="27693"/>
    <cellStyle name="Normál 5 5 7 2 2 3" xfId="12850"/>
    <cellStyle name="Normál 5 5 7 2 2 4" xfId="22751"/>
    <cellStyle name="Normál 5 5 7 2 3" xfId="15326"/>
    <cellStyle name="Normál 5 5 7 2 3 2" xfId="25220"/>
    <cellStyle name="Normál 5 5 7 2 4" xfId="10311"/>
    <cellStyle name="Normál 5 5 7 2 5" xfId="7702"/>
    <cellStyle name="Normál 5 5 7 2 6" xfId="20281"/>
    <cellStyle name="Normál 5 5 7 2 7" xfId="30141"/>
    <cellStyle name="Normál 5 5 7 3" xfId="2707"/>
    <cellStyle name="Normál 5 5 7 3 2" xfId="7705"/>
    <cellStyle name="Normál 5 5 7 3 2 2" xfId="17814"/>
    <cellStyle name="Normál 5 5 7 3 2 2 2" xfId="27694"/>
    <cellStyle name="Normál 5 5 7 3 2 3" xfId="12851"/>
    <cellStyle name="Normál 5 5 7 3 2 4" xfId="22752"/>
    <cellStyle name="Normál 5 5 7 3 3" xfId="15327"/>
    <cellStyle name="Normál 5 5 7 3 3 2" xfId="25221"/>
    <cellStyle name="Normál 5 5 7 3 4" xfId="10312"/>
    <cellStyle name="Normál 5 5 7 3 5" xfId="7704"/>
    <cellStyle name="Normál 5 5 7 3 6" xfId="20282"/>
    <cellStyle name="Normál 5 5 7 3 7" xfId="30142"/>
    <cellStyle name="Normál 5 5 7 4" xfId="2708"/>
    <cellStyle name="Normál 5 5 7 4 2" xfId="7707"/>
    <cellStyle name="Normál 5 5 7 4 2 2" xfId="17815"/>
    <cellStyle name="Normál 5 5 7 4 2 2 2" xfId="27695"/>
    <cellStyle name="Normál 5 5 7 4 2 3" xfId="12852"/>
    <cellStyle name="Normál 5 5 7 4 2 4" xfId="22753"/>
    <cellStyle name="Normál 5 5 7 4 3" xfId="15328"/>
    <cellStyle name="Normál 5 5 7 4 3 2" xfId="25222"/>
    <cellStyle name="Normál 5 5 7 4 4" xfId="10313"/>
    <cellStyle name="Normál 5 5 7 4 5" xfId="7706"/>
    <cellStyle name="Normál 5 5 7 4 6" xfId="20283"/>
    <cellStyle name="Normál 5 5 7 4 7" xfId="30143"/>
    <cellStyle name="Normál 5 5 7 5" xfId="7708"/>
    <cellStyle name="Normál 5 5 7 5 2" xfId="17812"/>
    <cellStyle name="Normál 5 5 7 5 2 2" xfId="27692"/>
    <cellStyle name="Normál 5 5 7 5 3" xfId="12849"/>
    <cellStyle name="Normál 5 5 7 5 4" xfId="22750"/>
    <cellStyle name="Normál 5 5 7 6" xfId="15325"/>
    <cellStyle name="Normál 5 5 7 6 2" xfId="25219"/>
    <cellStyle name="Normál 5 5 7 7" xfId="10310"/>
    <cellStyle name="Normál 5 5 7 8" xfId="7701"/>
    <cellStyle name="Normál 5 5 7 9" xfId="20280"/>
    <cellStyle name="Normál 5 5 8" xfId="2709"/>
    <cellStyle name="Normál 5 5 8 10" xfId="30144"/>
    <cellStyle name="Normál 5 5 8 2" xfId="2710"/>
    <cellStyle name="Normál 5 5 8 2 2" xfId="7711"/>
    <cellStyle name="Normál 5 5 8 2 2 2" xfId="17817"/>
    <cellStyle name="Normál 5 5 8 2 2 2 2" xfId="27697"/>
    <cellStyle name="Normál 5 5 8 2 2 3" xfId="12854"/>
    <cellStyle name="Normál 5 5 8 2 2 4" xfId="22755"/>
    <cellStyle name="Normál 5 5 8 2 3" xfId="15330"/>
    <cellStyle name="Normál 5 5 8 2 3 2" xfId="25224"/>
    <cellStyle name="Normál 5 5 8 2 4" xfId="10315"/>
    <cellStyle name="Normál 5 5 8 2 5" xfId="7710"/>
    <cellStyle name="Normál 5 5 8 2 6" xfId="20285"/>
    <cellStyle name="Normál 5 5 8 2 7" xfId="30145"/>
    <cellStyle name="Normál 5 5 8 3" xfId="2711"/>
    <cellStyle name="Normál 5 5 8 3 2" xfId="7713"/>
    <cellStyle name="Normál 5 5 8 3 2 2" xfId="17818"/>
    <cellStyle name="Normál 5 5 8 3 2 2 2" xfId="27698"/>
    <cellStyle name="Normál 5 5 8 3 2 3" xfId="12855"/>
    <cellStyle name="Normál 5 5 8 3 2 4" xfId="22756"/>
    <cellStyle name="Normál 5 5 8 3 3" xfId="15331"/>
    <cellStyle name="Normál 5 5 8 3 3 2" xfId="25225"/>
    <cellStyle name="Normál 5 5 8 3 4" xfId="10316"/>
    <cellStyle name="Normál 5 5 8 3 5" xfId="7712"/>
    <cellStyle name="Normál 5 5 8 3 6" xfId="20286"/>
    <cellStyle name="Normál 5 5 8 3 7" xfId="30146"/>
    <cellStyle name="Normál 5 5 8 4" xfId="2712"/>
    <cellStyle name="Normál 5 5 8 4 2" xfId="7715"/>
    <cellStyle name="Normál 5 5 8 4 2 2" xfId="17819"/>
    <cellStyle name="Normál 5 5 8 4 2 2 2" xfId="27699"/>
    <cellStyle name="Normál 5 5 8 4 2 3" xfId="12856"/>
    <cellStyle name="Normál 5 5 8 4 2 4" xfId="22757"/>
    <cellStyle name="Normál 5 5 8 4 3" xfId="15332"/>
    <cellStyle name="Normál 5 5 8 4 3 2" xfId="25226"/>
    <cellStyle name="Normál 5 5 8 4 4" xfId="10317"/>
    <cellStyle name="Normál 5 5 8 4 5" xfId="7714"/>
    <cellStyle name="Normál 5 5 8 4 6" xfId="20287"/>
    <cellStyle name="Normál 5 5 8 4 7" xfId="30147"/>
    <cellStyle name="Normál 5 5 8 5" xfId="7716"/>
    <cellStyle name="Normál 5 5 8 5 2" xfId="17816"/>
    <cellStyle name="Normál 5 5 8 5 2 2" xfId="27696"/>
    <cellStyle name="Normál 5 5 8 5 3" xfId="12853"/>
    <cellStyle name="Normál 5 5 8 5 4" xfId="22754"/>
    <cellStyle name="Normál 5 5 8 6" xfId="15329"/>
    <cellStyle name="Normál 5 5 8 6 2" xfId="25223"/>
    <cellStyle name="Normál 5 5 8 7" xfId="10314"/>
    <cellStyle name="Normál 5 5 8 8" xfId="7709"/>
    <cellStyle name="Normál 5 5 8 9" xfId="20284"/>
    <cellStyle name="Normál 5 5 9" xfId="2713"/>
    <cellStyle name="Normál 5 5 9 2" xfId="7718"/>
    <cellStyle name="Normál 5 5 9 2 2" xfId="17820"/>
    <cellStyle name="Normál 5 5 9 2 2 2" xfId="27700"/>
    <cellStyle name="Normál 5 5 9 2 3" xfId="12857"/>
    <cellStyle name="Normál 5 5 9 2 4" xfId="22758"/>
    <cellStyle name="Normál 5 5 9 3" xfId="15333"/>
    <cellStyle name="Normál 5 5 9 3 2" xfId="25227"/>
    <cellStyle name="Normál 5 5 9 4" xfId="10318"/>
    <cellStyle name="Normál 5 5 9 5" xfId="7717"/>
    <cellStyle name="Normál 5 5 9 6" xfId="20288"/>
    <cellStyle name="Normál 5 5 9 7" xfId="30148"/>
    <cellStyle name="Normál 5 6" xfId="2714"/>
    <cellStyle name="Normál 5 6 10" xfId="7719"/>
    <cellStyle name="Normál 5 6 11" xfId="20289"/>
    <cellStyle name="Normál 5 6 12" xfId="30149"/>
    <cellStyle name="Normál 5 6 2" xfId="2715"/>
    <cellStyle name="Normál 5 6 2 10" xfId="30150"/>
    <cellStyle name="Normál 5 6 2 2" xfId="2716"/>
    <cellStyle name="Normál 5 6 2 2 2" xfId="7722"/>
    <cellStyle name="Normál 5 6 2 2 2 2" xfId="17823"/>
    <cellStyle name="Normál 5 6 2 2 2 2 2" xfId="27703"/>
    <cellStyle name="Normál 5 6 2 2 2 3" xfId="12860"/>
    <cellStyle name="Normál 5 6 2 2 2 4" xfId="22761"/>
    <cellStyle name="Normál 5 6 2 2 3" xfId="15336"/>
    <cellStyle name="Normál 5 6 2 2 3 2" xfId="25230"/>
    <cellStyle name="Normál 5 6 2 2 4" xfId="10321"/>
    <cellStyle name="Normál 5 6 2 2 5" xfId="7721"/>
    <cellStyle name="Normál 5 6 2 2 6" xfId="20291"/>
    <cellStyle name="Normál 5 6 2 2 7" xfId="30151"/>
    <cellStyle name="Normál 5 6 2 3" xfId="2717"/>
    <cellStyle name="Normál 5 6 2 3 2" xfId="7724"/>
    <cellStyle name="Normál 5 6 2 3 2 2" xfId="17824"/>
    <cellStyle name="Normál 5 6 2 3 2 2 2" xfId="27704"/>
    <cellStyle name="Normál 5 6 2 3 2 3" xfId="12861"/>
    <cellStyle name="Normál 5 6 2 3 2 4" xfId="22762"/>
    <cellStyle name="Normál 5 6 2 3 3" xfId="15337"/>
    <cellStyle name="Normál 5 6 2 3 3 2" xfId="25231"/>
    <cellStyle name="Normál 5 6 2 3 4" xfId="10322"/>
    <cellStyle name="Normál 5 6 2 3 5" xfId="7723"/>
    <cellStyle name="Normál 5 6 2 3 6" xfId="20292"/>
    <cellStyle name="Normál 5 6 2 3 7" xfId="30152"/>
    <cellStyle name="Normál 5 6 2 4" xfId="2718"/>
    <cellStyle name="Normál 5 6 2 4 2" xfId="7726"/>
    <cellStyle name="Normál 5 6 2 4 2 2" xfId="17825"/>
    <cellStyle name="Normál 5 6 2 4 2 2 2" xfId="27705"/>
    <cellStyle name="Normál 5 6 2 4 2 3" xfId="12862"/>
    <cellStyle name="Normál 5 6 2 4 2 4" xfId="22763"/>
    <cellStyle name="Normál 5 6 2 4 3" xfId="15338"/>
    <cellStyle name="Normál 5 6 2 4 3 2" xfId="25232"/>
    <cellStyle name="Normál 5 6 2 4 4" xfId="10323"/>
    <cellStyle name="Normál 5 6 2 4 5" xfId="7725"/>
    <cellStyle name="Normál 5 6 2 4 6" xfId="20293"/>
    <cellStyle name="Normál 5 6 2 4 7" xfId="30153"/>
    <cellStyle name="Normál 5 6 2 5" xfId="7727"/>
    <cellStyle name="Normál 5 6 2 5 2" xfId="17822"/>
    <cellStyle name="Normál 5 6 2 5 2 2" xfId="27702"/>
    <cellStyle name="Normál 5 6 2 5 3" xfId="12859"/>
    <cellStyle name="Normál 5 6 2 5 4" xfId="22760"/>
    <cellStyle name="Normál 5 6 2 6" xfId="15335"/>
    <cellStyle name="Normál 5 6 2 6 2" xfId="25229"/>
    <cellStyle name="Normál 5 6 2 7" xfId="10320"/>
    <cellStyle name="Normál 5 6 2 8" xfId="7720"/>
    <cellStyle name="Normál 5 6 2 9" xfId="20290"/>
    <cellStyle name="Normál 5 6 3" xfId="2719"/>
    <cellStyle name="Normál 5 6 3 2" xfId="7729"/>
    <cellStyle name="Normál 5 6 3 2 2" xfId="17826"/>
    <cellStyle name="Normál 5 6 3 2 2 2" xfId="27706"/>
    <cellStyle name="Normál 5 6 3 2 3" xfId="12863"/>
    <cellStyle name="Normál 5 6 3 2 4" xfId="22764"/>
    <cellStyle name="Normál 5 6 3 3" xfId="15339"/>
    <cellStyle name="Normál 5 6 3 3 2" xfId="25233"/>
    <cellStyle name="Normál 5 6 3 4" xfId="10324"/>
    <cellStyle name="Normál 5 6 3 5" xfId="7728"/>
    <cellStyle name="Normál 5 6 3 6" xfId="20294"/>
    <cellStyle name="Normál 5 6 3 7" xfId="30154"/>
    <cellStyle name="Normál 5 6 4" xfId="2720"/>
    <cellStyle name="Normál 5 6 4 2" xfId="7731"/>
    <cellStyle name="Normál 5 6 4 2 2" xfId="17827"/>
    <cellStyle name="Normál 5 6 4 2 2 2" xfId="27707"/>
    <cellStyle name="Normál 5 6 4 2 3" xfId="12864"/>
    <cellStyle name="Normál 5 6 4 2 4" xfId="22765"/>
    <cellStyle name="Normál 5 6 4 3" xfId="15340"/>
    <cellStyle name="Normál 5 6 4 3 2" xfId="25234"/>
    <cellStyle name="Normál 5 6 4 4" xfId="10325"/>
    <cellStyle name="Normál 5 6 4 5" xfId="7730"/>
    <cellStyle name="Normál 5 6 4 6" xfId="20295"/>
    <cellStyle name="Normál 5 6 4 7" xfId="30155"/>
    <cellStyle name="Normál 5 6 5" xfId="2721"/>
    <cellStyle name="Normál 5 6 5 2" xfId="7733"/>
    <cellStyle name="Normál 5 6 5 2 2" xfId="17828"/>
    <cellStyle name="Normál 5 6 5 2 2 2" xfId="27708"/>
    <cellStyle name="Normál 5 6 5 2 3" xfId="12865"/>
    <cellStyle name="Normál 5 6 5 2 4" xfId="22766"/>
    <cellStyle name="Normál 5 6 5 3" xfId="15341"/>
    <cellStyle name="Normál 5 6 5 3 2" xfId="25235"/>
    <cellStyle name="Normál 5 6 5 4" xfId="10326"/>
    <cellStyle name="Normál 5 6 5 5" xfId="7732"/>
    <cellStyle name="Normál 5 6 5 6" xfId="20296"/>
    <cellStyle name="Normál 5 6 5 7" xfId="30156"/>
    <cellStyle name="Normál 5 6 6" xfId="2722"/>
    <cellStyle name="Normál 5 6 6 2" xfId="7735"/>
    <cellStyle name="Normál 5 6 6 2 2" xfId="17829"/>
    <cellStyle name="Normál 5 6 6 2 2 2" xfId="27709"/>
    <cellStyle name="Normál 5 6 6 2 3" xfId="12866"/>
    <cellStyle name="Normál 5 6 6 2 4" xfId="22767"/>
    <cellStyle name="Normál 5 6 6 3" xfId="15342"/>
    <cellStyle name="Normál 5 6 6 3 2" xfId="25236"/>
    <cellStyle name="Normál 5 6 6 4" xfId="10327"/>
    <cellStyle name="Normál 5 6 6 5" xfId="7734"/>
    <cellStyle name="Normál 5 6 6 6" xfId="20297"/>
    <cellStyle name="Normál 5 6 6 7" xfId="30157"/>
    <cellStyle name="Normál 5 6 7" xfId="7736"/>
    <cellStyle name="Normál 5 6 7 2" xfId="17821"/>
    <cellStyle name="Normál 5 6 7 2 2" xfId="27701"/>
    <cellStyle name="Normál 5 6 7 3" xfId="12858"/>
    <cellStyle name="Normál 5 6 7 4" xfId="22759"/>
    <cellStyle name="Normál 5 6 8" xfId="15334"/>
    <cellStyle name="Normál 5 6 8 2" xfId="25228"/>
    <cellStyle name="Normál 5 6 9" xfId="10319"/>
    <cellStyle name="Normál 5 7" xfId="2723"/>
    <cellStyle name="Normál 5 7 10" xfId="7737"/>
    <cellStyle name="Normál 5 7 11" xfId="20298"/>
    <cellStyle name="Normál 5 7 12" xfId="30158"/>
    <cellStyle name="Normál 5 7 2" xfId="2724"/>
    <cellStyle name="Normál 5 7 2 10" xfId="30159"/>
    <cellStyle name="Normál 5 7 2 2" xfId="2725"/>
    <cellStyle name="Normál 5 7 2 2 2" xfId="7740"/>
    <cellStyle name="Normál 5 7 2 2 2 2" xfId="17832"/>
    <cellStyle name="Normál 5 7 2 2 2 2 2" xfId="27712"/>
    <cellStyle name="Normál 5 7 2 2 2 3" xfId="12869"/>
    <cellStyle name="Normál 5 7 2 2 2 4" xfId="22770"/>
    <cellStyle name="Normál 5 7 2 2 3" xfId="15345"/>
    <cellStyle name="Normál 5 7 2 2 3 2" xfId="25239"/>
    <cellStyle name="Normál 5 7 2 2 4" xfId="10330"/>
    <cellStyle name="Normál 5 7 2 2 5" xfId="7739"/>
    <cellStyle name="Normál 5 7 2 2 6" xfId="20300"/>
    <cellStyle name="Normál 5 7 2 2 7" xfId="30160"/>
    <cellStyle name="Normál 5 7 2 3" xfId="2726"/>
    <cellStyle name="Normál 5 7 2 3 2" xfId="7742"/>
    <cellStyle name="Normál 5 7 2 3 2 2" xfId="17833"/>
    <cellStyle name="Normál 5 7 2 3 2 2 2" xfId="27713"/>
    <cellStyle name="Normál 5 7 2 3 2 3" xfId="12870"/>
    <cellStyle name="Normál 5 7 2 3 2 4" xfId="22771"/>
    <cellStyle name="Normál 5 7 2 3 3" xfId="15346"/>
    <cellStyle name="Normál 5 7 2 3 3 2" xfId="25240"/>
    <cellStyle name="Normál 5 7 2 3 4" xfId="10331"/>
    <cellStyle name="Normál 5 7 2 3 5" xfId="7741"/>
    <cellStyle name="Normál 5 7 2 3 6" xfId="20301"/>
    <cellStyle name="Normál 5 7 2 3 7" xfId="30161"/>
    <cellStyle name="Normál 5 7 2 4" xfId="2727"/>
    <cellStyle name="Normál 5 7 2 4 2" xfId="7744"/>
    <cellStyle name="Normál 5 7 2 4 2 2" xfId="17834"/>
    <cellStyle name="Normál 5 7 2 4 2 2 2" xfId="27714"/>
    <cellStyle name="Normál 5 7 2 4 2 3" xfId="12871"/>
    <cellStyle name="Normál 5 7 2 4 2 4" xfId="22772"/>
    <cellStyle name="Normál 5 7 2 4 3" xfId="15347"/>
    <cellStyle name="Normál 5 7 2 4 3 2" xfId="25241"/>
    <cellStyle name="Normál 5 7 2 4 4" xfId="10332"/>
    <cellStyle name="Normál 5 7 2 4 5" xfId="7743"/>
    <cellStyle name="Normál 5 7 2 4 6" xfId="20302"/>
    <cellStyle name="Normál 5 7 2 4 7" xfId="30162"/>
    <cellStyle name="Normál 5 7 2 5" xfId="7745"/>
    <cellStyle name="Normál 5 7 2 5 2" xfId="17831"/>
    <cellStyle name="Normál 5 7 2 5 2 2" xfId="27711"/>
    <cellStyle name="Normál 5 7 2 5 3" xfId="12868"/>
    <cellStyle name="Normál 5 7 2 5 4" xfId="22769"/>
    <cellStyle name="Normál 5 7 2 6" xfId="15344"/>
    <cellStyle name="Normál 5 7 2 6 2" xfId="25238"/>
    <cellStyle name="Normál 5 7 2 7" xfId="10329"/>
    <cellStyle name="Normál 5 7 2 8" xfId="7738"/>
    <cellStyle name="Normál 5 7 2 9" xfId="20299"/>
    <cellStyle name="Normál 5 7 3" xfId="2728"/>
    <cellStyle name="Normál 5 7 3 2" xfId="7747"/>
    <cellStyle name="Normál 5 7 3 2 2" xfId="17835"/>
    <cellStyle name="Normál 5 7 3 2 2 2" xfId="27715"/>
    <cellStyle name="Normál 5 7 3 2 3" xfId="12872"/>
    <cellStyle name="Normál 5 7 3 2 4" xfId="22773"/>
    <cellStyle name="Normál 5 7 3 3" xfId="15348"/>
    <cellStyle name="Normál 5 7 3 3 2" xfId="25242"/>
    <cellStyle name="Normál 5 7 3 4" xfId="10333"/>
    <cellStyle name="Normál 5 7 3 5" xfId="7746"/>
    <cellStyle name="Normál 5 7 3 6" xfId="20303"/>
    <cellStyle name="Normál 5 7 3 7" xfId="30163"/>
    <cellStyle name="Normál 5 7 4" xfId="2729"/>
    <cellStyle name="Normál 5 7 4 2" xfId="7749"/>
    <cellStyle name="Normál 5 7 4 2 2" xfId="17836"/>
    <cellStyle name="Normál 5 7 4 2 2 2" xfId="27716"/>
    <cellStyle name="Normál 5 7 4 2 3" xfId="12873"/>
    <cellStyle name="Normál 5 7 4 2 4" xfId="22774"/>
    <cellStyle name="Normál 5 7 4 3" xfId="15349"/>
    <cellStyle name="Normál 5 7 4 3 2" xfId="25243"/>
    <cellStyle name="Normál 5 7 4 4" xfId="10334"/>
    <cellStyle name="Normál 5 7 4 5" xfId="7748"/>
    <cellStyle name="Normál 5 7 4 6" xfId="20304"/>
    <cellStyle name="Normál 5 7 4 7" xfId="30164"/>
    <cellStyle name="Normál 5 7 5" xfId="2730"/>
    <cellStyle name="Normál 5 7 5 2" xfId="7751"/>
    <cellStyle name="Normál 5 7 5 2 2" xfId="17837"/>
    <cellStyle name="Normál 5 7 5 2 2 2" xfId="27717"/>
    <cellStyle name="Normál 5 7 5 2 3" xfId="12874"/>
    <cellStyle name="Normál 5 7 5 2 4" xfId="22775"/>
    <cellStyle name="Normál 5 7 5 3" xfId="15350"/>
    <cellStyle name="Normál 5 7 5 3 2" xfId="25244"/>
    <cellStyle name="Normál 5 7 5 4" xfId="10335"/>
    <cellStyle name="Normál 5 7 5 5" xfId="7750"/>
    <cellStyle name="Normál 5 7 5 6" xfId="20305"/>
    <cellStyle name="Normál 5 7 5 7" xfId="30165"/>
    <cellStyle name="Normál 5 7 6" xfId="2731"/>
    <cellStyle name="Normál 5 7 6 2" xfId="7753"/>
    <cellStyle name="Normál 5 7 6 2 2" xfId="17838"/>
    <cellStyle name="Normál 5 7 6 2 2 2" xfId="27718"/>
    <cellStyle name="Normál 5 7 6 2 3" xfId="12875"/>
    <cellStyle name="Normál 5 7 6 2 4" xfId="22776"/>
    <cellStyle name="Normál 5 7 6 3" xfId="15351"/>
    <cellStyle name="Normál 5 7 6 3 2" xfId="25245"/>
    <cellStyle name="Normál 5 7 6 4" xfId="10336"/>
    <cellStyle name="Normál 5 7 6 5" xfId="7752"/>
    <cellStyle name="Normál 5 7 6 6" xfId="20306"/>
    <cellStyle name="Normál 5 7 6 7" xfId="30166"/>
    <cellStyle name="Normál 5 7 7" xfId="7754"/>
    <cellStyle name="Normál 5 7 7 2" xfId="17830"/>
    <cellStyle name="Normál 5 7 7 2 2" xfId="27710"/>
    <cellStyle name="Normál 5 7 7 3" xfId="12867"/>
    <cellStyle name="Normál 5 7 7 4" xfId="22768"/>
    <cellStyle name="Normál 5 7 8" xfId="15343"/>
    <cellStyle name="Normál 5 7 8 2" xfId="25237"/>
    <cellStyle name="Normál 5 7 9" xfId="10328"/>
    <cellStyle name="Normál 5 8" xfId="2732"/>
    <cellStyle name="Normál 5 8 10" xfId="7755"/>
    <cellStyle name="Normál 5 8 11" xfId="20307"/>
    <cellStyle name="Normál 5 8 12" xfId="30167"/>
    <cellStyle name="Normál 5 8 2" xfId="2733"/>
    <cellStyle name="Normál 5 8 2 10" xfId="30168"/>
    <cellStyle name="Normál 5 8 2 2" xfId="2734"/>
    <cellStyle name="Normál 5 8 2 2 2" xfId="7758"/>
    <cellStyle name="Normál 5 8 2 2 2 2" xfId="17841"/>
    <cellStyle name="Normál 5 8 2 2 2 2 2" xfId="27721"/>
    <cellStyle name="Normál 5 8 2 2 2 3" xfId="12878"/>
    <cellStyle name="Normál 5 8 2 2 2 4" xfId="22779"/>
    <cellStyle name="Normál 5 8 2 2 3" xfId="15354"/>
    <cellStyle name="Normál 5 8 2 2 3 2" xfId="25248"/>
    <cellStyle name="Normál 5 8 2 2 4" xfId="10339"/>
    <cellStyle name="Normál 5 8 2 2 5" xfId="7757"/>
    <cellStyle name="Normál 5 8 2 2 6" xfId="20309"/>
    <cellStyle name="Normál 5 8 2 2 7" xfId="30169"/>
    <cellStyle name="Normál 5 8 2 3" xfId="2735"/>
    <cellStyle name="Normál 5 8 2 3 2" xfId="7760"/>
    <cellStyle name="Normál 5 8 2 3 2 2" xfId="17842"/>
    <cellStyle name="Normál 5 8 2 3 2 2 2" xfId="27722"/>
    <cellStyle name="Normál 5 8 2 3 2 3" xfId="12879"/>
    <cellStyle name="Normál 5 8 2 3 2 4" xfId="22780"/>
    <cellStyle name="Normál 5 8 2 3 3" xfId="15355"/>
    <cellStyle name="Normál 5 8 2 3 3 2" xfId="25249"/>
    <cellStyle name="Normál 5 8 2 3 4" xfId="10340"/>
    <cellStyle name="Normál 5 8 2 3 5" xfId="7759"/>
    <cellStyle name="Normál 5 8 2 3 6" xfId="20310"/>
    <cellStyle name="Normál 5 8 2 3 7" xfId="30170"/>
    <cellStyle name="Normál 5 8 2 4" xfId="2736"/>
    <cellStyle name="Normál 5 8 2 4 2" xfId="7762"/>
    <cellStyle name="Normál 5 8 2 4 2 2" xfId="17843"/>
    <cellStyle name="Normál 5 8 2 4 2 2 2" xfId="27723"/>
    <cellStyle name="Normál 5 8 2 4 2 3" xfId="12880"/>
    <cellStyle name="Normál 5 8 2 4 2 4" xfId="22781"/>
    <cellStyle name="Normál 5 8 2 4 3" xfId="15356"/>
    <cellStyle name="Normál 5 8 2 4 3 2" xfId="25250"/>
    <cellStyle name="Normál 5 8 2 4 4" xfId="10341"/>
    <cellStyle name="Normál 5 8 2 4 5" xfId="7761"/>
    <cellStyle name="Normál 5 8 2 4 6" xfId="20311"/>
    <cellStyle name="Normál 5 8 2 4 7" xfId="30171"/>
    <cellStyle name="Normál 5 8 2 5" xfId="7763"/>
    <cellStyle name="Normál 5 8 2 5 2" xfId="17840"/>
    <cellStyle name="Normál 5 8 2 5 2 2" xfId="27720"/>
    <cellStyle name="Normál 5 8 2 5 3" xfId="12877"/>
    <cellStyle name="Normál 5 8 2 5 4" xfId="22778"/>
    <cellStyle name="Normál 5 8 2 6" xfId="15353"/>
    <cellStyle name="Normál 5 8 2 6 2" xfId="25247"/>
    <cellStyle name="Normál 5 8 2 7" xfId="10338"/>
    <cellStyle name="Normál 5 8 2 8" xfId="7756"/>
    <cellStyle name="Normál 5 8 2 9" xfId="20308"/>
    <cellStyle name="Normál 5 8 3" xfId="2737"/>
    <cellStyle name="Normál 5 8 3 2" xfId="7765"/>
    <cellStyle name="Normál 5 8 3 2 2" xfId="17844"/>
    <cellStyle name="Normál 5 8 3 2 2 2" xfId="27724"/>
    <cellStyle name="Normál 5 8 3 2 3" xfId="12881"/>
    <cellStyle name="Normál 5 8 3 2 4" xfId="22782"/>
    <cellStyle name="Normál 5 8 3 3" xfId="15357"/>
    <cellStyle name="Normál 5 8 3 3 2" xfId="25251"/>
    <cellStyle name="Normál 5 8 3 4" xfId="10342"/>
    <cellStyle name="Normál 5 8 3 5" xfId="7764"/>
    <cellStyle name="Normál 5 8 3 6" xfId="20312"/>
    <cellStyle name="Normál 5 8 3 7" xfId="30172"/>
    <cellStyle name="Normál 5 8 4" xfId="2738"/>
    <cellStyle name="Normál 5 8 4 2" xfId="7767"/>
    <cellStyle name="Normál 5 8 4 2 2" xfId="17845"/>
    <cellStyle name="Normál 5 8 4 2 2 2" xfId="27725"/>
    <cellStyle name="Normál 5 8 4 2 3" xfId="12882"/>
    <cellStyle name="Normál 5 8 4 2 4" xfId="22783"/>
    <cellStyle name="Normál 5 8 4 3" xfId="15358"/>
    <cellStyle name="Normál 5 8 4 3 2" xfId="25252"/>
    <cellStyle name="Normál 5 8 4 4" xfId="10343"/>
    <cellStyle name="Normál 5 8 4 5" xfId="7766"/>
    <cellStyle name="Normál 5 8 4 6" xfId="20313"/>
    <cellStyle name="Normál 5 8 4 7" xfId="30173"/>
    <cellStyle name="Normál 5 8 5" xfId="2739"/>
    <cellStyle name="Normál 5 8 5 2" xfId="7769"/>
    <cellStyle name="Normál 5 8 5 2 2" xfId="17846"/>
    <cellStyle name="Normál 5 8 5 2 2 2" xfId="27726"/>
    <cellStyle name="Normál 5 8 5 2 3" xfId="12883"/>
    <cellStyle name="Normál 5 8 5 2 4" xfId="22784"/>
    <cellStyle name="Normál 5 8 5 3" xfId="15359"/>
    <cellStyle name="Normál 5 8 5 3 2" xfId="25253"/>
    <cellStyle name="Normál 5 8 5 4" xfId="10344"/>
    <cellStyle name="Normál 5 8 5 5" xfId="7768"/>
    <cellStyle name="Normál 5 8 5 6" xfId="20314"/>
    <cellStyle name="Normál 5 8 5 7" xfId="30174"/>
    <cellStyle name="Normál 5 8 6" xfId="2740"/>
    <cellStyle name="Normál 5 8 6 2" xfId="7771"/>
    <cellStyle name="Normál 5 8 6 2 2" xfId="17847"/>
    <cellStyle name="Normál 5 8 6 2 2 2" xfId="27727"/>
    <cellStyle name="Normál 5 8 6 2 3" xfId="12884"/>
    <cellStyle name="Normál 5 8 6 2 4" xfId="22785"/>
    <cellStyle name="Normál 5 8 6 3" xfId="15360"/>
    <cellStyle name="Normál 5 8 6 3 2" xfId="25254"/>
    <cellStyle name="Normál 5 8 6 4" xfId="10345"/>
    <cellStyle name="Normál 5 8 6 5" xfId="7770"/>
    <cellStyle name="Normál 5 8 6 6" xfId="20315"/>
    <cellStyle name="Normál 5 8 6 7" xfId="30175"/>
    <cellStyle name="Normál 5 8 7" xfId="7772"/>
    <cellStyle name="Normál 5 8 7 2" xfId="17839"/>
    <cellStyle name="Normál 5 8 7 2 2" xfId="27719"/>
    <cellStyle name="Normál 5 8 7 3" xfId="12876"/>
    <cellStyle name="Normál 5 8 7 4" xfId="22777"/>
    <cellStyle name="Normál 5 8 8" xfId="15352"/>
    <cellStyle name="Normál 5 8 8 2" xfId="25246"/>
    <cellStyle name="Normál 5 8 9" xfId="10337"/>
    <cellStyle name="Normál 5 9" xfId="2741"/>
    <cellStyle name="Normál 5 9 10" xfId="7773"/>
    <cellStyle name="Normál 5 9 11" xfId="20316"/>
    <cellStyle name="Normál 5 9 12" xfId="30176"/>
    <cellStyle name="Normál 5 9 2" xfId="2742"/>
    <cellStyle name="Normál 5 9 2 10" xfId="30177"/>
    <cellStyle name="Normál 5 9 2 2" xfId="2743"/>
    <cellStyle name="Normál 5 9 2 2 2" xfId="7776"/>
    <cellStyle name="Normál 5 9 2 2 2 2" xfId="17850"/>
    <cellStyle name="Normál 5 9 2 2 2 2 2" xfId="27730"/>
    <cellStyle name="Normál 5 9 2 2 2 3" xfId="12887"/>
    <cellStyle name="Normál 5 9 2 2 2 4" xfId="22788"/>
    <cellStyle name="Normál 5 9 2 2 3" xfId="15363"/>
    <cellStyle name="Normál 5 9 2 2 3 2" xfId="25257"/>
    <cellStyle name="Normál 5 9 2 2 4" xfId="10348"/>
    <cellStyle name="Normál 5 9 2 2 5" xfId="7775"/>
    <cellStyle name="Normál 5 9 2 2 6" xfId="20318"/>
    <cellStyle name="Normál 5 9 2 2 7" xfId="30178"/>
    <cellStyle name="Normál 5 9 2 3" xfId="2744"/>
    <cellStyle name="Normál 5 9 2 3 2" xfId="7778"/>
    <cellStyle name="Normál 5 9 2 3 2 2" xfId="17851"/>
    <cellStyle name="Normál 5 9 2 3 2 2 2" xfId="27731"/>
    <cellStyle name="Normál 5 9 2 3 2 3" xfId="12888"/>
    <cellStyle name="Normál 5 9 2 3 2 4" xfId="22789"/>
    <cellStyle name="Normál 5 9 2 3 3" xfId="15364"/>
    <cellStyle name="Normál 5 9 2 3 3 2" xfId="25258"/>
    <cellStyle name="Normál 5 9 2 3 4" xfId="10349"/>
    <cellStyle name="Normál 5 9 2 3 5" xfId="7777"/>
    <cellStyle name="Normál 5 9 2 3 6" xfId="20319"/>
    <cellStyle name="Normál 5 9 2 3 7" xfId="30179"/>
    <cellStyle name="Normál 5 9 2 4" xfId="2745"/>
    <cellStyle name="Normál 5 9 2 4 2" xfId="7780"/>
    <cellStyle name="Normál 5 9 2 4 2 2" xfId="17852"/>
    <cellStyle name="Normál 5 9 2 4 2 2 2" xfId="27732"/>
    <cellStyle name="Normál 5 9 2 4 2 3" xfId="12889"/>
    <cellStyle name="Normál 5 9 2 4 2 4" xfId="22790"/>
    <cellStyle name="Normál 5 9 2 4 3" xfId="15365"/>
    <cellStyle name="Normál 5 9 2 4 3 2" xfId="25259"/>
    <cellStyle name="Normál 5 9 2 4 4" xfId="10350"/>
    <cellStyle name="Normál 5 9 2 4 5" xfId="7779"/>
    <cellStyle name="Normál 5 9 2 4 6" xfId="20320"/>
    <cellStyle name="Normál 5 9 2 4 7" xfId="30180"/>
    <cellStyle name="Normál 5 9 2 5" xfId="7781"/>
    <cellStyle name="Normál 5 9 2 5 2" xfId="17849"/>
    <cellStyle name="Normál 5 9 2 5 2 2" xfId="27729"/>
    <cellStyle name="Normál 5 9 2 5 3" xfId="12886"/>
    <cellStyle name="Normál 5 9 2 5 4" xfId="22787"/>
    <cellStyle name="Normál 5 9 2 6" xfId="15362"/>
    <cellStyle name="Normál 5 9 2 6 2" xfId="25256"/>
    <cellStyle name="Normál 5 9 2 7" xfId="10347"/>
    <cellStyle name="Normál 5 9 2 8" xfId="7774"/>
    <cellStyle name="Normál 5 9 2 9" xfId="20317"/>
    <cellStyle name="Normál 5 9 3" xfId="2746"/>
    <cellStyle name="Normál 5 9 3 2" xfId="7783"/>
    <cellStyle name="Normál 5 9 3 2 2" xfId="17853"/>
    <cellStyle name="Normál 5 9 3 2 2 2" xfId="27733"/>
    <cellStyle name="Normál 5 9 3 2 3" xfId="12890"/>
    <cellStyle name="Normál 5 9 3 2 4" xfId="22791"/>
    <cellStyle name="Normál 5 9 3 3" xfId="15366"/>
    <cellStyle name="Normál 5 9 3 3 2" xfId="25260"/>
    <cellStyle name="Normál 5 9 3 4" xfId="10351"/>
    <cellStyle name="Normál 5 9 3 5" xfId="7782"/>
    <cellStyle name="Normál 5 9 3 6" xfId="20321"/>
    <cellStyle name="Normál 5 9 3 7" xfId="30181"/>
    <cellStyle name="Normál 5 9 4" xfId="2747"/>
    <cellStyle name="Normál 5 9 4 2" xfId="7785"/>
    <cellStyle name="Normál 5 9 4 2 2" xfId="17854"/>
    <cellStyle name="Normál 5 9 4 2 2 2" xfId="27734"/>
    <cellStyle name="Normál 5 9 4 2 3" xfId="12891"/>
    <cellStyle name="Normál 5 9 4 2 4" xfId="22792"/>
    <cellStyle name="Normál 5 9 4 3" xfId="15367"/>
    <cellStyle name="Normál 5 9 4 3 2" xfId="25261"/>
    <cellStyle name="Normál 5 9 4 4" xfId="10352"/>
    <cellStyle name="Normál 5 9 4 5" xfId="7784"/>
    <cellStyle name="Normál 5 9 4 6" xfId="20322"/>
    <cellStyle name="Normál 5 9 4 7" xfId="30182"/>
    <cellStyle name="Normál 5 9 5" xfId="2748"/>
    <cellStyle name="Normál 5 9 5 2" xfId="7787"/>
    <cellStyle name="Normál 5 9 5 2 2" xfId="17855"/>
    <cellStyle name="Normál 5 9 5 2 2 2" xfId="27735"/>
    <cellStyle name="Normál 5 9 5 2 3" xfId="12892"/>
    <cellStyle name="Normál 5 9 5 2 4" xfId="22793"/>
    <cellStyle name="Normál 5 9 5 3" xfId="15368"/>
    <cellStyle name="Normál 5 9 5 3 2" xfId="25262"/>
    <cellStyle name="Normál 5 9 5 4" xfId="10353"/>
    <cellStyle name="Normál 5 9 5 5" xfId="7786"/>
    <cellStyle name="Normál 5 9 5 6" xfId="20323"/>
    <cellStyle name="Normál 5 9 5 7" xfId="30183"/>
    <cellStyle name="Normál 5 9 6" xfId="2749"/>
    <cellStyle name="Normál 5 9 6 2" xfId="7789"/>
    <cellStyle name="Normál 5 9 6 2 2" xfId="17856"/>
    <cellStyle name="Normál 5 9 6 2 2 2" xfId="27736"/>
    <cellStyle name="Normál 5 9 6 2 3" xfId="12893"/>
    <cellStyle name="Normál 5 9 6 2 4" xfId="22794"/>
    <cellStyle name="Normál 5 9 6 3" xfId="15369"/>
    <cellStyle name="Normál 5 9 6 3 2" xfId="25263"/>
    <cellStyle name="Normál 5 9 6 4" xfId="10354"/>
    <cellStyle name="Normál 5 9 6 5" xfId="7788"/>
    <cellStyle name="Normál 5 9 6 6" xfId="20324"/>
    <cellStyle name="Normál 5 9 6 7" xfId="30184"/>
    <cellStyle name="Normál 5 9 7" xfId="7790"/>
    <cellStyle name="Normál 5 9 7 2" xfId="17848"/>
    <cellStyle name="Normál 5 9 7 2 2" xfId="27728"/>
    <cellStyle name="Normál 5 9 7 3" xfId="12885"/>
    <cellStyle name="Normál 5 9 7 4" xfId="22786"/>
    <cellStyle name="Normál 5 9 8" xfId="15361"/>
    <cellStyle name="Normál 5 9 8 2" xfId="25255"/>
    <cellStyle name="Normál 5 9 9" xfId="10346"/>
    <cellStyle name="Normál 6" xfId="2750"/>
    <cellStyle name="Normál 6 2" xfId="2751"/>
    <cellStyle name="Normál 6 2 2" xfId="2752"/>
    <cellStyle name="Normál 6 2 2 2" xfId="7794"/>
    <cellStyle name="Normál 6 2 2 2 2" xfId="12895"/>
    <cellStyle name="Normál 6 2 2 3" xfId="10357"/>
    <cellStyle name="Normál 6 2 2 4" xfId="7793"/>
    <cellStyle name="Normál 6 2 3" xfId="2753"/>
    <cellStyle name="Normál 6 2 3 2" xfId="10358"/>
    <cellStyle name="Normál 6 2 3 3" xfId="7795"/>
    <cellStyle name="Normál 6 2 4" xfId="2754"/>
    <cellStyle name="Normál 6 2 4 2" xfId="7797"/>
    <cellStyle name="Normál 6 2 4 2 2" xfId="12896"/>
    <cellStyle name="Normál 6 2 4 3" xfId="10359"/>
    <cellStyle name="Normál 6 2 4 4" xfId="7796"/>
    <cellStyle name="Normál 6 2 5" xfId="10356"/>
    <cellStyle name="Normál 6 2 6" xfId="7792"/>
    <cellStyle name="Normál 6 3" xfId="2755"/>
    <cellStyle name="Normál 6 3 10" xfId="10360"/>
    <cellStyle name="Normál 6 3 11" xfId="7798"/>
    <cellStyle name="Normál 6 3 12" xfId="30185"/>
    <cellStyle name="Normál 6 3 2" xfId="2756"/>
    <cellStyle name="Normál 6 3 2 2" xfId="7800"/>
    <cellStyle name="Normál 6 3 2 2 2" xfId="17857"/>
    <cellStyle name="Normál 6 3 2 2 2 2" xfId="27737"/>
    <cellStyle name="Normál 6 3 2 2 3" xfId="12897"/>
    <cellStyle name="Normál 6 3 2 2 4" xfId="22795"/>
    <cellStyle name="Normál 6 3 2 3" xfId="15371"/>
    <cellStyle name="Normál 6 3 2 3 2" xfId="25265"/>
    <cellStyle name="Normál 6 3 2 4" xfId="10361"/>
    <cellStyle name="Normál 6 3 2 5" xfId="7799"/>
    <cellStyle name="Normál 6 3 2 6" xfId="20325"/>
    <cellStyle name="Normál 6 3 2 7" xfId="30186"/>
    <cellStyle name="Normál 6 3 3" xfId="2757"/>
    <cellStyle name="Normál 6 3 3 2" xfId="7802"/>
    <cellStyle name="Normál 6 3 3 2 2" xfId="17858"/>
    <cellStyle name="Normál 6 3 3 2 2 2" xfId="27738"/>
    <cellStyle name="Normál 6 3 3 2 3" xfId="12898"/>
    <cellStyle name="Normál 6 3 3 2 4" xfId="22796"/>
    <cellStyle name="Normál 6 3 3 3" xfId="15372"/>
    <cellStyle name="Normál 6 3 3 3 2" xfId="25266"/>
    <cellStyle name="Normál 6 3 3 4" xfId="10362"/>
    <cellStyle name="Normál 6 3 3 5" xfId="7801"/>
    <cellStyle name="Normál 6 3 3 6" xfId="20326"/>
    <cellStyle name="Normál 6 3 3 7" xfId="30187"/>
    <cellStyle name="Normál 6 3 4" xfId="2758"/>
    <cellStyle name="Normál 6 3 4 2" xfId="7804"/>
    <cellStyle name="Normál 6 3 4 2 2" xfId="17859"/>
    <cellStyle name="Normál 6 3 4 2 2 2" xfId="27739"/>
    <cellStyle name="Normál 6 3 4 2 3" xfId="12899"/>
    <cellStyle name="Normál 6 3 4 2 4" xfId="22797"/>
    <cellStyle name="Normál 6 3 4 3" xfId="15373"/>
    <cellStyle name="Normál 6 3 4 3 2" xfId="25267"/>
    <cellStyle name="Normál 6 3 4 4" xfId="10363"/>
    <cellStyle name="Normál 6 3 4 5" xfId="7803"/>
    <cellStyle name="Normál 6 3 4 6" xfId="20327"/>
    <cellStyle name="Normál 6 3 4 7" xfId="30188"/>
    <cellStyle name="Normál 6 3 5" xfId="2759"/>
    <cellStyle name="Normál 6 3 5 2" xfId="7806"/>
    <cellStyle name="Normál 6 3 5 2 2" xfId="17860"/>
    <cellStyle name="Normál 6 3 5 2 2 2" xfId="27740"/>
    <cellStyle name="Normál 6 3 5 2 3" xfId="12900"/>
    <cellStyle name="Normál 6 3 5 2 4" xfId="22798"/>
    <cellStyle name="Normál 6 3 5 3" xfId="15374"/>
    <cellStyle name="Normál 6 3 5 3 2" xfId="25268"/>
    <cellStyle name="Normál 6 3 5 4" xfId="10364"/>
    <cellStyle name="Normál 6 3 5 5" xfId="7805"/>
    <cellStyle name="Normál 6 3 5 6" xfId="20328"/>
    <cellStyle name="Normál 6 3 5 7" xfId="30189"/>
    <cellStyle name="Normál 6 3 6" xfId="2760"/>
    <cellStyle name="Normál 6 3 6 2" xfId="7808"/>
    <cellStyle name="Normál 6 3 6 2 2" xfId="17861"/>
    <cellStyle name="Normál 6 3 6 2 2 2" xfId="27741"/>
    <cellStyle name="Normál 6 3 6 2 3" xfId="12901"/>
    <cellStyle name="Normál 6 3 6 2 4" xfId="22799"/>
    <cellStyle name="Normál 6 3 6 3" xfId="15375"/>
    <cellStyle name="Normál 6 3 6 3 2" xfId="25269"/>
    <cellStyle name="Normál 6 3 6 4" xfId="10365"/>
    <cellStyle name="Normál 6 3 6 5" xfId="7807"/>
    <cellStyle name="Normál 6 3 6 6" xfId="20329"/>
    <cellStyle name="Normál 6 3 7" xfId="2761"/>
    <cellStyle name="Normál 6 3 7 2" xfId="10366"/>
    <cellStyle name="Normál 6 3 7 3" xfId="7809"/>
    <cellStyle name="Normál 6 3 8" xfId="2762"/>
    <cellStyle name="Normál 6 3 8 2" xfId="7811"/>
    <cellStyle name="Normál 6 3 8 2 2" xfId="17862"/>
    <cellStyle name="Normál 6 3 8 2 2 2" xfId="27742"/>
    <cellStyle name="Normál 6 3 8 2 3" xfId="12902"/>
    <cellStyle name="Normál 6 3 8 2 4" xfId="22800"/>
    <cellStyle name="Normál 6 3 8 3" xfId="15397"/>
    <cellStyle name="Normál 6 3 8 3 2" xfId="25285"/>
    <cellStyle name="Normál 6 3 8 4" xfId="10367"/>
    <cellStyle name="Normál 6 3 8 5" xfId="7810"/>
    <cellStyle name="Normál 6 3 8 6" xfId="20330"/>
    <cellStyle name="Normál 6 3 9" xfId="15370"/>
    <cellStyle name="Normál 6 3 9 2" xfId="25264"/>
    <cellStyle name="Normál 6 4" xfId="2763"/>
    <cellStyle name="Normál 6 4 2" xfId="2764"/>
    <cellStyle name="Normál 6 4 2 2" xfId="7814"/>
    <cellStyle name="Normál 6 4 2 2 2" xfId="17864"/>
    <cellStyle name="Normál 6 4 2 2 2 2" xfId="27744"/>
    <cellStyle name="Normál 6 4 2 2 3" xfId="12904"/>
    <cellStyle name="Normál 6 4 2 2 4" xfId="22802"/>
    <cellStyle name="Normál 6 4 2 3" xfId="15377"/>
    <cellStyle name="Normál 6 4 2 3 2" xfId="25271"/>
    <cellStyle name="Normál 6 4 2 4" xfId="10369"/>
    <cellStyle name="Normál 6 4 2 5" xfId="7813"/>
    <cellStyle name="Normál 6 4 2 6" xfId="20332"/>
    <cellStyle name="Normál 6 4 2 7" xfId="30191"/>
    <cellStyle name="Normál 6 4 3" xfId="2765"/>
    <cellStyle name="Normál 6 4 3 2" xfId="7816"/>
    <cellStyle name="Normál 6 4 3 2 2" xfId="17865"/>
    <cellStyle name="Normál 6 4 3 2 2 2" xfId="27745"/>
    <cellStyle name="Normál 6 4 3 2 3" xfId="12905"/>
    <cellStyle name="Normál 6 4 3 2 4" xfId="22803"/>
    <cellStyle name="Normál 6 4 3 3" xfId="15378"/>
    <cellStyle name="Normál 6 4 3 3 2" xfId="25272"/>
    <cellStyle name="Normál 6 4 3 4" xfId="10370"/>
    <cellStyle name="Normál 6 4 3 5" xfId="7815"/>
    <cellStyle name="Normál 6 4 3 6" xfId="20333"/>
    <cellStyle name="Normál 6 4 3 7" xfId="30192"/>
    <cellStyle name="Normál 6 4 4" xfId="7817"/>
    <cellStyle name="Normál 6 4 4 2" xfId="17863"/>
    <cellStyle name="Normál 6 4 4 2 2" xfId="27743"/>
    <cellStyle name="Normál 6 4 4 3" xfId="12903"/>
    <cellStyle name="Normál 6 4 4 4" xfId="22801"/>
    <cellStyle name="Normál 6 4 5" xfId="15376"/>
    <cellStyle name="Normál 6 4 5 2" xfId="25270"/>
    <cellStyle name="Normál 6 4 6" xfId="10368"/>
    <cellStyle name="Normál 6 4 7" xfId="7812"/>
    <cellStyle name="Normál 6 4 8" xfId="20331"/>
    <cellStyle name="Normál 6 4 9" xfId="30190"/>
    <cellStyle name="Normál 6 5" xfId="7818"/>
    <cellStyle name="Normál 6 5 2" xfId="12894"/>
    <cellStyle name="Normál 6 6" xfId="10355"/>
    <cellStyle name="Normál 6 7" xfId="7791"/>
    <cellStyle name="Normál 7" xfId="2766"/>
    <cellStyle name="Normál 7 10" xfId="20334"/>
    <cellStyle name="Normál 7 2" xfId="2767"/>
    <cellStyle name="Normál 7 2 2" xfId="2768"/>
    <cellStyle name="Normál 7 2 2 2" xfId="7822"/>
    <cellStyle name="Normál 7 2 2 2 2" xfId="17868"/>
    <cellStyle name="Normál 7 2 2 2 2 2" xfId="27748"/>
    <cellStyle name="Normál 7 2 2 2 3" xfId="12908"/>
    <cellStyle name="Normál 7 2 2 2 4" xfId="22806"/>
    <cellStyle name="Normál 7 2 2 3" xfId="15380"/>
    <cellStyle name="Normál 7 2 2 3 2" xfId="25274"/>
    <cellStyle name="Normál 7 2 2 4" xfId="10373"/>
    <cellStyle name="Normál 7 2 2 5" xfId="7821"/>
    <cellStyle name="Normál 7 2 2 6" xfId="20336"/>
    <cellStyle name="Normál 7 2 3" xfId="7823"/>
    <cellStyle name="Normál 7 2 3 2" xfId="17867"/>
    <cellStyle name="Normál 7 2 3 2 2" xfId="27747"/>
    <cellStyle name="Normál 7 2 3 3" xfId="12907"/>
    <cellStyle name="Normál 7 2 3 4" xfId="22805"/>
    <cellStyle name="Normál 7 2 4" xfId="15379"/>
    <cellStyle name="Normál 7 2 4 2" xfId="25273"/>
    <cellStyle name="Normál 7 2 5" xfId="10372"/>
    <cellStyle name="Normál 7 2 6" xfId="7820"/>
    <cellStyle name="Normál 7 2 7" xfId="20335"/>
    <cellStyle name="Normál 7 3" xfId="2769"/>
    <cellStyle name="Normál 7 3 2" xfId="7825"/>
    <cellStyle name="Normál 7 3 2 2" xfId="17869"/>
    <cellStyle name="Normál 7 3 2 2 2" xfId="27749"/>
    <cellStyle name="Normál 7 3 2 3" xfId="12909"/>
    <cellStyle name="Normál 7 3 2 4" xfId="22807"/>
    <cellStyle name="Normál 7 3 3" xfId="15381"/>
    <cellStyle name="Normál 7 3 3 2" xfId="25275"/>
    <cellStyle name="Normál 7 3 4" xfId="10374"/>
    <cellStyle name="Normál 7 3 5" xfId="7824"/>
    <cellStyle name="Normál 7 3 6" xfId="20337"/>
    <cellStyle name="Normál 7 4" xfId="2770"/>
    <cellStyle name="Normál 7 4 2" xfId="7827"/>
    <cellStyle name="Normál 7 4 2 2" xfId="12910"/>
    <cellStyle name="Normál 7 4 3" xfId="10375"/>
    <cellStyle name="Normál 7 4 4" xfId="7826"/>
    <cellStyle name="Normál 7 5" xfId="2771"/>
    <cellStyle name="Normál 7 5 2" xfId="7829"/>
    <cellStyle name="Normál 7 5 2 2" xfId="17870"/>
    <cellStyle name="Normál 7 5 2 2 2" xfId="27750"/>
    <cellStyle name="Normál 7 5 2 3" xfId="12911"/>
    <cellStyle name="Normál 7 5 2 4" xfId="22808"/>
    <cellStyle name="Normál 7 5 3" xfId="15382"/>
    <cellStyle name="Normál 7 5 3 2" xfId="25276"/>
    <cellStyle name="Normál 7 5 4" xfId="10376"/>
    <cellStyle name="Normál 7 5 5" xfId="7828"/>
    <cellStyle name="Normál 7 5 6" xfId="20338"/>
    <cellStyle name="Normál 7 6" xfId="2772"/>
    <cellStyle name="Normál 7 6 2" xfId="7831"/>
    <cellStyle name="Normál 7 6 2 2" xfId="12912"/>
    <cellStyle name="Normál 7 6 3" xfId="10377"/>
    <cellStyle name="Normál 7 6 4" xfId="7830"/>
    <cellStyle name="Normál 7 7" xfId="7832"/>
    <cellStyle name="Normál 7 7 2" xfId="17866"/>
    <cellStyle name="Normál 7 7 2 2" xfId="27746"/>
    <cellStyle name="Normál 7 7 3" xfId="12906"/>
    <cellStyle name="Normál 7 7 4" xfId="22804"/>
    <cellStyle name="Normál 7 8" xfId="10371"/>
    <cellStyle name="Normál 7 9" xfId="7819"/>
    <cellStyle name="Normál 8" xfId="2773"/>
    <cellStyle name="Normál 8 2" xfId="2774"/>
    <cellStyle name="Normál 8 2 2" xfId="10379"/>
    <cellStyle name="Normál 8 3" xfId="2775"/>
    <cellStyle name="Normál 8 3 2" xfId="10380"/>
    <cellStyle name="Normál 8 3 3" xfId="7833"/>
    <cellStyle name="Normál 8 4" xfId="2776"/>
    <cellStyle name="Normál 8 4 2" xfId="10381"/>
    <cellStyle name="Normál 8 5" xfId="10378"/>
    <cellStyle name="Normál 9" xfId="2777"/>
    <cellStyle name="Normál 9 2" xfId="2778"/>
    <cellStyle name="Normál 9 2 2" xfId="2779"/>
    <cellStyle name="Normál 9 2 2 2" xfId="7836"/>
    <cellStyle name="Normál 9 2 2 2 2" xfId="17873"/>
    <cellStyle name="Normál 9 2 2 2 2 2" xfId="27753"/>
    <cellStyle name="Normál 9 2 2 2 3" xfId="12915"/>
    <cellStyle name="Normál 9 2 2 2 4" xfId="22811"/>
    <cellStyle name="Normál 9 2 2 3" xfId="15384"/>
    <cellStyle name="Normál 9 2 2 3 2" xfId="25278"/>
    <cellStyle name="Normál 9 2 2 4" xfId="10384"/>
    <cellStyle name="Normál 9 2 2 5" xfId="7835"/>
    <cellStyle name="Normál 9 2 2 6" xfId="20341"/>
    <cellStyle name="Normál 9 2 3" xfId="7837"/>
    <cellStyle name="Normál 9 2 3 2" xfId="17872"/>
    <cellStyle name="Normál 9 2 3 2 2" xfId="27752"/>
    <cellStyle name="Normál 9 2 3 3" xfId="12914"/>
    <cellStyle name="Normál 9 2 3 4" xfId="22810"/>
    <cellStyle name="Normál 9 2 4" xfId="15383"/>
    <cellStyle name="Normál 9 2 4 2" xfId="25277"/>
    <cellStyle name="Normál 9 2 5" xfId="10383"/>
    <cellStyle name="Normál 9 2 6" xfId="7834"/>
    <cellStyle name="Normál 9 2 7" xfId="20340"/>
    <cellStyle name="Normál 9 3" xfId="2780"/>
    <cellStyle name="Normál 9 3 2" xfId="7839"/>
    <cellStyle name="Normál 9 3 2 2" xfId="17874"/>
    <cellStyle name="Normál 9 3 2 2 2" xfId="27754"/>
    <cellStyle name="Normál 9 3 2 3" xfId="12916"/>
    <cellStyle name="Normál 9 3 2 4" xfId="22812"/>
    <cellStyle name="Normál 9 3 3" xfId="15385"/>
    <cellStyle name="Normál 9 3 3 2" xfId="25279"/>
    <cellStyle name="Normál 9 3 4" xfId="10385"/>
    <cellStyle name="Normál 9 3 5" xfId="7838"/>
    <cellStyle name="Normál 9 3 6" xfId="20342"/>
    <cellStyle name="Normál 9 4" xfId="2781"/>
    <cellStyle name="Normál 9 4 2" xfId="10386"/>
    <cellStyle name="Normál 9 5" xfId="2782"/>
    <cellStyle name="Normál 9 5 2" xfId="7841"/>
    <cellStyle name="Normál 9 5 2 2" xfId="17875"/>
    <cellStyle name="Normál 9 5 2 2 2" xfId="27755"/>
    <cellStyle name="Normál 9 5 2 3" xfId="12917"/>
    <cellStyle name="Normál 9 5 2 4" xfId="22813"/>
    <cellStyle name="Normál 9 5 3" xfId="15386"/>
    <cellStyle name="Normál 9 5 3 2" xfId="25280"/>
    <cellStyle name="Normál 9 5 4" xfId="10387"/>
    <cellStyle name="Normál 9 5 5" xfId="7840"/>
    <cellStyle name="Normál 9 5 6" xfId="20343"/>
    <cellStyle name="Normál 9 6" xfId="2783"/>
    <cellStyle name="Normál 9 6 2" xfId="10388"/>
    <cellStyle name="Normál 9 7" xfId="7842"/>
    <cellStyle name="Normál 9 7 2" xfId="17871"/>
    <cellStyle name="Normál 9 7 2 2" xfId="27751"/>
    <cellStyle name="Normál 9 7 3" xfId="12913"/>
    <cellStyle name="Normál 9 7 4" xfId="22809"/>
    <cellStyle name="Normál 9 8" xfId="10382"/>
    <cellStyle name="Normál 9 9" xfId="20339"/>
    <cellStyle name="Normál_2011. évi Eredeti KIADÁS" xfId="2784"/>
    <cellStyle name="Normál_2013  évi előirányzat-felhasználási tervMóni módosított" xfId="2785"/>
    <cellStyle name="Normál_9 2 melléklet 2012" xfId="2786"/>
    <cellStyle name="Normál_Humán 2010. évi Eredeti  KIADÁS_2014 ktv Eredeti Pénzügy 2" xfId="2787"/>
    <cellStyle name="Normál_KVRENMUNKA" xfId="2788"/>
    <cellStyle name="Normál_Répszolg csökkentett - 2010évi Eredeti" xfId="2789"/>
    <cellStyle name="Összesen" xfId="2790" builtinId="25" customBuiltin="1"/>
    <cellStyle name="Összesen 2" xfId="2791"/>
    <cellStyle name="Összesen 2 2" xfId="10390"/>
    <cellStyle name="Összesen 2 3" xfId="7844"/>
    <cellStyle name="Összesen 3" xfId="2792"/>
    <cellStyle name="Összesen 3 2" xfId="10391"/>
    <cellStyle name="Összesen 3 3" xfId="7845"/>
    <cellStyle name="Összesen 4" xfId="2793"/>
    <cellStyle name="Összesen 4 2" xfId="10392"/>
    <cellStyle name="Összesen 4 3" xfId="7846"/>
    <cellStyle name="Összesen 5" xfId="2794"/>
    <cellStyle name="Összesen 5 2" xfId="10393"/>
    <cellStyle name="Összesen 5 3" xfId="7847"/>
    <cellStyle name="Összesen 6" xfId="2795"/>
    <cellStyle name="Összesen 6 2" xfId="7848"/>
    <cellStyle name="Összesen 7" xfId="10389"/>
    <cellStyle name="Összesen 8" xfId="7843"/>
    <cellStyle name="Pénznem 2" xfId="2796"/>
    <cellStyle name="Pénznem 2 2" xfId="2797"/>
    <cellStyle name="Pénznem 2 2 2" xfId="2798"/>
    <cellStyle name="Pénznem 2 2 2 2" xfId="2799"/>
    <cellStyle name="Pénznem 2 2 2 2 2" xfId="10397"/>
    <cellStyle name="Pénznem 2 2 2 2 3" xfId="7852"/>
    <cellStyle name="Pénznem 2 2 2 3" xfId="10396"/>
    <cellStyle name="Pénznem 2 2 2 4" xfId="7851"/>
    <cellStyle name="Pénznem 2 2 3" xfId="2800"/>
    <cellStyle name="Pénznem 2 2 3 2" xfId="10398"/>
    <cellStyle name="Pénznem 2 2 3 3" xfId="7853"/>
    <cellStyle name="Pénznem 2 2 4" xfId="2801"/>
    <cellStyle name="Pénznem 2 2 4 2" xfId="2802"/>
    <cellStyle name="Pénznem 2 2 4 2 2" xfId="15398"/>
    <cellStyle name="Pénznem 2 2 4 2 3" xfId="7855"/>
    <cellStyle name="Pénznem 2 2 4 3" xfId="10399"/>
    <cellStyle name="Pénznem 2 2 4 4" xfId="7854"/>
    <cellStyle name="Pénznem 2 2 5" xfId="7856"/>
    <cellStyle name="Pénznem 2 2 5 2" xfId="10400"/>
    <cellStyle name="Pénznem 2 2 6" xfId="7857"/>
    <cellStyle name="Pénznem 2 2 6 2" xfId="15399"/>
    <cellStyle name="Pénznem 2 2 6 3" xfId="10401"/>
    <cellStyle name="Pénznem 2 2 7" xfId="7858"/>
    <cellStyle name="Pénznem 2 2 7 2" xfId="17876"/>
    <cellStyle name="Pénznem 2 2 7 2 2" xfId="27756"/>
    <cellStyle name="Pénznem 2 2 7 3" xfId="12918"/>
    <cellStyle name="Pénznem 2 2 7 4" xfId="22814"/>
    <cellStyle name="Pénznem 2 2 8" xfId="10395"/>
    <cellStyle name="Pénznem 2 2 9" xfId="7850"/>
    <cellStyle name="Pénznem 2 3" xfId="10394"/>
    <cellStyle name="Pénznem 2 4" xfId="7849"/>
    <cellStyle name="Pénznem 3" xfId="2803"/>
    <cellStyle name="Pénznem 3 2" xfId="10402"/>
    <cellStyle name="Pénznem 3 3" xfId="7859"/>
    <cellStyle name="Pénznem 4" xfId="2804"/>
    <cellStyle name="Pénznem 4 2" xfId="2805"/>
    <cellStyle name="Pénznem 4 2 2" xfId="2806"/>
    <cellStyle name="Pénznem 4 2 2 2" xfId="10405"/>
    <cellStyle name="Pénznem 4 2 2 3" xfId="7862"/>
    <cellStyle name="Pénznem 4 2 3" xfId="10404"/>
    <cellStyle name="Pénznem 4 2 4" xfId="7861"/>
    <cellStyle name="Pénznem 4 3" xfId="2807"/>
    <cellStyle name="Pénznem 4 3 2" xfId="10406"/>
    <cellStyle name="Pénznem 4 3 3" xfId="7863"/>
    <cellStyle name="Pénznem 4 4" xfId="2808"/>
    <cellStyle name="Pénznem 4 4 2" xfId="2809"/>
    <cellStyle name="Pénznem 4 4 2 2" xfId="15400"/>
    <cellStyle name="Pénznem 4 4 2 3" xfId="7865"/>
    <cellStyle name="Pénznem 4 4 3" xfId="10407"/>
    <cellStyle name="Pénznem 4 4 4" xfId="7864"/>
    <cellStyle name="Pénznem 4 5" xfId="7866"/>
    <cellStyle name="Pénznem 4 5 2" xfId="10408"/>
    <cellStyle name="Pénznem 4 6" xfId="7867"/>
    <cellStyle name="Pénznem 4 6 2" xfId="15401"/>
    <cellStyle name="Pénznem 4 6 3" xfId="10409"/>
    <cellStyle name="Pénznem 4 7" xfId="7868"/>
    <cellStyle name="Pénznem 4 7 2" xfId="17877"/>
    <cellStyle name="Pénznem 4 7 2 2" xfId="27757"/>
    <cellStyle name="Pénznem 4 7 3" xfId="12919"/>
    <cellStyle name="Pénznem 4 7 4" xfId="22815"/>
    <cellStyle name="Pénznem 4 8" xfId="10403"/>
    <cellStyle name="Pénznem 4 9" xfId="7860"/>
    <cellStyle name="Pénznem 5" xfId="2810"/>
    <cellStyle name="Pénznem 5 2" xfId="10410"/>
    <cellStyle name="Pénznem 5 3" xfId="7869"/>
    <cellStyle name="Rossz" xfId="2811" builtinId="27" customBuiltin="1"/>
    <cellStyle name="Rossz 2" xfId="2812"/>
    <cellStyle name="Rossz 2 2" xfId="10412"/>
    <cellStyle name="Rossz 2 3" xfId="7871"/>
    <cellStyle name="Rossz 3" xfId="2813"/>
    <cellStyle name="Rossz 3 2" xfId="10413"/>
    <cellStyle name="Rossz 3 3" xfId="7872"/>
    <cellStyle name="Rossz 4" xfId="2814"/>
    <cellStyle name="Rossz 4 2" xfId="10414"/>
    <cellStyle name="Rossz 4 3" xfId="7873"/>
    <cellStyle name="Rossz 5" xfId="2815"/>
    <cellStyle name="Rossz 5 2" xfId="2816"/>
    <cellStyle name="Rossz 5 2 2" xfId="10416"/>
    <cellStyle name="Rossz 5 2 3" xfId="7875"/>
    <cellStyle name="Rossz 5 3" xfId="2817"/>
    <cellStyle name="Rossz 5 3 2" xfId="10417"/>
    <cellStyle name="Rossz 5 3 3" xfId="7876"/>
    <cellStyle name="Rossz 5 4" xfId="2818"/>
    <cellStyle name="Rossz 5 4 2" xfId="10418"/>
    <cellStyle name="Rossz 5 4 3" xfId="7877"/>
    <cellStyle name="Rossz 5 5" xfId="7878"/>
    <cellStyle name="Rossz 5 5 2" xfId="10419"/>
    <cellStyle name="Rossz 5 6" xfId="10415"/>
    <cellStyle name="Rossz 5 7" xfId="7874"/>
    <cellStyle name="Rossz 6" xfId="2819"/>
    <cellStyle name="Rossz 6 2" xfId="7879"/>
    <cellStyle name="Rossz 7" xfId="10411"/>
    <cellStyle name="Rossz 8" xfId="7870"/>
    <cellStyle name="Semleges" xfId="2820" builtinId="28" customBuiltin="1"/>
    <cellStyle name="Semleges 2" xfId="2821"/>
    <cellStyle name="Semleges 2 2" xfId="10421"/>
    <cellStyle name="Semleges 2 3" xfId="7881"/>
    <cellStyle name="Semleges 3" xfId="2822"/>
    <cellStyle name="Semleges 3 2" xfId="10422"/>
    <cellStyle name="Semleges 3 3" xfId="7882"/>
    <cellStyle name="Semleges 4" xfId="2823"/>
    <cellStyle name="Semleges 4 2" xfId="10423"/>
    <cellStyle name="Semleges 4 3" xfId="7883"/>
    <cellStyle name="Semleges 5" xfId="2824"/>
    <cellStyle name="Semleges 5 2" xfId="2825"/>
    <cellStyle name="Semleges 5 2 2" xfId="10425"/>
    <cellStyle name="Semleges 5 2 3" xfId="7885"/>
    <cellStyle name="Semleges 5 3" xfId="2826"/>
    <cellStyle name="Semleges 5 3 2" xfId="10426"/>
    <cellStyle name="Semleges 5 3 3" xfId="7886"/>
    <cellStyle name="Semleges 5 4" xfId="2827"/>
    <cellStyle name="Semleges 5 4 2" xfId="10427"/>
    <cellStyle name="Semleges 5 4 3" xfId="7887"/>
    <cellStyle name="Semleges 5 5" xfId="7888"/>
    <cellStyle name="Semleges 5 5 2" xfId="10428"/>
    <cellStyle name="Semleges 5 6" xfId="10424"/>
    <cellStyle name="Semleges 5 7" xfId="7884"/>
    <cellStyle name="Semleges 6" xfId="2828"/>
    <cellStyle name="Semleges 6 2" xfId="7889"/>
    <cellStyle name="Semleges 7" xfId="10420"/>
    <cellStyle name="Semleges 8" xfId="7880"/>
    <cellStyle name="Számítás" xfId="2829" builtinId="22" customBuiltin="1"/>
    <cellStyle name="Számítás 2" xfId="2830"/>
    <cellStyle name="Számítás 2 2" xfId="10430"/>
    <cellStyle name="Számítás 2 3" xfId="7891"/>
    <cellStyle name="Számítás 3" xfId="2831"/>
    <cellStyle name="Számítás 3 2" xfId="10431"/>
    <cellStyle name="Számítás 3 3" xfId="7892"/>
    <cellStyle name="Számítás 4" xfId="2832"/>
    <cellStyle name="Számítás 4 2" xfId="10432"/>
    <cellStyle name="Számítás 4 3" xfId="7893"/>
    <cellStyle name="Számítás 5" xfId="2833"/>
    <cellStyle name="Számítás 5 2" xfId="10433"/>
    <cellStyle name="Számítás 5 3" xfId="7894"/>
    <cellStyle name="Számítás 6" xfId="2834"/>
    <cellStyle name="Számítás 6 2" xfId="7895"/>
    <cellStyle name="Számítás 7" xfId="10429"/>
    <cellStyle name="Számítás 8" xfId="7890"/>
    <cellStyle name="Százalék 2" xfId="2835"/>
    <cellStyle name="Százalék 2 2" xfId="2836"/>
    <cellStyle name="Százalék 2 2 2" xfId="10436"/>
    <cellStyle name="Százalék 2 2 3" xfId="7897"/>
    <cellStyle name="Százalék 2 3" xfId="2837"/>
    <cellStyle name="Százalék 2 3 2" xfId="2838"/>
    <cellStyle name="Százalék 2 3 2 2" xfId="15403"/>
    <cellStyle name="Százalék 2 3 2 3" xfId="7899"/>
    <cellStyle name="Százalék 2 3 3" xfId="10437"/>
    <cellStyle name="Százalék 2 3 4" xfId="7898"/>
    <cellStyle name="Százalék 2 4" xfId="7900"/>
    <cellStyle name="Százalék 2 4 2" xfId="10438"/>
    <cellStyle name="Százalék 2 5" xfId="7901"/>
    <cellStyle name="Százalék 2 5 2" xfId="15404"/>
    <cellStyle name="Százalék 2 5 3" xfId="10439"/>
    <cellStyle name="Százalék 2 6" xfId="7902"/>
    <cellStyle name="Százalék 2 6 2" xfId="12920"/>
    <cellStyle name="Százalék 2 7" xfId="10435"/>
    <cellStyle name="Százalék 2 8" xfId="7896"/>
    <cellStyle name="Százalék 3" xfId="2839"/>
    <cellStyle name="Százalék 3 2" xfId="10440"/>
    <cellStyle name="Százalék 3 3" xfId="7903"/>
    <cellStyle name="Százalék 4" xfId="7904"/>
    <cellStyle name="Százalék 4 2" xfId="15405"/>
    <cellStyle name="Százalék 4 3" xfId="10441"/>
    <cellStyle name="Százalék 5" xfId="7905"/>
    <cellStyle name="Százalék 5 2" xfId="15402"/>
    <cellStyle name="Százalék 6" xfId="10434"/>
  </cellStyles>
  <dxfs count="1"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D216"/>
  <sheetViews>
    <sheetView tabSelected="1" view="pageBreakPreview" zoomScaleNormal="100" zoomScaleSheetLayoutView="100" workbookViewId="0">
      <pane xSplit="4" ySplit="3" topLeftCell="E4" activePane="bottomRight" state="frozen"/>
      <selection pane="topRight" activeCell="G1" sqref="G1"/>
      <selection pane="bottomLeft" activeCell="A4" sqref="A4"/>
      <selection pane="bottomRight" activeCell="B7" sqref="B7"/>
    </sheetView>
  </sheetViews>
  <sheetFormatPr defaultColWidth="9.140625" defaultRowHeight="15" x14ac:dyDescent="0.25"/>
  <cols>
    <col min="1" max="1" width="12.140625" style="760" customWidth="1"/>
    <col min="2" max="2" width="115.140625" style="760" customWidth="1"/>
    <col min="3" max="3" width="20.5703125" style="760" hidden="1" customWidth="1"/>
    <col min="4" max="4" width="58.5703125" style="762" hidden="1" customWidth="1"/>
    <col min="5" max="16384" width="9.140625" style="5"/>
  </cols>
  <sheetData>
    <row r="1" spans="1:4" ht="39.75" customHeight="1" thickBot="1" x14ac:dyDescent="0.3">
      <c r="A1" s="1948" t="s">
        <v>1283</v>
      </c>
      <c r="B1" s="1949"/>
      <c r="C1" s="1757"/>
      <c r="D1" s="766" t="s">
        <v>939</v>
      </c>
    </row>
    <row r="2" spans="1:4" ht="29.25" customHeight="1" x14ac:dyDescent="0.25">
      <c r="A2" s="1248">
        <v>10000</v>
      </c>
      <c r="B2" s="1765" t="s">
        <v>951</v>
      </c>
      <c r="C2" s="1758"/>
      <c r="D2"/>
    </row>
    <row r="3" spans="1:4" s="31" customFormat="1" ht="24" customHeight="1" x14ac:dyDescent="0.2">
      <c r="A3" s="897">
        <v>20000</v>
      </c>
      <c r="B3" s="898" t="s">
        <v>773</v>
      </c>
      <c r="C3" s="1759"/>
      <c r="D3" s="905"/>
    </row>
    <row r="4" spans="1:4" s="768" customFormat="1" x14ac:dyDescent="0.25">
      <c r="A4" s="899">
        <v>20100</v>
      </c>
      <c r="B4" s="1766" t="s">
        <v>1338</v>
      </c>
      <c r="C4" s="1760"/>
      <c r="D4" s="906"/>
    </row>
    <row r="5" spans="1:4" s="106" customFormat="1" x14ac:dyDescent="0.2">
      <c r="A5" s="900">
        <v>20101</v>
      </c>
      <c r="B5" s="1767" t="s">
        <v>1322</v>
      </c>
      <c r="C5" s="1761"/>
      <c r="D5" s="906" t="s">
        <v>1320</v>
      </c>
    </row>
    <row r="6" spans="1:4" s="106" customFormat="1" x14ac:dyDescent="0.2">
      <c r="A6" s="900">
        <v>20102</v>
      </c>
      <c r="B6" s="1767" t="s">
        <v>1323</v>
      </c>
      <c r="C6" s="1761"/>
      <c r="D6" s="906"/>
    </row>
    <row r="7" spans="1:4" s="768" customFormat="1" ht="36" customHeight="1" x14ac:dyDescent="0.25">
      <c r="A7" s="899">
        <v>20200</v>
      </c>
      <c r="B7" s="1766" t="s">
        <v>1337</v>
      </c>
      <c r="C7" s="1760"/>
      <c r="D7" s="907"/>
    </row>
    <row r="8" spans="1:4" x14ac:dyDescent="0.25">
      <c r="A8" s="900">
        <v>20201</v>
      </c>
      <c r="B8" s="1767" t="s">
        <v>1324</v>
      </c>
      <c r="C8" s="1762"/>
      <c r="D8" s="906"/>
    </row>
    <row r="9" spans="1:4" x14ac:dyDescent="0.25">
      <c r="A9" s="900">
        <v>20202</v>
      </c>
      <c r="B9" s="1767" t="s">
        <v>952</v>
      </c>
      <c r="C9" s="1762"/>
      <c r="D9" s="906"/>
    </row>
    <row r="10" spans="1:4" x14ac:dyDescent="0.25">
      <c r="A10" s="900">
        <v>20203</v>
      </c>
      <c r="B10" s="1767" t="s">
        <v>1321</v>
      </c>
      <c r="C10" s="1762"/>
      <c r="D10" s="906"/>
    </row>
    <row r="11" spans="1:4" x14ac:dyDescent="0.25">
      <c r="A11" s="900">
        <v>20204</v>
      </c>
      <c r="B11" s="1767" t="s">
        <v>1325</v>
      </c>
      <c r="C11" s="1762"/>
      <c r="D11" s="906" t="s">
        <v>1327</v>
      </c>
    </row>
    <row r="12" spans="1:4" x14ac:dyDescent="0.25">
      <c r="A12" s="900">
        <v>20205</v>
      </c>
      <c r="B12" s="1767" t="s">
        <v>1326</v>
      </c>
      <c r="C12" s="1762"/>
      <c r="D12" s="906"/>
    </row>
    <row r="13" spans="1:4" s="768" customFormat="1" ht="31.15" customHeight="1" x14ac:dyDescent="0.25">
      <c r="A13" s="899">
        <v>20300</v>
      </c>
      <c r="B13" s="1766" t="s">
        <v>969</v>
      </c>
      <c r="C13" s="1760"/>
      <c r="D13" s="907"/>
    </row>
    <row r="14" spans="1:4" s="106" customFormat="1" x14ac:dyDescent="0.2">
      <c r="A14" s="900">
        <v>20301</v>
      </c>
      <c r="B14" s="1767" t="s">
        <v>947</v>
      </c>
      <c r="C14" s="1761"/>
      <c r="D14" s="906"/>
    </row>
    <row r="15" spans="1:4" s="768" customFormat="1" ht="33.75" customHeight="1" x14ac:dyDescent="0.25">
      <c r="A15" s="899">
        <v>20400</v>
      </c>
      <c r="B15" s="1766" t="s">
        <v>1091</v>
      </c>
      <c r="C15" s="1760"/>
      <c r="D15" s="907"/>
    </row>
    <row r="16" spans="1:4" x14ac:dyDescent="0.25">
      <c r="A16" s="900">
        <v>20401</v>
      </c>
      <c r="B16" s="1767" t="s">
        <v>963</v>
      </c>
      <c r="C16" s="1762"/>
      <c r="D16" s="906"/>
    </row>
    <row r="17" spans="1:4" x14ac:dyDescent="0.25">
      <c r="A17" s="900">
        <v>20402</v>
      </c>
      <c r="B17" s="1767" t="s">
        <v>964</v>
      </c>
      <c r="C17" s="1762"/>
      <c r="D17" s="906"/>
    </row>
    <row r="18" spans="1:4" hidden="1" x14ac:dyDescent="0.25">
      <c r="A18" s="900"/>
      <c r="B18" s="1767" t="s">
        <v>1079</v>
      </c>
      <c r="C18" s="1762"/>
      <c r="D18" s="906"/>
    </row>
    <row r="19" spans="1:4" hidden="1" x14ac:dyDescent="0.25">
      <c r="A19" s="900"/>
      <c r="B19" s="1767" t="s">
        <v>1080</v>
      </c>
      <c r="C19" s="1762"/>
      <c r="D19" s="906"/>
    </row>
    <row r="20" spans="1:4" hidden="1" x14ac:dyDescent="0.25">
      <c r="A20" s="900"/>
      <c r="B20" s="1767" t="s">
        <v>1081</v>
      </c>
      <c r="C20" s="1762"/>
      <c r="D20" s="906"/>
    </row>
    <row r="21" spans="1:4" hidden="1" x14ac:dyDescent="0.25">
      <c r="A21" s="900"/>
      <c r="B21" s="1767" t="s">
        <v>1256</v>
      </c>
      <c r="C21" s="1762"/>
      <c r="D21" s="906"/>
    </row>
    <row r="22" spans="1:4" s="768" customFormat="1" ht="35.25" customHeight="1" x14ac:dyDescent="0.25">
      <c r="A22" s="899">
        <v>20500</v>
      </c>
      <c r="B22" s="1766" t="s">
        <v>948</v>
      </c>
      <c r="C22" s="1760"/>
      <c r="D22" s="907"/>
    </row>
    <row r="23" spans="1:4" x14ac:dyDescent="0.25">
      <c r="A23" s="900">
        <v>20501</v>
      </c>
      <c r="B23" s="1767" t="s">
        <v>961</v>
      </c>
      <c r="C23" s="1762"/>
      <c r="D23" s="906"/>
    </row>
    <row r="24" spans="1:4" x14ac:dyDescent="0.25">
      <c r="A24" s="900">
        <v>20502</v>
      </c>
      <c r="B24" s="1767" t="s">
        <v>962</v>
      </c>
      <c r="C24" s="1762"/>
      <c r="D24" s="906"/>
    </row>
    <row r="25" spans="1:4" s="768" customFormat="1" ht="31.9" customHeight="1" x14ac:dyDescent="0.25">
      <c r="A25" s="899">
        <v>20600</v>
      </c>
      <c r="B25" s="1766" t="s">
        <v>949</v>
      </c>
      <c r="C25" s="1760"/>
      <c r="D25" s="906"/>
    </row>
    <row r="26" spans="1:4" hidden="1" x14ac:dyDescent="0.25">
      <c r="A26" s="902"/>
      <c r="B26" s="1767" t="s">
        <v>956</v>
      </c>
      <c r="C26" s="1762"/>
      <c r="D26" s="906"/>
    </row>
    <row r="27" spans="1:4" hidden="1" x14ac:dyDescent="0.25">
      <c r="A27" s="902"/>
      <c r="B27" s="1767" t="s">
        <v>957</v>
      </c>
      <c r="C27" s="1762"/>
      <c r="D27" s="906"/>
    </row>
    <row r="28" spans="1:4" hidden="1" x14ac:dyDescent="0.25">
      <c r="A28" s="902"/>
      <c r="B28" s="1767" t="s">
        <v>991</v>
      </c>
      <c r="C28" s="1762"/>
      <c r="D28" s="906"/>
    </row>
    <row r="29" spans="1:4" hidden="1" x14ac:dyDescent="0.25">
      <c r="A29" s="902"/>
      <c r="B29" s="1767" t="s">
        <v>959</v>
      </c>
      <c r="C29" s="1762"/>
      <c r="D29" s="906"/>
    </row>
    <row r="30" spans="1:4" hidden="1" x14ac:dyDescent="0.25">
      <c r="A30" s="902"/>
      <c r="B30" s="1767" t="s">
        <v>960</v>
      </c>
      <c r="C30" s="1762"/>
      <c r="D30" s="906"/>
    </row>
    <row r="31" spans="1:4" s="768" customFormat="1" ht="33.75" customHeight="1" x14ac:dyDescent="0.25">
      <c r="A31" s="899">
        <v>20700</v>
      </c>
      <c r="B31" s="1766" t="s">
        <v>950</v>
      </c>
      <c r="C31" s="1760"/>
      <c r="D31" s="906"/>
    </row>
    <row r="32" spans="1:4" x14ac:dyDescent="0.25">
      <c r="A32" s="900">
        <v>20701</v>
      </c>
      <c r="B32" s="1767" t="s">
        <v>953</v>
      </c>
      <c r="C32" s="1762"/>
      <c r="D32" s="906"/>
    </row>
    <row r="33" spans="1:4" x14ac:dyDescent="0.25">
      <c r="A33" s="900">
        <v>20702</v>
      </c>
      <c r="B33" s="1767" t="s">
        <v>954</v>
      </c>
      <c r="C33" s="1762"/>
      <c r="D33" s="906"/>
    </row>
    <row r="34" spans="1:4" x14ac:dyDescent="0.25">
      <c r="A34" s="900">
        <v>20703</v>
      </c>
      <c r="B34" s="1767" t="s">
        <v>955</v>
      </c>
      <c r="C34" s="1762"/>
      <c r="D34" s="906"/>
    </row>
    <row r="35" spans="1:4" s="1598" customFormat="1" x14ac:dyDescent="0.25">
      <c r="A35" s="900">
        <v>20704</v>
      </c>
      <c r="B35" s="1767" t="s">
        <v>1328</v>
      </c>
      <c r="C35" s="1762"/>
      <c r="D35" s="906" t="s">
        <v>1329</v>
      </c>
    </row>
    <row r="36" spans="1:4" s="768" customFormat="1" ht="26.25" customHeight="1" x14ac:dyDescent="0.25">
      <c r="A36" s="899">
        <v>20800</v>
      </c>
      <c r="B36" s="1766" t="s">
        <v>1336</v>
      </c>
      <c r="C36" s="1760"/>
      <c r="D36" s="906"/>
    </row>
    <row r="37" spans="1:4" x14ac:dyDescent="0.25">
      <c r="A37" s="900">
        <v>20810</v>
      </c>
      <c r="B37" s="1767" t="s">
        <v>1339</v>
      </c>
      <c r="C37" s="1762"/>
      <c r="D37" s="906" t="s">
        <v>1333</v>
      </c>
    </row>
    <row r="38" spans="1:4" x14ac:dyDescent="0.25">
      <c r="A38" s="900">
        <v>20820</v>
      </c>
      <c r="B38" s="1767" t="s">
        <v>1330</v>
      </c>
      <c r="C38" s="1762"/>
      <c r="D38" s="906"/>
    </row>
    <row r="39" spans="1:4" s="1598" customFormat="1" x14ac:dyDescent="0.25">
      <c r="A39" s="900">
        <v>20830</v>
      </c>
      <c r="B39" s="1767" t="s">
        <v>1331</v>
      </c>
      <c r="C39" s="1762"/>
      <c r="D39" s="906" t="s">
        <v>1332</v>
      </c>
    </row>
    <row r="40" spans="1:4" s="768" customFormat="1" ht="27.75" customHeight="1" x14ac:dyDescent="0.25">
      <c r="A40" s="899">
        <v>21000</v>
      </c>
      <c r="B40" s="1766" t="s">
        <v>965</v>
      </c>
      <c r="C40" s="1760"/>
      <c r="D40" s="906"/>
    </row>
    <row r="41" spans="1:4" s="768" customFormat="1" ht="32.25" customHeight="1" x14ac:dyDescent="0.25">
      <c r="A41" s="899">
        <v>21100</v>
      </c>
      <c r="B41" s="1766" t="s">
        <v>915</v>
      </c>
      <c r="C41" s="1760"/>
      <c r="D41" s="906"/>
    </row>
    <row r="42" spans="1:4" s="106" customFormat="1" x14ac:dyDescent="0.2">
      <c r="A42" s="900">
        <v>21101</v>
      </c>
      <c r="B42" s="1767" t="s">
        <v>966</v>
      </c>
      <c r="C42" s="1761"/>
      <c r="D42" s="906"/>
    </row>
    <row r="43" spans="1:4" s="106" customFormat="1" x14ac:dyDescent="0.2">
      <c r="A43" s="900">
        <v>21102</v>
      </c>
      <c r="B43" s="1767" t="s">
        <v>1197</v>
      </c>
      <c r="C43" s="1761"/>
      <c r="D43" s="906"/>
    </row>
    <row r="44" spans="1:4" s="106" customFormat="1" x14ac:dyDescent="0.2">
      <c r="A44" s="900">
        <v>21103</v>
      </c>
      <c r="B44" s="1767" t="s">
        <v>967</v>
      </c>
      <c r="C44" s="1761"/>
      <c r="D44" s="906"/>
    </row>
    <row r="45" spans="1:4" s="106" customFormat="1" x14ac:dyDescent="0.2">
      <c r="A45" s="900">
        <v>21104</v>
      </c>
      <c r="B45" s="1767" t="s">
        <v>901</v>
      </c>
      <c r="C45" s="1761"/>
      <c r="D45" s="906"/>
    </row>
    <row r="46" spans="1:4" s="106" customFormat="1" x14ac:dyDescent="0.2">
      <c r="A46" s="900">
        <v>21105</v>
      </c>
      <c r="B46" s="1767" t="s">
        <v>968</v>
      </c>
      <c r="C46" s="1761"/>
      <c r="D46" s="906"/>
    </row>
    <row r="47" spans="1:4" s="106" customFormat="1" x14ac:dyDescent="0.2">
      <c r="A47" s="900">
        <v>21106</v>
      </c>
      <c r="B47" s="1767" t="s">
        <v>813</v>
      </c>
      <c r="C47" s="1761"/>
      <c r="D47" s="906"/>
    </row>
    <row r="48" spans="1:4" s="768" customFormat="1" ht="29.25" customHeight="1" x14ac:dyDescent="0.25">
      <c r="A48" s="899">
        <v>21200</v>
      </c>
      <c r="B48" s="1766" t="s">
        <v>904</v>
      </c>
      <c r="C48" s="1760"/>
      <c r="D48" s="906"/>
    </row>
    <row r="49" spans="1:4" s="768" customFormat="1" ht="32.25" customHeight="1" x14ac:dyDescent="0.25">
      <c r="A49" s="899">
        <v>21300</v>
      </c>
      <c r="B49" s="1766" t="s">
        <v>903</v>
      </c>
      <c r="C49" s="1760"/>
      <c r="D49" s="906"/>
    </row>
    <row r="50" spans="1:4" s="768" customFormat="1" ht="27" customHeight="1" x14ac:dyDescent="0.25">
      <c r="A50" s="899">
        <v>22000</v>
      </c>
      <c r="B50" s="1766" t="s">
        <v>996</v>
      </c>
      <c r="C50" s="1760"/>
      <c r="D50" s="906"/>
    </row>
    <row r="51" spans="1:4" s="106" customFormat="1" x14ac:dyDescent="0.2">
      <c r="A51" s="900">
        <v>22001</v>
      </c>
      <c r="B51" s="1768" t="s">
        <v>902</v>
      </c>
      <c r="C51" s="1761" t="s">
        <v>1011</v>
      </c>
      <c r="D51" s="906"/>
    </row>
    <row r="52" spans="1:4" s="106" customFormat="1" x14ac:dyDescent="0.2">
      <c r="A52" s="900">
        <v>22002</v>
      </c>
      <c r="B52" s="1768" t="s">
        <v>1004</v>
      </c>
      <c r="C52" s="1761" t="s">
        <v>1106</v>
      </c>
      <c r="D52" s="906"/>
    </row>
    <row r="53" spans="1:4" s="106" customFormat="1" x14ac:dyDescent="0.2">
      <c r="A53" s="900">
        <v>22003</v>
      </c>
      <c r="B53" s="1768" t="s">
        <v>992</v>
      </c>
      <c r="C53" s="1761" t="s">
        <v>1010</v>
      </c>
      <c r="D53" s="906"/>
    </row>
    <row r="54" spans="1:4" s="106" customFormat="1" x14ac:dyDescent="0.2">
      <c r="A54" s="900">
        <v>22004</v>
      </c>
      <c r="B54" s="1768" t="s">
        <v>1020</v>
      </c>
      <c r="C54" s="1761" t="s">
        <v>1009</v>
      </c>
      <c r="D54" s="906"/>
    </row>
    <row r="55" spans="1:4" s="106" customFormat="1" x14ac:dyDescent="0.2">
      <c r="A55" s="900">
        <v>22005</v>
      </c>
      <c r="B55" s="1768" t="s">
        <v>1149</v>
      </c>
      <c r="C55" s="1761" t="s">
        <v>1008</v>
      </c>
      <c r="D55" s="906"/>
    </row>
    <row r="56" spans="1:4" s="106" customFormat="1" hidden="1" x14ac:dyDescent="0.2">
      <c r="A56" s="900">
        <v>22006</v>
      </c>
      <c r="B56" s="1768" t="s">
        <v>934</v>
      </c>
      <c r="C56" s="1761"/>
      <c r="D56" s="906"/>
    </row>
    <row r="57" spans="1:4" s="106" customFormat="1" x14ac:dyDescent="0.2">
      <c r="A57" s="900">
        <v>22007</v>
      </c>
      <c r="B57" s="1768" t="s">
        <v>1076</v>
      </c>
      <c r="C57" s="1761" t="s">
        <v>1007</v>
      </c>
      <c r="D57" s="906"/>
    </row>
    <row r="58" spans="1:4" s="106" customFormat="1" x14ac:dyDescent="0.2">
      <c r="A58" s="900">
        <v>22008</v>
      </c>
      <c r="B58" s="1768" t="s">
        <v>1631</v>
      </c>
      <c r="C58" s="1761" t="s">
        <v>1012</v>
      </c>
      <c r="D58" s="906"/>
    </row>
    <row r="59" spans="1:4" s="106" customFormat="1" hidden="1" x14ac:dyDescent="0.2">
      <c r="A59" s="900">
        <v>22009</v>
      </c>
      <c r="B59" s="1768" t="s">
        <v>1014</v>
      </c>
      <c r="C59" s="1761" t="s">
        <v>1015</v>
      </c>
      <c r="D59" s="906"/>
    </row>
    <row r="60" spans="1:4" s="106" customFormat="1" x14ac:dyDescent="0.2">
      <c r="A60" s="900">
        <v>22010</v>
      </c>
      <c r="B60" s="1768" t="s">
        <v>1089</v>
      </c>
      <c r="C60" s="1761" t="s">
        <v>1016</v>
      </c>
      <c r="D60" s="906"/>
    </row>
    <row r="61" spans="1:4" s="106" customFormat="1" hidden="1" x14ac:dyDescent="0.2">
      <c r="A61" s="900">
        <v>22011</v>
      </c>
      <c r="B61" s="1768" t="s">
        <v>1170</v>
      </c>
      <c r="C61" s="1761" t="s">
        <v>1017</v>
      </c>
      <c r="D61" s="906"/>
    </row>
    <row r="62" spans="1:4" s="106" customFormat="1" x14ac:dyDescent="0.2">
      <c r="A62" s="900">
        <v>22012</v>
      </c>
      <c r="B62" s="1768" t="s">
        <v>1171</v>
      </c>
      <c r="C62" s="1761" t="s">
        <v>1018</v>
      </c>
      <c r="D62" s="906"/>
    </row>
    <row r="63" spans="1:4" s="106" customFormat="1" x14ac:dyDescent="0.2">
      <c r="A63" s="900">
        <v>22013</v>
      </c>
      <c r="B63" s="1768" t="s">
        <v>1005</v>
      </c>
      <c r="C63" s="1761" t="s">
        <v>1013</v>
      </c>
      <c r="D63" s="906"/>
    </row>
    <row r="64" spans="1:4" s="106" customFormat="1" hidden="1" x14ac:dyDescent="0.2">
      <c r="A64" s="900">
        <v>22014</v>
      </c>
      <c r="B64" s="1768" t="s">
        <v>1019</v>
      </c>
      <c r="C64" s="1761" t="s">
        <v>1022</v>
      </c>
      <c r="D64" s="906"/>
    </row>
    <row r="65" spans="1:4" s="106" customFormat="1" x14ac:dyDescent="0.2">
      <c r="A65" s="1675">
        <v>22015</v>
      </c>
      <c r="B65" s="1768" t="s">
        <v>1298</v>
      </c>
      <c r="C65" s="1763"/>
      <c r="D65" s="1676"/>
    </row>
    <row r="66" spans="1:4" s="106" customFormat="1" ht="27" customHeight="1" thickBot="1" x14ac:dyDescent="0.25">
      <c r="A66" s="903">
        <v>23000</v>
      </c>
      <c r="B66" s="904" t="s">
        <v>1092</v>
      </c>
      <c r="C66" s="1764"/>
      <c r="D66" s="908"/>
    </row>
    <row r="67" spans="1:4" ht="27" customHeight="1" x14ac:dyDescent="0.25">
      <c r="A67" s="1950" t="s">
        <v>935</v>
      </c>
      <c r="B67" s="1951"/>
      <c r="C67" s="1769"/>
      <c r="D67"/>
    </row>
    <row r="68" spans="1:4" s="106" customFormat="1" ht="22.5" customHeight="1" x14ac:dyDescent="0.2">
      <c r="A68" s="897">
        <v>30000</v>
      </c>
      <c r="B68" s="898" t="s">
        <v>936</v>
      </c>
      <c r="C68" s="1759"/>
      <c r="D68" s="905" t="s">
        <v>936</v>
      </c>
    </row>
    <row r="69" spans="1:4" s="768" customFormat="1" ht="26.25" customHeight="1" x14ac:dyDescent="0.25">
      <c r="A69" s="899">
        <v>30100</v>
      </c>
      <c r="B69" s="1766" t="s">
        <v>1338</v>
      </c>
      <c r="C69" s="1760"/>
      <c r="D69" s="907"/>
    </row>
    <row r="70" spans="1:4" ht="15" hidden="1" customHeight="1" x14ac:dyDescent="0.25">
      <c r="A70" s="909"/>
      <c r="B70" s="901"/>
      <c r="C70" s="1770"/>
      <c r="D70" s="913"/>
    </row>
    <row r="71" spans="1:4" ht="15" hidden="1" customHeight="1" x14ac:dyDescent="0.25">
      <c r="A71" s="909"/>
      <c r="B71" s="901"/>
      <c r="C71" s="1770"/>
      <c r="D71" s="913"/>
    </row>
    <row r="72" spans="1:4" s="106" customFormat="1" x14ac:dyDescent="0.2">
      <c r="A72" s="900">
        <v>30101</v>
      </c>
      <c r="B72" s="1767" t="s">
        <v>1322</v>
      </c>
      <c r="C72" s="1761"/>
      <c r="D72" s="906"/>
    </row>
    <row r="73" spans="1:4" s="106" customFormat="1" x14ac:dyDescent="0.2">
      <c r="A73" s="900">
        <v>30102</v>
      </c>
      <c r="B73" s="1767" t="s">
        <v>1323</v>
      </c>
      <c r="C73" s="1761"/>
      <c r="D73" s="906"/>
    </row>
    <row r="74" spans="1:4" s="768" customFormat="1" ht="26.25" customHeight="1" x14ac:dyDescent="0.25">
      <c r="A74" s="899">
        <v>30200</v>
      </c>
      <c r="B74" s="1766" t="s">
        <v>1337</v>
      </c>
      <c r="C74" s="1760"/>
      <c r="D74" s="907"/>
    </row>
    <row r="75" spans="1:4" s="1598" customFormat="1" x14ac:dyDescent="0.25">
      <c r="A75" s="900">
        <v>30201</v>
      </c>
      <c r="B75" s="1767" t="s">
        <v>1324</v>
      </c>
      <c r="C75" s="1762"/>
      <c r="D75" s="906"/>
    </row>
    <row r="76" spans="1:4" s="1598" customFormat="1" x14ac:dyDescent="0.25">
      <c r="A76" s="900">
        <v>30202</v>
      </c>
      <c r="B76" s="1767" t="s">
        <v>952</v>
      </c>
      <c r="C76" s="1762"/>
      <c r="D76" s="906"/>
    </row>
    <row r="77" spans="1:4" s="1598" customFormat="1" x14ac:dyDescent="0.25">
      <c r="A77" s="900">
        <v>30203</v>
      </c>
      <c r="B77" s="1767" t="s">
        <v>1321</v>
      </c>
      <c r="C77" s="1762"/>
      <c r="D77" s="906"/>
    </row>
    <row r="78" spans="1:4" s="1598" customFormat="1" x14ac:dyDescent="0.25">
      <c r="A78" s="900">
        <v>30204</v>
      </c>
      <c r="B78" s="1767" t="s">
        <v>1325</v>
      </c>
      <c r="C78" s="1762"/>
      <c r="D78" s="906" t="s">
        <v>1334</v>
      </c>
    </row>
    <row r="79" spans="1:4" s="1598" customFormat="1" x14ac:dyDescent="0.25">
      <c r="A79" s="900">
        <v>30205</v>
      </c>
      <c r="B79" s="1767" t="s">
        <v>1326</v>
      </c>
      <c r="C79" s="1762"/>
      <c r="D79" s="906"/>
    </row>
    <row r="80" spans="1:4" s="768" customFormat="1" ht="23.25" customHeight="1" x14ac:dyDescent="0.25">
      <c r="A80" s="899">
        <v>30300</v>
      </c>
      <c r="B80" s="1766" t="s">
        <v>969</v>
      </c>
      <c r="C80" s="1760"/>
      <c r="D80" s="907"/>
    </row>
    <row r="81" spans="1:4" ht="15" customHeight="1" x14ac:dyDescent="0.25">
      <c r="A81" s="900">
        <v>30301</v>
      </c>
      <c r="B81" s="1767" t="s">
        <v>947</v>
      </c>
      <c r="C81" s="1770"/>
      <c r="D81" s="914"/>
    </row>
    <row r="82" spans="1:4" s="768" customFormat="1" ht="26.25" customHeight="1" x14ac:dyDescent="0.25">
      <c r="A82" s="899">
        <v>30400</v>
      </c>
      <c r="B82" s="1766" t="s">
        <v>1091</v>
      </c>
      <c r="C82" s="1760"/>
      <c r="D82" s="907"/>
    </row>
    <row r="83" spans="1:4" ht="15" customHeight="1" x14ac:dyDescent="0.25">
      <c r="A83" s="900">
        <v>30401</v>
      </c>
      <c r="B83" s="1767" t="s">
        <v>963</v>
      </c>
      <c r="C83" s="1770"/>
      <c r="D83" s="906"/>
    </row>
    <row r="84" spans="1:4" ht="15" customHeight="1" x14ac:dyDescent="0.25">
      <c r="A84" s="900">
        <v>30402</v>
      </c>
      <c r="B84" s="1767" t="s">
        <v>964</v>
      </c>
      <c r="C84" s="1770"/>
      <c r="D84" s="906"/>
    </row>
    <row r="85" spans="1:4" s="768" customFormat="1" ht="26.25" customHeight="1" x14ac:dyDescent="0.25">
      <c r="A85" s="899">
        <v>30500</v>
      </c>
      <c r="B85" s="1766" t="s">
        <v>948</v>
      </c>
      <c r="C85" s="1760"/>
      <c r="D85" s="907"/>
    </row>
    <row r="86" spans="1:4" ht="15" customHeight="1" x14ac:dyDescent="0.25">
      <c r="A86" s="900">
        <v>30501</v>
      </c>
      <c r="B86" s="1767" t="s">
        <v>961</v>
      </c>
      <c r="C86" s="1770"/>
      <c r="D86" s="906"/>
    </row>
    <row r="87" spans="1:4" ht="15" customHeight="1" x14ac:dyDescent="0.25">
      <c r="A87" s="900">
        <v>30502</v>
      </c>
      <c r="B87" s="1767" t="s">
        <v>962</v>
      </c>
      <c r="C87" s="1770"/>
      <c r="D87" s="906"/>
    </row>
    <row r="88" spans="1:4" s="768" customFormat="1" ht="26.25" customHeight="1" x14ac:dyDescent="0.25">
      <c r="A88" s="899">
        <v>30600</v>
      </c>
      <c r="B88" s="1766" t="s">
        <v>949</v>
      </c>
      <c r="C88" s="1760"/>
      <c r="D88" s="907"/>
    </row>
    <row r="89" spans="1:4" ht="15" hidden="1" customHeight="1" x14ac:dyDescent="0.25">
      <c r="A89" s="902"/>
      <c r="B89" s="1767" t="s">
        <v>956</v>
      </c>
      <c r="C89" s="1770"/>
      <c r="D89" s="913"/>
    </row>
    <row r="90" spans="1:4" ht="15" hidden="1" customHeight="1" x14ac:dyDescent="0.25">
      <c r="A90" s="902"/>
      <c r="B90" s="1767" t="s">
        <v>957</v>
      </c>
      <c r="C90" s="1770"/>
      <c r="D90" s="913"/>
    </row>
    <row r="91" spans="1:4" ht="15" hidden="1" customHeight="1" x14ac:dyDescent="0.25">
      <c r="A91" s="902"/>
      <c r="B91" s="1767" t="s">
        <v>958</v>
      </c>
      <c r="C91" s="1770"/>
      <c r="D91" s="913"/>
    </row>
    <row r="92" spans="1:4" ht="15" hidden="1" customHeight="1" x14ac:dyDescent="0.25">
      <c r="A92" s="902"/>
      <c r="B92" s="1767" t="s">
        <v>959</v>
      </c>
      <c r="C92" s="1770"/>
      <c r="D92" s="913"/>
    </row>
    <row r="93" spans="1:4" ht="15" hidden="1" customHeight="1" x14ac:dyDescent="0.25">
      <c r="A93" s="902"/>
      <c r="B93" s="1767" t="s">
        <v>960</v>
      </c>
      <c r="C93" s="1770"/>
      <c r="D93" s="913"/>
    </row>
    <row r="94" spans="1:4" s="768" customFormat="1" ht="26.25" customHeight="1" x14ac:dyDescent="0.25">
      <c r="A94" s="899">
        <v>30700</v>
      </c>
      <c r="B94" s="1766" t="s">
        <v>950</v>
      </c>
      <c r="C94" s="1760"/>
      <c r="D94" s="907"/>
    </row>
    <row r="95" spans="1:4" ht="15" customHeight="1" x14ac:dyDescent="0.25">
      <c r="A95" s="900">
        <v>30701</v>
      </c>
      <c r="B95" s="1767" t="s">
        <v>953</v>
      </c>
      <c r="C95" s="1770"/>
      <c r="D95" s="913"/>
    </row>
    <row r="96" spans="1:4" ht="15" customHeight="1" x14ac:dyDescent="0.25">
      <c r="A96" s="900">
        <v>30702</v>
      </c>
      <c r="B96" s="1767" t="s">
        <v>954</v>
      </c>
      <c r="C96" s="1770"/>
      <c r="D96" s="913"/>
    </row>
    <row r="97" spans="1:4" ht="15" customHeight="1" x14ac:dyDescent="0.25">
      <c r="A97" s="900">
        <v>30703</v>
      </c>
      <c r="B97" s="1767" t="s">
        <v>955</v>
      </c>
      <c r="C97" s="1770"/>
      <c r="D97" s="913"/>
    </row>
    <row r="98" spans="1:4" s="1598" customFormat="1" x14ac:dyDescent="0.25">
      <c r="A98" s="900">
        <v>30704</v>
      </c>
      <c r="B98" s="1767" t="s">
        <v>1328</v>
      </c>
      <c r="C98" s="1762"/>
      <c r="D98" s="906" t="s">
        <v>1335</v>
      </c>
    </row>
    <row r="99" spans="1:4" s="768" customFormat="1" ht="26.25" customHeight="1" x14ac:dyDescent="0.25">
      <c r="A99" s="899">
        <v>30800</v>
      </c>
      <c r="B99" s="1766" t="s">
        <v>1336</v>
      </c>
      <c r="C99" s="1760"/>
      <c r="D99" s="907"/>
    </row>
    <row r="100" spans="1:4" ht="15" customHeight="1" x14ac:dyDescent="0.25">
      <c r="A100" s="900">
        <v>30810</v>
      </c>
      <c r="B100" s="1767" t="s">
        <v>1339</v>
      </c>
      <c r="C100" s="1770"/>
      <c r="D100" s="913"/>
    </row>
    <row r="101" spans="1:4" ht="15" customHeight="1" x14ac:dyDescent="0.25">
      <c r="A101" s="900">
        <v>30820</v>
      </c>
      <c r="B101" s="1767" t="s">
        <v>1330</v>
      </c>
      <c r="C101" s="1770"/>
      <c r="D101" s="913"/>
    </row>
    <row r="102" spans="1:4" s="1598" customFormat="1" ht="15" customHeight="1" x14ac:dyDescent="0.25">
      <c r="A102" s="900">
        <v>30830</v>
      </c>
      <c r="B102" s="1767" t="s">
        <v>1331</v>
      </c>
      <c r="C102" s="1770"/>
      <c r="D102" s="913"/>
    </row>
    <row r="103" spans="1:4" s="768" customFormat="1" ht="26.25" customHeight="1" x14ac:dyDescent="0.25">
      <c r="A103" s="899">
        <v>31000</v>
      </c>
      <c r="B103" s="1766" t="s">
        <v>996</v>
      </c>
      <c r="C103" s="1760"/>
      <c r="D103" s="907"/>
    </row>
    <row r="104" spans="1:4" s="768" customFormat="1" x14ac:dyDescent="0.25">
      <c r="A104" s="900">
        <v>31001</v>
      </c>
      <c r="B104" s="1768" t="s">
        <v>1004</v>
      </c>
      <c r="C104" s="1760"/>
      <c r="D104" s="907"/>
    </row>
    <row r="105" spans="1:4" s="768" customFormat="1" hidden="1" x14ac:dyDescent="0.25">
      <c r="A105" s="900">
        <v>31002</v>
      </c>
      <c r="B105" s="1768" t="s">
        <v>1149</v>
      </c>
      <c r="C105" s="1760"/>
      <c r="D105" s="907"/>
    </row>
    <row r="106" spans="1:4" ht="25.5" customHeight="1" x14ac:dyDescent="0.25">
      <c r="A106" s="899">
        <v>32000</v>
      </c>
      <c r="B106" s="1766" t="s">
        <v>1092</v>
      </c>
      <c r="C106" s="1770"/>
      <c r="D106" s="913"/>
    </row>
    <row r="107" spans="1:4" ht="25.5" customHeight="1" x14ac:dyDescent="0.25">
      <c r="A107" s="899">
        <v>33000</v>
      </c>
      <c r="B107" s="1766" t="s">
        <v>997</v>
      </c>
      <c r="C107" s="1770"/>
      <c r="D107" s="913"/>
    </row>
    <row r="108" spans="1:4" ht="15" customHeight="1" x14ac:dyDescent="0.25">
      <c r="A108" s="900">
        <v>33100</v>
      </c>
      <c r="B108" s="1767" t="s">
        <v>998</v>
      </c>
      <c r="C108" s="1770"/>
      <c r="D108" s="906"/>
    </row>
    <row r="109" spans="1:4" ht="15" customHeight="1" x14ac:dyDescent="0.25">
      <c r="A109" s="900">
        <v>33200</v>
      </c>
      <c r="B109" s="1767" t="s">
        <v>1632</v>
      </c>
      <c r="C109" s="1770"/>
      <c r="D109" s="906"/>
    </row>
    <row r="110" spans="1:4" ht="15" hidden="1" customHeight="1" x14ac:dyDescent="0.25">
      <c r="A110" s="900">
        <v>33300</v>
      </c>
      <c r="B110" s="1767" t="s">
        <v>999</v>
      </c>
      <c r="C110" s="1770"/>
      <c r="D110" s="906"/>
    </row>
    <row r="111" spans="1:4" ht="15" hidden="1" customHeight="1" x14ac:dyDescent="0.25">
      <c r="A111" s="900">
        <v>33400</v>
      </c>
      <c r="B111" s="1767" t="s">
        <v>1000</v>
      </c>
      <c r="C111" s="1770"/>
      <c r="D111" s="906"/>
    </row>
    <row r="112" spans="1:4" ht="15" hidden="1" customHeight="1" x14ac:dyDescent="0.25">
      <c r="A112" s="900">
        <v>33500</v>
      </c>
      <c r="B112" s="1767" t="s">
        <v>1002</v>
      </c>
      <c r="C112" s="1770"/>
      <c r="D112" s="906"/>
    </row>
    <row r="113" spans="1:4" ht="15" hidden="1" customHeight="1" x14ac:dyDescent="0.25">
      <c r="A113" s="900">
        <v>33600</v>
      </c>
      <c r="B113" s="1767" t="s">
        <v>1001</v>
      </c>
      <c r="C113" s="1770"/>
      <c r="D113" s="906"/>
    </row>
    <row r="114" spans="1:4" ht="30" customHeight="1" x14ac:dyDescent="0.25">
      <c r="A114" s="1249">
        <v>40000</v>
      </c>
      <c r="B114" s="1773" t="s">
        <v>336</v>
      </c>
      <c r="C114" s="1770"/>
      <c r="D114" s="906"/>
    </row>
    <row r="115" spans="1:4" s="106" customFormat="1" ht="22.5" customHeight="1" x14ac:dyDescent="0.2">
      <c r="A115" s="897">
        <v>41000</v>
      </c>
      <c r="B115" s="898" t="s">
        <v>908</v>
      </c>
      <c r="C115" s="1759"/>
      <c r="D115" s="905"/>
    </row>
    <row r="116" spans="1:4" s="106" customFormat="1" x14ac:dyDescent="0.2">
      <c r="A116" s="910">
        <v>41101</v>
      </c>
      <c r="B116" s="1774" t="s">
        <v>794</v>
      </c>
      <c r="C116" s="1770"/>
      <c r="D116" s="913"/>
    </row>
    <row r="117" spans="1:4" s="106" customFormat="1" x14ac:dyDescent="0.2">
      <c r="A117" s="910">
        <v>41201</v>
      </c>
      <c r="B117" s="1774" t="s">
        <v>1635</v>
      </c>
      <c r="C117" s="1770"/>
      <c r="D117" s="913"/>
    </row>
    <row r="118" spans="1:4" s="106" customFormat="1" x14ac:dyDescent="0.2">
      <c r="A118" s="910">
        <v>41202</v>
      </c>
      <c r="B118" s="1774" t="s">
        <v>940</v>
      </c>
      <c r="C118" s="1770"/>
      <c r="D118" s="913"/>
    </row>
    <row r="119" spans="1:4" s="106" customFormat="1" x14ac:dyDescent="0.2">
      <c r="A119" s="910">
        <v>41203</v>
      </c>
      <c r="B119" s="1774" t="s">
        <v>941</v>
      </c>
      <c r="C119" s="1770"/>
      <c r="D119" s="913"/>
    </row>
    <row r="120" spans="1:4" s="106" customFormat="1" x14ac:dyDescent="0.2">
      <c r="A120" s="910">
        <v>41204</v>
      </c>
      <c r="B120" s="1774" t="s">
        <v>909</v>
      </c>
      <c r="C120" s="1770"/>
      <c r="D120" s="913"/>
    </row>
    <row r="121" spans="1:4" s="106" customFormat="1" x14ac:dyDescent="0.2">
      <c r="A121" s="910">
        <v>41301</v>
      </c>
      <c r="B121" s="1774" t="s">
        <v>796</v>
      </c>
      <c r="C121" s="1770"/>
      <c r="D121" s="913"/>
    </row>
    <row r="122" spans="1:4" s="106" customFormat="1" x14ac:dyDescent="0.2">
      <c r="A122" s="910">
        <v>41302</v>
      </c>
      <c r="B122" s="1774" t="s">
        <v>795</v>
      </c>
      <c r="C122" s="1770"/>
      <c r="D122" s="913"/>
    </row>
    <row r="123" spans="1:4" s="106" customFormat="1" x14ac:dyDescent="0.2">
      <c r="A123" s="931">
        <v>41303</v>
      </c>
      <c r="B123" s="1775" t="s">
        <v>937</v>
      </c>
      <c r="C123" s="1771"/>
      <c r="D123" s="913"/>
    </row>
    <row r="124" spans="1:4" s="106" customFormat="1" x14ac:dyDescent="0.2">
      <c r="A124" s="910">
        <v>41304</v>
      </c>
      <c r="B124" s="1774" t="s">
        <v>942</v>
      </c>
      <c r="C124" s="1770"/>
      <c r="D124" s="913"/>
    </row>
    <row r="125" spans="1:4" s="106" customFormat="1" x14ac:dyDescent="0.2">
      <c r="A125" s="910">
        <v>41401</v>
      </c>
      <c r="B125" s="1774" t="s">
        <v>943</v>
      </c>
      <c r="C125" s="1770"/>
      <c r="D125" s="913"/>
    </row>
    <row r="126" spans="1:4" s="106" customFormat="1" x14ac:dyDescent="0.2">
      <c r="A126" s="910">
        <v>41402</v>
      </c>
      <c r="B126" s="1774" t="s">
        <v>938</v>
      </c>
      <c r="C126" s="1770"/>
      <c r="D126" s="913"/>
    </row>
    <row r="127" spans="1:4" s="106" customFormat="1" x14ac:dyDescent="0.2">
      <c r="A127" s="910">
        <v>41501</v>
      </c>
      <c r="B127" s="1774" t="s">
        <v>797</v>
      </c>
      <c r="C127" s="1770"/>
      <c r="D127" s="913"/>
    </row>
    <row r="128" spans="1:4" s="106" customFormat="1" x14ac:dyDescent="0.2">
      <c r="A128" s="910">
        <v>41601</v>
      </c>
      <c r="B128" s="1774" t="s">
        <v>798</v>
      </c>
      <c r="C128" s="1770"/>
      <c r="D128" s="913"/>
    </row>
    <row r="129" spans="1:4" s="106" customFormat="1" x14ac:dyDescent="0.2">
      <c r="A129" s="910">
        <v>41701</v>
      </c>
      <c r="B129" s="1774" t="s">
        <v>799</v>
      </c>
      <c r="C129" s="1770"/>
      <c r="D129" s="913"/>
    </row>
    <row r="130" spans="1:4" s="106" customFormat="1" x14ac:dyDescent="0.2">
      <c r="A130" s="931">
        <v>41801</v>
      </c>
      <c r="B130" s="1774" t="s">
        <v>1093</v>
      </c>
      <c r="C130" s="1771"/>
      <c r="D130" s="913"/>
    </row>
    <row r="131" spans="1:4" s="106" customFormat="1" x14ac:dyDescent="0.2">
      <c r="A131" s="931">
        <v>41802</v>
      </c>
      <c r="B131" s="1774" t="s">
        <v>800</v>
      </c>
      <c r="C131" s="1771"/>
      <c r="D131" s="913"/>
    </row>
    <row r="132" spans="1:4" s="106" customFormat="1" x14ac:dyDescent="0.2">
      <c r="A132" s="910">
        <v>41901</v>
      </c>
      <c r="B132" s="1774" t="s">
        <v>944</v>
      </c>
      <c r="C132" s="1770"/>
      <c r="D132" s="913"/>
    </row>
    <row r="133" spans="1:4" s="106" customFormat="1" ht="22.5" customHeight="1" x14ac:dyDescent="0.2">
      <c r="A133" s="897">
        <v>42000</v>
      </c>
      <c r="B133" s="898" t="s">
        <v>910</v>
      </c>
      <c r="C133" s="1759"/>
      <c r="D133" s="905"/>
    </row>
    <row r="134" spans="1:4" s="106" customFormat="1" ht="22.5" customHeight="1" x14ac:dyDescent="0.2">
      <c r="A134" s="897">
        <v>43000</v>
      </c>
      <c r="B134" s="898" t="s">
        <v>913</v>
      </c>
      <c r="C134" s="1759"/>
      <c r="D134" s="905"/>
    </row>
    <row r="135" spans="1:4" s="106" customFormat="1" ht="22.5" customHeight="1" thickBot="1" x14ac:dyDescent="0.25">
      <c r="A135" s="911">
        <v>44000</v>
      </c>
      <c r="B135" s="912" t="s">
        <v>1255</v>
      </c>
      <c r="C135" s="1772"/>
      <c r="D135" s="915"/>
    </row>
    <row r="136" spans="1:4" x14ac:dyDescent="0.25">
      <c r="D136" s="242"/>
    </row>
    <row r="137" spans="1:4" x14ac:dyDescent="0.25">
      <c r="A137" s="5"/>
      <c r="B137" s="1947"/>
      <c r="C137" s="1947"/>
      <c r="D137" s="1947"/>
    </row>
    <row r="138" spans="1:4" x14ac:dyDescent="0.25">
      <c r="A138" s="204"/>
      <c r="B138" s="204"/>
      <c r="C138" s="204"/>
      <c r="D138" s="763"/>
    </row>
    <row r="139" spans="1:4" x14ac:dyDescent="0.25">
      <c r="A139" s="204"/>
      <c r="B139" s="204"/>
      <c r="C139" s="204"/>
      <c r="D139" s="763"/>
    </row>
    <row r="140" spans="1:4" x14ac:dyDescent="0.25">
      <c r="A140" s="761"/>
      <c r="B140" s="761"/>
      <c r="C140" s="761"/>
      <c r="D140" s="764"/>
    </row>
    <row r="141" spans="1:4" x14ac:dyDescent="0.25">
      <c r="A141" s="761"/>
      <c r="B141" s="761"/>
      <c r="C141" s="761"/>
      <c r="D141" s="764"/>
    </row>
    <row r="142" spans="1:4" x14ac:dyDescent="0.25">
      <c r="A142" s="761"/>
      <c r="B142" s="761"/>
      <c r="C142" s="761"/>
      <c r="D142" s="764"/>
    </row>
    <row r="143" spans="1:4" x14ac:dyDescent="0.25">
      <c r="A143" s="761"/>
      <c r="B143" s="761"/>
      <c r="C143" s="761"/>
      <c r="D143" s="764"/>
    </row>
    <row r="144" spans="1:4" x14ac:dyDescent="0.25">
      <c r="A144" s="761"/>
      <c r="B144" s="761"/>
      <c r="C144" s="761"/>
      <c r="D144" s="764"/>
    </row>
    <row r="145" spans="1:4" x14ac:dyDescent="0.25">
      <c r="A145" s="761"/>
      <c r="B145" s="761"/>
      <c r="C145" s="761"/>
      <c r="D145" s="764"/>
    </row>
    <row r="146" spans="1:4" x14ac:dyDescent="0.25">
      <c r="A146" s="761"/>
      <c r="B146" s="761"/>
      <c r="C146" s="761"/>
      <c r="D146" s="764"/>
    </row>
    <row r="147" spans="1:4" x14ac:dyDescent="0.25">
      <c r="A147" s="761"/>
      <c r="B147" s="761"/>
      <c r="C147" s="761"/>
      <c r="D147" s="764"/>
    </row>
    <row r="148" spans="1:4" x14ac:dyDescent="0.25">
      <c r="A148" s="761"/>
      <c r="B148" s="761"/>
      <c r="C148" s="761"/>
      <c r="D148" s="764"/>
    </row>
    <row r="149" spans="1:4" x14ac:dyDescent="0.25">
      <c r="A149" s="761"/>
      <c r="B149" s="761"/>
      <c r="C149" s="761"/>
      <c r="D149" s="764"/>
    </row>
    <row r="150" spans="1:4" s="106" customFormat="1" ht="14.25" x14ac:dyDescent="0.2">
      <c r="A150" s="204"/>
      <c r="B150" s="204"/>
      <c r="C150" s="204"/>
      <c r="D150" s="763"/>
    </row>
    <row r="151" spans="1:4" x14ac:dyDescent="0.25">
      <c r="A151" s="761"/>
      <c r="B151" s="761"/>
      <c r="C151" s="761"/>
      <c r="D151" s="764"/>
    </row>
    <row r="152" spans="1:4" x14ac:dyDescent="0.25">
      <c r="A152" s="761"/>
      <c r="B152" s="761"/>
      <c r="C152" s="761"/>
      <c r="D152" s="764"/>
    </row>
    <row r="153" spans="1:4" x14ac:dyDescent="0.25">
      <c r="A153" s="761"/>
      <c r="B153" s="761"/>
      <c r="C153" s="761"/>
      <c r="D153" s="764"/>
    </row>
    <row r="154" spans="1:4" x14ac:dyDescent="0.25">
      <c r="A154" s="761"/>
      <c r="B154" s="761"/>
      <c r="C154" s="761"/>
      <c r="D154" s="764"/>
    </row>
    <row r="155" spans="1:4" x14ac:dyDescent="0.25">
      <c r="A155" s="761"/>
      <c r="B155" s="761"/>
      <c r="C155" s="761"/>
      <c r="D155" s="764"/>
    </row>
    <row r="156" spans="1:4" x14ac:dyDescent="0.25">
      <c r="A156" s="761"/>
      <c r="B156" s="761"/>
      <c r="C156" s="761"/>
      <c r="D156" s="764"/>
    </row>
    <row r="157" spans="1:4" x14ac:dyDescent="0.25">
      <c r="A157" s="761"/>
      <c r="B157" s="761"/>
      <c r="C157" s="761"/>
      <c r="D157" s="764"/>
    </row>
    <row r="158" spans="1:4" x14ac:dyDescent="0.25">
      <c r="A158" s="761"/>
      <c r="B158" s="761"/>
      <c r="C158" s="761"/>
      <c r="D158" s="764"/>
    </row>
    <row r="159" spans="1:4" x14ac:dyDescent="0.25">
      <c r="A159" s="761"/>
      <c r="B159" s="761"/>
      <c r="C159" s="761"/>
      <c r="D159" s="764"/>
    </row>
    <row r="160" spans="1:4" x14ac:dyDescent="0.25">
      <c r="A160" s="761"/>
      <c r="B160" s="761"/>
      <c r="C160" s="761"/>
      <c r="D160" s="764"/>
    </row>
    <row r="161" spans="1:4" x14ac:dyDescent="0.25">
      <c r="A161" s="761"/>
      <c r="B161" s="761"/>
      <c r="C161" s="761"/>
      <c r="D161" s="764"/>
    </row>
    <row r="162" spans="1:4" s="106" customFormat="1" ht="14.25" x14ac:dyDescent="0.2">
      <c r="A162" s="204"/>
      <c r="B162" s="204"/>
      <c r="C162" s="204"/>
      <c r="D162" s="763"/>
    </row>
    <row r="163" spans="1:4" x14ac:dyDescent="0.25">
      <c r="A163" s="761"/>
      <c r="B163" s="761"/>
      <c r="C163" s="761"/>
      <c r="D163" s="764"/>
    </row>
    <row r="164" spans="1:4" x14ac:dyDescent="0.25">
      <c r="A164" s="761"/>
      <c r="B164" s="761"/>
      <c r="C164" s="761"/>
      <c r="D164" s="764"/>
    </row>
    <row r="165" spans="1:4" x14ac:dyDescent="0.25">
      <c r="A165" s="761"/>
      <c r="B165" s="761"/>
      <c r="C165" s="761"/>
      <c r="D165" s="764"/>
    </row>
    <row r="166" spans="1:4" x14ac:dyDescent="0.25">
      <c r="A166" s="761"/>
      <c r="B166" s="761"/>
      <c r="C166" s="761"/>
      <c r="D166" s="764"/>
    </row>
    <row r="167" spans="1:4" x14ac:dyDescent="0.25">
      <c r="A167" s="761"/>
      <c r="B167" s="761"/>
      <c r="C167" s="761"/>
      <c r="D167" s="764"/>
    </row>
    <row r="168" spans="1:4" x14ac:dyDescent="0.25">
      <c r="A168" s="761"/>
      <c r="B168" s="761"/>
      <c r="C168" s="761"/>
      <c r="D168" s="764"/>
    </row>
    <row r="169" spans="1:4" x14ac:dyDescent="0.25">
      <c r="A169" s="761"/>
      <c r="B169" s="761"/>
      <c r="C169" s="761"/>
      <c r="D169" s="764"/>
    </row>
    <row r="170" spans="1:4" s="106" customFormat="1" ht="14.25" x14ac:dyDescent="0.2">
      <c r="A170" s="204"/>
      <c r="B170" s="204"/>
      <c r="C170" s="204"/>
      <c r="D170" s="763"/>
    </row>
    <row r="171" spans="1:4" x14ac:dyDescent="0.25">
      <c r="A171" s="761"/>
      <c r="B171" s="761"/>
      <c r="C171" s="761"/>
      <c r="D171" s="764"/>
    </row>
    <row r="172" spans="1:4" x14ac:dyDescent="0.25">
      <c r="A172" s="761"/>
      <c r="B172" s="761"/>
      <c r="C172" s="761"/>
      <c r="D172" s="764"/>
    </row>
    <row r="173" spans="1:4" x14ac:dyDescent="0.25">
      <c r="A173" s="761"/>
      <c r="B173" s="761"/>
      <c r="C173" s="761"/>
      <c r="D173" s="764"/>
    </row>
    <row r="174" spans="1:4" x14ac:dyDescent="0.25">
      <c r="A174" s="761"/>
      <c r="B174" s="761"/>
      <c r="C174" s="761"/>
      <c r="D174" s="764"/>
    </row>
    <row r="175" spans="1:4" x14ac:dyDescent="0.25">
      <c r="A175" s="761"/>
      <c r="B175" s="761"/>
      <c r="C175" s="761"/>
      <c r="D175" s="764"/>
    </row>
    <row r="176" spans="1:4" x14ac:dyDescent="0.25">
      <c r="A176" s="761"/>
      <c r="B176" s="761"/>
      <c r="C176" s="761"/>
      <c r="D176" s="764"/>
    </row>
    <row r="177" spans="1:4" x14ac:dyDescent="0.25">
      <c r="A177" s="761"/>
      <c r="B177" s="761"/>
      <c r="C177" s="761"/>
      <c r="D177" s="764"/>
    </row>
    <row r="178" spans="1:4" x14ac:dyDescent="0.25">
      <c r="A178" s="761"/>
      <c r="B178" s="761"/>
      <c r="C178" s="761"/>
      <c r="D178" s="764"/>
    </row>
    <row r="179" spans="1:4" x14ac:dyDescent="0.25">
      <c r="A179" s="761"/>
      <c r="B179" s="761"/>
      <c r="C179" s="761"/>
      <c r="D179" s="764"/>
    </row>
    <row r="180" spans="1:4" x14ac:dyDescent="0.25">
      <c r="A180" s="761"/>
      <c r="B180" s="761"/>
      <c r="C180" s="761"/>
      <c r="D180" s="764"/>
    </row>
    <row r="181" spans="1:4" x14ac:dyDescent="0.25">
      <c r="A181" s="761"/>
      <c r="B181" s="761"/>
      <c r="C181" s="761"/>
      <c r="D181" s="764"/>
    </row>
    <row r="184" spans="1:4" x14ac:dyDescent="0.25">
      <c r="A184" s="5"/>
      <c r="B184" s="5"/>
      <c r="C184" s="5"/>
      <c r="D184" s="765"/>
    </row>
    <row r="185" spans="1:4" x14ac:dyDescent="0.25">
      <c r="A185" s="5"/>
      <c r="B185" s="5"/>
      <c r="C185" s="5"/>
      <c r="D185" s="765"/>
    </row>
    <row r="186" spans="1:4" x14ac:dyDescent="0.25">
      <c r="A186" s="5"/>
      <c r="B186" s="5"/>
      <c r="C186" s="5"/>
      <c r="D186" s="765"/>
    </row>
    <row r="187" spans="1:4" x14ac:dyDescent="0.25">
      <c r="A187" s="5"/>
      <c r="B187" s="5"/>
      <c r="C187" s="5"/>
      <c r="D187" s="765"/>
    </row>
    <row r="188" spans="1:4" x14ac:dyDescent="0.25">
      <c r="A188" s="5"/>
      <c r="B188" s="5"/>
      <c r="C188" s="5"/>
      <c r="D188" s="765"/>
    </row>
    <row r="189" spans="1:4" x14ac:dyDescent="0.25">
      <c r="A189" s="5"/>
      <c r="B189" s="5"/>
      <c r="C189" s="5"/>
      <c r="D189" s="765"/>
    </row>
    <row r="190" spans="1:4" x14ac:dyDescent="0.25">
      <c r="A190" s="5"/>
      <c r="B190" s="5"/>
      <c r="C190" s="5"/>
      <c r="D190" s="765"/>
    </row>
    <row r="191" spans="1:4" x14ac:dyDescent="0.25">
      <c r="A191" s="5"/>
      <c r="B191" s="5"/>
      <c r="C191" s="5"/>
      <c r="D191" s="765"/>
    </row>
    <row r="192" spans="1:4" x14ac:dyDescent="0.25">
      <c r="A192" s="5"/>
      <c r="B192" s="5"/>
      <c r="C192" s="5"/>
      <c r="D192" s="765"/>
    </row>
    <row r="193" spans="1:4" x14ac:dyDescent="0.25">
      <c r="A193" s="5"/>
      <c r="B193" s="5"/>
      <c r="C193" s="5"/>
      <c r="D193" s="765"/>
    </row>
    <row r="194" spans="1:4" x14ac:dyDescent="0.25">
      <c r="A194" s="5"/>
      <c r="B194" s="5"/>
      <c r="C194" s="5"/>
      <c r="D194" s="765"/>
    </row>
    <row r="195" spans="1:4" x14ac:dyDescent="0.25">
      <c r="A195" s="5"/>
      <c r="B195" s="5"/>
      <c r="C195" s="5"/>
      <c r="D195" s="765"/>
    </row>
    <row r="196" spans="1:4" x14ac:dyDescent="0.25">
      <c r="A196" s="5"/>
      <c r="B196" s="5"/>
      <c r="C196" s="5"/>
      <c r="D196" s="765"/>
    </row>
    <row r="197" spans="1:4" x14ac:dyDescent="0.25">
      <c r="A197" s="5"/>
      <c r="B197" s="5"/>
      <c r="C197" s="5"/>
      <c r="D197" s="765"/>
    </row>
    <row r="198" spans="1:4" x14ac:dyDescent="0.25">
      <c r="A198" s="5"/>
      <c r="B198" s="5"/>
      <c r="C198" s="5"/>
      <c r="D198" s="765"/>
    </row>
    <row r="199" spans="1:4" x14ac:dyDescent="0.25">
      <c r="A199" s="5"/>
      <c r="B199" s="5"/>
      <c r="C199" s="5"/>
      <c r="D199" s="765"/>
    </row>
    <row r="200" spans="1:4" x14ac:dyDescent="0.25">
      <c r="A200" s="5"/>
      <c r="B200" s="5"/>
      <c r="C200" s="5"/>
      <c r="D200" s="765"/>
    </row>
    <row r="201" spans="1:4" x14ac:dyDescent="0.25">
      <c r="A201" s="5"/>
      <c r="B201" s="5"/>
      <c r="C201" s="5"/>
      <c r="D201" s="765"/>
    </row>
    <row r="202" spans="1:4" x14ac:dyDescent="0.25">
      <c r="A202" s="5"/>
      <c r="B202" s="5"/>
      <c r="C202" s="5"/>
      <c r="D202" s="765"/>
    </row>
    <row r="203" spans="1:4" x14ac:dyDescent="0.25">
      <c r="A203" s="5"/>
      <c r="B203" s="5"/>
      <c r="C203" s="5"/>
      <c r="D203" s="765"/>
    </row>
    <row r="204" spans="1:4" x14ac:dyDescent="0.25">
      <c r="A204" s="5"/>
      <c r="B204" s="5"/>
      <c r="C204" s="5"/>
      <c r="D204" s="765"/>
    </row>
    <row r="205" spans="1:4" x14ac:dyDescent="0.25">
      <c r="A205" s="5"/>
      <c r="B205" s="5"/>
      <c r="C205" s="5"/>
      <c r="D205" s="765"/>
    </row>
    <row r="206" spans="1:4" x14ac:dyDescent="0.25">
      <c r="A206" s="5"/>
      <c r="B206" s="5"/>
      <c r="C206" s="5"/>
      <c r="D206" s="765"/>
    </row>
    <row r="207" spans="1:4" x14ac:dyDescent="0.25">
      <c r="A207" s="5"/>
      <c r="B207" s="5"/>
      <c r="C207" s="5"/>
      <c r="D207" s="765"/>
    </row>
    <row r="208" spans="1:4" x14ac:dyDescent="0.25">
      <c r="A208" s="5"/>
      <c r="B208" s="5"/>
      <c r="C208" s="5"/>
      <c r="D208" s="765"/>
    </row>
    <row r="209" spans="1:4" x14ac:dyDescent="0.25">
      <c r="A209" s="5"/>
      <c r="B209" s="5"/>
      <c r="C209" s="5"/>
      <c r="D209" s="765"/>
    </row>
    <row r="210" spans="1:4" x14ac:dyDescent="0.25">
      <c r="A210" s="5"/>
      <c r="B210" s="5"/>
      <c r="C210" s="5"/>
      <c r="D210" s="765"/>
    </row>
    <row r="211" spans="1:4" x14ac:dyDescent="0.25">
      <c r="A211" s="5"/>
      <c r="B211" s="5"/>
      <c r="C211" s="5"/>
      <c r="D211" s="765"/>
    </row>
    <row r="212" spans="1:4" x14ac:dyDescent="0.25">
      <c r="A212" s="5"/>
      <c r="B212" s="5"/>
      <c r="C212" s="5"/>
      <c r="D212" s="765"/>
    </row>
    <row r="213" spans="1:4" x14ac:dyDescent="0.25">
      <c r="A213" s="5"/>
      <c r="B213" s="5"/>
      <c r="C213" s="5"/>
      <c r="D213" s="765"/>
    </row>
    <row r="214" spans="1:4" x14ac:dyDescent="0.25">
      <c r="A214" s="5"/>
      <c r="B214" s="5"/>
      <c r="C214" s="5"/>
      <c r="D214" s="765"/>
    </row>
    <row r="215" spans="1:4" x14ac:dyDescent="0.25">
      <c r="A215" s="5"/>
      <c r="B215" s="5"/>
      <c r="C215" s="5"/>
      <c r="D215" s="765"/>
    </row>
    <row r="216" spans="1:4" x14ac:dyDescent="0.25">
      <c r="A216" s="5"/>
      <c r="B216" s="5"/>
      <c r="C216" s="5"/>
      <c r="D216" s="765"/>
    </row>
  </sheetData>
  <mergeCells count="3">
    <mergeCell ref="B137:D137"/>
    <mergeCell ref="A1:B1"/>
    <mergeCell ref="A67:B67"/>
  </mergeCells>
  <printOptions horizontalCentered="1"/>
  <pageMargins left="0.51181102362204722" right="0.51181102362204722" top="0.94488188976377963" bottom="0.35433070866141736" header="0.31496062992125984" footer="0.31496062992125984"/>
  <pageSetup paperSize="9" scale="70" orientation="portrait" r:id="rId1"/>
  <headerFooter>
    <oddHeader>&amp;C&amp;"Arial CE,Félkövér"&amp;14
Budapest Főváros VIII. kerület Józsefvárosi Önkormányzat  2022. évi címrendje&amp;R&amp;"Arial CE,Félkövér"&amp;12 1. melléklet a(z) ...../2022.(     ) önkormányzati rendelethez</oddHeader>
    <oddFooter>&amp;C&amp;P</oddFooter>
  </headerFooter>
  <rowBreaks count="1" manualBreakCount="1">
    <brk id="66" max="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Y44"/>
  <sheetViews>
    <sheetView view="pageBreakPreview" zoomScaleNormal="100" zoomScaleSheetLayoutView="100" workbookViewId="0">
      <pane xSplit="2" ySplit="3" topLeftCell="C22" activePane="bottomRight" state="frozen"/>
      <selection activeCell="I19" sqref="I19"/>
      <selection pane="topRight" activeCell="I19" sqref="I19"/>
      <selection pane="bottomLeft" activeCell="I19" sqref="I19"/>
      <selection pane="bottomRight" activeCell="C4" sqref="C4"/>
    </sheetView>
  </sheetViews>
  <sheetFormatPr defaultColWidth="10.28515625" defaultRowHeight="15" x14ac:dyDescent="0.25"/>
  <cols>
    <col min="1" max="1" width="8.5703125" style="1379" customWidth="1"/>
    <col min="2" max="2" width="38.7109375" style="209" customWidth="1"/>
    <col min="3" max="7" width="9.42578125" style="1380" customWidth="1"/>
    <col min="8" max="11" width="9.42578125" style="1380" hidden="1" customWidth="1"/>
    <col min="12" max="12" width="9.7109375" style="1381" customWidth="1"/>
    <col min="13" max="13" width="9.28515625" style="1380" customWidth="1"/>
    <col min="14" max="14" width="10" style="1380" customWidth="1"/>
    <col min="15" max="15" width="9.7109375" style="1380" customWidth="1"/>
    <col min="16" max="199" width="9.140625" style="5" customWidth="1"/>
    <col min="200" max="200" width="37.85546875" style="5" customWidth="1"/>
    <col min="201" max="16384" width="10.28515625" style="5"/>
  </cols>
  <sheetData>
    <row r="1" spans="1:207" customFormat="1" ht="30" customHeight="1" thickBot="1" x14ac:dyDescent="0.25">
      <c r="A1" s="2121" t="s">
        <v>1147</v>
      </c>
      <c r="B1" s="2124" t="s">
        <v>906</v>
      </c>
      <c r="C1" s="2127" t="s">
        <v>1024</v>
      </c>
      <c r="D1" s="2128"/>
      <c r="E1" s="2128"/>
      <c r="F1" s="2128"/>
      <c r="G1" s="2128"/>
      <c r="H1" s="2128"/>
      <c r="I1" s="2128"/>
      <c r="J1" s="2128"/>
      <c r="K1" s="2128"/>
      <c r="L1" s="2129" t="s">
        <v>1025</v>
      </c>
      <c r="M1" s="2132" t="s">
        <v>922</v>
      </c>
      <c r="N1" s="2132"/>
      <c r="O1" s="2133"/>
    </row>
    <row r="2" spans="1:207" s="928" customFormat="1" ht="32.25" customHeight="1" x14ac:dyDescent="0.25">
      <c r="A2" s="2122"/>
      <c r="B2" s="2125"/>
      <c r="C2" s="2109" t="s">
        <v>1308</v>
      </c>
      <c r="D2" s="2104" t="s">
        <v>1370</v>
      </c>
      <c r="E2" s="2104" t="s">
        <v>1372</v>
      </c>
      <c r="F2" s="2104" t="s">
        <v>1369</v>
      </c>
      <c r="G2" s="2104" t="s">
        <v>1371</v>
      </c>
      <c r="H2" s="2104"/>
      <c r="I2" s="2104"/>
      <c r="J2" s="2102"/>
      <c r="K2" s="2102"/>
      <c r="L2" s="2130"/>
      <c r="M2" s="2106" t="s">
        <v>1026</v>
      </c>
      <c r="N2" s="2119" t="s">
        <v>1027</v>
      </c>
      <c r="O2" s="2111" t="s">
        <v>1373</v>
      </c>
    </row>
    <row r="3" spans="1:207" s="928" customFormat="1" ht="51" customHeight="1" thickBot="1" x14ac:dyDescent="0.3">
      <c r="A3" s="2123"/>
      <c r="B3" s="2126"/>
      <c r="C3" s="2110"/>
      <c r="D3" s="2105"/>
      <c r="E3" s="2105" t="s">
        <v>1372</v>
      </c>
      <c r="F3" s="2105"/>
      <c r="G3" s="2105"/>
      <c r="H3" s="2105"/>
      <c r="I3" s="2105"/>
      <c r="J3" s="2103"/>
      <c r="K3" s="2103"/>
      <c r="L3" s="2131"/>
      <c r="M3" s="2107"/>
      <c r="N3" s="2120"/>
      <c r="O3" s="2112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</row>
    <row r="4" spans="1:207" s="158" customFormat="1" ht="46.5" customHeight="1" thickBot="1" x14ac:dyDescent="0.25">
      <c r="A4" s="1207">
        <f>'1.melléklet_CÍMREND'!A3</f>
        <v>20000</v>
      </c>
      <c r="B4" s="1197" t="s">
        <v>905</v>
      </c>
      <c r="C4" s="1208"/>
      <c r="D4" s="1208"/>
      <c r="E4" s="1208"/>
      <c r="F4" s="1208"/>
      <c r="G4" s="1208"/>
      <c r="H4" s="1208"/>
      <c r="I4" s="1208"/>
      <c r="J4" s="1222"/>
      <c r="K4" s="1222"/>
      <c r="L4" s="1232"/>
      <c r="M4" s="1228">
        <v>4</v>
      </c>
      <c r="N4" s="1208">
        <f>17-2</f>
        <v>15</v>
      </c>
      <c r="O4" s="1209">
        <v>24</v>
      </c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157"/>
      <c r="ED4" s="157"/>
      <c r="EE4" s="157"/>
      <c r="EF4" s="157"/>
      <c r="EG4" s="157"/>
      <c r="EH4" s="157"/>
      <c r="EI4" s="157"/>
      <c r="EJ4" s="157"/>
      <c r="EK4" s="157"/>
      <c r="EL4" s="157"/>
      <c r="EM4" s="157"/>
      <c r="EN4" s="157"/>
      <c r="EO4" s="157"/>
      <c r="EP4" s="157"/>
      <c r="EQ4" s="157"/>
      <c r="ER4" s="157"/>
      <c r="ES4" s="157"/>
      <c r="ET4" s="157"/>
      <c r="EU4" s="157"/>
      <c r="EV4" s="157"/>
      <c r="EW4" s="157"/>
      <c r="EX4" s="157"/>
      <c r="EY4" s="157"/>
      <c r="EZ4" s="157"/>
      <c r="FA4" s="157"/>
      <c r="FB4" s="157"/>
      <c r="FC4" s="157"/>
      <c r="FD4" s="157"/>
      <c r="FE4" s="157"/>
      <c r="FF4" s="157"/>
      <c r="FG4" s="157"/>
      <c r="FH4" s="157"/>
      <c r="FI4" s="157"/>
      <c r="FJ4" s="157"/>
      <c r="FK4" s="157"/>
      <c r="FL4" s="157"/>
      <c r="FM4" s="157"/>
      <c r="FN4" s="157"/>
      <c r="FO4" s="157"/>
      <c r="FP4" s="157"/>
      <c r="FQ4" s="157"/>
      <c r="FR4" s="157"/>
      <c r="FS4" s="157"/>
      <c r="FT4" s="157"/>
      <c r="FU4" s="157"/>
      <c r="FV4" s="157"/>
      <c r="FW4" s="157"/>
      <c r="FX4" s="157"/>
      <c r="FY4" s="157"/>
      <c r="FZ4" s="157"/>
      <c r="GA4" s="157"/>
      <c r="GB4" s="157"/>
      <c r="GC4" s="157"/>
      <c r="GD4" s="157"/>
      <c r="GE4" s="157"/>
      <c r="GF4" s="157"/>
      <c r="GG4" s="157"/>
      <c r="GH4" s="157"/>
      <c r="GI4" s="157"/>
      <c r="GJ4" s="157"/>
      <c r="GK4" s="157"/>
      <c r="GL4" s="157"/>
      <c r="GM4" s="157"/>
      <c r="GN4" s="157"/>
      <c r="GO4" s="157"/>
      <c r="GP4" s="157"/>
      <c r="GQ4" s="157"/>
      <c r="GR4" s="157"/>
      <c r="GS4" s="157"/>
      <c r="GT4" s="157"/>
      <c r="GU4" s="157"/>
      <c r="GV4" s="157"/>
      <c r="GW4" s="157"/>
      <c r="GX4" s="157"/>
      <c r="GY4" s="157"/>
    </row>
    <row r="5" spans="1:207" s="265" customFormat="1" ht="46.5" customHeight="1" x14ac:dyDescent="0.25">
      <c r="A5" s="1204">
        <f>'1.melléklet_CÍMREND'!A68</f>
        <v>30000</v>
      </c>
      <c r="B5" s="1203" t="s">
        <v>911</v>
      </c>
      <c r="C5" s="1210">
        <f t="shared" ref="C5:L5" si="0">SUM(C6:C7)</f>
        <v>274</v>
      </c>
      <c r="D5" s="1210">
        <f t="shared" si="0"/>
        <v>294</v>
      </c>
      <c r="E5" s="1210">
        <f t="shared" si="0"/>
        <v>296</v>
      </c>
      <c r="F5" s="1210">
        <f t="shared" si="0"/>
        <v>296</v>
      </c>
      <c r="G5" s="1210">
        <f t="shared" si="0"/>
        <v>301</v>
      </c>
      <c r="H5" s="1210">
        <f t="shared" ref="H5" si="1">SUM(H6:H7)</f>
        <v>0</v>
      </c>
      <c r="I5" s="1210">
        <f t="shared" ref="I5" si="2">SUM(I6:I7)</f>
        <v>0</v>
      </c>
      <c r="J5" s="1223">
        <f t="shared" ref="J5:K5" si="3">SUM(J6:J7)</f>
        <v>0</v>
      </c>
      <c r="K5" s="1223">
        <f t="shared" si="3"/>
        <v>0</v>
      </c>
      <c r="L5" s="1233">
        <f t="shared" si="0"/>
        <v>0</v>
      </c>
      <c r="M5" s="1229"/>
      <c r="N5" s="1210"/>
      <c r="O5" s="1217"/>
    </row>
    <row r="6" spans="1:207" s="6" customFormat="1" x14ac:dyDescent="0.25">
      <c r="A6" s="1199"/>
      <c r="B6" s="1200" t="s">
        <v>933</v>
      </c>
      <c r="C6" s="1211">
        <v>196</v>
      </c>
      <c r="D6" s="1211">
        <f>196+20</f>
        <v>216</v>
      </c>
      <c r="E6" s="1211">
        <f>216+1+1</f>
        <v>218</v>
      </c>
      <c r="F6" s="1211">
        <v>218</v>
      </c>
      <c r="G6" s="1211">
        <f>218+4</f>
        <v>222</v>
      </c>
      <c r="H6" s="1211"/>
      <c r="I6" s="1211"/>
      <c r="J6" s="1224"/>
      <c r="K6" s="1224"/>
      <c r="L6" s="1234"/>
      <c r="M6" s="1230"/>
      <c r="N6" s="1211"/>
      <c r="O6" s="1218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</row>
    <row r="7" spans="1:207" ht="15.75" thickBot="1" x14ac:dyDescent="0.3">
      <c r="A7" s="757"/>
      <c r="B7" s="1198" t="s">
        <v>912</v>
      </c>
      <c r="C7" s="1212">
        <v>78</v>
      </c>
      <c r="D7" s="1212">
        <v>78</v>
      </c>
      <c r="E7" s="1212">
        <v>78</v>
      </c>
      <c r="F7" s="1212">
        <v>78</v>
      </c>
      <c r="G7" s="1212">
        <f>78+1</f>
        <v>79</v>
      </c>
      <c r="H7" s="1212"/>
      <c r="I7" s="1212"/>
      <c r="J7" s="1225"/>
      <c r="K7" s="1225"/>
      <c r="L7" s="1235"/>
      <c r="M7" s="1231"/>
      <c r="N7" s="1212"/>
      <c r="O7" s="1219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</row>
    <row r="8" spans="1:207" s="649" customFormat="1" ht="46.5" customHeight="1" x14ac:dyDescent="0.2">
      <c r="A8" s="1204">
        <f>'1.melléklet_CÍMREND'!A115</f>
        <v>41000</v>
      </c>
      <c r="B8" s="1196" t="s">
        <v>908</v>
      </c>
      <c r="C8" s="1213">
        <f t="shared" ref="C8:L8" si="4">SUM(C9:C25)</f>
        <v>255.5</v>
      </c>
      <c r="D8" s="1213">
        <f t="shared" si="4"/>
        <v>255.5</v>
      </c>
      <c r="E8" s="1213">
        <f t="shared" si="4"/>
        <v>255.5</v>
      </c>
      <c r="F8" s="1213">
        <f t="shared" si="4"/>
        <v>251.5</v>
      </c>
      <c r="G8" s="1213">
        <f t="shared" si="4"/>
        <v>251.5</v>
      </c>
      <c r="H8" s="1213">
        <f t="shared" ref="H8:J8" si="5">SUM(H9:H25)</f>
        <v>0</v>
      </c>
      <c r="I8" s="1213">
        <f t="shared" si="5"/>
        <v>0</v>
      </c>
      <c r="J8" s="1226">
        <f t="shared" si="5"/>
        <v>0</v>
      </c>
      <c r="K8" s="1671">
        <f t="shared" ref="K8" si="6">SUM(K9:K25)</f>
        <v>0</v>
      </c>
      <c r="L8" s="1236">
        <f t="shared" si="4"/>
        <v>0</v>
      </c>
      <c r="M8" s="1213"/>
      <c r="N8" s="1213"/>
      <c r="O8" s="1220"/>
    </row>
    <row r="9" spans="1:207" s="6" customFormat="1" ht="31.5" customHeight="1" x14ac:dyDescent="0.25">
      <c r="A9" s="1205">
        <f>'1.melléklet_CÍMREND'!A116</f>
        <v>41101</v>
      </c>
      <c r="B9" s="1201" t="str">
        <f>'1.melléklet_CÍMREND'!B116</f>
        <v>LÉLEKHÁZ, LÉLEK PROGRAM</v>
      </c>
      <c r="C9" s="1211">
        <v>11</v>
      </c>
      <c r="D9" s="1211">
        <v>11</v>
      </c>
      <c r="E9" s="1211">
        <v>11</v>
      </c>
      <c r="F9" s="1211">
        <v>11</v>
      </c>
      <c r="G9" s="1211">
        <v>11</v>
      </c>
      <c r="H9" s="1211"/>
      <c r="I9" s="1211"/>
      <c r="J9" s="1224"/>
      <c r="K9" s="1224"/>
      <c r="L9" s="1234"/>
      <c r="M9" s="1230"/>
      <c r="N9" s="1211"/>
      <c r="O9" s="1218"/>
      <c r="P9" s="758"/>
      <c r="Q9" s="758"/>
      <c r="R9" s="758"/>
      <c r="S9" s="758"/>
      <c r="T9" s="758"/>
      <c r="U9" s="758"/>
      <c r="V9" s="758"/>
      <c r="W9" s="758"/>
      <c r="X9" s="758"/>
      <c r="Y9" s="758"/>
      <c r="Z9" s="758"/>
      <c r="AA9" s="758"/>
      <c r="AB9" s="758"/>
      <c r="AC9" s="758"/>
      <c r="AD9" s="758"/>
      <c r="AE9" s="758"/>
      <c r="AF9" s="758"/>
      <c r="AG9" s="758"/>
      <c r="AH9" s="758"/>
      <c r="AI9" s="758"/>
      <c r="AJ9" s="758"/>
      <c r="AK9" s="758"/>
      <c r="AL9" s="758"/>
      <c r="AM9" s="758"/>
      <c r="AN9" s="758"/>
      <c r="AO9" s="758"/>
      <c r="AP9" s="758"/>
      <c r="AQ9" s="758"/>
      <c r="AR9" s="758"/>
      <c r="AS9" s="758"/>
      <c r="AT9" s="758"/>
      <c r="AU9" s="758"/>
      <c r="AV9" s="758"/>
      <c r="AW9" s="758"/>
      <c r="AX9" s="758"/>
      <c r="AY9" s="758"/>
      <c r="AZ9" s="758"/>
      <c r="BA9" s="758"/>
      <c r="BB9" s="758"/>
      <c r="BC9" s="758"/>
      <c r="BD9" s="758"/>
      <c r="BE9" s="758"/>
      <c r="BF9" s="758"/>
      <c r="BG9" s="758"/>
      <c r="BH9" s="758"/>
      <c r="BI9" s="758"/>
      <c r="BJ9" s="758"/>
      <c r="BK9" s="758"/>
      <c r="BL9" s="758"/>
      <c r="BM9" s="758"/>
      <c r="BN9" s="758"/>
      <c r="BO9" s="758"/>
      <c r="BP9" s="758"/>
      <c r="BQ9" s="758"/>
      <c r="BR9" s="758"/>
      <c r="BS9" s="758"/>
      <c r="BT9" s="758"/>
      <c r="BU9" s="758"/>
      <c r="BV9" s="758"/>
      <c r="BW9" s="758"/>
      <c r="BX9" s="758"/>
      <c r="BY9" s="758"/>
      <c r="BZ9" s="758"/>
      <c r="CA9" s="758"/>
      <c r="CB9" s="758"/>
      <c r="CC9" s="758"/>
      <c r="CD9" s="758"/>
      <c r="CE9" s="758"/>
      <c r="CF9" s="758"/>
      <c r="CG9" s="758"/>
      <c r="CH9" s="758"/>
      <c r="CI9" s="758"/>
      <c r="CJ9" s="758"/>
      <c r="CK9" s="758"/>
      <c r="CL9" s="758"/>
      <c r="CM9" s="758"/>
      <c r="CN9" s="758"/>
      <c r="CO9" s="758"/>
      <c r="CP9" s="758"/>
      <c r="CQ9" s="758"/>
      <c r="CR9" s="758"/>
      <c r="CS9" s="758"/>
      <c r="CT9" s="758"/>
      <c r="CU9" s="758"/>
      <c r="CV9" s="758"/>
      <c r="CW9" s="758"/>
      <c r="CX9" s="758"/>
      <c r="CY9" s="758"/>
      <c r="CZ9" s="758"/>
      <c r="DA9" s="758"/>
      <c r="DB9" s="758"/>
      <c r="DC9" s="758"/>
      <c r="DD9" s="758"/>
      <c r="DE9" s="758"/>
      <c r="DF9" s="758"/>
      <c r="DG9" s="758"/>
      <c r="DH9" s="758"/>
      <c r="DI9" s="758"/>
      <c r="DJ9" s="758"/>
      <c r="DK9" s="758"/>
      <c r="DL9" s="758"/>
      <c r="DM9" s="758"/>
      <c r="DN9" s="758"/>
      <c r="DO9" s="758"/>
      <c r="DP9" s="758"/>
      <c r="DQ9" s="758"/>
      <c r="DR9" s="758"/>
      <c r="DS9" s="758"/>
      <c r="DT9" s="758"/>
      <c r="DU9" s="758"/>
      <c r="DV9" s="758"/>
      <c r="DW9" s="758"/>
      <c r="DX9" s="758"/>
      <c r="DY9" s="758"/>
      <c r="DZ9" s="758"/>
      <c r="EA9" s="758"/>
      <c r="EB9" s="758"/>
      <c r="EC9" s="758"/>
      <c r="ED9" s="758"/>
      <c r="EE9" s="758"/>
      <c r="EF9" s="758"/>
      <c r="EG9" s="758"/>
      <c r="EH9" s="758"/>
      <c r="EI9" s="758"/>
      <c r="EJ9" s="758"/>
      <c r="EK9" s="758"/>
      <c r="EL9" s="758"/>
      <c r="EM9" s="758"/>
      <c r="EN9" s="758"/>
      <c r="EO9" s="758"/>
      <c r="EP9" s="758"/>
      <c r="EQ9" s="758"/>
      <c r="ER9" s="758"/>
      <c r="ES9" s="758"/>
      <c r="ET9" s="758"/>
      <c r="EU9" s="758"/>
      <c r="EV9" s="758"/>
      <c r="EW9" s="758"/>
      <c r="EX9" s="758"/>
      <c r="EY9" s="758"/>
      <c r="EZ9" s="758"/>
      <c r="FA9" s="758"/>
      <c r="FB9" s="758"/>
      <c r="FC9" s="758"/>
      <c r="FD9" s="758"/>
      <c r="FE9" s="758"/>
      <c r="FF9" s="758"/>
      <c r="FG9" s="758"/>
      <c r="FH9" s="758"/>
      <c r="FI9" s="758"/>
      <c r="FJ9" s="758"/>
      <c r="FK9" s="758"/>
      <c r="FL9" s="758"/>
      <c r="FM9" s="758"/>
      <c r="FN9" s="758"/>
      <c r="FO9" s="758"/>
      <c r="FP9" s="758"/>
      <c r="FQ9" s="758"/>
      <c r="FR9" s="758"/>
      <c r="FS9" s="758"/>
      <c r="FT9" s="758"/>
      <c r="FU9" s="758"/>
      <c r="FV9" s="758"/>
      <c r="FW9" s="758"/>
      <c r="FX9" s="758"/>
      <c r="FY9" s="758"/>
      <c r="FZ9" s="758"/>
      <c r="GA9" s="758"/>
      <c r="GB9" s="758"/>
      <c r="GC9" s="758"/>
      <c r="GD9" s="758"/>
      <c r="GE9" s="758"/>
      <c r="GF9" s="758"/>
      <c r="GG9" s="758"/>
      <c r="GH9" s="758"/>
      <c r="GI9" s="758"/>
      <c r="GJ9" s="758"/>
      <c r="GK9" s="758"/>
      <c r="GL9" s="758"/>
      <c r="GM9" s="758"/>
      <c r="GN9" s="758"/>
      <c r="GO9" s="758"/>
      <c r="GP9" s="758"/>
      <c r="GQ9" s="758"/>
      <c r="GR9" s="758"/>
      <c r="GS9" s="758"/>
      <c r="GT9" s="758"/>
      <c r="GU9" s="758"/>
      <c r="GV9" s="758"/>
      <c r="GW9" s="758"/>
      <c r="GX9" s="758"/>
      <c r="GY9" s="758"/>
    </row>
    <row r="10" spans="1:207" s="6" customFormat="1" ht="31.5" customHeight="1" x14ac:dyDescent="0.25">
      <c r="A10" s="1205">
        <f>'1.melléklet_CÍMREND'!A117</f>
        <v>41201</v>
      </c>
      <c r="B10" s="1201" t="str">
        <f>'1.melléklet_CÍMREND'!B117</f>
        <v xml:space="preserve">Gazdasági szervezet és Központi irányítás </v>
      </c>
      <c r="C10" s="1211">
        <v>27</v>
      </c>
      <c r="D10" s="1211">
        <v>27</v>
      </c>
      <c r="E10" s="1211">
        <v>27</v>
      </c>
      <c r="F10" s="1211">
        <v>27</v>
      </c>
      <c r="G10" s="1211">
        <v>27</v>
      </c>
      <c r="H10" s="1211"/>
      <c r="I10" s="1211"/>
      <c r="J10" s="1224"/>
      <c r="K10" s="1224"/>
      <c r="L10" s="1234"/>
      <c r="M10" s="1230"/>
      <c r="N10" s="1211"/>
      <c r="O10" s="1218"/>
      <c r="P10" s="758"/>
      <c r="Q10" s="758"/>
      <c r="R10" s="758"/>
      <c r="S10" s="758"/>
      <c r="T10" s="758"/>
      <c r="U10" s="758"/>
      <c r="V10" s="758"/>
      <c r="W10" s="758"/>
      <c r="X10" s="758"/>
      <c r="Y10" s="758"/>
      <c r="Z10" s="758"/>
      <c r="AA10" s="758"/>
      <c r="AB10" s="758"/>
      <c r="AC10" s="758"/>
      <c r="AD10" s="758"/>
      <c r="AE10" s="758"/>
      <c r="AF10" s="758"/>
      <c r="AG10" s="758"/>
      <c r="AH10" s="758"/>
      <c r="AI10" s="758"/>
      <c r="AJ10" s="758"/>
      <c r="AK10" s="758"/>
      <c r="AL10" s="758"/>
      <c r="AM10" s="758"/>
      <c r="AN10" s="758"/>
      <c r="AO10" s="758"/>
      <c r="AP10" s="758"/>
      <c r="AQ10" s="758"/>
      <c r="AR10" s="758"/>
      <c r="AS10" s="758"/>
      <c r="AT10" s="758"/>
      <c r="AU10" s="758"/>
      <c r="AV10" s="758"/>
      <c r="AW10" s="758"/>
      <c r="AX10" s="758"/>
      <c r="AY10" s="758"/>
      <c r="AZ10" s="758"/>
      <c r="BA10" s="758"/>
      <c r="BB10" s="758"/>
      <c r="BC10" s="758"/>
      <c r="BD10" s="758"/>
      <c r="BE10" s="758"/>
      <c r="BF10" s="758"/>
      <c r="BG10" s="758"/>
      <c r="BH10" s="758"/>
      <c r="BI10" s="758"/>
      <c r="BJ10" s="758"/>
      <c r="BK10" s="758"/>
      <c r="BL10" s="758"/>
      <c r="BM10" s="758"/>
      <c r="BN10" s="758"/>
      <c r="BO10" s="758"/>
      <c r="BP10" s="758"/>
      <c r="BQ10" s="758"/>
      <c r="BR10" s="758"/>
      <c r="BS10" s="758"/>
      <c r="BT10" s="758"/>
      <c r="BU10" s="758"/>
      <c r="BV10" s="758"/>
      <c r="BW10" s="758"/>
      <c r="BX10" s="758"/>
      <c r="BY10" s="758"/>
      <c r="BZ10" s="758"/>
      <c r="CA10" s="758"/>
      <c r="CB10" s="758"/>
      <c r="CC10" s="758"/>
      <c r="CD10" s="758"/>
      <c r="CE10" s="758"/>
      <c r="CF10" s="758"/>
      <c r="CG10" s="758"/>
      <c r="CH10" s="758"/>
      <c r="CI10" s="758"/>
      <c r="CJ10" s="758"/>
      <c r="CK10" s="758"/>
      <c r="CL10" s="758"/>
      <c r="CM10" s="758"/>
      <c r="CN10" s="758"/>
      <c r="CO10" s="758"/>
      <c r="CP10" s="758"/>
      <c r="CQ10" s="758"/>
      <c r="CR10" s="758"/>
      <c r="CS10" s="758"/>
      <c r="CT10" s="758"/>
      <c r="CU10" s="758"/>
      <c r="CV10" s="758"/>
      <c r="CW10" s="758"/>
      <c r="CX10" s="758"/>
      <c r="CY10" s="758"/>
      <c r="CZ10" s="758"/>
      <c r="DA10" s="758"/>
      <c r="DB10" s="758"/>
      <c r="DC10" s="758"/>
      <c r="DD10" s="758"/>
      <c r="DE10" s="758"/>
      <c r="DF10" s="758"/>
      <c r="DG10" s="758"/>
      <c r="DH10" s="758"/>
      <c r="DI10" s="758"/>
      <c r="DJ10" s="758"/>
      <c r="DK10" s="758"/>
      <c r="DL10" s="758"/>
      <c r="DM10" s="758"/>
      <c r="DN10" s="758"/>
      <c r="DO10" s="758"/>
      <c r="DP10" s="758"/>
      <c r="DQ10" s="758"/>
      <c r="DR10" s="758"/>
      <c r="DS10" s="758"/>
      <c r="DT10" s="758"/>
      <c r="DU10" s="758"/>
      <c r="DV10" s="758"/>
      <c r="DW10" s="758"/>
      <c r="DX10" s="758"/>
      <c r="DY10" s="758"/>
      <c r="DZ10" s="758"/>
      <c r="EA10" s="758"/>
      <c r="EB10" s="758"/>
      <c r="EC10" s="758"/>
      <c r="ED10" s="758"/>
      <c r="EE10" s="758"/>
      <c r="EF10" s="758"/>
      <c r="EG10" s="758"/>
      <c r="EH10" s="758"/>
      <c r="EI10" s="758"/>
      <c r="EJ10" s="758"/>
      <c r="EK10" s="758"/>
      <c r="EL10" s="758"/>
      <c r="EM10" s="758"/>
      <c r="EN10" s="758"/>
      <c r="EO10" s="758"/>
      <c r="EP10" s="758"/>
      <c r="EQ10" s="758"/>
      <c r="ER10" s="758"/>
      <c r="ES10" s="758"/>
      <c r="ET10" s="758"/>
      <c r="EU10" s="758"/>
      <c r="EV10" s="758"/>
      <c r="EW10" s="758"/>
      <c r="EX10" s="758"/>
      <c r="EY10" s="758"/>
      <c r="EZ10" s="758"/>
      <c r="FA10" s="758"/>
      <c r="FB10" s="758"/>
      <c r="FC10" s="758"/>
      <c r="FD10" s="758"/>
      <c r="FE10" s="758"/>
      <c r="FF10" s="758"/>
      <c r="FG10" s="758"/>
      <c r="FH10" s="758"/>
      <c r="FI10" s="758"/>
      <c r="FJ10" s="758"/>
      <c r="FK10" s="758"/>
      <c r="FL10" s="758"/>
      <c r="FM10" s="758"/>
      <c r="FN10" s="758"/>
      <c r="FO10" s="758"/>
      <c r="FP10" s="758"/>
      <c r="FQ10" s="758"/>
      <c r="FR10" s="758"/>
      <c r="FS10" s="758"/>
      <c r="FT10" s="758"/>
      <c r="FU10" s="758"/>
      <c r="FV10" s="758"/>
      <c r="FW10" s="758"/>
      <c r="FX10" s="758"/>
      <c r="FY10" s="758"/>
      <c r="FZ10" s="758"/>
      <c r="GA10" s="758"/>
      <c r="GB10" s="758"/>
      <c r="GC10" s="758"/>
      <c r="GD10" s="758"/>
      <c r="GE10" s="758"/>
      <c r="GF10" s="758"/>
      <c r="GG10" s="758"/>
      <c r="GH10" s="758"/>
      <c r="GI10" s="758"/>
      <c r="GJ10" s="758"/>
      <c r="GK10" s="758"/>
      <c r="GL10" s="758"/>
      <c r="GM10" s="758"/>
      <c r="GN10" s="758"/>
      <c r="GO10" s="758"/>
      <c r="GP10" s="758"/>
      <c r="GQ10" s="758"/>
      <c r="GR10" s="758"/>
      <c r="GS10" s="758"/>
      <c r="GT10" s="758"/>
      <c r="GU10" s="758"/>
      <c r="GV10" s="758"/>
      <c r="GW10" s="758"/>
      <c r="GX10" s="758"/>
      <c r="GY10" s="758"/>
    </row>
    <row r="11" spans="1:207" s="6" customFormat="1" ht="31.5" customHeight="1" x14ac:dyDescent="0.25">
      <c r="A11" s="1205">
        <f>'1.melléklet_CÍMREND'!A118</f>
        <v>41202</v>
      </c>
      <c r="B11" s="1201" t="str">
        <f>'1.melléklet_CÍMREND'!B118</f>
        <v>Szociális étkeztetés Népkonyha</v>
      </c>
      <c r="C11" s="1211">
        <v>4</v>
      </c>
      <c r="D11" s="1211">
        <v>4</v>
      </c>
      <c r="E11" s="1211">
        <v>4</v>
      </c>
      <c r="F11" s="1211">
        <v>4</v>
      </c>
      <c r="G11" s="1211">
        <v>4</v>
      </c>
      <c r="H11" s="1211"/>
      <c r="I11" s="1211"/>
      <c r="J11" s="1224"/>
      <c r="K11" s="1224"/>
      <c r="L11" s="1234"/>
      <c r="M11" s="1230"/>
      <c r="N11" s="1211"/>
      <c r="O11" s="121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</row>
    <row r="12" spans="1:207" s="6" customFormat="1" ht="31.5" customHeight="1" x14ac:dyDescent="0.25">
      <c r="A12" s="1205">
        <f>'1.melléklet_CÍMREND'!A119</f>
        <v>41203</v>
      </c>
      <c r="B12" s="1201" t="str">
        <f>'1.melléklet_CÍMREND'!B119</f>
        <v>Mosoda</v>
      </c>
      <c r="C12" s="1211">
        <v>3.5</v>
      </c>
      <c r="D12" s="1211">
        <v>3.5</v>
      </c>
      <c r="E12" s="1211">
        <v>3.5</v>
      </c>
      <c r="F12" s="1211">
        <v>3.5</v>
      </c>
      <c r="G12" s="1211">
        <v>3.5</v>
      </c>
      <c r="H12" s="1211"/>
      <c r="I12" s="1211"/>
      <c r="J12" s="1224"/>
      <c r="K12" s="1224"/>
      <c r="L12" s="1234"/>
      <c r="M12" s="1230"/>
      <c r="N12" s="1211"/>
      <c r="O12" s="121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  <c r="EG12" s="158"/>
      <c r="EH12" s="158"/>
      <c r="EI12" s="158"/>
      <c r="EJ12" s="158"/>
      <c r="EK12" s="158"/>
      <c r="EL12" s="158"/>
      <c r="EM12" s="158"/>
      <c r="EN12" s="158"/>
      <c r="EO12" s="158"/>
      <c r="EP12" s="158"/>
      <c r="EQ12" s="158"/>
      <c r="ER12" s="158"/>
      <c r="ES12" s="158"/>
      <c r="ET12" s="158"/>
      <c r="EU12" s="158"/>
      <c r="EV12" s="158"/>
      <c r="EW12" s="158"/>
      <c r="EX12" s="158"/>
      <c r="EY12" s="158"/>
      <c r="EZ12" s="158"/>
      <c r="FA12" s="158"/>
      <c r="FB12" s="158"/>
      <c r="FC12" s="158"/>
      <c r="FD12" s="158"/>
      <c r="FE12" s="158"/>
      <c r="FF12" s="158"/>
      <c r="FG12" s="158"/>
      <c r="FH12" s="158"/>
      <c r="FI12" s="158"/>
      <c r="FJ12" s="158"/>
      <c r="FK12" s="158"/>
      <c r="FL12" s="158"/>
      <c r="FM12" s="158"/>
      <c r="FN12" s="158"/>
      <c r="FO12" s="158"/>
      <c r="FP12" s="158"/>
      <c r="FQ12" s="158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I12" s="158"/>
      <c r="GJ12" s="158"/>
      <c r="GK12" s="158"/>
      <c r="GL12" s="158"/>
      <c r="GM12" s="158"/>
      <c r="GN12" s="158"/>
      <c r="GO12" s="158"/>
      <c r="GP12" s="158"/>
      <c r="GQ12" s="158"/>
      <c r="GR12" s="158"/>
      <c r="GS12" s="158"/>
      <c r="GT12" s="158"/>
      <c r="GU12" s="158"/>
      <c r="GV12" s="158"/>
      <c r="GW12" s="158"/>
      <c r="GX12" s="158"/>
      <c r="GY12" s="158"/>
    </row>
    <row r="13" spans="1:207" s="6" customFormat="1" ht="45" customHeight="1" x14ac:dyDescent="0.25">
      <c r="A13" s="1205">
        <f>'1.melléklet_CÍMREND'!A120</f>
        <v>41204</v>
      </c>
      <c r="B13" s="1201" t="str">
        <f>'1.melléklet_CÍMREND'!B120</f>
        <v>Oktatási-nevelési intézményekben étkeztetés biztosítása</v>
      </c>
      <c r="C13" s="1211">
        <v>25</v>
      </c>
      <c r="D13" s="1211">
        <v>25</v>
      </c>
      <c r="E13" s="1211">
        <v>25</v>
      </c>
      <c r="F13" s="1211">
        <v>25</v>
      </c>
      <c r="G13" s="1211">
        <v>25</v>
      </c>
      <c r="H13" s="1211"/>
      <c r="I13" s="1211"/>
      <c r="J13" s="1224"/>
      <c r="K13" s="1224"/>
      <c r="L13" s="1234"/>
      <c r="M13" s="1230"/>
      <c r="N13" s="1211"/>
      <c r="O13" s="121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  <c r="EG13" s="158"/>
      <c r="EH13" s="158"/>
      <c r="EI13" s="158"/>
      <c r="EJ13" s="158"/>
      <c r="EK13" s="158"/>
      <c r="EL13" s="158"/>
      <c r="EM13" s="158"/>
      <c r="EN13" s="158"/>
      <c r="EO13" s="158"/>
      <c r="EP13" s="158"/>
      <c r="EQ13" s="158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158"/>
      <c r="FL13" s="158"/>
      <c r="FM13" s="158"/>
      <c r="FN13" s="158"/>
      <c r="FO13" s="158"/>
      <c r="FP13" s="158"/>
      <c r="FQ13" s="158"/>
      <c r="FR13" s="158"/>
      <c r="FS13" s="158"/>
      <c r="FT13" s="158"/>
      <c r="FU13" s="158"/>
      <c r="FV13" s="158"/>
      <c r="FW13" s="158"/>
      <c r="FX13" s="158"/>
      <c r="FY13" s="158"/>
      <c r="FZ13" s="158"/>
      <c r="GA13" s="158"/>
      <c r="GB13" s="158"/>
      <c r="GC13" s="158"/>
      <c r="GD13" s="158"/>
      <c r="GE13" s="158"/>
      <c r="GF13" s="158"/>
      <c r="GG13" s="158"/>
      <c r="GH13" s="158"/>
      <c r="GI13" s="158"/>
      <c r="GJ13" s="158"/>
      <c r="GK13" s="158"/>
      <c r="GL13" s="158"/>
      <c r="GM13" s="158"/>
      <c r="GN13" s="158"/>
      <c r="GO13" s="158"/>
      <c r="GP13" s="158"/>
      <c r="GQ13" s="158"/>
      <c r="GR13" s="158"/>
      <c r="GS13" s="158"/>
      <c r="GT13" s="158"/>
      <c r="GU13" s="158"/>
      <c r="GV13" s="158"/>
      <c r="GW13" s="158"/>
      <c r="GX13" s="158"/>
      <c r="GY13" s="158"/>
    </row>
    <row r="14" spans="1:207" s="6" customFormat="1" ht="25.5" customHeight="1" x14ac:dyDescent="0.25">
      <c r="A14" s="1205">
        <f>'1.melléklet_CÍMREND'!A121</f>
        <v>41301</v>
      </c>
      <c r="B14" s="1201" t="str">
        <f>'1.melléklet_CÍMREND'!B121</f>
        <v>Család és Gyermekjóléti Szolgálat</v>
      </c>
      <c r="C14" s="1211">
        <v>39</v>
      </c>
      <c r="D14" s="1211">
        <v>39</v>
      </c>
      <c r="E14" s="1211">
        <v>39</v>
      </c>
      <c r="F14" s="1211">
        <v>39</v>
      </c>
      <c r="G14" s="1211">
        <v>39</v>
      </c>
      <c r="H14" s="1211"/>
      <c r="I14" s="1211"/>
      <c r="J14" s="1224"/>
      <c r="K14" s="1224"/>
      <c r="L14" s="1234"/>
      <c r="M14" s="1230"/>
      <c r="N14" s="1211"/>
      <c r="O14" s="121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  <c r="EG14" s="158"/>
      <c r="EH14" s="158"/>
      <c r="EI14" s="158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8"/>
      <c r="FY14" s="158"/>
      <c r="FZ14" s="158"/>
      <c r="GA14" s="158"/>
      <c r="GB14" s="158"/>
      <c r="GC14" s="158"/>
      <c r="GD14" s="158"/>
      <c r="GE14" s="158"/>
      <c r="GF14" s="158"/>
      <c r="GG14" s="158"/>
      <c r="GH14" s="158"/>
      <c r="GI14" s="158"/>
      <c r="GJ14" s="158"/>
      <c r="GK14" s="158"/>
      <c r="GL14" s="158"/>
      <c r="GM14" s="158"/>
      <c r="GN14" s="158"/>
      <c r="GO14" s="158"/>
      <c r="GP14" s="158"/>
      <c r="GQ14" s="158"/>
      <c r="GR14" s="158"/>
      <c r="GS14" s="158"/>
      <c r="GT14" s="158"/>
      <c r="GU14" s="158"/>
      <c r="GV14" s="158"/>
      <c r="GW14" s="158"/>
      <c r="GX14" s="158"/>
      <c r="GY14" s="158"/>
    </row>
    <row r="15" spans="1:207" s="6" customFormat="1" ht="25.5" customHeight="1" x14ac:dyDescent="0.25">
      <c r="A15" s="1205">
        <f>'1.melléklet_CÍMREND'!A122</f>
        <v>41302</v>
      </c>
      <c r="B15" s="1201" t="str">
        <f>'1.melléklet_CÍMREND'!B122</f>
        <v>Család és Gyermekjóléti Központ</v>
      </c>
      <c r="C15" s="1211">
        <v>26</v>
      </c>
      <c r="D15" s="1211">
        <v>26</v>
      </c>
      <c r="E15" s="1211">
        <v>26</v>
      </c>
      <c r="F15" s="1211">
        <v>26</v>
      </c>
      <c r="G15" s="1211">
        <v>26</v>
      </c>
      <c r="H15" s="1211"/>
      <c r="I15" s="1211"/>
      <c r="J15" s="1224"/>
      <c r="K15" s="1224"/>
      <c r="L15" s="1234"/>
      <c r="M15" s="1230"/>
      <c r="N15" s="1211"/>
      <c r="O15" s="121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158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8"/>
      <c r="FY15" s="158"/>
      <c r="FZ15" s="158"/>
      <c r="GA15" s="158"/>
      <c r="GB15" s="158"/>
      <c r="GC15" s="158"/>
      <c r="GD15" s="158"/>
      <c r="GE15" s="158"/>
      <c r="GF15" s="158"/>
      <c r="GG15" s="158"/>
      <c r="GH15" s="158"/>
      <c r="GI15" s="158"/>
      <c r="GJ15" s="158"/>
      <c r="GK15" s="158"/>
      <c r="GL15" s="158"/>
      <c r="GM15" s="158"/>
      <c r="GN15" s="158"/>
      <c r="GO15" s="158"/>
      <c r="GP15" s="158"/>
      <c r="GQ15" s="158"/>
      <c r="GR15" s="158"/>
      <c r="GS15" s="158"/>
      <c r="GT15" s="158"/>
      <c r="GU15" s="158"/>
      <c r="GV15" s="158"/>
      <c r="GW15" s="158"/>
      <c r="GX15" s="158"/>
      <c r="GY15" s="158"/>
    </row>
    <row r="16" spans="1:207" s="6" customFormat="1" ht="42.75" customHeight="1" x14ac:dyDescent="0.25">
      <c r="A16" s="1205">
        <f>'1.melléklet_CÍMREND'!A123</f>
        <v>41303</v>
      </c>
      <c r="B16" s="1201" t="str">
        <f>'1.melléklet_CÍMREND'!B123</f>
        <v>Óvodai  és iskolai szociális segítő tevékenység</v>
      </c>
      <c r="C16" s="1211">
        <v>11</v>
      </c>
      <c r="D16" s="1211">
        <v>11</v>
      </c>
      <c r="E16" s="1211">
        <v>11</v>
      </c>
      <c r="F16" s="1211">
        <v>11</v>
      </c>
      <c r="G16" s="1211">
        <v>11</v>
      </c>
      <c r="H16" s="1211"/>
      <c r="I16" s="1211"/>
      <c r="J16" s="1224"/>
      <c r="K16" s="1224"/>
      <c r="L16" s="1234"/>
      <c r="M16" s="1230"/>
      <c r="N16" s="1211"/>
      <c r="O16" s="121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</row>
    <row r="17" spans="1:207" s="6" customFormat="1" ht="30.75" customHeight="1" x14ac:dyDescent="0.25">
      <c r="A17" s="1205">
        <f>'1.melléklet_CÍMREND'!A124</f>
        <v>41304</v>
      </c>
      <c r="B17" s="1201" t="str">
        <f>'1.melléklet_CÍMREND'!B124</f>
        <v>Egyéb szociális szolgáltatások</v>
      </c>
      <c r="C17" s="1211">
        <v>0</v>
      </c>
      <c r="D17" s="1211">
        <v>0</v>
      </c>
      <c r="E17" s="1211">
        <v>0</v>
      </c>
      <c r="F17" s="1211">
        <v>0</v>
      </c>
      <c r="G17" s="1211">
        <v>0</v>
      </c>
      <c r="H17" s="1211"/>
      <c r="I17" s="1211"/>
      <c r="J17" s="1224"/>
      <c r="K17" s="1224"/>
      <c r="L17" s="1234"/>
      <c r="M17" s="1230"/>
      <c r="N17" s="1211"/>
      <c r="O17" s="121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</row>
    <row r="18" spans="1:207" s="6" customFormat="1" ht="30.75" customHeight="1" x14ac:dyDescent="0.25">
      <c r="A18" s="1205">
        <f>'1.melléklet_CÍMREND'!A125</f>
        <v>41401</v>
      </c>
      <c r="B18" s="1201" t="str">
        <f>'1.melléklet_CÍMREND'!B125</f>
        <v>Szociális étkeztetés HSNy</v>
      </c>
      <c r="C18" s="1211">
        <v>1</v>
      </c>
      <c r="D18" s="1211">
        <v>1</v>
      </c>
      <c r="E18" s="1211">
        <v>1</v>
      </c>
      <c r="F18" s="1211">
        <v>1</v>
      </c>
      <c r="G18" s="1211">
        <v>1</v>
      </c>
      <c r="H18" s="1211"/>
      <c r="I18" s="1211"/>
      <c r="J18" s="1224"/>
      <c r="K18" s="1224"/>
      <c r="L18" s="1234"/>
      <c r="M18" s="1230"/>
      <c r="N18" s="1211"/>
      <c r="O18" s="121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  <c r="EG18" s="158"/>
      <c r="EH18" s="158"/>
      <c r="EI18" s="158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  <c r="GD18" s="158"/>
      <c r="GE18" s="158"/>
      <c r="GF18" s="158"/>
      <c r="GG18" s="158"/>
      <c r="GH18" s="158"/>
      <c r="GI18" s="158"/>
      <c r="GJ18" s="158"/>
      <c r="GK18" s="158"/>
      <c r="GL18" s="158"/>
      <c r="GM18" s="158"/>
      <c r="GN18" s="158"/>
      <c r="GO18" s="158"/>
      <c r="GP18" s="158"/>
      <c r="GQ18" s="158"/>
      <c r="GR18" s="158"/>
      <c r="GS18" s="158"/>
      <c r="GT18" s="158"/>
      <c r="GU18" s="158"/>
      <c r="GV18" s="158"/>
      <c r="GW18" s="158"/>
      <c r="GX18" s="158"/>
      <c r="GY18" s="158"/>
    </row>
    <row r="19" spans="1:207" s="6" customFormat="1" ht="30.75" customHeight="1" x14ac:dyDescent="0.25">
      <c r="A19" s="1205">
        <f>'1.melléklet_CÍMREND'!A126</f>
        <v>41402</v>
      </c>
      <c r="B19" s="1201" t="str">
        <f>'1.melléklet_CÍMREND'!B126</f>
        <v>Házi Segítségnyújtás</v>
      </c>
      <c r="C19" s="1211">
        <v>34</v>
      </c>
      <c r="D19" s="1211">
        <v>34</v>
      </c>
      <c r="E19" s="1211">
        <v>34</v>
      </c>
      <c r="F19" s="1211">
        <v>34</v>
      </c>
      <c r="G19" s="1211">
        <v>34</v>
      </c>
      <c r="H19" s="1211"/>
      <c r="I19" s="1211"/>
      <c r="J19" s="1224"/>
      <c r="K19" s="1224"/>
      <c r="L19" s="1234"/>
      <c r="M19" s="1230"/>
      <c r="N19" s="1211"/>
      <c r="O19" s="121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158"/>
      <c r="DK19" s="158"/>
      <c r="DL19" s="158"/>
      <c r="DM19" s="158"/>
      <c r="DN19" s="158"/>
      <c r="DO19" s="158"/>
      <c r="DP19" s="158"/>
      <c r="DQ19" s="158"/>
      <c r="DR19" s="158"/>
      <c r="DS19" s="158"/>
      <c r="DT19" s="158"/>
      <c r="DU19" s="158"/>
      <c r="DV19" s="158"/>
      <c r="DW19" s="158"/>
      <c r="DX19" s="158"/>
      <c r="DY19" s="158"/>
      <c r="DZ19" s="158"/>
      <c r="EA19" s="158"/>
      <c r="EB19" s="158"/>
      <c r="EC19" s="158"/>
      <c r="ED19" s="158"/>
      <c r="EE19" s="158"/>
      <c r="EF19" s="158"/>
      <c r="EG19" s="158"/>
      <c r="EH19" s="158"/>
      <c r="EI19" s="158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8"/>
      <c r="FY19" s="158"/>
      <c r="FZ19" s="158"/>
      <c r="GA19" s="158"/>
      <c r="GB19" s="158"/>
      <c r="GC19" s="158"/>
      <c r="GD19" s="158"/>
      <c r="GE19" s="158"/>
      <c r="GF19" s="158"/>
      <c r="GG19" s="158"/>
      <c r="GH19" s="158"/>
      <c r="GI19" s="158"/>
      <c r="GJ19" s="158"/>
      <c r="GK19" s="158"/>
      <c r="GL19" s="158"/>
      <c r="GM19" s="158"/>
      <c r="GN19" s="158"/>
      <c r="GO19" s="158"/>
      <c r="GP19" s="158"/>
      <c r="GQ19" s="158"/>
      <c r="GR19" s="158"/>
      <c r="GS19" s="158"/>
      <c r="GT19" s="158"/>
      <c r="GU19" s="158"/>
      <c r="GV19" s="158"/>
      <c r="GW19" s="158"/>
      <c r="GX19" s="158"/>
      <c r="GY19" s="158"/>
    </row>
    <row r="20" spans="1:207" s="6" customFormat="1" ht="30.75" customHeight="1" x14ac:dyDescent="0.25">
      <c r="A20" s="1205">
        <f>'1.melléklet_CÍMREND'!A127</f>
        <v>41501</v>
      </c>
      <c r="B20" s="1201" t="str">
        <f>'1.melléklet_CÍMREND'!B127</f>
        <v>Nappali Ellátás</v>
      </c>
      <c r="C20" s="1211">
        <v>26</v>
      </c>
      <c r="D20" s="1211">
        <v>26</v>
      </c>
      <c r="E20" s="1211">
        <v>26</v>
      </c>
      <c r="F20" s="1211">
        <v>26</v>
      </c>
      <c r="G20" s="1211">
        <v>26</v>
      </c>
      <c r="H20" s="1211"/>
      <c r="I20" s="1211"/>
      <c r="J20" s="1224"/>
      <c r="K20" s="1224"/>
      <c r="L20" s="1234"/>
      <c r="M20" s="1230"/>
      <c r="N20" s="1211"/>
      <c r="O20" s="121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  <c r="CJ20" s="158"/>
      <c r="CK20" s="158"/>
      <c r="CL20" s="158"/>
      <c r="CM20" s="158"/>
      <c r="CN20" s="158"/>
      <c r="CO20" s="158"/>
      <c r="CP20" s="158"/>
      <c r="CQ20" s="158"/>
      <c r="CR20" s="158"/>
      <c r="CS20" s="158"/>
      <c r="CT20" s="158"/>
      <c r="CU20" s="158"/>
      <c r="CV20" s="158"/>
      <c r="CW20" s="158"/>
      <c r="CX20" s="158"/>
      <c r="CY20" s="158"/>
      <c r="CZ20" s="158"/>
      <c r="DA20" s="158"/>
      <c r="DB20" s="158"/>
      <c r="DC20" s="158"/>
      <c r="DD20" s="158"/>
      <c r="DE20" s="158"/>
      <c r="DF20" s="158"/>
      <c r="DG20" s="158"/>
      <c r="DH20" s="158"/>
      <c r="DI20" s="158"/>
      <c r="DJ20" s="158"/>
      <c r="DK20" s="158"/>
      <c r="DL20" s="158"/>
      <c r="DM20" s="158"/>
      <c r="DN20" s="158"/>
      <c r="DO20" s="158"/>
      <c r="DP20" s="158"/>
      <c r="DQ20" s="158"/>
      <c r="DR20" s="158"/>
      <c r="DS20" s="158"/>
      <c r="DT20" s="158"/>
      <c r="DU20" s="158"/>
      <c r="DV20" s="158"/>
      <c r="DW20" s="158"/>
      <c r="DX20" s="158"/>
      <c r="DY20" s="158"/>
      <c r="DZ20" s="158"/>
      <c r="EA20" s="158"/>
      <c r="EB20" s="158"/>
      <c r="EC20" s="158"/>
      <c r="ED20" s="158"/>
      <c r="EE20" s="158"/>
      <c r="EF20" s="158"/>
      <c r="EG20" s="158"/>
      <c r="EH20" s="158"/>
      <c r="EI20" s="158"/>
      <c r="EJ20" s="158"/>
      <c r="EK20" s="158"/>
      <c r="EL20" s="158"/>
      <c r="EM20" s="158"/>
      <c r="EN20" s="158"/>
      <c r="EO20" s="158"/>
      <c r="EP20" s="158"/>
      <c r="EQ20" s="158"/>
      <c r="ER20" s="158"/>
      <c r="ES20" s="158"/>
      <c r="ET20" s="158"/>
      <c r="EU20" s="158"/>
      <c r="EV20" s="158"/>
      <c r="EW20" s="158"/>
      <c r="EX20" s="158"/>
      <c r="EY20" s="158"/>
      <c r="EZ20" s="158"/>
      <c r="FA20" s="158"/>
      <c r="FB20" s="158"/>
      <c r="FC20" s="158"/>
      <c r="FD20" s="158"/>
      <c r="FE20" s="158"/>
      <c r="FF20" s="158"/>
      <c r="FG20" s="158"/>
      <c r="FH20" s="158"/>
      <c r="FI20" s="158"/>
      <c r="FJ20" s="158"/>
      <c r="FK20" s="158"/>
      <c r="FL20" s="158"/>
      <c r="FM20" s="158"/>
      <c r="FN20" s="158"/>
      <c r="FO20" s="158"/>
      <c r="FP20" s="158"/>
      <c r="FQ20" s="158"/>
      <c r="FR20" s="158"/>
      <c r="FS20" s="158"/>
      <c r="FT20" s="158"/>
      <c r="FU20" s="158"/>
      <c r="FV20" s="158"/>
      <c r="FW20" s="158"/>
      <c r="FX20" s="158"/>
      <c r="FY20" s="158"/>
      <c r="FZ20" s="158"/>
      <c r="GA20" s="158"/>
      <c r="GB20" s="158"/>
      <c r="GC20" s="158"/>
      <c r="GD20" s="158"/>
      <c r="GE20" s="158"/>
      <c r="GF20" s="158"/>
      <c r="GG20" s="158"/>
      <c r="GH20" s="158"/>
      <c r="GI20" s="158"/>
      <c r="GJ20" s="158"/>
      <c r="GK20" s="158"/>
      <c r="GL20" s="158"/>
      <c r="GM20" s="158"/>
      <c r="GN20" s="158"/>
      <c r="GO20" s="158"/>
      <c r="GP20" s="158"/>
      <c r="GQ20" s="158"/>
      <c r="GR20" s="158"/>
      <c r="GS20" s="158"/>
      <c r="GT20" s="158"/>
      <c r="GU20" s="158"/>
      <c r="GV20" s="158"/>
      <c r="GW20" s="158"/>
      <c r="GX20" s="158"/>
      <c r="GY20" s="158"/>
    </row>
    <row r="21" spans="1:207" s="6" customFormat="1" ht="30.75" customHeight="1" x14ac:dyDescent="0.25">
      <c r="A21" s="1205">
        <f>'1.melléklet_CÍMREND'!A128</f>
        <v>41601</v>
      </c>
      <c r="B21" s="1201" t="str">
        <f>'1.melléklet_CÍMREND'!B128</f>
        <v>Idősek Átmeneti Otthona / Gondozóház</v>
      </c>
      <c r="C21" s="1211">
        <v>17</v>
      </c>
      <c r="D21" s="1211">
        <v>17</v>
      </c>
      <c r="E21" s="1211">
        <v>17</v>
      </c>
      <c r="F21" s="1211">
        <v>17</v>
      </c>
      <c r="G21" s="1211">
        <v>17</v>
      </c>
      <c r="H21" s="1211"/>
      <c r="I21" s="1211"/>
      <c r="J21" s="1224"/>
      <c r="K21" s="1224"/>
      <c r="L21" s="1234"/>
      <c r="M21" s="1230"/>
      <c r="N21" s="1211"/>
      <c r="O21" s="121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  <c r="CJ21" s="158"/>
      <c r="CK21" s="158"/>
      <c r="CL21" s="158"/>
      <c r="CM21" s="158"/>
      <c r="CN21" s="158"/>
      <c r="CO21" s="158"/>
      <c r="CP21" s="158"/>
      <c r="CQ21" s="158"/>
      <c r="CR21" s="158"/>
      <c r="CS21" s="158"/>
      <c r="CT21" s="158"/>
      <c r="CU21" s="158"/>
      <c r="CV21" s="158"/>
      <c r="CW21" s="158"/>
      <c r="CX21" s="158"/>
      <c r="CY21" s="158"/>
      <c r="CZ21" s="158"/>
      <c r="DA21" s="158"/>
      <c r="DB21" s="158"/>
      <c r="DC21" s="158"/>
      <c r="DD21" s="158"/>
      <c r="DE21" s="158"/>
      <c r="DF21" s="158"/>
      <c r="DG21" s="158"/>
      <c r="DH21" s="158"/>
      <c r="DI21" s="158"/>
      <c r="DJ21" s="158"/>
      <c r="DK21" s="158"/>
      <c r="DL21" s="158"/>
      <c r="DM21" s="158"/>
      <c r="DN21" s="158"/>
      <c r="DO21" s="158"/>
      <c r="DP21" s="158"/>
      <c r="DQ21" s="158"/>
      <c r="DR21" s="158"/>
      <c r="DS21" s="158"/>
      <c r="DT21" s="158"/>
      <c r="DU21" s="158"/>
      <c r="DV21" s="158"/>
      <c r="DW21" s="158"/>
      <c r="DX21" s="158"/>
      <c r="DY21" s="158"/>
      <c r="DZ21" s="158"/>
      <c r="EA21" s="158"/>
      <c r="EB21" s="158"/>
      <c r="EC21" s="158"/>
      <c r="ED21" s="158"/>
      <c r="EE21" s="158"/>
      <c r="EF21" s="158"/>
      <c r="EG21" s="158"/>
      <c r="EH21" s="158"/>
      <c r="EI21" s="158"/>
      <c r="EJ21" s="158"/>
      <c r="EK21" s="158"/>
      <c r="EL21" s="158"/>
      <c r="EM21" s="158"/>
      <c r="EN21" s="158"/>
      <c r="EO21" s="158"/>
      <c r="EP21" s="158"/>
      <c r="EQ21" s="158"/>
      <c r="ER21" s="158"/>
      <c r="ES21" s="158"/>
      <c r="ET21" s="158"/>
      <c r="EU21" s="158"/>
      <c r="EV21" s="158"/>
      <c r="EW21" s="158"/>
      <c r="EX21" s="158"/>
      <c r="EY21" s="158"/>
      <c r="EZ21" s="158"/>
      <c r="FA21" s="158"/>
      <c r="FB21" s="158"/>
      <c r="FC21" s="158"/>
      <c r="FD21" s="158"/>
      <c r="FE21" s="158"/>
      <c r="FF21" s="158"/>
      <c r="FG21" s="158"/>
      <c r="FH21" s="158"/>
      <c r="FI21" s="158"/>
      <c r="FJ21" s="158"/>
      <c r="FK21" s="158"/>
      <c r="FL21" s="158"/>
      <c r="FM21" s="158"/>
      <c r="FN21" s="158"/>
      <c r="FO21" s="158"/>
      <c r="FP21" s="158"/>
      <c r="FQ21" s="158"/>
      <c r="FR21" s="158"/>
      <c r="FS21" s="158"/>
      <c r="FT21" s="158"/>
      <c r="FU21" s="158"/>
      <c r="FV21" s="158"/>
      <c r="FW21" s="158"/>
      <c r="FX21" s="158"/>
      <c r="FY21" s="158"/>
      <c r="FZ21" s="158"/>
      <c r="GA21" s="158"/>
      <c r="GB21" s="158"/>
      <c r="GC21" s="158"/>
      <c r="GD21" s="158"/>
      <c r="GE21" s="158"/>
      <c r="GF21" s="158"/>
      <c r="GG21" s="158"/>
      <c r="GH21" s="158"/>
      <c r="GI21" s="158"/>
      <c r="GJ21" s="158"/>
      <c r="GK21" s="158"/>
      <c r="GL21" s="158"/>
      <c r="GM21" s="158"/>
      <c r="GN21" s="158"/>
      <c r="GO21" s="158"/>
      <c r="GP21" s="158"/>
      <c r="GQ21" s="158"/>
      <c r="GR21" s="158"/>
      <c r="GS21" s="158"/>
      <c r="GT21" s="158"/>
      <c r="GU21" s="158"/>
      <c r="GV21" s="158"/>
      <c r="GW21" s="158"/>
      <c r="GX21" s="158"/>
      <c r="GY21" s="158"/>
    </row>
    <row r="22" spans="1:207" s="6" customFormat="1" ht="30.75" customHeight="1" x14ac:dyDescent="0.25">
      <c r="A22" s="1205">
        <f>'1.melléklet_CÍMREND'!A129</f>
        <v>41701</v>
      </c>
      <c r="B22" s="1201" t="str">
        <f>'1.melléklet_CÍMREND'!B129</f>
        <v>Jelzőrendszeres házi segítségnyújtás</v>
      </c>
      <c r="C22" s="1211">
        <v>5</v>
      </c>
      <c r="D22" s="1211">
        <v>5</v>
      </c>
      <c r="E22" s="1211">
        <v>5</v>
      </c>
      <c r="F22" s="1211">
        <v>5</v>
      </c>
      <c r="G22" s="1211">
        <v>5</v>
      </c>
      <c r="H22" s="1211"/>
      <c r="I22" s="1211"/>
      <c r="J22" s="1224"/>
      <c r="K22" s="1224"/>
      <c r="L22" s="1234"/>
      <c r="M22" s="1230"/>
      <c r="N22" s="1211"/>
      <c r="O22" s="121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58"/>
      <c r="FG22" s="158"/>
      <c r="FH22" s="158"/>
      <c r="FI22" s="158"/>
      <c r="FJ22" s="158"/>
      <c r="FK22" s="158"/>
      <c r="FL22" s="158"/>
      <c r="FM22" s="158"/>
      <c r="FN22" s="158"/>
      <c r="FO22" s="158"/>
      <c r="FP22" s="158"/>
      <c r="FQ22" s="158"/>
      <c r="FR22" s="158"/>
      <c r="FS22" s="158"/>
      <c r="FT22" s="158"/>
      <c r="FU22" s="158"/>
      <c r="FV22" s="158"/>
      <c r="FW22" s="158"/>
      <c r="FX22" s="158"/>
      <c r="FY22" s="158"/>
      <c r="FZ22" s="158"/>
      <c r="GA22" s="158"/>
      <c r="GB22" s="158"/>
      <c r="GC22" s="158"/>
      <c r="GD22" s="158"/>
      <c r="GE22" s="158"/>
      <c r="GF22" s="158"/>
      <c r="GG22" s="158"/>
      <c r="GH22" s="158"/>
      <c r="GI22" s="158"/>
      <c r="GJ22" s="158"/>
      <c r="GK22" s="158"/>
      <c r="GL22" s="158"/>
      <c r="GM22" s="158"/>
      <c r="GN22" s="158"/>
      <c r="GO22" s="158"/>
      <c r="GP22" s="158"/>
      <c r="GQ22" s="158"/>
      <c r="GR22" s="158"/>
      <c r="GS22" s="158"/>
      <c r="GT22" s="158"/>
      <c r="GU22" s="158"/>
      <c r="GV22" s="158"/>
      <c r="GW22" s="158"/>
      <c r="GX22" s="158"/>
      <c r="GY22" s="158"/>
    </row>
    <row r="23" spans="1:207" s="6" customFormat="1" ht="30.75" customHeight="1" x14ac:dyDescent="0.25">
      <c r="A23" s="1205">
        <f>'1.melléklet_CÍMREND'!A130</f>
        <v>41801</v>
      </c>
      <c r="B23" s="1201" t="str">
        <f>'1.melléklet_CÍMREND'!B130</f>
        <v>Gyermekek Átmeneti Otthona</v>
      </c>
      <c r="C23" s="1211">
        <v>9</v>
      </c>
      <c r="D23" s="1211">
        <v>9</v>
      </c>
      <c r="E23" s="1211">
        <v>9</v>
      </c>
      <c r="F23" s="1211">
        <v>9</v>
      </c>
      <c r="G23" s="1211">
        <v>9</v>
      </c>
      <c r="H23" s="1211"/>
      <c r="I23" s="1211"/>
      <c r="J23" s="1224"/>
      <c r="K23" s="1224"/>
      <c r="L23" s="1234"/>
      <c r="M23" s="1230"/>
      <c r="N23" s="1211"/>
      <c r="O23" s="121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8"/>
      <c r="DO23" s="158"/>
      <c r="DP23" s="158"/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8"/>
      <c r="EB23" s="158"/>
      <c r="EC23" s="158"/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8"/>
      <c r="EO23" s="158"/>
      <c r="EP23" s="158"/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8"/>
      <c r="FB23" s="158"/>
      <c r="FC23" s="158"/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8"/>
      <c r="FO23" s="158"/>
      <c r="FP23" s="158"/>
      <c r="FQ23" s="158"/>
      <c r="FR23" s="158"/>
      <c r="FS23" s="158"/>
      <c r="FT23" s="158"/>
      <c r="FU23" s="158"/>
      <c r="FV23" s="158"/>
      <c r="FW23" s="158"/>
      <c r="FX23" s="158"/>
      <c r="FY23" s="158"/>
      <c r="FZ23" s="158"/>
      <c r="GA23" s="158"/>
      <c r="GB23" s="158"/>
      <c r="GC23" s="158"/>
      <c r="GD23" s="158"/>
      <c r="GE23" s="158"/>
      <c r="GF23" s="158"/>
      <c r="GG23" s="158"/>
      <c r="GH23" s="158"/>
      <c r="GI23" s="158"/>
      <c r="GJ23" s="158"/>
      <c r="GK23" s="158"/>
      <c r="GL23" s="158"/>
      <c r="GM23" s="158"/>
      <c r="GN23" s="158"/>
      <c r="GO23" s="158"/>
      <c r="GP23" s="158"/>
      <c r="GQ23" s="158"/>
      <c r="GR23" s="158"/>
      <c r="GS23" s="158"/>
      <c r="GT23" s="158"/>
      <c r="GU23" s="158"/>
      <c r="GV23" s="158"/>
      <c r="GW23" s="158"/>
      <c r="GX23" s="158"/>
      <c r="GY23" s="158"/>
    </row>
    <row r="24" spans="1:207" s="6" customFormat="1" ht="30.75" customHeight="1" x14ac:dyDescent="0.25">
      <c r="A24" s="1205">
        <f>'1.melléklet_CÍMREND'!A131</f>
        <v>41802</v>
      </c>
      <c r="B24" s="1201" t="str">
        <f>'1.melléklet_CÍMREND'!B131</f>
        <v>Családok Átmeneti Otthona</v>
      </c>
      <c r="C24" s="1211">
        <v>10</v>
      </c>
      <c r="D24" s="1211">
        <v>10</v>
      </c>
      <c r="E24" s="1211">
        <v>10</v>
      </c>
      <c r="F24" s="1211">
        <v>10</v>
      </c>
      <c r="G24" s="1211">
        <v>10</v>
      </c>
      <c r="H24" s="1211"/>
      <c r="I24" s="1211"/>
      <c r="J24" s="1224"/>
      <c r="K24" s="1224"/>
      <c r="L24" s="1234"/>
      <c r="M24" s="1230"/>
      <c r="N24" s="1211"/>
      <c r="O24" s="121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8"/>
      <c r="DB24" s="158"/>
      <c r="DC24" s="158"/>
      <c r="DD24" s="158"/>
      <c r="DE24" s="158"/>
      <c r="DF24" s="158"/>
      <c r="DG24" s="158"/>
      <c r="DH24" s="158"/>
      <c r="DI24" s="158"/>
      <c r="DJ24" s="158"/>
      <c r="DK24" s="158"/>
      <c r="DL24" s="158"/>
      <c r="DM24" s="158"/>
      <c r="DN24" s="158"/>
      <c r="DO24" s="158"/>
      <c r="DP24" s="158"/>
      <c r="DQ24" s="158"/>
      <c r="DR24" s="158"/>
      <c r="DS24" s="158"/>
      <c r="DT24" s="158"/>
      <c r="DU24" s="158"/>
      <c r="DV24" s="158"/>
      <c r="DW24" s="158"/>
      <c r="DX24" s="158"/>
      <c r="DY24" s="158"/>
      <c r="DZ24" s="158"/>
      <c r="EA24" s="158"/>
      <c r="EB24" s="158"/>
      <c r="EC24" s="158"/>
      <c r="ED24" s="158"/>
      <c r="EE24" s="158"/>
      <c r="EF24" s="158"/>
      <c r="EG24" s="158"/>
      <c r="EH24" s="158"/>
      <c r="EI24" s="158"/>
      <c r="EJ24" s="158"/>
      <c r="EK24" s="158"/>
      <c r="EL24" s="158"/>
      <c r="EM24" s="158"/>
      <c r="EN24" s="158"/>
      <c r="EO24" s="158"/>
      <c r="EP24" s="158"/>
      <c r="EQ24" s="158"/>
      <c r="ER24" s="158"/>
      <c r="ES24" s="158"/>
      <c r="ET24" s="158"/>
      <c r="EU24" s="158"/>
      <c r="EV24" s="158"/>
      <c r="EW24" s="158"/>
      <c r="EX24" s="158"/>
      <c r="EY24" s="158"/>
      <c r="EZ24" s="158"/>
      <c r="FA24" s="158"/>
      <c r="FB24" s="158"/>
      <c r="FC24" s="158"/>
      <c r="FD24" s="158"/>
      <c r="FE24" s="158"/>
      <c r="FF24" s="158"/>
      <c r="FG24" s="158"/>
      <c r="FH24" s="158"/>
      <c r="FI24" s="158"/>
      <c r="FJ24" s="158"/>
      <c r="FK24" s="158"/>
      <c r="FL24" s="158"/>
      <c r="FM24" s="158"/>
      <c r="FN24" s="158"/>
      <c r="FO24" s="158"/>
      <c r="FP24" s="158"/>
      <c r="FQ24" s="158"/>
      <c r="FR24" s="158"/>
      <c r="FS24" s="158"/>
      <c r="FT24" s="158"/>
      <c r="FU24" s="158"/>
      <c r="FV24" s="158"/>
      <c r="FW24" s="158"/>
      <c r="FX24" s="158"/>
      <c r="FY24" s="158"/>
      <c r="FZ24" s="158"/>
      <c r="GA24" s="158"/>
      <c r="GB24" s="158"/>
      <c r="GC24" s="158"/>
      <c r="GD24" s="158"/>
      <c r="GE24" s="158"/>
      <c r="GF24" s="158"/>
      <c r="GG24" s="158"/>
      <c r="GH24" s="158"/>
      <c r="GI24" s="158"/>
      <c r="GJ24" s="158"/>
      <c r="GK24" s="158"/>
      <c r="GL24" s="158"/>
      <c r="GM24" s="158"/>
      <c r="GN24" s="158"/>
      <c r="GO24" s="158"/>
      <c r="GP24" s="158"/>
      <c r="GQ24" s="158"/>
      <c r="GR24" s="158"/>
      <c r="GS24" s="158"/>
      <c r="GT24" s="158"/>
      <c r="GU24" s="158"/>
      <c r="GV24" s="158"/>
      <c r="GW24" s="158"/>
      <c r="GX24" s="158"/>
      <c r="GY24" s="158"/>
    </row>
    <row r="25" spans="1:207" ht="30.75" customHeight="1" thickBot="1" x14ac:dyDescent="0.3">
      <c r="A25" s="1205">
        <f>'1.melléklet_CÍMREND'!A132</f>
        <v>41901</v>
      </c>
      <c r="B25" s="1201" t="str">
        <f>'1.melléklet_CÍMREND'!B132</f>
        <v>Pályázat</v>
      </c>
      <c r="C25" s="1212">
        <v>7</v>
      </c>
      <c r="D25" s="1212">
        <v>7</v>
      </c>
      <c r="E25" s="1212">
        <v>7</v>
      </c>
      <c r="F25" s="1212">
        <f>7-0.5-0.5-0.5-1-1-0.5</f>
        <v>3</v>
      </c>
      <c r="G25" s="1212">
        <f>7-0.5-0.5-0.5-1-1-0.5</f>
        <v>3</v>
      </c>
      <c r="H25" s="1212"/>
      <c r="I25" s="1212"/>
      <c r="J25" s="1225"/>
      <c r="K25" s="1225"/>
      <c r="L25" s="1237"/>
      <c r="M25" s="1230"/>
      <c r="N25" s="1211"/>
      <c r="O25" s="1218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  <c r="BA25" s="133"/>
      <c r="BB25" s="133"/>
      <c r="BC25" s="133"/>
      <c r="BD25" s="133"/>
      <c r="BE25" s="133"/>
      <c r="BF25" s="133"/>
      <c r="BG25" s="133"/>
      <c r="BH25" s="133"/>
      <c r="BI25" s="133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  <c r="CG25" s="133"/>
      <c r="CH25" s="133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133"/>
      <c r="CT25" s="133"/>
      <c r="CU25" s="133"/>
      <c r="CV25" s="133"/>
      <c r="CW25" s="133"/>
      <c r="CX25" s="133"/>
      <c r="CY25" s="133"/>
      <c r="CZ25" s="133"/>
      <c r="DA25" s="133"/>
      <c r="DB25" s="133"/>
      <c r="DC25" s="133"/>
      <c r="DD25" s="133"/>
      <c r="DE25" s="133"/>
      <c r="DF25" s="133"/>
      <c r="DG25" s="133"/>
      <c r="DH25" s="133"/>
      <c r="DI25" s="133"/>
      <c r="DJ25" s="133"/>
      <c r="DK25" s="133"/>
      <c r="DL25" s="133"/>
      <c r="DM25" s="133"/>
      <c r="DN25" s="133"/>
      <c r="DO25" s="133"/>
      <c r="DP25" s="133"/>
      <c r="DQ25" s="133"/>
      <c r="DR25" s="133"/>
      <c r="DS25" s="133"/>
      <c r="DT25" s="133"/>
      <c r="DU25" s="133"/>
      <c r="DV25" s="133"/>
      <c r="DW25" s="133"/>
      <c r="DX25" s="133"/>
      <c r="DY25" s="133"/>
      <c r="DZ25" s="133"/>
      <c r="EA25" s="133"/>
      <c r="EB25" s="133"/>
      <c r="EC25" s="133"/>
      <c r="ED25" s="133"/>
      <c r="EE25" s="133"/>
      <c r="EF25" s="133"/>
      <c r="EG25" s="133"/>
      <c r="EH25" s="133"/>
      <c r="EI25" s="133"/>
      <c r="EJ25" s="133"/>
      <c r="EK25" s="133"/>
      <c r="EL25" s="133"/>
      <c r="EM25" s="133"/>
      <c r="EN25" s="133"/>
      <c r="EO25" s="133"/>
      <c r="EP25" s="133"/>
      <c r="EQ25" s="133"/>
      <c r="ER25" s="133"/>
      <c r="ES25" s="133"/>
      <c r="ET25" s="133"/>
      <c r="EU25" s="133"/>
      <c r="EV25" s="133"/>
      <c r="EW25" s="133"/>
      <c r="EX25" s="133"/>
      <c r="EY25" s="133"/>
      <c r="EZ25" s="133"/>
      <c r="FA25" s="133"/>
      <c r="FB25" s="133"/>
      <c r="FC25" s="133"/>
      <c r="FD25" s="133"/>
      <c r="FE25" s="133"/>
      <c r="FF25" s="133"/>
      <c r="FG25" s="133"/>
      <c r="FH25" s="133"/>
      <c r="FI25" s="133"/>
      <c r="FJ25" s="133"/>
      <c r="FK25" s="133"/>
      <c r="FL25" s="133"/>
      <c r="FM25" s="133"/>
      <c r="FN25" s="133"/>
      <c r="FO25" s="133"/>
      <c r="FP25" s="133"/>
      <c r="FQ25" s="133"/>
      <c r="FR25" s="133"/>
      <c r="FS25" s="133"/>
      <c r="FT25" s="133"/>
      <c r="FU25" s="133"/>
      <c r="FV25" s="133"/>
      <c r="FW25" s="133"/>
      <c r="FX25" s="133"/>
      <c r="FY25" s="133"/>
      <c r="FZ25" s="133"/>
      <c r="GA25" s="133"/>
      <c r="GB25" s="133"/>
      <c r="GC25" s="133"/>
      <c r="GD25" s="133"/>
      <c r="GE25" s="133"/>
      <c r="GF25" s="133"/>
      <c r="GG25" s="133"/>
      <c r="GH25" s="133"/>
      <c r="GI25" s="133"/>
      <c r="GJ25" s="133"/>
      <c r="GK25" s="133"/>
      <c r="GL25" s="133"/>
      <c r="GM25" s="133"/>
      <c r="GN25" s="133"/>
      <c r="GO25" s="133"/>
      <c r="GP25" s="133"/>
      <c r="GQ25" s="133"/>
      <c r="GR25" s="133"/>
      <c r="GS25" s="133"/>
      <c r="GT25" s="133"/>
      <c r="GU25" s="133"/>
      <c r="GV25" s="133"/>
      <c r="GW25" s="133"/>
      <c r="GX25" s="133"/>
      <c r="GY25" s="133"/>
    </row>
    <row r="26" spans="1:207" ht="45" customHeight="1" thickBot="1" x14ac:dyDescent="0.3">
      <c r="A26" s="1195">
        <f>'1.melléklet_CÍMREND'!A133</f>
        <v>42000</v>
      </c>
      <c r="B26" s="1239" t="s">
        <v>910</v>
      </c>
      <c r="C26" s="1208">
        <v>198</v>
      </c>
      <c r="D26" s="1208">
        <v>198</v>
      </c>
      <c r="E26" s="1208">
        <v>198</v>
      </c>
      <c r="F26" s="1208">
        <v>198</v>
      </c>
      <c r="G26" s="1208">
        <v>198</v>
      </c>
      <c r="H26" s="1208"/>
      <c r="I26" s="1208"/>
      <c r="J26" s="1222"/>
      <c r="K26" s="1222"/>
      <c r="L26" s="1232"/>
      <c r="M26" s="1228"/>
      <c r="N26" s="1208"/>
      <c r="O26" s="1209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</row>
    <row r="27" spans="1:207" ht="50.25" customHeight="1" thickBot="1" x14ac:dyDescent="0.3">
      <c r="A27" s="266">
        <f>'1.melléklet_CÍMREND'!A134</f>
        <v>43000</v>
      </c>
      <c r="B27" s="1239" t="s">
        <v>791</v>
      </c>
      <c r="C27" s="1208">
        <v>285</v>
      </c>
      <c r="D27" s="1208">
        <v>285</v>
      </c>
      <c r="E27" s="1208">
        <v>285</v>
      </c>
      <c r="F27" s="1208">
        <v>285</v>
      </c>
      <c r="G27" s="1208">
        <v>285</v>
      </c>
      <c r="H27" s="1208"/>
      <c r="I27" s="1208"/>
      <c r="J27" s="1222"/>
      <c r="K27" s="1222"/>
      <c r="L27" s="1232"/>
      <c r="M27" s="1228"/>
      <c r="N27" s="1208"/>
      <c r="O27" s="1209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</row>
    <row r="28" spans="1:207" ht="42" customHeight="1" thickBot="1" x14ac:dyDescent="0.3">
      <c r="A28" s="1206">
        <f>'1.melléklet_CÍMREND'!A135</f>
        <v>44000</v>
      </c>
      <c r="B28" s="1202" t="s">
        <v>1255</v>
      </c>
      <c r="C28" s="1208">
        <v>251</v>
      </c>
      <c r="D28" s="1208">
        <v>251</v>
      </c>
      <c r="E28" s="1208">
        <v>251</v>
      </c>
      <c r="F28" s="1208">
        <v>251</v>
      </c>
      <c r="G28" s="1208">
        <f>251-12</f>
        <v>239</v>
      </c>
      <c r="H28" s="1208"/>
      <c r="I28" s="1208"/>
      <c r="J28" s="1222"/>
      <c r="K28" s="1222"/>
      <c r="L28" s="1232"/>
      <c r="M28" s="1228"/>
      <c r="N28" s="1208"/>
      <c r="O28" s="1209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</row>
    <row r="29" spans="1:207" s="759" customFormat="1" ht="41.25" hidden="1" customHeight="1" x14ac:dyDescent="0.2">
      <c r="A29" s="2113" t="s">
        <v>914</v>
      </c>
      <c r="B29" s="2114"/>
      <c r="C29" s="1214"/>
      <c r="D29" s="1214"/>
      <c r="E29" s="1214"/>
      <c r="F29" s="1215"/>
      <c r="G29" s="1215"/>
      <c r="H29" s="1215"/>
      <c r="I29" s="1215"/>
      <c r="J29" s="1227"/>
      <c r="K29" s="1227"/>
      <c r="L29" s="1238">
        <f>SUM(L30:L31)</f>
        <v>0</v>
      </c>
      <c r="M29" s="1215"/>
      <c r="N29" s="1215"/>
      <c r="O29" s="1221"/>
    </row>
    <row r="30" spans="1:207" s="6" customFormat="1" ht="15.75" hidden="1" customHeight="1" thickBot="1" x14ac:dyDescent="0.3">
      <c r="A30" s="2115" t="s">
        <v>915</v>
      </c>
      <c r="B30" s="2116"/>
      <c r="C30" s="1216"/>
      <c r="D30" s="1216"/>
      <c r="E30" s="1216"/>
      <c r="F30" s="1211"/>
      <c r="G30" s="1211"/>
      <c r="H30" s="1211"/>
      <c r="I30" s="1211"/>
      <c r="J30" s="1224"/>
      <c r="K30" s="1224"/>
      <c r="L30" s="1234"/>
      <c r="M30" s="1230"/>
      <c r="N30" s="1211"/>
      <c r="O30" s="121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8"/>
      <c r="CN30" s="158"/>
      <c r="CO30" s="158"/>
      <c r="CP30" s="158"/>
      <c r="CQ30" s="158"/>
      <c r="CR30" s="158"/>
      <c r="CS30" s="158"/>
      <c r="CT30" s="158"/>
      <c r="CU30" s="158"/>
      <c r="CV30" s="158"/>
      <c r="CW30" s="158"/>
      <c r="CX30" s="158"/>
      <c r="CY30" s="158"/>
      <c r="CZ30" s="158"/>
      <c r="DA30" s="158"/>
      <c r="DB30" s="158"/>
      <c r="DC30" s="158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58"/>
      <c r="DP30" s="158"/>
      <c r="DQ30" s="158"/>
      <c r="DR30" s="158"/>
      <c r="DS30" s="158"/>
      <c r="DT30" s="158"/>
      <c r="DU30" s="158"/>
      <c r="DV30" s="158"/>
      <c r="DW30" s="158"/>
      <c r="DX30" s="158"/>
      <c r="DY30" s="158"/>
      <c r="DZ30" s="158"/>
      <c r="EA30" s="158"/>
      <c r="EB30" s="158"/>
      <c r="EC30" s="158"/>
      <c r="ED30" s="158"/>
      <c r="EE30" s="158"/>
      <c r="EF30" s="158"/>
      <c r="EG30" s="158"/>
      <c r="EH30" s="158"/>
      <c r="EI30" s="158"/>
      <c r="EJ30" s="158"/>
      <c r="EK30" s="158"/>
      <c r="EL30" s="158"/>
      <c r="EM30" s="158"/>
      <c r="EN30" s="158"/>
      <c r="EO30" s="158"/>
      <c r="EP30" s="158"/>
      <c r="EQ30" s="158"/>
      <c r="ER30" s="158"/>
      <c r="ES30" s="158"/>
      <c r="ET30" s="158"/>
      <c r="EU30" s="158"/>
      <c r="EV30" s="158"/>
      <c r="EW30" s="158"/>
      <c r="EX30" s="158"/>
      <c r="EY30" s="158"/>
      <c r="EZ30" s="158"/>
      <c r="FA30" s="158"/>
      <c r="FB30" s="158"/>
      <c r="FC30" s="158"/>
      <c r="FD30" s="158"/>
      <c r="FE30" s="158"/>
      <c r="FF30" s="158"/>
      <c r="FG30" s="158"/>
      <c r="FH30" s="158"/>
      <c r="FI30" s="158"/>
      <c r="FJ30" s="158"/>
      <c r="FK30" s="158"/>
      <c r="FL30" s="158"/>
      <c r="FM30" s="158"/>
      <c r="FN30" s="158"/>
      <c r="FO30" s="158"/>
      <c r="FP30" s="158"/>
      <c r="FQ30" s="158"/>
      <c r="FR30" s="158"/>
      <c r="FS30" s="158"/>
      <c r="FT30" s="158"/>
      <c r="FU30" s="158"/>
      <c r="FV30" s="158"/>
      <c r="FW30" s="158"/>
      <c r="FX30" s="158"/>
      <c r="FY30" s="158"/>
      <c r="FZ30" s="158"/>
      <c r="GA30" s="158"/>
      <c r="GB30" s="158"/>
      <c r="GC30" s="158"/>
      <c r="GD30" s="158"/>
      <c r="GE30" s="158"/>
      <c r="GF30" s="158"/>
      <c r="GG30" s="158"/>
      <c r="GH30" s="158"/>
      <c r="GI30" s="158"/>
      <c r="GJ30" s="158"/>
      <c r="GK30" s="158"/>
      <c r="GL30" s="158"/>
      <c r="GM30" s="158"/>
      <c r="GN30" s="158"/>
      <c r="GO30" s="158"/>
      <c r="GP30" s="158"/>
      <c r="GQ30" s="158"/>
      <c r="GR30" s="158"/>
      <c r="GS30" s="158"/>
      <c r="GT30" s="158"/>
      <c r="GU30" s="158"/>
      <c r="GV30" s="158"/>
      <c r="GW30" s="158"/>
      <c r="GX30" s="158"/>
      <c r="GY30" s="158"/>
    </row>
    <row r="31" spans="1:207" ht="15.75" hidden="1" customHeight="1" thickBot="1" x14ac:dyDescent="0.3">
      <c r="A31" s="2117" t="s">
        <v>904</v>
      </c>
      <c r="B31" s="2118"/>
      <c r="C31" s="1216"/>
      <c r="D31" s="1216"/>
      <c r="E31" s="1216"/>
      <c r="F31" s="1211"/>
      <c r="G31" s="1211"/>
      <c r="H31" s="1211"/>
      <c r="I31" s="1211"/>
      <c r="J31" s="1224"/>
      <c r="K31" s="1224"/>
      <c r="L31" s="1234"/>
      <c r="M31" s="1230"/>
      <c r="N31" s="1211"/>
      <c r="O31" s="1218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  <c r="AY31" s="133"/>
      <c r="AZ31" s="133"/>
      <c r="BA31" s="133"/>
      <c r="BB31" s="133"/>
      <c r="BC31" s="133"/>
      <c r="BD31" s="133"/>
      <c r="BE31" s="133"/>
      <c r="BF31" s="133"/>
      <c r="BG31" s="133"/>
      <c r="BH31" s="133"/>
      <c r="BI31" s="133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133"/>
      <c r="BU31" s="133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  <c r="CG31" s="133"/>
      <c r="CH31" s="133"/>
      <c r="CI31" s="133"/>
      <c r="CJ31" s="133"/>
      <c r="CK31" s="133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133"/>
      <c r="DE31" s="133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3"/>
      <c r="DU31" s="133"/>
      <c r="DV31" s="133"/>
      <c r="DW31" s="133"/>
      <c r="DX31" s="133"/>
      <c r="DY31" s="133"/>
      <c r="DZ31" s="133"/>
      <c r="EA31" s="133"/>
      <c r="EB31" s="133"/>
      <c r="EC31" s="133"/>
      <c r="ED31" s="133"/>
      <c r="EE31" s="133"/>
      <c r="EF31" s="133"/>
      <c r="EG31" s="133"/>
      <c r="EH31" s="133"/>
      <c r="EI31" s="133"/>
      <c r="EJ31" s="133"/>
      <c r="EK31" s="133"/>
      <c r="EL31" s="133"/>
      <c r="EM31" s="133"/>
      <c r="EN31" s="133"/>
      <c r="EO31" s="133"/>
      <c r="EP31" s="133"/>
      <c r="EQ31" s="133"/>
      <c r="ER31" s="133"/>
      <c r="ES31" s="133"/>
      <c r="ET31" s="133"/>
      <c r="EU31" s="133"/>
      <c r="EV31" s="133"/>
      <c r="EW31" s="133"/>
      <c r="EX31" s="133"/>
      <c r="EY31" s="133"/>
      <c r="EZ31" s="133"/>
      <c r="FA31" s="133"/>
      <c r="FB31" s="133"/>
      <c r="FC31" s="133"/>
      <c r="FD31" s="133"/>
      <c r="FE31" s="133"/>
      <c r="FF31" s="133"/>
      <c r="FG31" s="133"/>
      <c r="FH31" s="133"/>
      <c r="FI31" s="133"/>
      <c r="FJ31" s="133"/>
      <c r="FK31" s="133"/>
      <c r="FL31" s="133"/>
      <c r="FM31" s="133"/>
      <c r="FN31" s="133"/>
      <c r="FO31" s="133"/>
      <c r="FP31" s="133"/>
      <c r="FQ31" s="133"/>
      <c r="FR31" s="133"/>
      <c r="FS31" s="133"/>
      <c r="FT31" s="133"/>
      <c r="FU31" s="133"/>
      <c r="FV31" s="133"/>
      <c r="FW31" s="133"/>
      <c r="FX31" s="133"/>
      <c r="FY31" s="133"/>
      <c r="FZ31" s="133"/>
      <c r="GA31" s="133"/>
      <c r="GB31" s="133"/>
      <c r="GC31" s="133"/>
      <c r="GD31" s="133"/>
      <c r="GE31" s="133"/>
      <c r="GF31" s="133"/>
      <c r="GG31" s="133"/>
      <c r="GH31" s="133"/>
      <c r="GI31" s="133"/>
      <c r="GJ31" s="133"/>
      <c r="GK31" s="133"/>
      <c r="GL31" s="133"/>
      <c r="GM31" s="133"/>
      <c r="GN31" s="133"/>
      <c r="GO31" s="133"/>
      <c r="GP31" s="133"/>
      <c r="GQ31" s="133"/>
      <c r="GR31" s="133"/>
      <c r="GS31" s="133"/>
      <c r="GT31" s="133"/>
      <c r="GU31" s="133"/>
      <c r="GV31" s="133"/>
      <c r="GW31" s="133"/>
      <c r="GX31" s="133"/>
      <c r="GY31" s="133"/>
    </row>
    <row r="32" spans="1:207" s="930" customFormat="1" ht="45.75" customHeight="1" thickBot="1" x14ac:dyDescent="0.25">
      <c r="A32" s="2098" t="s">
        <v>916</v>
      </c>
      <c r="B32" s="2108"/>
      <c r="C32" s="1374">
        <f>SUM(C4,C5,C8,C26,C27,C28)</f>
        <v>1263.5</v>
      </c>
      <c r="D32" s="1374">
        <f>SUM(D4,D5,D8,D26,D27,D28)</f>
        <v>1283.5</v>
      </c>
      <c r="E32" s="1374">
        <f>SUM(E4,E5,E8,E26,E27,E28)</f>
        <v>1285.5</v>
      </c>
      <c r="F32" s="1374">
        <f t="shared" ref="F32:O32" si="7">SUM(F26:F29,F8,F5,F4)</f>
        <v>1281.5</v>
      </c>
      <c r="G32" s="1374">
        <f t="shared" si="7"/>
        <v>1274.5</v>
      </c>
      <c r="H32" s="1374">
        <f t="shared" ref="H32:J32" si="8">SUM(H26:H29,H8,H5,H4)</f>
        <v>0</v>
      </c>
      <c r="I32" s="1374">
        <f t="shared" si="8"/>
        <v>0</v>
      </c>
      <c r="J32" s="1375">
        <f t="shared" si="8"/>
        <v>0</v>
      </c>
      <c r="K32" s="1375">
        <f t="shared" ref="K32" si="9">SUM(K26:K29,K8,K5,K4)</f>
        <v>0</v>
      </c>
      <c r="L32" s="1376">
        <f t="shared" si="7"/>
        <v>0</v>
      </c>
      <c r="M32" s="1377">
        <f t="shared" si="7"/>
        <v>4</v>
      </c>
      <c r="N32" s="1374">
        <f t="shared" si="7"/>
        <v>15</v>
      </c>
      <c r="O32" s="1378">
        <f t="shared" si="7"/>
        <v>24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15" x14ac:dyDescent="0.25">
      <c r="C33" s="1380">
        <f t="shared" ref="C33:O33" si="10">SUM(C6:C7,C9:C28,C30:C31,C4)</f>
        <v>1263.5</v>
      </c>
      <c r="D33" s="1380">
        <f>SUM(D6:D7,D9:D28,D30:D31,D4)</f>
        <v>1283.5</v>
      </c>
      <c r="E33" s="1380">
        <f>SUM(E6:E7,E9:E28,E30:E31,E4)</f>
        <v>1285.5</v>
      </c>
      <c r="F33" s="1380">
        <f t="shared" si="10"/>
        <v>1281.5</v>
      </c>
      <c r="G33" s="1380">
        <f t="shared" si="10"/>
        <v>1274.5</v>
      </c>
      <c r="H33" s="1380">
        <f t="shared" ref="H33:I33" si="11">SUM(H6:H7,H9:H28,H30:H31,H4)</f>
        <v>0</v>
      </c>
      <c r="I33" s="1380">
        <f t="shared" si="11"/>
        <v>0</v>
      </c>
      <c r="J33" s="1380">
        <f t="shared" ref="J33:K33" si="12">SUM(J6:J7,J9:J28,J30:J31,J4)</f>
        <v>0</v>
      </c>
      <c r="K33" s="1380">
        <f t="shared" si="12"/>
        <v>0</v>
      </c>
      <c r="L33" s="1380">
        <f t="shared" si="10"/>
        <v>0</v>
      </c>
      <c r="M33" s="1380">
        <f t="shared" si="10"/>
        <v>4</v>
      </c>
      <c r="N33" s="1380">
        <f t="shared" si="10"/>
        <v>15</v>
      </c>
      <c r="O33" s="1380">
        <f t="shared" si="10"/>
        <v>24</v>
      </c>
    </row>
    <row r="34" spans="1:15" x14ac:dyDescent="0.25">
      <c r="C34" s="1380">
        <f>C32-C33</f>
        <v>0</v>
      </c>
      <c r="D34" s="1380">
        <f>D32-D33</f>
        <v>0</v>
      </c>
      <c r="E34" s="1380">
        <f>E32-E33</f>
        <v>0</v>
      </c>
      <c r="F34" s="1380">
        <f t="shared" ref="F34:O34" si="13">F32-F33</f>
        <v>0</v>
      </c>
      <c r="G34" s="1380">
        <f t="shared" si="13"/>
        <v>0</v>
      </c>
      <c r="H34" s="1380">
        <f t="shared" ref="H34:I34" si="14">H32-H33</f>
        <v>0</v>
      </c>
      <c r="I34" s="1380">
        <f t="shared" si="14"/>
        <v>0</v>
      </c>
      <c r="J34" s="1380">
        <f t="shared" ref="J34:K34" si="15">J32-J33</f>
        <v>0</v>
      </c>
      <c r="K34" s="1380">
        <f t="shared" si="15"/>
        <v>0</v>
      </c>
      <c r="L34" s="1380">
        <f t="shared" si="13"/>
        <v>0</v>
      </c>
      <c r="M34" s="1380">
        <f t="shared" si="13"/>
        <v>0</v>
      </c>
      <c r="N34" s="1380">
        <f t="shared" si="13"/>
        <v>0</v>
      </c>
      <c r="O34" s="1380">
        <f t="shared" si="13"/>
        <v>0</v>
      </c>
    </row>
    <row r="35" spans="1:15" ht="15.75" thickBot="1" x14ac:dyDescent="0.3"/>
    <row r="36" spans="1:15" s="106" customFormat="1" ht="14.25" x14ac:dyDescent="0.2">
      <c r="A36" s="1793"/>
      <c r="B36" s="1794" t="s">
        <v>1374</v>
      </c>
      <c r="C36" s="1795"/>
      <c r="D36" s="1795">
        <f>D32-C32</f>
        <v>20</v>
      </c>
      <c r="E36" s="1795">
        <f>E32-D32</f>
        <v>2</v>
      </c>
      <c r="F36" s="1795">
        <f>F32-E32</f>
        <v>-4</v>
      </c>
      <c r="G36" s="1795">
        <f>G32-F32</f>
        <v>-7</v>
      </c>
      <c r="H36" s="1795"/>
      <c r="I36" s="1795"/>
      <c r="J36" s="1795"/>
      <c r="K36" s="1795"/>
      <c r="L36" s="1796"/>
      <c r="M36" s="1795"/>
      <c r="N36" s="1795"/>
      <c r="O36" s="1797"/>
    </row>
    <row r="37" spans="1:15" x14ac:dyDescent="0.25">
      <c r="B37" s="1798" t="s">
        <v>1375</v>
      </c>
      <c r="C37" s="1799"/>
      <c r="D37" s="1799"/>
      <c r="E37" s="1799"/>
      <c r="F37" s="1799"/>
      <c r="G37" s="1799"/>
      <c r="H37" s="1799"/>
      <c r="I37" s="1799"/>
      <c r="J37" s="1799"/>
      <c r="K37" s="1799"/>
      <c r="L37" s="1800"/>
      <c r="M37" s="1799"/>
      <c r="N37" s="1799"/>
      <c r="O37" s="1801"/>
    </row>
    <row r="38" spans="1:15" x14ac:dyDescent="0.25">
      <c r="B38" s="1798" t="s">
        <v>1358</v>
      </c>
      <c r="C38" s="1799"/>
      <c r="D38" s="1799">
        <v>20</v>
      </c>
      <c r="E38" s="1799">
        <v>2</v>
      </c>
      <c r="F38" s="1799"/>
      <c r="G38" s="1799">
        <v>5</v>
      </c>
      <c r="H38" s="1799"/>
      <c r="I38" s="1799"/>
      <c r="J38" s="1799"/>
      <c r="K38" s="1799"/>
      <c r="L38" s="1800"/>
      <c r="M38" s="1799"/>
      <c r="N38" s="1799"/>
      <c r="O38" s="1801"/>
    </row>
    <row r="39" spans="1:15" x14ac:dyDescent="0.25">
      <c r="B39" s="1798" t="s">
        <v>1376</v>
      </c>
      <c r="C39" s="1799"/>
      <c r="D39" s="1799"/>
      <c r="E39" s="1799"/>
      <c r="F39" s="1799">
        <v>-4</v>
      </c>
      <c r="G39" s="1799"/>
      <c r="H39" s="1799"/>
      <c r="I39" s="1799"/>
      <c r="J39" s="1799"/>
      <c r="K39" s="1799"/>
      <c r="L39" s="1800"/>
      <c r="M39" s="1799"/>
      <c r="N39" s="1799"/>
      <c r="O39" s="1801"/>
    </row>
    <row r="40" spans="1:15" x14ac:dyDescent="0.25">
      <c r="B40" s="1798" t="s">
        <v>1377</v>
      </c>
      <c r="C40" s="1799"/>
      <c r="D40" s="1799"/>
      <c r="E40" s="1799"/>
      <c r="F40" s="1799"/>
      <c r="G40" s="1799">
        <v>-12</v>
      </c>
      <c r="H40" s="1799"/>
      <c r="I40" s="1799"/>
      <c r="J40" s="1799"/>
      <c r="K40" s="1799"/>
      <c r="L40" s="1800"/>
      <c r="M40" s="1799"/>
      <c r="N40" s="1799"/>
      <c r="O40" s="1801"/>
    </row>
    <row r="41" spans="1:15" x14ac:dyDescent="0.25">
      <c r="B41" s="1798" t="s">
        <v>1378</v>
      </c>
      <c r="C41" s="1799"/>
      <c r="D41" s="1799"/>
      <c r="E41" s="1799"/>
      <c r="F41" s="1799"/>
      <c r="G41" s="1799"/>
      <c r="H41" s="1799"/>
      <c r="I41" s="1799"/>
      <c r="J41" s="1799"/>
      <c r="K41" s="1799"/>
      <c r="L41" s="1800"/>
      <c r="M41" s="1799"/>
      <c r="N41" s="1799"/>
      <c r="O41" s="1801"/>
    </row>
    <row r="42" spans="1:15" x14ac:dyDescent="0.25">
      <c r="B42" s="1798" t="s">
        <v>1379</v>
      </c>
      <c r="C42" s="1799"/>
      <c r="D42" s="1799"/>
      <c r="E42" s="1799"/>
      <c r="F42" s="1799"/>
      <c r="G42" s="1799"/>
      <c r="H42" s="1799"/>
      <c r="I42" s="1799"/>
      <c r="J42" s="1799"/>
      <c r="K42" s="1799"/>
      <c r="L42" s="1800"/>
      <c r="M42" s="1799"/>
      <c r="N42" s="1799"/>
      <c r="O42" s="1801"/>
    </row>
    <row r="43" spans="1:15" x14ac:dyDescent="0.25">
      <c r="B43" s="1802"/>
      <c r="C43" s="1799"/>
      <c r="D43" s="1799">
        <f>SUM(D37:D42)</f>
        <v>20</v>
      </c>
      <c r="E43" s="1799">
        <f t="shared" ref="E43:K43" si="16">SUM(E37:E42)</f>
        <v>2</v>
      </c>
      <c r="F43" s="1799">
        <f t="shared" si="16"/>
        <v>-4</v>
      </c>
      <c r="G43" s="1799">
        <f t="shared" si="16"/>
        <v>-7</v>
      </c>
      <c r="H43" s="1799">
        <f t="shared" si="16"/>
        <v>0</v>
      </c>
      <c r="I43" s="1799">
        <f t="shared" si="16"/>
        <v>0</v>
      </c>
      <c r="J43" s="1799">
        <f t="shared" si="16"/>
        <v>0</v>
      </c>
      <c r="K43" s="1799">
        <f t="shared" si="16"/>
        <v>0</v>
      </c>
      <c r="L43" s="1800"/>
      <c r="M43" s="1799"/>
      <c r="N43" s="1799"/>
      <c r="O43" s="1801"/>
    </row>
    <row r="44" spans="1:15" ht="15.75" thickBot="1" x14ac:dyDescent="0.3">
      <c r="B44" s="1803" t="s">
        <v>1098</v>
      </c>
      <c r="C44" s="1804"/>
      <c r="D44" s="1804">
        <f>D36-D43</f>
        <v>0</v>
      </c>
      <c r="E44" s="1804">
        <f t="shared" ref="E44:K44" si="17">E36-E43</f>
        <v>0</v>
      </c>
      <c r="F44" s="1804">
        <f t="shared" si="17"/>
        <v>0</v>
      </c>
      <c r="G44" s="1804">
        <f t="shared" si="17"/>
        <v>0</v>
      </c>
      <c r="H44" s="1804">
        <f t="shared" si="17"/>
        <v>0</v>
      </c>
      <c r="I44" s="1804">
        <f t="shared" si="17"/>
        <v>0</v>
      </c>
      <c r="J44" s="1804">
        <f t="shared" si="17"/>
        <v>0</v>
      </c>
      <c r="K44" s="1804">
        <f t="shared" si="17"/>
        <v>0</v>
      </c>
      <c r="L44" s="1805"/>
      <c r="M44" s="1804"/>
      <c r="N44" s="1804"/>
      <c r="O44" s="1806"/>
    </row>
  </sheetData>
  <mergeCells count="21">
    <mergeCell ref="A32:B32"/>
    <mergeCell ref="C2:C3"/>
    <mergeCell ref="F2:F3"/>
    <mergeCell ref="H2:H3"/>
    <mergeCell ref="O2:O3"/>
    <mergeCell ref="A29:B29"/>
    <mergeCell ref="A30:B30"/>
    <mergeCell ref="A31:B31"/>
    <mergeCell ref="K2:K3"/>
    <mergeCell ref="N2:N3"/>
    <mergeCell ref="A1:A3"/>
    <mergeCell ref="G2:G3"/>
    <mergeCell ref="B1:B3"/>
    <mergeCell ref="C1:K1"/>
    <mergeCell ref="L1:L3"/>
    <mergeCell ref="M1:O1"/>
    <mergeCell ref="J2:J3"/>
    <mergeCell ref="I2:I3"/>
    <mergeCell ref="M2:M3"/>
    <mergeCell ref="D2:D3"/>
    <mergeCell ref="E2:E3"/>
  </mergeCells>
  <printOptions horizontalCentered="1"/>
  <pageMargins left="0.51181102362204722" right="0.51181102362204722" top="1.3385826771653544" bottom="0.55118110236220474" header="0.31496062992125984" footer="0.31496062992125984"/>
  <pageSetup paperSize="9" scale="70" orientation="portrait" r:id="rId1"/>
  <headerFooter>
    <oddHeader>&amp;C&amp;"Arial CE,Félkövér"&amp;14
Budapest Főváros VIII. kerület Józsefvárosi Önkormányzat 
2022. évi engedélyezett létszámkerete&amp;R&amp;"Arial CE,Félkövér"6. melléklet a(z) ...../2022.(     ) önkormányzati rendelethez</oddHead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>
    <tabColor rgb="FF92D050"/>
  </sheetPr>
  <dimension ref="A1:AL408"/>
  <sheetViews>
    <sheetView view="pageBreakPreview" zoomScaleNormal="100" zoomScaleSheetLayoutView="100" workbookViewId="0">
      <pane ySplit="3" topLeftCell="A244" activePane="bottomLeft" state="frozen"/>
      <selection activeCell="I19" sqref="I19"/>
      <selection pane="bottomLeft" activeCell="M247" sqref="M247"/>
    </sheetView>
  </sheetViews>
  <sheetFormatPr defaultColWidth="9.140625" defaultRowHeight="12.75" x14ac:dyDescent="0.2"/>
  <cols>
    <col min="1" max="1" width="3.85546875" style="151" customWidth="1"/>
    <col min="2" max="3" width="2.140625" style="151" customWidth="1"/>
    <col min="4" max="4" width="52.5703125" style="63" customWidth="1"/>
    <col min="5" max="5" width="6.5703125" style="255" customWidth="1"/>
    <col min="6" max="7" width="15.140625" style="323" customWidth="1"/>
    <col min="8" max="8" width="15.140625" style="323" hidden="1" customWidth="1"/>
    <col min="9" max="9" width="16.28515625" style="323" hidden="1" customWidth="1"/>
    <col min="10" max="12" width="14.85546875" style="323" hidden="1" customWidth="1"/>
    <col min="13" max="13" width="16" style="323" customWidth="1"/>
    <col min="14" max="14" width="15.42578125" style="1657" hidden="1" customWidth="1"/>
    <col min="15" max="15" width="13.42578125" style="323" hidden="1" customWidth="1"/>
    <col min="16" max="16" width="11.42578125" style="323" bestFit="1" customWidth="1"/>
    <col min="17" max="17" width="10.7109375" style="323" bestFit="1" customWidth="1"/>
    <col min="18" max="18" width="9.7109375" style="323" bestFit="1" customWidth="1"/>
    <col min="19" max="21" width="9.140625" style="323"/>
    <col min="22" max="32" width="9.140625" style="151"/>
    <col min="33" max="16384" width="9.140625" style="82"/>
  </cols>
  <sheetData>
    <row r="1" spans="1:38" s="154" customFormat="1" ht="53.25" customHeight="1" x14ac:dyDescent="0.3">
      <c r="A1" s="1955" t="s">
        <v>1309</v>
      </c>
      <c r="B1" s="2134"/>
      <c r="C1" s="2134"/>
      <c r="D1" s="2134"/>
      <c r="E1" s="2134"/>
      <c r="F1" s="2134"/>
      <c r="G1" s="2134"/>
      <c r="H1" s="2134"/>
      <c r="I1" s="2134"/>
      <c r="J1" s="2134"/>
      <c r="K1" s="1782"/>
      <c r="L1" s="1782"/>
      <c r="M1" s="406"/>
      <c r="N1" s="1647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</row>
    <row r="2" spans="1:38" s="5" customFormat="1" ht="15.75" thickBot="1" x14ac:dyDescent="0.3">
      <c r="D2" s="214"/>
      <c r="E2" s="204"/>
      <c r="F2" s="1389"/>
      <c r="G2" s="1389"/>
      <c r="H2" s="1389"/>
      <c r="I2" s="325" t="s">
        <v>812</v>
      </c>
      <c r="J2" s="325" t="s">
        <v>812</v>
      </c>
      <c r="K2" s="325"/>
      <c r="L2" s="325" t="s">
        <v>812</v>
      </c>
      <c r="M2" s="325" t="s">
        <v>812</v>
      </c>
      <c r="N2" s="1607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535"/>
      <c r="AF2" s="535"/>
      <c r="AG2" s="535"/>
      <c r="AH2" s="535"/>
      <c r="AI2" s="535"/>
      <c r="AJ2" s="535"/>
      <c r="AK2" s="535"/>
      <c r="AL2" s="535"/>
    </row>
    <row r="3" spans="1:38" s="917" customFormat="1" ht="51" customHeight="1" thickBot="1" x14ac:dyDescent="0.3">
      <c r="A3" s="2135" t="s">
        <v>265</v>
      </c>
      <c r="B3" s="2136"/>
      <c r="C3" s="2136"/>
      <c r="D3" s="2136"/>
      <c r="E3" s="2137"/>
      <c r="F3" s="1251" t="s">
        <v>751</v>
      </c>
      <c r="G3" s="1251" t="s">
        <v>1188</v>
      </c>
      <c r="H3" s="1251" t="s">
        <v>1301</v>
      </c>
      <c r="I3" s="1251" t="s">
        <v>11</v>
      </c>
      <c r="J3" s="1251" t="s">
        <v>1302</v>
      </c>
      <c r="K3" s="1251" t="s">
        <v>750</v>
      </c>
      <c r="L3" s="1251" t="s">
        <v>687</v>
      </c>
      <c r="M3" s="1251" t="s">
        <v>774</v>
      </c>
      <c r="N3" s="1648" t="s">
        <v>283</v>
      </c>
      <c r="O3" s="929"/>
      <c r="P3" s="929"/>
      <c r="Q3" s="929"/>
      <c r="R3" s="929"/>
      <c r="S3" s="929"/>
      <c r="T3" s="929"/>
      <c r="U3" s="929"/>
      <c r="V3" s="928"/>
      <c r="W3" s="928"/>
      <c r="X3" s="928"/>
      <c r="Y3" s="928"/>
      <c r="Z3" s="928"/>
      <c r="AA3" s="928"/>
      <c r="AB3" s="928"/>
      <c r="AC3" s="928"/>
      <c r="AD3" s="928"/>
      <c r="AE3" s="928"/>
      <c r="AF3" s="928"/>
    </row>
    <row r="4" spans="1:38" s="64" customFormat="1" ht="15" x14ac:dyDescent="0.25">
      <c r="A4" s="6"/>
      <c r="B4" s="205"/>
      <c r="C4" s="205"/>
      <c r="D4" s="204"/>
      <c r="E4" s="204"/>
      <c r="F4" s="638"/>
      <c r="G4" s="638"/>
      <c r="H4" s="638"/>
      <c r="I4" s="638"/>
      <c r="J4" s="638"/>
      <c r="K4" s="638"/>
      <c r="L4" s="638"/>
      <c r="M4" s="535"/>
      <c r="N4" s="1607"/>
      <c r="O4" s="535"/>
      <c r="P4" s="535"/>
      <c r="Q4" s="535"/>
      <c r="R4" s="535"/>
      <c r="S4" s="535"/>
      <c r="T4" s="535"/>
      <c r="U4" s="535"/>
      <c r="V4" s="1598"/>
      <c r="W4" s="1598"/>
      <c r="X4" s="1598"/>
      <c r="Y4" s="1598"/>
      <c r="Z4" s="1598"/>
      <c r="AA4" s="1598"/>
      <c r="AB4" s="1598"/>
      <c r="AC4" s="1598"/>
      <c r="AD4" s="1598"/>
      <c r="AE4" s="1598"/>
      <c r="AF4" s="1598"/>
    </row>
    <row r="5" spans="1:38" s="73" customFormat="1" ht="15" x14ac:dyDescent="0.2">
      <c r="A5" s="216" t="s">
        <v>266</v>
      </c>
      <c r="B5" s="133"/>
      <c r="C5" s="133"/>
      <c r="D5" s="209"/>
      <c r="E5" s="241"/>
      <c r="F5" s="1390"/>
      <c r="G5" s="1390"/>
      <c r="H5" s="1390"/>
      <c r="I5" s="1390"/>
      <c r="J5" s="1390"/>
      <c r="K5" s="1390"/>
      <c r="L5" s="1390"/>
      <c r="M5" s="630"/>
      <c r="N5" s="1473"/>
      <c r="O5" s="630"/>
      <c r="P5" s="630"/>
      <c r="Q5" s="630"/>
      <c r="R5" s="630"/>
      <c r="S5" s="630"/>
      <c r="T5" s="630"/>
      <c r="U5" s="630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</row>
    <row r="6" spans="1:38" s="73" customFormat="1" ht="6" customHeight="1" x14ac:dyDescent="0.2">
      <c r="A6" s="216"/>
      <c r="B6" s="133"/>
      <c r="C6" s="133"/>
      <c r="D6" s="209"/>
      <c r="E6" s="241"/>
      <c r="F6" s="1390"/>
      <c r="G6" s="1390"/>
      <c r="H6" s="1390"/>
      <c r="I6" s="1390"/>
      <c r="J6" s="1390"/>
      <c r="K6" s="1390"/>
      <c r="L6" s="1390"/>
      <c r="M6" s="630"/>
      <c r="N6" s="1473"/>
      <c r="O6" s="630"/>
      <c r="P6" s="630"/>
      <c r="Q6" s="630"/>
      <c r="R6" s="630"/>
      <c r="S6" s="630"/>
      <c r="T6" s="630"/>
      <c r="U6" s="630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</row>
    <row r="7" spans="1:38" s="73" customFormat="1" ht="15" x14ac:dyDescent="0.2">
      <c r="A7" s="133"/>
      <c r="B7" s="658" t="s">
        <v>131</v>
      </c>
      <c r="C7" s="659"/>
      <c r="D7" s="657"/>
      <c r="E7" s="241"/>
      <c r="F7" s="1383"/>
      <c r="G7" s="1383"/>
      <c r="H7" s="1383"/>
      <c r="I7" s="1383"/>
      <c r="J7" s="1383"/>
      <c r="K7" s="1383"/>
      <c r="L7" s="1383"/>
      <c r="M7" s="630"/>
      <c r="N7" s="1473"/>
      <c r="O7" s="630"/>
      <c r="P7" s="630"/>
      <c r="Q7" s="630"/>
      <c r="R7" s="630"/>
      <c r="S7" s="630"/>
      <c r="T7" s="630"/>
      <c r="U7" s="630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</row>
    <row r="8" spans="1:38" s="73" customFormat="1" ht="7.5" customHeight="1" x14ac:dyDescent="0.2">
      <c r="A8" s="133"/>
      <c r="B8" s="217"/>
      <c r="C8" s="218"/>
      <c r="D8" s="209"/>
      <c r="E8" s="241"/>
      <c r="F8" s="1383"/>
      <c r="G8" s="1383"/>
      <c r="H8" s="1383"/>
      <c r="I8" s="1383"/>
      <c r="J8" s="1383"/>
      <c r="K8" s="1383"/>
      <c r="L8" s="1383"/>
      <c r="M8" s="630"/>
      <c r="N8" s="1473"/>
      <c r="O8" s="630"/>
      <c r="P8" s="630"/>
      <c r="Q8" s="630"/>
      <c r="R8" s="630"/>
      <c r="S8" s="630"/>
      <c r="T8" s="630"/>
      <c r="U8" s="630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</row>
    <row r="9" spans="1:38" s="73" customFormat="1" ht="15" x14ac:dyDescent="0.2">
      <c r="A9" s="133"/>
      <c r="B9" s="211" t="s">
        <v>267</v>
      </c>
      <c r="C9" s="157" t="s">
        <v>491</v>
      </c>
      <c r="D9" s="209"/>
      <c r="E9" s="241"/>
      <c r="F9" s="630"/>
      <c r="G9" s="630"/>
      <c r="H9" s="630"/>
      <c r="I9" s="630"/>
      <c r="J9" s="630"/>
      <c r="K9" s="630"/>
      <c r="L9" s="630"/>
      <c r="M9" s="630"/>
      <c r="N9" s="1473"/>
      <c r="O9" s="630"/>
      <c r="P9" s="630"/>
      <c r="Q9" s="630"/>
      <c r="R9" s="630"/>
      <c r="S9" s="630"/>
      <c r="T9" s="630"/>
      <c r="U9" s="630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</row>
    <row r="10" spans="1:38" s="73" customFormat="1" ht="15" x14ac:dyDescent="0.2">
      <c r="A10" s="133"/>
      <c r="B10" s="208"/>
      <c r="C10" s="158"/>
      <c r="D10" s="209" t="s">
        <v>1094</v>
      </c>
      <c r="E10" s="241"/>
      <c r="F10" s="630">
        <v>22263092</v>
      </c>
      <c r="G10" s="630"/>
      <c r="H10" s="630"/>
      <c r="I10" s="630">
        <v>0</v>
      </c>
      <c r="J10" s="630">
        <v>0</v>
      </c>
      <c r="K10" s="630"/>
      <c r="L10" s="630"/>
      <c r="M10" s="630">
        <v>-22263092</v>
      </c>
      <c r="N10" s="1473"/>
      <c r="O10" s="630"/>
      <c r="P10" s="630"/>
      <c r="Q10" s="630"/>
      <c r="R10" s="630"/>
      <c r="S10" s="630"/>
      <c r="T10" s="630"/>
      <c r="U10" s="630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</row>
    <row r="11" spans="1:38" s="73" customFormat="1" ht="29.25" customHeight="1" x14ac:dyDescent="0.2">
      <c r="A11" s="133"/>
      <c r="B11" s="208"/>
      <c r="C11" s="158"/>
      <c r="D11" s="209" t="s">
        <v>1610</v>
      </c>
      <c r="E11" s="241"/>
      <c r="F11" s="630"/>
      <c r="G11" s="630">
        <v>23939232</v>
      </c>
      <c r="H11" s="630"/>
      <c r="I11" s="630"/>
      <c r="J11" s="630"/>
      <c r="K11" s="630"/>
      <c r="L11" s="630"/>
      <c r="M11" s="630">
        <v>23939232</v>
      </c>
      <c r="N11" s="1473"/>
      <c r="O11" s="630"/>
      <c r="P11" s="630"/>
      <c r="Q11" s="630"/>
      <c r="R11" s="630"/>
      <c r="S11" s="630"/>
      <c r="T11" s="630"/>
      <c r="U11" s="630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</row>
    <row r="12" spans="1:38" s="73" customFormat="1" ht="15" hidden="1" customHeight="1" x14ac:dyDescent="0.25">
      <c r="A12" s="133"/>
      <c r="B12" s="208"/>
      <c r="C12" s="158"/>
      <c r="D12" s="201" t="s">
        <v>1257</v>
      </c>
      <c r="E12" s="249"/>
      <c r="F12" s="1391"/>
      <c r="G12" s="1391"/>
      <c r="H12" s="630"/>
      <c r="I12" s="630">
        <v>0</v>
      </c>
      <c r="J12" s="630">
        <v>0</v>
      </c>
      <c r="K12" s="630"/>
      <c r="L12" s="630"/>
      <c r="M12" s="630">
        <v>0</v>
      </c>
      <c r="N12" s="1473"/>
      <c r="O12" s="630"/>
      <c r="P12" s="630"/>
      <c r="Q12" s="630"/>
      <c r="R12" s="630"/>
      <c r="S12" s="630"/>
      <c r="T12" s="630"/>
      <c r="U12" s="630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</row>
    <row r="13" spans="1:38" s="73" customFormat="1" ht="8.25" hidden="1" customHeight="1" x14ac:dyDescent="0.25">
      <c r="A13" s="133"/>
      <c r="B13" s="133"/>
      <c r="C13" s="219"/>
      <c r="D13" s="201"/>
      <c r="E13" s="249"/>
      <c r="F13" s="1391"/>
      <c r="G13" s="1391"/>
      <c r="H13" s="630"/>
      <c r="I13" s="630"/>
      <c r="J13" s="630"/>
      <c r="K13" s="630"/>
      <c r="L13" s="630"/>
      <c r="M13" s="630"/>
      <c r="N13" s="1473"/>
      <c r="O13" s="630"/>
      <c r="P13" s="630"/>
      <c r="Q13" s="630"/>
      <c r="R13" s="630"/>
      <c r="S13" s="630"/>
      <c r="T13" s="630"/>
      <c r="U13" s="630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</row>
    <row r="14" spans="1:38" s="73" customFormat="1" ht="15" hidden="1" customHeight="1" x14ac:dyDescent="0.25">
      <c r="A14" s="133"/>
      <c r="B14" s="133"/>
      <c r="C14" s="219"/>
      <c r="D14" s="203"/>
      <c r="E14" s="249"/>
      <c r="F14" s="1383"/>
      <c r="G14" s="1383"/>
      <c r="H14" s="1383"/>
      <c r="I14" s="1383"/>
      <c r="J14" s="1392">
        <v>0</v>
      </c>
      <c r="K14" s="1392"/>
      <c r="L14" s="1392"/>
      <c r="M14" s="1392">
        <v>0</v>
      </c>
      <c r="N14" s="1473"/>
      <c r="O14" s="630"/>
      <c r="P14" s="630"/>
      <c r="Q14" s="630"/>
      <c r="R14" s="630"/>
      <c r="S14" s="630"/>
      <c r="T14" s="630"/>
      <c r="U14" s="630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</row>
    <row r="15" spans="1:38" s="73" customFormat="1" ht="15" hidden="1" customHeight="1" x14ac:dyDescent="0.25">
      <c r="A15" s="133"/>
      <c r="B15" s="133"/>
      <c r="C15" s="219"/>
      <c r="D15" s="201"/>
      <c r="E15" s="249"/>
      <c r="F15" s="1391"/>
      <c r="G15" s="1391"/>
      <c r="H15" s="1391"/>
      <c r="I15" s="1383"/>
      <c r="J15" s="630">
        <v>0</v>
      </c>
      <c r="K15" s="630"/>
      <c r="L15" s="630"/>
      <c r="M15" s="630">
        <v>0</v>
      </c>
      <c r="N15" s="1473"/>
      <c r="O15" s="630"/>
      <c r="P15" s="630"/>
      <c r="Q15" s="630"/>
      <c r="R15" s="630"/>
      <c r="S15" s="630"/>
      <c r="T15" s="630"/>
      <c r="U15" s="630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</row>
    <row r="16" spans="1:38" s="73" customFormat="1" ht="15" hidden="1" customHeight="1" x14ac:dyDescent="0.25">
      <c r="A16" s="133"/>
      <c r="B16" s="133"/>
      <c r="C16" s="219"/>
      <c r="D16" s="201"/>
      <c r="E16" s="249"/>
      <c r="F16" s="1391"/>
      <c r="G16" s="1391"/>
      <c r="H16" s="1391"/>
      <c r="I16" s="1383"/>
      <c r="J16" s="630">
        <v>0</v>
      </c>
      <c r="K16" s="630"/>
      <c r="L16" s="630"/>
      <c r="M16" s="630">
        <v>0</v>
      </c>
      <c r="N16" s="1473"/>
      <c r="O16" s="630"/>
      <c r="P16" s="630"/>
      <c r="Q16" s="630"/>
      <c r="R16" s="630"/>
      <c r="S16" s="630"/>
      <c r="T16" s="630"/>
      <c r="U16" s="630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</row>
    <row r="17" spans="1:32" s="73" customFormat="1" ht="15" hidden="1" customHeight="1" x14ac:dyDescent="0.25">
      <c r="A17" s="133"/>
      <c r="B17" s="133"/>
      <c r="C17" s="219"/>
      <c r="D17" s="201"/>
      <c r="E17" s="249"/>
      <c r="F17" s="1391"/>
      <c r="G17" s="1391"/>
      <c r="H17" s="1391"/>
      <c r="I17" s="1383"/>
      <c r="J17" s="630">
        <v>0</v>
      </c>
      <c r="K17" s="630"/>
      <c r="L17" s="630"/>
      <c r="M17" s="630">
        <v>0</v>
      </c>
      <c r="N17" s="1473"/>
      <c r="O17" s="630"/>
      <c r="P17" s="630"/>
      <c r="Q17" s="630"/>
      <c r="R17" s="630"/>
      <c r="S17" s="630"/>
      <c r="T17" s="630"/>
      <c r="U17" s="630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</row>
    <row r="18" spans="1:32" s="73" customFormat="1" ht="15" hidden="1" customHeight="1" x14ac:dyDescent="0.25">
      <c r="A18" s="133"/>
      <c r="B18" s="133"/>
      <c r="C18" s="219"/>
      <c r="D18" s="201"/>
      <c r="E18" s="249"/>
      <c r="F18" s="1391"/>
      <c r="G18" s="1391"/>
      <c r="H18" s="1391"/>
      <c r="I18" s="1383"/>
      <c r="J18" s="630">
        <v>0</v>
      </c>
      <c r="K18" s="630"/>
      <c r="L18" s="630"/>
      <c r="M18" s="630">
        <v>0</v>
      </c>
      <c r="N18" s="1473"/>
      <c r="O18" s="630"/>
      <c r="P18" s="630"/>
      <c r="Q18" s="630"/>
      <c r="R18" s="630"/>
      <c r="S18" s="630"/>
      <c r="T18" s="630"/>
      <c r="U18" s="630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</row>
    <row r="19" spans="1:32" s="73" customFormat="1" ht="15" hidden="1" customHeight="1" x14ac:dyDescent="0.25">
      <c r="A19" s="133"/>
      <c r="B19" s="133"/>
      <c r="C19" s="219"/>
      <c r="D19" s="201"/>
      <c r="E19" s="249"/>
      <c r="F19" s="1391"/>
      <c r="G19" s="1391"/>
      <c r="H19" s="1391"/>
      <c r="I19" s="1383"/>
      <c r="J19" s="630">
        <v>0</v>
      </c>
      <c r="K19" s="630"/>
      <c r="L19" s="630"/>
      <c r="M19" s="630">
        <v>0</v>
      </c>
      <c r="N19" s="1473"/>
      <c r="O19" s="630"/>
      <c r="P19" s="630"/>
      <c r="Q19" s="630"/>
      <c r="R19" s="630"/>
      <c r="S19" s="630"/>
      <c r="T19" s="630"/>
      <c r="U19" s="630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</row>
    <row r="20" spans="1:32" s="73" customFormat="1" ht="15" hidden="1" customHeight="1" x14ac:dyDescent="0.25">
      <c r="A20" s="133"/>
      <c r="B20" s="133"/>
      <c r="C20" s="219"/>
      <c r="D20" s="201"/>
      <c r="E20" s="249"/>
      <c r="F20" s="1391"/>
      <c r="G20" s="1391"/>
      <c r="H20" s="1391"/>
      <c r="I20" s="1383"/>
      <c r="J20" s="630">
        <v>0</v>
      </c>
      <c r="K20" s="630"/>
      <c r="L20" s="630"/>
      <c r="M20" s="630">
        <v>0</v>
      </c>
      <c r="N20" s="1473"/>
      <c r="O20" s="630"/>
      <c r="P20" s="630"/>
      <c r="Q20" s="630"/>
      <c r="R20" s="630"/>
      <c r="S20" s="630"/>
      <c r="T20" s="630"/>
      <c r="U20" s="630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</row>
    <row r="21" spans="1:32" s="73" customFormat="1" ht="15" hidden="1" customHeight="1" x14ac:dyDescent="0.25">
      <c r="A21" s="133"/>
      <c r="B21" s="133"/>
      <c r="C21" s="219"/>
      <c r="D21" s="201"/>
      <c r="E21" s="249"/>
      <c r="F21" s="1391"/>
      <c r="G21" s="1391"/>
      <c r="H21" s="1391"/>
      <c r="I21" s="1383"/>
      <c r="J21" s="630">
        <v>0</v>
      </c>
      <c r="K21" s="630"/>
      <c r="L21" s="630"/>
      <c r="M21" s="630">
        <v>0</v>
      </c>
      <c r="N21" s="1473"/>
      <c r="O21" s="630"/>
      <c r="P21" s="630"/>
      <c r="Q21" s="630"/>
      <c r="R21" s="630"/>
      <c r="S21" s="630"/>
      <c r="T21" s="630"/>
      <c r="U21" s="630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</row>
    <row r="22" spans="1:32" s="73" customFormat="1" ht="15" hidden="1" customHeight="1" x14ac:dyDescent="0.25">
      <c r="A22" s="133"/>
      <c r="B22" s="133"/>
      <c r="C22" s="219"/>
      <c r="D22" s="203"/>
      <c r="E22" s="249"/>
      <c r="F22" s="1391"/>
      <c r="G22" s="1391"/>
      <c r="H22" s="1391"/>
      <c r="I22" s="1383"/>
      <c r="J22" s="630">
        <v>0</v>
      </c>
      <c r="K22" s="630"/>
      <c r="L22" s="630"/>
      <c r="M22" s="630">
        <v>0</v>
      </c>
      <c r="N22" s="1473"/>
      <c r="O22" s="630"/>
      <c r="P22" s="630"/>
      <c r="Q22" s="630"/>
      <c r="R22" s="630"/>
      <c r="S22" s="630"/>
      <c r="T22" s="630"/>
      <c r="U22" s="630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</row>
    <row r="23" spans="1:32" s="73" customFormat="1" ht="15" hidden="1" customHeight="1" x14ac:dyDescent="0.25">
      <c r="A23" s="133"/>
      <c r="B23" s="133"/>
      <c r="C23" s="219"/>
      <c r="D23" s="201"/>
      <c r="E23" s="249"/>
      <c r="F23" s="1391"/>
      <c r="G23" s="1391"/>
      <c r="H23" s="1391"/>
      <c r="I23" s="1383"/>
      <c r="J23" s="630">
        <v>0</v>
      </c>
      <c r="K23" s="630"/>
      <c r="L23" s="630"/>
      <c r="M23" s="630">
        <v>0</v>
      </c>
      <c r="N23" s="1473"/>
      <c r="O23" s="630"/>
      <c r="P23" s="630"/>
      <c r="Q23" s="630"/>
      <c r="R23" s="630"/>
      <c r="S23" s="630"/>
      <c r="T23" s="630"/>
      <c r="U23" s="630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</row>
    <row r="24" spans="1:32" s="73" customFormat="1" ht="15" hidden="1" customHeight="1" x14ac:dyDescent="0.2">
      <c r="A24" s="133"/>
      <c r="B24" s="133"/>
      <c r="C24" s="219"/>
      <c r="D24" s="209"/>
      <c r="E24" s="241"/>
      <c r="F24" s="1391"/>
      <c r="G24" s="1391"/>
      <c r="H24" s="1391"/>
      <c r="I24" s="1383"/>
      <c r="J24" s="630">
        <v>0</v>
      </c>
      <c r="K24" s="630"/>
      <c r="L24" s="630"/>
      <c r="M24" s="630">
        <v>0</v>
      </c>
      <c r="N24" s="1473"/>
      <c r="O24" s="630"/>
      <c r="P24" s="630"/>
      <c r="Q24" s="630"/>
      <c r="R24" s="630"/>
      <c r="S24" s="630"/>
      <c r="T24" s="630"/>
      <c r="U24" s="630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</row>
    <row r="25" spans="1:32" s="73" customFormat="1" ht="7.5" customHeight="1" thickBot="1" x14ac:dyDescent="0.25">
      <c r="A25" s="133"/>
      <c r="B25" s="133"/>
      <c r="C25" s="219"/>
      <c r="D25" s="209"/>
      <c r="E25" s="241"/>
      <c r="F25" s="630"/>
      <c r="G25" s="630"/>
      <c r="H25" s="630"/>
      <c r="I25" s="1393"/>
      <c r="J25" s="630"/>
      <c r="K25" s="630"/>
      <c r="L25" s="630"/>
      <c r="M25" s="630"/>
      <c r="N25" s="1473"/>
      <c r="O25" s="630"/>
      <c r="P25" s="630"/>
      <c r="Q25" s="630"/>
      <c r="R25" s="630"/>
      <c r="S25" s="630"/>
      <c r="T25" s="630"/>
      <c r="U25" s="630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</row>
    <row r="26" spans="1:32" s="73" customFormat="1" ht="15.75" thickBot="1" x14ac:dyDescent="0.25">
      <c r="A26" s="133"/>
      <c r="B26" s="31" t="s">
        <v>267</v>
      </c>
      <c r="C26" s="157" t="s">
        <v>492</v>
      </c>
      <c r="D26" s="209"/>
      <c r="E26" s="241"/>
      <c r="F26" s="1394">
        <v>22263092</v>
      </c>
      <c r="G26" s="1394">
        <v>23939232</v>
      </c>
      <c r="H26" s="1394">
        <v>0</v>
      </c>
      <c r="I26" s="1394">
        <v>0</v>
      </c>
      <c r="J26" s="1395">
        <v>0</v>
      </c>
      <c r="K26" s="1395">
        <v>0</v>
      </c>
      <c r="L26" s="1395"/>
      <c r="M26" s="1395">
        <v>1676140</v>
      </c>
      <c r="N26" s="1649">
        <v>0</v>
      </c>
      <c r="O26" s="630"/>
      <c r="P26" s="630"/>
      <c r="Q26" s="630"/>
      <c r="R26" s="630"/>
      <c r="S26" s="630"/>
      <c r="T26" s="630"/>
      <c r="U26" s="630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</row>
    <row r="27" spans="1:32" s="73" customFormat="1" ht="5.25" hidden="1" customHeight="1" thickBot="1" x14ac:dyDescent="0.2">
      <c r="A27" s="133"/>
      <c r="B27" s="133"/>
      <c r="C27" s="133"/>
      <c r="D27" s="209"/>
      <c r="E27" s="241"/>
      <c r="F27" s="630"/>
      <c r="G27" s="630"/>
      <c r="H27" s="630"/>
      <c r="I27" s="630"/>
      <c r="J27" s="630"/>
      <c r="K27" s="630"/>
      <c r="L27" s="630"/>
      <c r="M27" s="630"/>
      <c r="N27" s="1473"/>
      <c r="O27" s="630"/>
      <c r="P27" s="630"/>
      <c r="Q27" s="630"/>
      <c r="R27" s="630"/>
      <c r="S27" s="630"/>
      <c r="T27" s="630"/>
      <c r="U27" s="630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</row>
    <row r="28" spans="1:32" s="73" customFormat="1" ht="15.75" hidden="1" thickBot="1" x14ac:dyDescent="0.25">
      <c r="A28" s="133"/>
      <c r="B28" s="221"/>
      <c r="C28" s="31" t="s">
        <v>524</v>
      </c>
      <c r="D28" s="209"/>
      <c r="E28" s="241"/>
      <c r="F28" s="1394">
        <v>22263092</v>
      </c>
      <c r="G28" s="1394">
        <v>23939232</v>
      </c>
      <c r="H28" s="1394">
        <v>0</v>
      </c>
      <c r="I28" s="1394">
        <v>0</v>
      </c>
      <c r="J28" s="1394">
        <v>0</v>
      </c>
      <c r="K28" s="1394">
        <v>0</v>
      </c>
      <c r="L28" s="1394"/>
      <c r="M28" s="1394">
        <v>1676140</v>
      </c>
      <c r="N28" s="1649"/>
      <c r="O28" s="630"/>
      <c r="P28" s="630"/>
      <c r="Q28" s="630"/>
      <c r="R28" s="630"/>
      <c r="S28" s="630"/>
      <c r="T28" s="630"/>
      <c r="U28" s="630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</row>
    <row r="29" spans="1:32" s="73" customFormat="1" ht="15" hidden="1" x14ac:dyDescent="0.2">
      <c r="A29" s="133"/>
      <c r="B29" s="133"/>
      <c r="C29" s="133"/>
      <c r="D29" s="222"/>
      <c r="E29" s="241"/>
      <c r="F29" s="630"/>
      <c r="G29" s="630"/>
      <c r="H29" s="630"/>
      <c r="I29" s="630"/>
      <c r="J29" s="630"/>
      <c r="K29" s="630"/>
      <c r="L29" s="630"/>
      <c r="M29" s="630"/>
      <c r="N29" s="1473"/>
      <c r="O29" s="630"/>
      <c r="P29" s="630"/>
      <c r="Q29" s="630"/>
      <c r="R29" s="630"/>
      <c r="S29" s="630"/>
      <c r="T29" s="630"/>
      <c r="U29" s="630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</row>
    <row r="30" spans="1:32" s="73" customFormat="1" ht="15" hidden="1" x14ac:dyDescent="0.2">
      <c r="A30" s="133"/>
      <c r="B30" s="223" t="s">
        <v>224</v>
      </c>
      <c r="C30" s="31" t="s">
        <v>484</v>
      </c>
      <c r="D30" s="209"/>
      <c r="E30" s="241"/>
      <c r="F30" s="630"/>
      <c r="G30" s="630"/>
      <c r="H30" s="630"/>
      <c r="I30" s="630"/>
      <c r="J30" s="630"/>
      <c r="K30" s="630"/>
      <c r="L30" s="630"/>
      <c r="M30" s="630"/>
      <c r="N30" s="1473"/>
      <c r="O30" s="630"/>
      <c r="P30" s="630"/>
      <c r="Q30" s="630"/>
      <c r="R30" s="630"/>
      <c r="S30" s="630"/>
      <c r="T30" s="630"/>
      <c r="U30" s="630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</row>
    <row r="31" spans="1:32" s="73" customFormat="1" ht="8.25" hidden="1" customHeight="1" thickBot="1" x14ac:dyDescent="0.25">
      <c r="A31" s="133"/>
      <c r="B31" s="133"/>
      <c r="C31" s="219"/>
      <c r="D31" s="203"/>
      <c r="E31" s="249"/>
      <c r="F31" s="1391"/>
      <c r="G31" s="1391"/>
      <c r="H31" s="1391"/>
      <c r="I31" s="1393"/>
      <c r="J31" s="630"/>
      <c r="K31" s="630"/>
      <c r="L31" s="630"/>
      <c r="M31" s="630"/>
      <c r="N31" s="1473"/>
      <c r="O31" s="630"/>
      <c r="P31" s="630"/>
      <c r="Q31" s="630"/>
      <c r="R31" s="630"/>
      <c r="S31" s="630"/>
      <c r="T31" s="630"/>
      <c r="U31" s="630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</row>
    <row r="32" spans="1:32" s="73" customFormat="1" ht="15" hidden="1" x14ac:dyDescent="0.25">
      <c r="A32" s="133"/>
      <c r="B32" s="133"/>
      <c r="C32" s="219"/>
      <c r="D32" s="201"/>
      <c r="E32" s="249"/>
      <c r="F32" s="1391"/>
      <c r="G32" s="1391"/>
      <c r="H32" s="1391"/>
      <c r="I32" s="1383"/>
      <c r="J32" s="630">
        <v>0</v>
      </c>
      <c r="K32" s="630"/>
      <c r="L32" s="630"/>
      <c r="M32" s="630">
        <v>0</v>
      </c>
      <c r="N32" s="1473"/>
      <c r="O32" s="630"/>
      <c r="P32" s="630"/>
      <c r="Q32" s="630"/>
      <c r="R32" s="630"/>
      <c r="S32" s="630"/>
      <c r="T32" s="630"/>
      <c r="U32" s="630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</row>
    <row r="33" spans="1:32" s="73" customFormat="1" ht="15" hidden="1" x14ac:dyDescent="0.25">
      <c r="A33" s="133"/>
      <c r="B33" s="133"/>
      <c r="C33" s="219"/>
      <c r="D33" s="201"/>
      <c r="E33" s="249"/>
      <c r="F33" s="1391"/>
      <c r="G33" s="1391"/>
      <c r="H33" s="1391"/>
      <c r="I33" s="1383"/>
      <c r="J33" s="630">
        <v>0</v>
      </c>
      <c r="K33" s="630"/>
      <c r="L33" s="630"/>
      <c r="M33" s="630">
        <v>0</v>
      </c>
      <c r="N33" s="1473"/>
      <c r="O33" s="630"/>
      <c r="P33" s="630"/>
      <c r="Q33" s="630"/>
      <c r="R33" s="630"/>
      <c r="S33" s="630"/>
      <c r="T33" s="630"/>
      <c r="U33" s="630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</row>
    <row r="34" spans="1:32" s="73" customFormat="1" ht="15" hidden="1" x14ac:dyDescent="0.2">
      <c r="A34" s="133"/>
      <c r="B34" s="133"/>
      <c r="C34" s="219"/>
      <c r="D34" s="209"/>
      <c r="E34" s="241"/>
      <c r="F34" s="1391"/>
      <c r="G34" s="1391"/>
      <c r="H34" s="1391"/>
      <c r="I34" s="1383"/>
      <c r="J34" s="630">
        <v>0</v>
      </c>
      <c r="K34" s="630"/>
      <c r="L34" s="630"/>
      <c r="M34" s="630">
        <v>0</v>
      </c>
      <c r="N34" s="1473"/>
      <c r="O34" s="630"/>
      <c r="P34" s="630"/>
      <c r="Q34" s="630"/>
      <c r="R34" s="630"/>
      <c r="S34" s="630"/>
      <c r="T34" s="630"/>
      <c r="U34" s="630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</row>
    <row r="35" spans="1:32" s="73" customFormat="1" ht="15" hidden="1" x14ac:dyDescent="0.2">
      <c r="A35" s="133"/>
      <c r="B35" s="133"/>
      <c r="C35" s="219"/>
      <c r="D35" s="224"/>
      <c r="E35" s="241"/>
      <c r="F35" s="1391"/>
      <c r="G35" s="1391"/>
      <c r="H35" s="1391"/>
      <c r="I35" s="1393"/>
      <c r="J35" s="630"/>
      <c r="K35" s="630"/>
      <c r="L35" s="630"/>
      <c r="M35" s="630"/>
      <c r="N35" s="1473"/>
      <c r="O35" s="630"/>
      <c r="P35" s="630"/>
      <c r="Q35" s="630"/>
      <c r="R35" s="630"/>
      <c r="S35" s="630"/>
      <c r="T35" s="630"/>
      <c r="U35" s="630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</row>
    <row r="36" spans="1:32" s="73" customFormat="1" ht="15.75" hidden="1" thickBot="1" x14ac:dyDescent="0.25">
      <c r="A36" s="133"/>
      <c r="B36" s="221" t="s">
        <v>224</v>
      </c>
      <c r="C36" s="31" t="s">
        <v>485</v>
      </c>
      <c r="D36" s="209"/>
      <c r="E36" s="241"/>
      <c r="F36" s="1394">
        <v>0</v>
      </c>
      <c r="G36" s="1394">
        <v>0</v>
      </c>
      <c r="H36" s="1394">
        <v>0</v>
      </c>
      <c r="I36" s="1383">
        <v>0</v>
      </c>
      <c r="J36" s="1395">
        <v>0</v>
      </c>
      <c r="K36" s="1395"/>
      <c r="L36" s="1395"/>
      <c r="M36" s="1395">
        <v>0</v>
      </c>
      <c r="N36" s="1649">
        <v>0</v>
      </c>
      <c r="O36" s="630"/>
      <c r="P36" s="630"/>
      <c r="Q36" s="630"/>
      <c r="R36" s="630"/>
      <c r="S36" s="630"/>
      <c r="T36" s="630"/>
      <c r="U36" s="630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</row>
    <row r="37" spans="1:32" s="73" customFormat="1" ht="10.5" customHeight="1" thickBot="1" x14ac:dyDescent="0.25">
      <c r="A37" s="133"/>
      <c r="B37" s="221"/>
      <c r="C37" s="31"/>
      <c r="D37" s="225"/>
      <c r="E37" s="204"/>
      <c r="F37" s="682"/>
      <c r="G37" s="682"/>
      <c r="H37" s="682"/>
      <c r="I37" s="688"/>
      <c r="J37" s="682"/>
      <c r="K37" s="682"/>
      <c r="L37" s="682"/>
      <c r="M37" s="682"/>
      <c r="N37" s="1649"/>
      <c r="O37" s="630"/>
      <c r="P37" s="630"/>
      <c r="Q37" s="630"/>
      <c r="R37" s="630"/>
      <c r="S37" s="630"/>
      <c r="T37" s="630"/>
      <c r="U37" s="630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</row>
    <row r="38" spans="1:32" s="73" customFormat="1" ht="15.75" customHeight="1" thickBot="1" x14ac:dyDescent="0.25">
      <c r="A38" s="133"/>
      <c r="B38" s="133"/>
      <c r="C38" s="656" t="s">
        <v>525</v>
      </c>
      <c r="D38" s="657"/>
      <c r="E38" s="252"/>
      <c r="F38" s="1396">
        <v>22263092</v>
      </c>
      <c r="G38" s="1396">
        <v>23939232</v>
      </c>
      <c r="H38" s="1396">
        <v>0</v>
      </c>
      <c r="I38" s="1396">
        <v>0</v>
      </c>
      <c r="J38" s="1396">
        <v>0</v>
      </c>
      <c r="K38" s="1396"/>
      <c r="L38" s="1396"/>
      <c r="M38" s="1396">
        <v>1676140</v>
      </c>
      <c r="N38" s="1649">
        <v>0</v>
      </c>
      <c r="O38" s="630"/>
      <c r="P38" s="630"/>
      <c r="Q38" s="630"/>
      <c r="R38" s="630"/>
      <c r="S38" s="630"/>
      <c r="T38" s="630"/>
      <c r="U38" s="630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</row>
    <row r="39" spans="1:32" s="73" customFormat="1" ht="15" hidden="1" x14ac:dyDescent="0.2">
      <c r="A39" s="133"/>
      <c r="B39" s="133"/>
      <c r="C39" s="133"/>
      <c r="D39" s="209"/>
      <c r="E39" s="241"/>
      <c r="F39" s="630"/>
      <c r="G39" s="630"/>
      <c r="H39" s="630"/>
      <c r="I39" s="630"/>
      <c r="J39" s="630"/>
      <c r="K39" s="630"/>
      <c r="L39" s="630"/>
      <c r="M39" s="630"/>
      <c r="N39" s="1473"/>
      <c r="O39" s="630"/>
      <c r="P39" s="630"/>
      <c r="Q39" s="630"/>
      <c r="R39" s="630"/>
      <c r="S39" s="630"/>
      <c r="T39" s="630"/>
      <c r="U39" s="630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</row>
    <row r="40" spans="1:32" s="73" customFormat="1" ht="15" hidden="1" x14ac:dyDescent="0.2">
      <c r="A40" s="133"/>
      <c r="B40" s="656" t="s">
        <v>225</v>
      </c>
      <c r="C40" s="660"/>
      <c r="D40" s="657"/>
      <c r="E40" s="241"/>
      <c r="F40" s="630"/>
      <c r="G40" s="630"/>
      <c r="H40" s="630"/>
      <c r="I40" s="630"/>
      <c r="J40" s="630"/>
      <c r="K40" s="630"/>
      <c r="L40" s="630"/>
      <c r="M40" s="630"/>
      <c r="N40" s="1473"/>
      <c r="O40" s="630"/>
      <c r="P40" s="630"/>
      <c r="Q40" s="630"/>
      <c r="R40" s="630"/>
      <c r="S40" s="630"/>
      <c r="T40" s="630"/>
      <c r="U40" s="630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</row>
    <row r="41" spans="1:32" s="73" customFormat="1" ht="15" hidden="1" x14ac:dyDescent="0.2">
      <c r="A41" s="133"/>
      <c r="B41" s="31"/>
      <c r="C41" s="133"/>
      <c r="D41" s="209"/>
      <c r="E41" s="241"/>
      <c r="F41" s="630"/>
      <c r="G41" s="630"/>
      <c r="H41" s="630"/>
      <c r="I41" s="630"/>
      <c r="J41" s="630"/>
      <c r="K41" s="630"/>
      <c r="L41" s="630"/>
      <c r="M41" s="630"/>
      <c r="N41" s="1473"/>
      <c r="O41" s="630"/>
      <c r="P41" s="630"/>
      <c r="Q41" s="630"/>
      <c r="R41" s="630"/>
      <c r="S41" s="630"/>
      <c r="T41" s="630"/>
      <c r="U41" s="630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</row>
    <row r="42" spans="1:32" s="73" customFormat="1" ht="15" hidden="1" x14ac:dyDescent="0.2">
      <c r="A42" s="133"/>
      <c r="B42" s="208" t="s">
        <v>267</v>
      </c>
      <c r="C42" s="158" t="s">
        <v>664</v>
      </c>
      <c r="D42" s="209"/>
      <c r="E42" s="241"/>
      <c r="F42" s="630"/>
      <c r="G42" s="630"/>
      <c r="H42" s="630"/>
      <c r="I42" s="630"/>
      <c r="J42" s="630"/>
      <c r="K42" s="630"/>
      <c r="L42" s="630"/>
      <c r="M42" s="630"/>
      <c r="N42" s="1473"/>
      <c r="O42" s="630"/>
      <c r="P42" s="630"/>
      <c r="Q42" s="630"/>
      <c r="R42" s="630"/>
      <c r="S42" s="630"/>
      <c r="T42" s="630"/>
      <c r="U42" s="630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</row>
    <row r="43" spans="1:32" s="73" customFormat="1" ht="15" hidden="1" x14ac:dyDescent="0.2">
      <c r="A43" s="133"/>
      <c r="B43" s="133"/>
      <c r="C43" s="219"/>
      <c r="D43" s="209"/>
      <c r="E43" s="241"/>
      <c r="F43" s="1391"/>
      <c r="G43" s="1391"/>
      <c r="H43" s="1391"/>
      <c r="I43" s="1393"/>
      <c r="J43" s="630"/>
      <c r="K43" s="630"/>
      <c r="L43" s="630"/>
      <c r="M43" s="630"/>
      <c r="N43" s="1473"/>
      <c r="O43" s="630"/>
      <c r="P43" s="630"/>
      <c r="Q43" s="630"/>
      <c r="R43" s="630"/>
      <c r="S43" s="630"/>
      <c r="T43" s="630"/>
      <c r="U43" s="630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</row>
    <row r="44" spans="1:32" s="73" customFormat="1" ht="15" hidden="1" x14ac:dyDescent="0.25">
      <c r="A44" s="133"/>
      <c r="B44" s="208"/>
      <c r="C44" s="158"/>
      <c r="D44" s="201"/>
      <c r="E44" s="249"/>
      <c r="F44" s="1391"/>
      <c r="G44" s="1391"/>
      <c r="H44" s="1391"/>
      <c r="I44" s="1383"/>
      <c r="J44" s="630">
        <v>0</v>
      </c>
      <c r="K44" s="630"/>
      <c r="L44" s="630"/>
      <c r="M44" s="630">
        <v>0</v>
      </c>
      <c r="N44" s="1473"/>
      <c r="O44" s="630"/>
      <c r="P44" s="630"/>
      <c r="Q44" s="630"/>
      <c r="R44" s="630"/>
      <c r="S44" s="630"/>
      <c r="T44" s="630"/>
      <c r="U44" s="630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</row>
    <row r="45" spans="1:32" s="73" customFormat="1" ht="15" hidden="1" x14ac:dyDescent="0.25">
      <c r="A45" s="133"/>
      <c r="B45" s="208"/>
      <c r="C45" s="158"/>
      <c r="D45" s="201"/>
      <c r="E45" s="249"/>
      <c r="F45" s="1391"/>
      <c r="G45" s="1391"/>
      <c r="H45" s="1391"/>
      <c r="I45" s="1383"/>
      <c r="J45" s="630">
        <v>0</v>
      </c>
      <c r="K45" s="630"/>
      <c r="L45" s="630"/>
      <c r="M45" s="630">
        <v>0</v>
      </c>
      <c r="N45" s="1473"/>
      <c r="O45" s="630"/>
      <c r="P45" s="630"/>
      <c r="Q45" s="630"/>
      <c r="R45" s="630"/>
      <c r="S45" s="630"/>
      <c r="T45" s="630"/>
      <c r="U45" s="630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</row>
    <row r="46" spans="1:32" s="73" customFormat="1" ht="15" hidden="1" x14ac:dyDescent="0.25">
      <c r="A46" s="133"/>
      <c r="B46" s="208"/>
      <c r="C46" s="158"/>
      <c r="D46" s="201"/>
      <c r="E46" s="249"/>
      <c r="F46" s="1391"/>
      <c r="G46" s="1391"/>
      <c r="H46" s="1391"/>
      <c r="I46" s="1383"/>
      <c r="J46" s="630">
        <v>0</v>
      </c>
      <c r="K46" s="630"/>
      <c r="L46" s="630"/>
      <c r="M46" s="630">
        <v>0</v>
      </c>
      <c r="N46" s="1473"/>
      <c r="O46" s="630"/>
      <c r="P46" s="630"/>
      <c r="Q46" s="630"/>
      <c r="R46" s="630"/>
      <c r="S46" s="630"/>
      <c r="T46" s="630"/>
      <c r="U46" s="630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</row>
    <row r="47" spans="1:32" s="73" customFormat="1" ht="15" hidden="1" x14ac:dyDescent="0.25">
      <c r="A47" s="133"/>
      <c r="B47" s="208"/>
      <c r="C47" s="158"/>
      <c r="D47" s="201"/>
      <c r="E47" s="249"/>
      <c r="F47" s="1391"/>
      <c r="G47" s="1391"/>
      <c r="H47" s="1391"/>
      <c r="I47" s="1383"/>
      <c r="J47" s="630">
        <v>0</v>
      </c>
      <c r="K47" s="630"/>
      <c r="L47" s="630"/>
      <c r="M47" s="630">
        <v>0</v>
      </c>
      <c r="N47" s="1473"/>
      <c r="O47" s="630"/>
      <c r="P47" s="630"/>
      <c r="Q47" s="630"/>
      <c r="R47" s="630"/>
      <c r="S47" s="630"/>
      <c r="T47" s="630"/>
      <c r="U47" s="630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</row>
    <row r="48" spans="1:32" s="73" customFormat="1" ht="15" hidden="1" x14ac:dyDescent="0.25">
      <c r="A48" s="133"/>
      <c r="B48" s="208"/>
      <c r="C48" s="158"/>
      <c r="D48" s="201"/>
      <c r="E48" s="249"/>
      <c r="F48" s="1391"/>
      <c r="G48" s="1391"/>
      <c r="H48" s="1391"/>
      <c r="I48" s="1383"/>
      <c r="J48" s="630">
        <v>0</v>
      </c>
      <c r="K48" s="630"/>
      <c r="L48" s="630"/>
      <c r="M48" s="630">
        <v>0</v>
      </c>
      <c r="N48" s="1473"/>
      <c r="O48" s="630"/>
      <c r="P48" s="630"/>
      <c r="Q48" s="630"/>
      <c r="R48" s="630"/>
      <c r="S48" s="630"/>
      <c r="T48" s="630"/>
      <c r="U48" s="630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</row>
    <row r="49" spans="1:32" s="73" customFormat="1" ht="15" hidden="1" x14ac:dyDescent="0.25">
      <c r="A49" s="133"/>
      <c r="B49" s="208"/>
      <c r="C49" s="158"/>
      <c r="D49" s="202"/>
      <c r="E49" s="250"/>
      <c r="F49" s="1391"/>
      <c r="G49" s="1391"/>
      <c r="H49" s="1391"/>
      <c r="I49" s="1383"/>
      <c r="J49" s="630">
        <v>0</v>
      </c>
      <c r="K49" s="630"/>
      <c r="L49" s="630"/>
      <c r="M49" s="630">
        <v>0</v>
      </c>
      <c r="N49" s="1473"/>
      <c r="O49" s="630"/>
      <c r="P49" s="630"/>
      <c r="Q49" s="630"/>
      <c r="R49" s="630"/>
      <c r="S49" s="630"/>
      <c r="T49" s="630"/>
      <c r="U49" s="630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</row>
    <row r="50" spans="1:32" s="73" customFormat="1" ht="15" hidden="1" x14ac:dyDescent="0.25">
      <c r="A50" s="133"/>
      <c r="B50" s="208"/>
      <c r="C50" s="158"/>
      <c r="D50" s="201"/>
      <c r="E50" s="249"/>
      <c r="F50" s="1391"/>
      <c r="G50" s="1391"/>
      <c r="H50" s="1391"/>
      <c r="I50" s="1383"/>
      <c r="J50" s="630">
        <v>0</v>
      </c>
      <c r="K50" s="630"/>
      <c r="L50" s="630"/>
      <c r="M50" s="630">
        <v>0</v>
      </c>
      <c r="N50" s="1473"/>
      <c r="O50" s="630"/>
      <c r="P50" s="630"/>
      <c r="Q50" s="630"/>
      <c r="R50" s="630"/>
      <c r="S50" s="630"/>
      <c r="T50" s="630"/>
      <c r="U50" s="630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</row>
    <row r="51" spans="1:32" s="73" customFormat="1" ht="15" hidden="1" x14ac:dyDescent="0.2">
      <c r="A51" s="133"/>
      <c r="B51" s="208"/>
      <c r="C51" s="158"/>
      <c r="D51" s="209"/>
      <c r="E51" s="241"/>
      <c r="F51" s="1391"/>
      <c r="G51" s="1391"/>
      <c r="H51" s="1391"/>
      <c r="I51" s="1383"/>
      <c r="J51" s="630">
        <v>0</v>
      </c>
      <c r="K51" s="630"/>
      <c r="L51" s="630"/>
      <c r="M51" s="630">
        <v>0</v>
      </c>
      <c r="N51" s="1473"/>
      <c r="O51" s="630"/>
      <c r="P51" s="630"/>
      <c r="Q51" s="630"/>
      <c r="R51" s="630"/>
      <c r="S51" s="630"/>
      <c r="T51" s="630"/>
      <c r="U51" s="630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</row>
    <row r="52" spans="1:32" s="73" customFormat="1" ht="15" hidden="1" x14ac:dyDescent="0.2">
      <c r="A52" s="133"/>
      <c r="B52" s="133"/>
      <c r="C52" s="133"/>
      <c r="D52" s="209"/>
      <c r="E52" s="241"/>
      <c r="F52" s="630"/>
      <c r="G52" s="630"/>
      <c r="H52" s="630"/>
      <c r="I52" s="630"/>
      <c r="J52" s="630"/>
      <c r="K52" s="630"/>
      <c r="L52" s="630"/>
      <c r="M52" s="630"/>
      <c r="N52" s="1473"/>
      <c r="O52" s="630"/>
      <c r="P52" s="630"/>
      <c r="Q52" s="630"/>
      <c r="R52" s="630"/>
      <c r="S52" s="630"/>
      <c r="T52" s="630"/>
      <c r="U52" s="630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</row>
    <row r="53" spans="1:32" s="73" customFormat="1" ht="15.75" hidden="1" thickBot="1" x14ac:dyDescent="0.25">
      <c r="A53" s="133"/>
      <c r="B53" s="221" t="s">
        <v>267</v>
      </c>
      <c r="C53" s="31" t="s">
        <v>21</v>
      </c>
      <c r="D53" s="209"/>
      <c r="E53" s="241"/>
      <c r="F53" s="1397">
        <v>0</v>
      </c>
      <c r="G53" s="1397">
        <v>0</v>
      </c>
      <c r="H53" s="1397">
        <v>0</v>
      </c>
      <c r="I53" s="1383">
        <v>0</v>
      </c>
      <c r="J53" s="1383">
        <v>0</v>
      </c>
      <c r="K53" s="1383"/>
      <c r="L53" s="1383"/>
      <c r="M53" s="1383">
        <v>0</v>
      </c>
      <c r="N53" s="1649">
        <v>0</v>
      </c>
      <c r="O53" s="630"/>
      <c r="P53" s="630"/>
      <c r="Q53" s="630"/>
      <c r="R53" s="630"/>
      <c r="S53" s="630"/>
      <c r="T53" s="630"/>
      <c r="U53" s="630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</row>
    <row r="54" spans="1:32" s="73" customFormat="1" ht="15" hidden="1" x14ac:dyDescent="0.2">
      <c r="A54" s="133"/>
      <c r="B54" s="133"/>
      <c r="C54" s="133"/>
      <c r="D54" s="209"/>
      <c r="E54" s="241"/>
      <c r="F54" s="630"/>
      <c r="G54" s="630"/>
      <c r="H54" s="630"/>
      <c r="I54" s="630"/>
      <c r="J54" s="630"/>
      <c r="K54" s="630"/>
      <c r="L54" s="630"/>
      <c r="M54" s="630"/>
      <c r="N54" s="1473"/>
      <c r="O54" s="630"/>
      <c r="P54" s="630"/>
      <c r="Q54" s="630"/>
      <c r="R54" s="630"/>
      <c r="S54" s="630"/>
      <c r="T54" s="630"/>
      <c r="U54" s="630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</row>
    <row r="55" spans="1:32" s="73" customFormat="1" ht="15" hidden="1" x14ac:dyDescent="0.2">
      <c r="A55" s="133"/>
      <c r="B55" s="210" t="s">
        <v>224</v>
      </c>
      <c r="C55" s="133" t="s">
        <v>80</v>
      </c>
      <c r="D55" s="209"/>
      <c r="E55" s="241"/>
      <c r="F55" s="630"/>
      <c r="G55" s="630"/>
      <c r="H55" s="630"/>
      <c r="I55" s="630"/>
      <c r="J55" s="630"/>
      <c r="K55" s="630"/>
      <c r="L55" s="630"/>
      <c r="M55" s="630"/>
      <c r="N55" s="1473"/>
      <c r="O55" s="630"/>
      <c r="P55" s="630"/>
      <c r="Q55" s="630"/>
      <c r="R55" s="630"/>
      <c r="S55" s="630"/>
      <c r="T55" s="630"/>
      <c r="U55" s="630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</row>
    <row r="56" spans="1:32" s="73" customFormat="1" ht="15" hidden="1" x14ac:dyDescent="0.2">
      <c r="A56" s="133"/>
      <c r="B56" s="210"/>
      <c r="C56" s="219"/>
      <c r="D56" s="209"/>
      <c r="E56" s="241"/>
      <c r="F56" s="630"/>
      <c r="G56" s="630"/>
      <c r="H56" s="630"/>
      <c r="I56" s="1383"/>
      <c r="J56" s="630">
        <v>0</v>
      </c>
      <c r="K56" s="630"/>
      <c r="L56" s="630"/>
      <c r="M56" s="630">
        <v>0</v>
      </c>
      <c r="N56" s="1473"/>
      <c r="O56" s="630"/>
      <c r="P56" s="630"/>
      <c r="Q56" s="630"/>
      <c r="R56" s="630"/>
      <c r="S56" s="630"/>
      <c r="T56" s="630"/>
      <c r="U56" s="630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</row>
    <row r="57" spans="1:32" s="73" customFormat="1" ht="15" hidden="1" x14ac:dyDescent="0.2">
      <c r="A57" s="133"/>
      <c r="B57" s="210"/>
      <c r="C57" s="219"/>
      <c r="D57" s="209"/>
      <c r="E57" s="241"/>
      <c r="F57" s="630"/>
      <c r="G57" s="630"/>
      <c r="H57" s="630"/>
      <c r="I57" s="1383"/>
      <c r="J57" s="630">
        <v>0</v>
      </c>
      <c r="K57" s="630"/>
      <c r="L57" s="630"/>
      <c r="M57" s="630">
        <v>0</v>
      </c>
      <c r="N57" s="1473"/>
      <c r="O57" s="630"/>
      <c r="P57" s="630"/>
      <c r="Q57" s="630"/>
      <c r="R57" s="630"/>
      <c r="S57" s="630"/>
      <c r="T57" s="630"/>
      <c r="U57" s="630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</row>
    <row r="58" spans="1:32" s="73" customFormat="1" ht="15" hidden="1" x14ac:dyDescent="0.2">
      <c r="A58" s="133"/>
      <c r="B58" s="210"/>
      <c r="C58" s="219"/>
      <c r="D58" s="209"/>
      <c r="E58" s="241"/>
      <c r="F58" s="630"/>
      <c r="G58" s="630"/>
      <c r="H58" s="630"/>
      <c r="I58" s="1383"/>
      <c r="J58" s="630">
        <v>0</v>
      </c>
      <c r="K58" s="630"/>
      <c r="L58" s="630"/>
      <c r="M58" s="630">
        <v>0</v>
      </c>
      <c r="N58" s="1473"/>
      <c r="O58" s="630"/>
      <c r="P58" s="630"/>
      <c r="Q58" s="630"/>
      <c r="R58" s="630"/>
      <c r="S58" s="630"/>
      <c r="T58" s="630"/>
      <c r="U58" s="630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</row>
    <row r="59" spans="1:32" s="73" customFormat="1" ht="15" hidden="1" x14ac:dyDescent="0.2">
      <c r="A59" s="133"/>
      <c r="B59" s="210"/>
      <c r="C59" s="219"/>
      <c r="D59" s="209"/>
      <c r="E59" s="241"/>
      <c r="F59" s="1391"/>
      <c r="G59" s="1391"/>
      <c r="H59" s="1391"/>
      <c r="I59" s="1383"/>
      <c r="J59" s="630">
        <v>0</v>
      </c>
      <c r="K59" s="630"/>
      <c r="L59" s="630"/>
      <c r="M59" s="630">
        <v>0</v>
      </c>
      <c r="N59" s="1473"/>
      <c r="O59" s="630"/>
      <c r="P59" s="630"/>
      <c r="Q59" s="630"/>
      <c r="R59" s="630"/>
      <c r="S59" s="630"/>
      <c r="T59" s="630"/>
      <c r="U59" s="630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</row>
    <row r="60" spans="1:32" s="73" customFormat="1" ht="15" hidden="1" x14ac:dyDescent="0.2">
      <c r="A60" s="133"/>
      <c r="B60" s="210"/>
      <c r="C60" s="133"/>
      <c r="D60" s="209"/>
      <c r="E60" s="241"/>
      <c r="F60" s="630"/>
      <c r="G60" s="630"/>
      <c r="H60" s="630"/>
      <c r="I60" s="630"/>
      <c r="J60" s="630"/>
      <c r="K60" s="630"/>
      <c r="L60" s="630"/>
      <c r="M60" s="630"/>
      <c r="N60" s="1473"/>
      <c r="O60" s="630"/>
      <c r="P60" s="630"/>
      <c r="Q60" s="630"/>
      <c r="R60" s="630"/>
      <c r="S60" s="630"/>
      <c r="T60" s="630"/>
      <c r="U60" s="630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</row>
    <row r="61" spans="1:32" s="73" customFormat="1" ht="15.75" hidden="1" thickBot="1" x14ac:dyDescent="0.25">
      <c r="A61" s="133"/>
      <c r="B61" s="221" t="s">
        <v>224</v>
      </c>
      <c r="C61" s="31" t="s">
        <v>526</v>
      </c>
      <c r="D61" s="209"/>
      <c r="E61" s="241"/>
      <c r="F61" s="1397">
        <v>0</v>
      </c>
      <c r="G61" s="1397">
        <v>0</v>
      </c>
      <c r="H61" s="1397">
        <v>0</v>
      </c>
      <c r="I61" s="1383">
        <v>0</v>
      </c>
      <c r="J61" s="1383">
        <v>0</v>
      </c>
      <c r="K61" s="1383"/>
      <c r="L61" s="1383"/>
      <c r="M61" s="1383">
        <v>0</v>
      </c>
      <c r="N61" s="1649">
        <v>0</v>
      </c>
      <c r="O61" s="630"/>
      <c r="P61" s="630"/>
      <c r="Q61" s="630"/>
      <c r="R61" s="630"/>
      <c r="S61" s="630"/>
      <c r="T61" s="630"/>
      <c r="U61" s="630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</row>
    <row r="62" spans="1:32" s="73" customFormat="1" ht="15" hidden="1" x14ac:dyDescent="0.2">
      <c r="A62" s="133"/>
      <c r="B62" s="133"/>
      <c r="C62" s="133"/>
      <c r="D62" s="209"/>
      <c r="E62" s="241"/>
      <c r="F62" s="630"/>
      <c r="G62" s="630"/>
      <c r="H62" s="630"/>
      <c r="I62" s="630"/>
      <c r="J62" s="630"/>
      <c r="K62" s="630"/>
      <c r="L62" s="630"/>
      <c r="M62" s="630"/>
      <c r="N62" s="1473"/>
      <c r="O62" s="630"/>
      <c r="P62" s="630"/>
      <c r="Q62" s="630"/>
      <c r="R62" s="630"/>
      <c r="S62" s="630"/>
      <c r="T62" s="630"/>
      <c r="U62" s="630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</row>
    <row r="63" spans="1:32" s="73" customFormat="1" ht="15.75" hidden="1" thickBot="1" x14ac:dyDescent="0.25">
      <c r="A63" s="133"/>
      <c r="B63" s="133"/>
      <c r="C63" s="656" t="s">
        <v>527</v>
      </c>
      <c r="D63" s="657"/>
      <c r="E63" s="252"/>
      <c r="F63" s="1394">
        <v>0</v>
      </c>
      <c r="G63" s="1394">
        <v>0</v>
      </c>
      <c r="H63" s="1394">
        <v>0</v>
      </c>
      <c r="I63" s="1383">
        <v>0</v>
      </c>
      <c r="J63" s="1395">
        <v>0</v>
      </c>
      <c r="K63" s="1395"/>
      <c r="L63" s="1395"/>
      <c r="M63" s="1395">
        <v>0</v>
      </c>
      <c r="N63" s="1649">
        <v>0</v>
      </c>
      <c r="O63" s="630"/>
      <c r="P63" s="630"/>
      <c r="Q63" s="630"/>
      <c r="R63" s="630"/>
      <c r="S63" s="630"/>
      <c r="T63" s="630"/>
      <c r="U63" s="630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</row>
    <row r="64" spans="1:32" s="73" customFormat="1" ht="15" hidden="1" x14ac:dyDescent="0.2">
      <c r="A64" s="133"/>
      <c r="B64" s="133"/>
      <c r="C64" s="133"/>
      <c r="D64" s="209"/>
      <c r="E64" s="241"/>
      <c r="F64" s="630"/>
      <c r="G64" s="630"/>
      <c r="H64" s="630"/>
      <c r="I64" s="630"/>
      <c r="J64" s="630"/>
      <c r="K64" s="630"/>
      <c r="L64" s="630"/>
      <c r="M64" s="630"/>
      <c r="N64" s="1473"/>
      <c r="O64" s="630"/>
      <c r="P64" s="630"/>
      <c r="Q64" s="630"/>
      <c r="R64" s="630"/>
      <c r="S64" s="630"/>
      <c r="T64" s="630"/>
      <c r="U64" s="630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</row>
    <row r="65" spans="1:32" s="73" customFormat="1" ht="9" customHeight="1" thickBot="1" x14ac:dyDescent="0.25">
      <c r="A65" s="133"/>
      <c r="B65" s="133"/>
      <c r="C65" s="133"/>
      <c r="D65" s="209"/>
      <c r="E65" s="241"/>
      <c r="F65" s="630"/>
      <c r="G65" s="630"/>
      <c r="H65" s="630"/>
      <c r="I65" s="630"/>
      <c r="J65" s="630"/>
      <c r="K65" s="630"/>
      <c r="L65" s="630"/>
      <c r="M65" s="630"/>
      <c r="N65" s="1473"/>
      <c r="O65" s="630"/>
      <c r="P65" s="630"/>
      <c r="Q65" s="630"/>
      <c r="R65" s="630"/>
      <c r="S65" s="630"/>
      <c r="T65" s="630"/>
      <c r="U65" s="630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</row>
    <row r="66" spans="1:32" s="73" customFormat="1" ht="21.75" customHeight="1" thickBot="1" x14ac:dyDescent="0.25">
      <c r="A66" s="152"/>
      <c r="B66" s="1384"/>
      <c r="C66" s="1384" t="s">
        <v>72</v>
      </c>
      <c r="D66" s="1384"/>
      <c r="E66" s="1387"/>
      <c r="F66" s="1398">
        <v>22263092</v>
      </c>
      <c r="G66" s="1398">
        <v>23939232</v>
      </c>
      <c r="H66" s="1398">
        <v>0</v>
      </c>
      <c r="I66" s="1398">
        <v>0</v>
      </c>
      <c r="J66" s="1398">
        <v>0</v>
      </c>
      <c r="K66" s="1398">
        <v>0</v>
      </c>
      <c r="L66" s="1398"/>
      <c r="M66" s="1398">
        <v>1676140</v>
      </c>
      <c r="N66" s="1649"/>
      <c r="O66" s="630"/>
      <c r="P66" s="630"/>
      <c r="Q66" s="630"/>
      <c r="R66" s="630"/>
      <c r="S66" s="630"/>
      <c r="T66" s="630"/>
      <c r="U66" s="630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</row>
    <row r="67" spans="1:32" s="73" customFormat="1" ht="18" hidden="1" customHeight="1" x14ac:dyDescent="0.2">
      <c r="A67" s="31"/>
      <c r="B67" s="133"/>
      <c r="C67" s="133"/>
      <c r="D67" s="209"/>
      <c r="E67" s="241"/>
      <c r="F67" s="682"/>
      <c r="G67" s="682"/>
      <c r="H67" s="682"/>
      <c r="I67" s="688"/>
      <c r="J67" s="682"/>
      <c r="K67" s="682"/>
      <c r="L67" s="682"/>
      <c r="M67" s="630"/>
      <c r="N67" s="1649"/>
      <c r="O67" s="630"/>
      <c r="P67" s="630"/>
      <c r="Q67" s="630"/>
      <c r="R67" s="630"/>
      <c r="S67" s="630"/>
      <c r="T67" s="630"/>
      <c r="U67" s="630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</row>
    <row r="68" spans="1:32" s="73" customFormat="1" ht="14.25" hidden="1" customHeight="1" x14ac:dyDescent="0.2">
      <c r="A68" s="31"/>
      <c r="B68" s="133"/>
      <c r="C68" s="133"/>
      <c r="D68" s="209"/>
      <c r="E68" s="241"/>
      <c r="F68" s="682"/>
      <c r="G68" s="682"/>
      <c r="H68" s="682"/>
      <c r="I68" s="688"/>
      <c r="J68" s="682"/>
      <c r="K68" s="682"/>
      <c r="L68" s="682"/>
      <c r="M68" s="630"/>
      <c r="N68" s="1649"/>
      <c r="O68" s="630"/>
      <c r="P68" s="630"/>
      <c r="Q68" s="630"/>
      <c r="R68" s="630"/>
      <c r="S68" s="630"/>
      <c r="T68" s="630"/>
      <c r="U68" s="630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</row>
    <row r="69" spans="1:32" s="73" customFormat="1" ht="24" customHeight="1" x14ac:dyDescent="0.2">
      <c r="A69" s="31"/>
      <c r="B69" s="133"/>
      <c r="C69" s="133"/>
      <c r="D69" s="209"/>
      <c r="E69" s="241"/>
      <c r="F69" s="682"/>
      <c r="G69" s="682"/>
      <c r="H69" s="682"/>
      <c r="I69" s="688"/>
      <c r="J69" s="682"/>
      <c r="K69" s="682"/>
      <c r="L69" s="682"/>
      <c r="M69" s="630"/>
      <c r="N69" s="1649"/>
      <c r="O69" s="630"/>
      <c r="P69" s="630"/>
      <c r="Q69" s="630"/>
      <c r="R69" s="630"/>
      <c r="S69" s="630"/>
      <c r="T69" s="630"/>
      <c r="U69" s="630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</row>
    <row r="70" spans="1:32" s="73" customFormat="1" ht="22.5" customHeight="1" x14ac:dyDescent="0.2">
      <c r="A70" s="228" t="s">
        <v>321</v>
      </c>
      <c r="B70" s="133"/>
      <c r="C70" s="133"/>
      <c r="D70" s="209"/>
      <c r="E70" s="241"/>
      <c r="F70" s="630"/>
      <c r="G70" s="630"/>
      <c r="H70" s="630"/>
      <c r="I70" s="630"/>
      <c r="J70" s="630"/>
      <c r="K70" s="630"/>
      <c r="L70" s="630"/>
      <c r="M70" s="630"/>
      <c r="N70" s="1473"/>
      <c r="O70" s="630"/>
      <c r="P70" s="630"/>
      <c r="Q70" s="630"/>
      <c r="R70" s="630"/>
      <c r="S70" s="630"/>
      <c r="T70" s="630"/>
      <c r="U70" s="630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</row>
    <row r="71" spans="1:32" s="73" customFormat="1" ht="2.25" customHeight="1" x14ac:dyDescent="0.2">
      <c r="A71" s="228"/>
      <c r="B71" s="133"/>
      <c r="C71" s="133"/>
      <c r="D71" s="209"/>
      <c r="E71" s="241"/>
      <c r="F71" s="630"/>
      <c r="G71" s="630"/>
      <c r="H71" s="630"/>
      <c r="I71" s="630"/>
      <c r="J71" s="630"/>
      <c r="K71" s="630"/>
      <c r="L71" s="630"/>
      <c r="M71" s="630"/>
      <c r="N71" s="1473"/>
      <c r="O71" s="630"/>
      <c r="P71" s="630"/>
      <c r="Q71" s="630"/>
      <c r="R71" s="630"/>
      <c r="S71" s="630"/>
      <c r="T71" s="630"/>
      <c r="U71" s="630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</row>
    <row r="72" spans="1:32" s="73" customFormat="1" ht="15" customHeight="1" x14ac:dyDescent="0.2">
      <c r="A72" s="133"/>
      <c r="B72" s="658" t="s">
        <v>131</v>
      </c>
      <c r="C72" s="659"/>
      <c r="D72" s="657"/>
      <c r="E72" s="241"/>
      <c r="F72" s="1383"/>
      <c r="G72" s="1383"/>
      <c r="H72" s="1383"/>
      <c r="I72" s="1383"/>
      <c r="J72" s="1383"/>
      <c r="K72" s="1383"/>
      <c r="L72" s="1383"/>
      <c r="M72" s="630"/>
      <c r="N72" s="1473"/>
      <c r="O72" s="630"/>
      <c r="P72" s="630"/>
      <c r="Q72" s="630"/>
      <c r="R72" s="630"/>
      <c r="S72" s="630"/>
      <c r="T72" s="630"/>
      <c r="U72" s="630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</row>
    <row r="73" spans="1:32" s="73" customFormat="1" ht="9" customHeight="1" x14ac:dyDescent="0.2">
      <c r="A73" s="133"/>
      <c r="B73" s="217"/>
      <c r="C73" s="218"/>
      <c r="D73" s="209"/>
      <c r="E73" s="241"/>
      <c r="F73" s="1383"/>
      <c r="G73" s="1383"/>
      <c r="H73" s="1383"/>
      <c r="I73" s="1383"/>
      <c r="J73" s="1383"/>
      <c r="K73" s="1383"/>
      <c r="L73" s="1383"/>
      <c r="M73" s="630"/>
      <c r="N73" s="1473"/>
      <c r="O73" s="630"/>
      <c r="P73" s="630"/>
      <c r="Q73" s="630"/>
      <c r="R73" s="630"/>
      <c r="S73" s="630"/>
      <c r="T73" s="630"/>
      <c r="U73" s="630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</row>
    <row r="74" spans="1:32" s="73" customFormat="1" ht="15" x14ac:dyDescent="0.2">
      <c r="A74" s="133"/>
      <c r="B74" s="211" t="s">
        <v>267</v>
      </c>
      <c r="C74" s="157" t="s">
        <v>486</v>
      </c>
      <c r="D74" s="206"/>
      <c r="E74" s="241"/>
      <c r="F74" s="630"/>
      <c r="G74" s="630"/>
      <c r="H74" s="630"/>
      <c r="I74" s="536"/>
      <c r="J74" s="630"/>
      <c r="K74" s="630"/>
      <c r="L74" s="630"/>
      <c r="M74" s="630"/>
      <c r="N74" s="1473"/>
      <c r="O74" s="630"/>
      <c r="P74" s="630"/>
      <c r="Q74" s="630"/>
      <c r="R74" s="630"/>
      <c r="S74" s="630"/>
      <c r="T74" s="630"/>
      <c r="U74" s="630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</row>
    <row r="75" spans="1:32" s="73" customFormat="1" ht="4.5" hidden="1" customHeight="1" x14ac:dyDescent="0.2">
      <c r="A75" s="133"/>
      <c r="B75" s="133"/>
      <c r="C75" s="133"/>
      <c r="D75" s="209"/>
      <c r="E75" s="241"/>
      <c r="F75" s="630"/>
      <c r="G75" s="630"/>
      <c r="H75" s="630"/>
      <c r="I75" s="536"/>
      <c r="J75" s="630"/>
      <c r="K75" s="630"/>
      <c r="L75" s="630"/>
      <c r="M75" s="630"/>
      <c r="N75" s="1473"/>
      <c r="O75" s="630"/>
      <c r="P75" s="630"/>
      <c r="Q75" s="630"/>
      <c r="R75" s="630"/>
      <c r="S75" s="630"/>
      <c r="T75" s="630"/>
      <c r="U75" s="630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</row>
    <row r="76" spans="1:32" s="73" customFormat="1" ht="14.25" hidden="1" customHeight="1" x14ac:dyDescent="0.2">
      <c r="A76" s="133"/>
      <c r="B76" s="133"/>
      <c r="C76" s="219"/>
      <c r="D76" s="224"/>
      <c r="E76" s="241"/>
      <c r="F76" s="630"/>
      <c r="G76" s="630"/>
      <c r="H76" s="630"/>
      <c r="I76" s="536"/>
      <c r="J76" s="630">
        <v>0</v>
      </c>
      <c r="K76" s="630"/>
      <c r="L76" s="630"/>
      <c r="M76" s="630"/>
      <c r="N76" s="1473"/>
      <c r="O76" s="630"/>
      <c r="P76" s="630"/>
      <c r="Q76" s="630"/>
      <c r="R76" s="630"/>
      <c r="S76" s="630"/>
      <c r="T76" s="630"/>
      <c r="U76" s="630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</row>
    <row r="77" spans="1:32" s="73" customFormat="1" ht="14.25" hidden="1" customHeight="1" x14ac:dyDescent="0.2">
      <c r="A77" s="133"/>
      <c r="B77" s="133"/>
      <c r="C77" s="219"/>
      <c r="D77" s="206" t="s">
        <v>1255</v>
      </c>
      <c r="E77" s="241"/>
      <c r="F77" s="630"/>
      <c r="G77" s="630"/>
      <c r="H77" s="630"/>
      <c r="I77" s="536"/>
      <c r="J77" s="630"/>
      <c r="K77" s="630"/>
      <c r="L77" s="630"/>
      <c r="M77" s="630">
        <v>0</v>
      </c>
      <c r="N77" s="1473"/>
      <c r="O77" s="630"/>
      <c r="P77" s="630"/>
      <c r="Q77" s="630"/>
      <c r="R77" s="630"/>
      <c r="S77" s="630"/>
      <c r="T77" s="630"/>
      <c r="U77" s="630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</row>
    <row r="78" spans="1:32" s="73" customFormat="1" ht="15" hidden="1" x14ac:dyDescent="0.2">
      <c r="A78" s="133"/>
      <c r="B78" s="133"/>
      <c r="C78" s="219"/>
      <c r="D78" s="224"/>
      <c r="E78" s="241"/>
      <c r="F78" s="630"/>
      <c r="G78" s="630"/>
      <c r="H78" s="630"/>
      <c r="I78" s="536"/>
      <c r="J78" s="630">
        <v>0</v>
      </c>
      <c r="K78" s="630"/>
      <c r="L78" s="630"/>
      <c r="M78" s="630">
        <v>0</v>
      </c>
      <c r="N78" s="1473"/>
      <c r="O78" s="630"/>
      <c r="P78" s="630"/>
      <c r="Q78" s="630"/>
      <c r="R78" s="630"/>
      <c r="S78" s="630"/>
      <c r="T78" s="630"/>
      <c r="U78" s="630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</row>
    <row r="79" spans="1:32" s="73" customFormat="1" ht="15" hidden="1" x14ac:dyDescent="0.25">
      <c r="A79" s="133"/>
      <c r="B79" s="133"/>
      <c r="C79" s="219"/>
      <c r="D79" s="207"/>
      <c r="E79" s="241"/>
      <c r="F79" s="1392"/>
      <c r="G79" s="1392"/>
      <c r="H79" s="1392"/>
      <c r="I79" s="1383"/>
      <c r="J79" s="1392">
        <v>0</v>
      </c>
      <c r="K79" s="1392"/>
      <c r="L79" s="1392"/>
      <c r="M79" s="630">
        <v>0</v>
      </c>
      <c r="N79" s="1473"/>
      <c r="O79" s="630"/>
      <c r="P79" s="630"/>
      <c r="Q79" s="630"/>
      <c r="R79" s="630"/>
      <c r="S79" s="630"/>
      <c r="T79" s="630"/>
      <c r="U79" s="630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</row>
    <row r="80" spans="1:32" s="73" customFormat="1" ht="14.25" hidden="1" customHeight="1" x14ac:dyDescent="0.25">
      <c r="A80" s="133"/>
      <c r="B80" s="133"/>
      <c r="C80" s="219"/>
      <c r="D80" s="207"/>
      <c r="E80" s="241"/>
      <c r="F80" s="1392"/>
      <c r="G80" s="1392"/>
      <c r="H80" s="1392"/>
      <c r="I80" s="540"/>
      <c r="J80" s="1392">
        <v>0</v>
      </c>
      <c r="K80" s="1392"/>
      <c r="L80" s="1392"/>
      <c r="M80" s="630">
        <v>0</v>
      </c>
      <c r="N80" s="1473"/>
      <c r="O80" s="630"/>
      <c r="P80" s="630"/>
      <c r="Q80" s="630"/>
      <c r="R80" s="630"/>
      <c r="S80" s="630"/>
      <c r="T80" s="630"/>
      <c r="U80" s="630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</row>
    <row r="81" spans="1:32" s="73" customFormat="1" ht="14.25" hidden="1" customHeight="1" x14ac:dyDescent="0.25">
      <c r="A81" s="133"/>
      <c r="B81" s="133"/>
      <c r="C81" s="219"/>
      <c r="D81" s="206"/>
      <c r="E81" s="241"/>
      <c r="F81" s="1392"/>
      <c r="G81" s="1392"/>
      <c r="H81" s="1392"/>
      <c r="I81" s="540"/>
      <c r="J81" s="1392">
        <v>0</v>
      </c>
      <c r="K81" s="1392"/>
      <c r="L81" s="1392"/>
      <c r="M81" s="630">
        <v>0</v>
      </c>
      <c r="N81" s="1473"/>
      <c r="O81" s="630"/>
      <c r="P81" s="630"/>
      <c r="Q81" s="630"/>
      <c r="R81" s="630"/>
      <c r="S81" s="630"/>
      <c r="T81" s="630"/>
      <c r="U81" s="630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</row>
    <row r="82" spans="1:32" s="73" customFormat="1" ht="26.25" hidden="1" customHeight="1" x14ac:dyDescent="0.25">
      <c r="A82" s="133"/>
      <c r="B82" s="133"/>
      <c r="C82" s="219"/>
      <c r="D82" s="206" t="s">
        <v>908</v>
      </c>
      <c r="E82" s="241"/>
      <c r="F82" s="1392"/>
      <c r="G82" s="1392"/>
      <c r="H82" s="1392"/>
      <c r="I82" s="540"/>
      <c r="J82" s="1392"/>
      <c r="K82" s="1392"/>
      <c r="L82" s="1392"/>
      <c r="M82" s="630">
        <v>0</v>
      </c>
      <c r="N82" s="1473"/>
      <c r="O82" s="630"/>
      <c r="P82" s="630"/>
      <c r="Q82" s="630"/>
      <c r="R82" s="630"/>
      <c r="S82" s="630"/>
      <c r="T82" s="630"/>
      <c r="U82" s="630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</row>
    <row r="83" spans="1:32" s="73" customFormat="1" ht="15" hidden="1" x14ac:dyDescent="0.25">
      <c r="A83" s="133"/>
      <c r="B83" s="133"/>
      <c r="C83" s="219"/>
      <c r="D83" s="207"/>
      <c r="E83" s="241"/>
      <c r="F83" s="1392"/>
      <c r="G83" s="1392"/>
      <c r="H83" s="1392"/>
      <c r="I83" s="1383"/>
      <c r="J83" s="1392">
        <v>0</v>
      </c>
      <c r="K83" s="1392"/>
      <c r="L83" s="1392"/>
      <c r="M83" s="630">
        <v>0</v>
      </c>
      <c r="N83" s="1473"/>
      <c r="O83" s="630"/>
      <c r="P83" s="630"/>
      <c r="Q83" s="630"/>
      <c r="R83" s="630"/>
      <c r="S83" s="630"/>
      <c r="T83" s="630"/>
      <c r="U83" s="630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</row>
    <row r="84" spans="1:32" s="73" customFormat="1" ht="15" hidden="1" x14ac:dyDescent="0.25">
      <c r="A84" s="133"/>
      <c r="B84" s="133"/>
      <c r="C84" s="219"/>
      <c r="D84" s="207"/>
      <c r="E84" s="241"/>
      <c r="F84" s="1392"/>
      <c r="G84" s="1392"/>
      <c r="H84" s="1392"/>
      <c r="I84" s="1383"/>
      <c r="J84" s="1392">
        <v>0</v>
      </c>
      <c r="K84" s="1392"/>
      <c r="L84" s="1392"/>
      <c r="M84" s="630">
        <v>0</v>
      </c>
      <c r="N84" s="1473"/>
      <c r="O84" s="630"/>
      <c r="P84" s="630"/>
      <c r="Q84" s="630"/>
      <c r="R84" s="630"/>
      <c r="S84" s="630"/>
      <c r="T84" s="630"/>
      <c r="U84" s="630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</row>
    <row r="85" spans="1:32" s="73" customFormat="1" ht="15" hidden="1" x14ac:dyDescent="0.25">
      <c r="A85" s="133"/>
      <c r="B85" s="133"/>
      <c r="C85" s="219"/>
      <c r="D85" s="207"/>
      <c r="E85" s="241"/>
      <c r="F85" s="1392"/>
      <c r="G85" s="1392"/>
      <c r="H85" s="1392"/>
      <c r="I85" s="1383"/>
      <c r="J85" s="1392">
        <v>0</v>
      </c>
      <c r="K85" s="1392"/>
      <c r="L85" s="1392"/>
      <c r="M85" s="630">
        <v>0</v>
      </c>
      <c r="N85" s="1473"/>
      <c r="O85" s="630"/>
      <c r="P85" s="630"/>
      <c r="Q85" s="630"/>
      <c r="R85" s="630"/>
      <c r="S85" s="630"/>
      <c r="T85" s="630"/>
      <c r="U85" s="630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</row>
    <row r="86" spans="1:32" s="73" customFormat="1" ht="14.25" customHeight="1" x14ac:dyDescent="0.25">
      <c r="A86" s="133"/>
      <c r="B86" s="133"/>
      <c r="C86" s="219"/>
      <c r="D86" s="230" t="s">
        <v>791</v>
      </c>
      <c r="E86" s="241"/>
      <c r="F86" s="1392"/>
      <c r="G86" s="1392"/>
      <c r="H86" s="1392"/>
      <c r="I86" s="540"/>
      <c r="J86" s="1392"/>
      <c r="K86" s="1392"/>
      <c r="L86" s="1392"/>
      <c r="M86" s="630"/>
      <c r="N86" s="1473"/>
      <c r="O86" s="630"/>
      <c r="P86" s="630"/>
      <c r="Q86" s="630"/>
      <c r="R86" s="630"/>
      <c r="S86" s="630"/>
      <c r="T86" s="630"/>
      <c r="U86" s="630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</row>
    <row r="87" spans="1:32" s="73" customFormat="1" ht="15" x14ac:dyDescent="0.25">
      <c r="A87" s="133"/>
      <c r="B87" s="133"/>
      <c r="C87" s="219"/>
      <c r="D87" s="207" t="s">
        <v>1380</v>
      </c>
      <c r="E87" s="241"/>
      <c r="F87" s="1392"/>
      <c r="G87" s="1392">
        <v>7200000</v>
      </c>
      <c r="H87" s="1392"/>
      <c r="I87" s="1383"/>
      <c r="J87" s="1392">
        <v>0</v>
      </c>
      <c r="K87" s="1392"/>
      <c r="L87" s="1392"/>
      <c r="M87" s="630">
        <v>7200000</v>
      </c>
      <c r="N87" s="1473"/>
      <c r="O87" s="630"/>
      <c r="P87" s="630"/>
      <c r="Q87" s="630"/>
      <c r="R87" s="630"/>
      <c r="S87" s="630"/>
      <c r="T87" s="630"/>
      <c r="U87" s="630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</row>
    <row r="88" spans="1:32" s="73" customFormat="1" ht="7.5" customHeight="1" x14ac:dyDescent="0.25">
      <c r="A88" s="133"/>
      <c r="B88" s="133"/>
      <c r="C88" s="219"/>
      <c r="D88" s="207"/>
      <c r="E88" s="241"/>
      <c r="F88" s="1392"/>
      <c r="G88" s="1392"/>
      <c r="H88" s="1392"/>
      <c r="I88" s="1383"/>
      <c r="J88" s="1392"/>
      <c r="K88" s="1392"/>
      <c r="L88" s="1392"/>
      <c r="M88" s="630"/>
      <c r="N88" s="1473"/>
      <c r="O88" s="630"/>
      <c r="P88" s="630"/>
      <c r="Q88" s="630"/>
      <c r="R88" s="630"/>
      <c r="S88" s="630"/>
      <c r="T88" s="630"/>
      <c r="U88" s="630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</row>
    <row r="89" spans="1:32" s="73" customFormat="1" ht="14.25" customHeight="1" x14ac:dyDescent="0.25">
      <c r="A89" s="133"/>
      <c r="B89" s="133"/>
      <c r="C89" s="219"/>
      <c r="D89" s="230" t="s">
        <v>910</v>
      </c>
      <c r="E89" s="241"/>
      <c r="F89" s="1392"/>
      <c r="G89" s="1392"/>
      <c r="H89" s="1392"/>
      <c r="I89" s="540"/>
      <c r="J89" s="1392"/>
      <c r="K89" s="1392"/>
      <c r="L89" s="1392"/>
      <c r="M89" s="630"/>
      <c r="N89" s="1473"/>
      <c r="O89" s="630"/>
      <c r="P89" s="630"/>
      <c r="Q89" s="630"/>
      <c r="R89" s="630"/>
      <c r="S89" s="630"/>
      <c r="T89" s="630"/>
      <c r="U89" s="630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</row>
    <row r="90" spans="1:32" s="73" customFormat="1" ht="15" hidden="1" x14ac:dyDescent="0.25">
      <c r="A90" s="133"/>
      <c r="B90" s="133"/>
      <c r="C90" s="219"/>
      <c r="D90" s="207" t="s">
        <v>1296</v>
      </c>
      <c r="E90" s="241"/>
      <c r="F90" s="1392"/>
      <c r="G90" s="1392"/>
      <c r="H90" s="1392"/>
      <c r="I90" s="1383">
        <v>0</v>
      </c>
      <c r="J90" s="540">
        <v>0</v>
      </c>
      <c r="K90" s="1392"/>
      <c r="L90" s="1392"/>
      <c r="M90" s="630">
        <v>0</v>
      </c>
      <c r="N90" s="1473"/>
      <c r="O90" s="630"/>
      <c r="P90" s="630"/>
      <c r="Q90" s="630"/>
      <c r="R90" s="630"/>
      <c r="S90" s="630"/>
      <c r="T90" s="630"/>
      <c r="U90" s="630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</row>
    <row r="91" spans="1:32" s="73" customFormat="1" ht="15" x14ac:dyDescent="0.25">
      <c r="A91" s="133"/>
      <c r="B91" s="133"/>
      <c r="C91" s="219"/>
      <c r="D91" s="207" t="s">
        <v>1297</v>
      </c>
      <c r="E91" s="241"/>
      <c r="F91" s="630"/>
      <c r="G91" s="630">
        <v>33441158</v>
      </c>
      <c r="H91" s="630"/>
      <c r="I91" s="1383">
        <v>33441158</v>
      </c>
      <c r="J91" s="540">
        <v>33441158</v>
      </c>
      <c r="K91" s="630"/>
      <c r="L91" s="630"/>
      <c r="M91" s="630">
        <v>33441158</v>
      </c>
      <c r="N91" s="1473"/>
      <c r="O91" s="630"/>
      <c r="P91" s="630"/>
      <c r="Q91" s="630"/>
      <c r="R91" s="630"/>
      <c r="S91" s="630"/>
      <c r="T91" s="630"/>
      <c r="U91" s="630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</row>
    <row r="92" spans="1:32" s="73" customFormat="1" ht="4.5" customHeight="1" thickBot="1" x14ac:dyDescent="0.25">
      <c r="A92" s="133"/>
      <c r="B92" s="133"/>
      <c r="C92" s="219"/>
      <c r="D92" s="224"/>
      <c r="E92" s="241"/>
      <c r="F92" s="630"/>
      <c r="G92" s="630"/>
      <c r="H92" s="630"/>
      <c r="I92" s="536"/>
      <c r="J92" s="536"/>
      <c r="K92" s="536"/>
      <c r="L92" s="536"/>
      <c r="M92" s="630"/>
      <c r="N92" s="1473"/>
      <c r="O92" s="630"/>
      <c r="P92" s="630"/>
      <c r="Q92" s="630"/>
      <c r="R92" s="630"/>
      <c r="S92" s="630"/>
      <c r="T92" s="630"/>
      <c r="U92" s="630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</row>
    <row r="93" spans="1:32" s="73" customFormat="1" ht="16.5" customHeight="1" thickBot="1" x14ac:dyDescent="0.25">
      <c r="A93" s="133"/>
      <c r="B93" s="231" t="s">
        <v>267</v>
      </c>
      <c r="C93" s="232" t="s">
        <v>487</v>
      </c>
      <c r="D93" s="209"/>
      <c r="E93" s="241"/>
      <c r="F93" s="1394">
        <v>0</v>
      </c>
      <c r="G93" s="1394">
        <v>40641158</v>
      </c>
      <c r="H93" s="1394">
        <v>0</v>
      </c>
      <c r="I93" s="1394">
        <v>33441158</v>
      </c>
      <c r="J93" s="1394">
        <v>33441158</v>
      </c>
      <c r="K93" s="1394"/>
      <c r="L93" s="1394"/>
      <c r="M93" s="1394">
        <v>40641158</v>
      </c>
      <c r="N93" s="1649">
        <v>33441158</v>
      </c>
      <c r="O93" s="630"/>
      <c r="P93" s="630"/>
      <c r="Q93" s="630"/>
      <c r="R93" s="630"/>
      <c r="S93" s="630"/>
      <c r="T93" s="630"/>
      <c r="U93" s="630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</row>
    <row r="94" spans="1:32" s="73" customFormat="1" ht="12.75" customHeight="1" x14ac:dyDescent="0.2">
      <c r="A94" s="133"/>
      <c r="B94" s="221"/>
      <c r="C94" s="31"/>
      <c r="D94" s="209"/>
      <c r="E94" s="241"/>
      <c r="F94" s="682"/>
      <c r="G94" s="682"/>
      <c r="H94" s="682"/>
      <c r="I94" s="688"/>
      <c r="J94" s="682"/>
      <c r="K94" s="682"/>
      <c r="L94" s="682"/>
      <c r="M94" s="682"/>
      <c r="N94" s="1649"/>
      <c r="O94" s="630"/>
      <c r="P94" s="630"/>
      <c r="Q94" s="630"/>
      <c r="R94" s="630"/>
      <c r="S94" s="630"/>
      <c r="T94" s="630"/>
      <c r="U94" s="630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</row>
    <row r="95" spans="1:32" s="73" customFormat="1" ht="15" customHeight="1" x14ac:dyDescent="0.2">
      <c r="A95" s="133"/>
      <c r="B95" s="223" t="s">
        <v>224</v>
      </c>
      <c r="C95" s="157" t="s">
        <v>665</v>
      </c>
      <c r="D95" s="209"/>
      <c r="E95" s="241"/>
      <c r="F95" s="630"/>
      <c r="G95" s="630"/>
      <c r="H95" s="630"/>
      <c r="I95" s="630"/>
      <c r="J95" s="630"/>
      <c r="K95" s="630"/>
      <c r="L95" s="630"/>
      <c r="M95" s="630"/>
      <c r="N95" s="1473"/>
      <c r="O95" s="630"/>
      <c r="P95" s="630"/>
      <c r="Q95" s="630"/>
      <c r="R95" s="630"/>
      <c r="S95" s="630"/>
      <c r="T95" s="630"/>
      <c r="U95" s="630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</row>
    <row r="96" spans="1:32" s="73" customFormat="1" ht="0.75" customHeight="1" x14ac:dyDescent="0.2">
      <c r="A96" s="133"/>
      <c r="B96" s="210"/>
      <c r="C96" s="133"/>
      <c r="D96" s="209"/>
      <c r="E96" s="241"/>
      <c r="F96" s="630"/>
      <c r="G96" s="630"/>
      <c r="H96" s="630"/>
      <c r="I96" s="630"/>
      <c r="J96" s="630"/>
      <c r="K96" s="630"/>
      <c r="L96" s="630"/>
      <c r="M96" s="630"/>
      <c r="N96" s="1473"/>
      <c r="O96" s="630"/>
      <c r="P96" s="630"/>
      <c r="Q96" s="630"/>
      <c r="R96" s="630"/>
      <c r="S96" s="630"/>
      <c r="T96" s="630"/>
      <c r="U96" s="630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</row>
    <row r="97" spans="1:32" s="73" customFormat="1" ht="15" hidden="1" customHeight="1" x14ac:dyDescent="0.2">
      <c r="A97" s="133"/>
      <c r="B97" s="133"/>
      <c r="C97" s="219"/>
      <c r="D97" s="206" t="s">
        <v>1255</v>
      </c>
      <c r="E97" s="241"/>
      <c r="F97" s="630"/>
      <c r="G97" s="630"/>
      <c r="H97" s="630"/>
      <c r="I97" s="536"/>
      <c r="J97" s="630"/>
      <c r="K97" s="630"/>
      <c r="L97" s="630"/>
      <c r="M97" s="630"/>
      <c r="N97" s="1473"/>
      <c r="O97" s="630"/>
      <c r="P97" s="630"/>
      <c r="Q97" s="630"/>
      <c r="R97" s="630"/>
      <c r="S97" s="630"/>
      <c r="T97" s="630"/>
      <c r="U97" s="630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</row>
    <row r="98" spans="1:32" s="73" customFormat="1" ht="15" hidden="1" customHeight="1" x14ac:dyDescent="0.2">
      <c r="A98" s="133"/>
      <c r="B98" s="133"/>
      <c r="C98" s="219"/>
      <c r="D98" s="224"/>
      <c r="E98" s="241"/>
      <c r="F98" s="630"/>
      <c r="G98" s="630"/>
      <c r="H98" s="630"/>
      <c r="I98" s="1383"/>
      <c r="J98" s="630"/>
      <c r="K98" s="630"/>
      <c r="L98" s="630"/>
      <c r="M98" s="630">
        <v>0</v>
      </c>
      <c r="N98" s="1473"/>
      <c r="O98" s="630"/>
      <c r="P98" s="630"/>
      <c r="Q98" s="630"/>
      <c r="R98" s="630"/>
      <c r="S98" s="630"/>
      <c r="T98" s="630"/>
      <c r="U98" s="630"/>
      <c r="V98" s="630"/>
      <c r="W98" s="630"/>
      <c r="X98" s="630"/>
      <c r="Y98" s="133"/>
      <c r="Z98" s="133"/>
      <c r="AA98" s="133"/>
      <c r="AB98" s="133"/>
      <c r="AC98" s="133"/>
      <c r="AD98" s="133"/>
      <c r="AE98" s="133"/>
      <c r="AF98" s="133"/>
    </row>
    <row r="99" spans="1:32" s="73" customFormat="1" ht="15" hidden="1" customHeight="1" x14ac:dyDescent="0.2">
      <c r="A99" s="133"/>
      <c r="B99" s="133"/>
      <c r="C99" s="219"/>
      <c r="D99" s="207"/>
      <c r="E99" s="241"/>
      <c r="F99" s="630"/>
      <c r="G99" s="630"/>
      <c r="H99" s="630"/>
      <c r="I99" s="1383">
        <v>0</v>
      </c>
      <c r="J99" s="630">
        <v>0</v>
      </c>
      <c r="K99" s="630"/>
      <c r="L99" s="630"/>
      <c r="M99" s="630">
        <v>0</v>
      </c>
      <c r="N99" s="1473"/>
      <c r="O99" s="630"/>
      <c r="P99" s="630"/>
      <c r="Q99" s="630"/>
      <c r="R99" s="630"/>
      <c r="S99" s="630"/>
      <c r="T99" s="630"/>
      <c r="U99" s="630"/>
      <c r="V99" s="630"/>
      <c r="W99" s="630"/>
      <c r="X99" s="630"/>
      <c r="Y99" s="133"/>
      <c r="Z99" s="133"/>
      <c r="AA99" s="133"/>
      <c r="AB99" s="133"/>
      <c r="AC99" s="133"/>
      <c r="AD99" s="133"/>
      <c r="AE99" s="133"/>
      <c r="AF99" s="133"/>
    </row>
    <row r="100" spans="1:32" s="73" customFormat="1" ht="15" hidden="1" customHeight="1" x14ac:dyDescent="0.2">
      <c r="A100" s="133"/>
      <c r="B100" s="133"/>
      <c r="C100" s="219"/>
      <c r="D100" s="207"/>
      <c r="E100" s="241"/>
      <c r="F100" s="630"/>
      <c r="G100" s="630"/>
      <c r="H100" s="630"/>
      <c r="I100" s="1383">
        <v>0</v>
      </c>
      <c r="J100" s="630">
        <v>0</v>
      </c>
      <c r="K100" s="630"/>
      <c r="L100" s="630"/>
      <c r="M100" s="630">
        <v>0</v>
      </c>
      <c r="N100" s="1473"/>
      <c r="O100" s="630"/>
      <c r="P100" s="630"/>
      <c r="Q100" s="630"/>
      <c r="R100" s="630"/>
      <c r="S100" s="630"/>
      <c r="T100" s="630"/>
      <c r="U100" s="630"/>
      <c r="V100" s="630"/>
      <c r="W100" s="630"/>
      <c r="X100" s="630"/>
      <c r="Y100" s="133"/>
      <c r="Z100" s="133"/>
      <c r="AA100" s="133"/>
      <c r="AB100" s="133"/>
      <c r="AC100" s="133"/>
      <c r="AD100" s="133"/>
      <c r="AE100" s="133"/>
      <c r="AF100" s="133"/>
    </row>
    <row r="101" spans="1:32" s="73" customFormat="1" ht="15" hidden="1" customHeight="1" x14ac:dyDescent="0.2">
      <c r="A101" s="133"/>
      <c r="B101" s="133"/>
      <c r="C101" s="219"/>
      <c r="D101" s="206"/>
      <c r="E101" s="241"/>
      <c r="F101" s="630"/>
      <c r="G101" s="630"/>
      <c r="H101" s="630"/>
      <c r="I101" s="1383">
        <v>0</v>
      </c>
      <c r="J101" s="630">
        <v>0</v>
      </c>
      <c r="K101" s="630"/>
      <c r="L101" s="630"/>
      <c r="M101" s="630">
        <v>0</v>
      </c>
      <c r="N101" s="1473"/>
      <c r="O101" s="630"/>
      <c r="P101" s="630"/>
      <c r="Q101" s="630"/>
      <c r="R101" s="630"/>
      <c r="S101" s="630"/>
      <c r="T101" s="630"/>
      <c r="U101" s="630"/>
      <c r="V101" s="630"/>
      <c r="W101" s="630"/>
      <c r="X101" s="630"/>
      <c r="Y101" s="133"/>
      <c r="Z101" s="133"/>
      <c r="AA101" s="133"/>
      <c r="AB101" s="133"/>
      <c r="AC101" s="133"/>
      <c r="AD101" s="133"/>
      <c r="AE101" s="133"/>
      <c r="AF101" s="133"/>
    </row>
    <row r="102" spans="1:32" s="73" customFormat="1" ht="31.5" hidden="1" customHeight="1" x14ac:dyDescent="0.2">
      <c r="A102" s="133"/>
      <c r="B102" s="133"/>
      <c r="C102" s="219"/>
      <c r="D102" s="206" t="s">
        <v>908</v>
      </c>
      <c r="E102" s="241"/>
      <c r="F102" s="630"/>
      <c r="G102" s="630"/>
      <c r="H102" s="630"/>
      <c r="I102" s="1383"/>
      <c r="J102" s="536"/>
      <c r="K102" s="630"/>
      <c r="L102" s="630"/>
      <c r="M102" s="630"/>
      <c r="N102" s="1473"/>
      <c r="O102" s="630"/>
      <c r="P102" s="630"/>
      <c r="Q102" s="630"/>
      <c r="R102" s="630"/>
      <c r="S102" s="630"/>
      <c r="T102" s="630"/>
      <c r="U102" s="630"/>
      <c r="V102" s="630"/>
      <c r="W102" s="630"/>
      <c r="X102" s="630"/>
      <c r="Y102" s="133"/>
      <c r="Z102" s="133"/>
      <c r="AA102" s="133"/>
      <c r="AB102" s="133"/>
      <c r="AC102" s="133"/>
      <c r="AD102" s="133"/>
      <c r="AE102" s="133"/>
      <c r="AF102" s="133"/>
    </row>
    <row r="103" spans="1:32" s="73" customFormat="1" ht="15" hidden="1" customHeight="1" x14ac:dyDescent="0.25">
      <c r="A103" s="133"/>
      <c r="B103" s="133"/>
      <c r="C103" s="219"/>
      <c r="D103" s="207" t="s">
        <v>1201</v>
      </c>
      <c r="E103" s="241"/>
      <c r="F103" s="630"/>
      <c r="G103" s="630"/>
      <c r="H103" s="1392"/>
      <c r="I103" s="1626">
        <v>0</v>
      </c>
      <c r="J103" s="536">
        <v>0</v>
      </c>
      <c r="K103" s="630"/>
      <c r="L103" s="630"/>
      <c r="M103" s="630">
        <v>0</v>
      </c>
      <c r="N103" s="1473"/>
      <c r="O103" s="630"/>
      <c r="P103" s="630"/>
      <c r="Q103" s="630"/>
      <c r="R103" s="630"/>
      <c r="S103" s="630"/>
      <c r="T103" s="630"/>
      <c r="U103" s="630"/>
      <c r="V103" s="630"/>
      <c r="W103" s="630"/>
      <c r="X103" s="630"/>
      <c r="Y103" s="133"/>
      <c r="Z103" s="133"/>
      <c r="AA103" s="133"/>
      <c r="AB103" s="133"/>
      <c r="AC103" s="133"/>
      <c r="AD103" s="133"/>
      <c r="AE103" s="133"/>
      <c r="AF103" s="133"/>
    </row>
    <row r="104" spans="1:32" s="73" customFormat="1" ht="12" hidden="1" customHeight="1" x14ac:dyDescent="0.2">
      <c r="A104" s="133"/>
      <c r="B104" s="133"/>
      <c r="C104" s="219"/>
      <c r="D104" s="207"/>
      <c r="E104" s="241"/>
      <c r="F104" s="630"/>
      <c r="G104" s="630"/>
      <c r="H104" s="630"/>
      <c r="I104" s="1383">
        <v>0</v>
      </c>
      <c r="J104" s="536"/>
      <c r="K104" s="630"/>
      <c r="L104" s="630"/>
      <c r="M104" s="630">
        <v>0</v>
      </c>
      <c r="N104" s="1473"/>
      <c r="O104" s="630"/>
      <c r="P104" s="630"/>
      <c r="Q104" s="630"/>
      <c r="R104" s="630"/>
      <c r="S104" s="630"/>
      <c r="T104" s="630"/>
      <c r="U104" s="630"/>
      <c r="V104" s="630"/>
      <c r="W104" s="630"/>
      <c r="X104" s="630"/>
      <c r="Y104" s="133"/>
      <c r="Z104" s="133"/>
      <c r="AA104" s="133"/>
      <c r="AB104" s="133"/>
      <c r="AC104" s="133"/>
      <c r="AD104" s="133"/>
      <c r="AE104" s="133"/>
      <c r="AF104" s="133"/>
    </row>
    <row r="105" spans="1:32" s="73" customFormat="1" ht="12.75" hidden="1" customHeight="1" x14ac:dyDescent="0.2">
      <c r="A105" s="133"/>
      <c r="B105" s="133"/>
      <c r="C105" s="219"/>
      <c r="D105" s="207"/>
      <c r="E105" s="241"/>
      <c r="F105" s="630"/>
      <c r="G105" s="630"/>
      <c r="H105" s="630"/>
      <c r="I105" s="1383">
        <v>0</v>
      </c>
      <c r="J105" s="536">
        <v>0</v>
      </c>
      <c r="K105" s="630"/>
      <c r="L105" s="630"/>
      <c r="M105" s="630">
        <v>0</v>
      </c>
      <c r="N105" s="1473"/>
      <c r="O105" s="630"/>
      <c r="P105" s="630"/>
      <c r="Q105" s="630"/>
      <c r="R105" s="630"/>
      <c r="S105" s="630"/>
      <c r="T105" s="630"/>
      <c r="U105" s="630"/>
      <c r="V105" s="630"/>
      <c r="W105" s="630"/>
      <c r="X105" s="630"/>
      <c r="Y105" s="133"/>
      <c r="Z105" s="133"/>
      <c r="AA105" s="133"/>
      <c r="AB105" s="133"/>
      <c r="AC105" s="133"/>
      <c r="AD105" s="133"/>
      <c r="AE105" s="133"/>
      <c r="AF105" s="133"/>
    </row>
    <row r="106" spans="1:32" s="73" customFormat="1" ht="12.75" hidden="1" customHeight="1" x14ac:dyDescent="0.2">
      <c r="A106" s="133"/>
      <c r="B106" s="133"/>
      <c r="C106" s="219"/>
      <c r="D106" s="230" t="s">
        <v>791</v>
      </c>
      <c r="E106" s="241"/>
      <c r="F106" s="630"/>
      <c r="G106" s="630"/>
      <c r="H106" s="630"/>
      <c r="I106" s="1383">
        <v>0</v>
      </c>
      <c r="J106" s="536"/>
      <c r="K106" s="630"/>
      <c r="L106" s="630"/>
      <c r="M106" s="630"/>
      <c r="N106" s="1473"/>
      <c r="O106" s="630"/>
      <c r="P106" s="630"/>
      <c r="Q106" s="630"/>
      <c r="R106" s="630"/>
      <c r="S106" s="630"/>
      <c r="T106" s="630"/>
      <c r="U106" s="630"/>
      <c r="V106" s="630"/>
      <c r="W106" s="630"/>
      <c r="X106" s="630"/>
      <c r="Y106" s="133"/>
      <c r="Z106" s="133"/>
      <c r="AA106" s="133"/>
      <c r="AB106" s="133"/>
      <c r="AC106" s="133"/>
      <c r="AD106" s="133"/>
      <c r="AE106" s="133"/>
      <c r="AF106" s="133"/>
    </row>
    <row r="107" spans="1:32" s="73" customFormat="1" ht="12.75" hidden="1" customHeight="1" x14ac:dyDescent="0.2">
      <c r="A107" s="133"/>
      <c r="B107" s="133"/>
      <c r="C107" s="219"/>
      <c r="D107" s="207"/>
      <c r="E107" s="241"/>
      <c r="F107" s="630"/>
      <c r="G107" s="630"/>
      <c r="H107" s="630"/>
      <c r="I107" s="1383">
        <v>0</v>
      </c>
      <c r="J107" s="536">
        <v>0</v>
      </c>
      <c r="K107" s="630"/>
      <c r="L107" s="630"/>
      <c r="M107" s="630">
        <v>0</v>
      </c>
      <c r="N107" s="1473"/>
      <c r="O107" s="630"/>
      <c r="P107" s="630"/>
      <c r="Q107" s="630"/>
      <c r="R107" s="630"/>
      <c r="S107" s="630"/>
      <c r="T107" s="630"/>
      <c r="U107" s="630"/>
      <c r="V107" s="630"/>
      <c r="W107" s="630"/>
      <c r="X107" s="630"/>
      <c r="Y107" s="133"/>
      <c r="Z107" s="133"/>
      <c r="AA107" s="133"/>
      <c r="AB107" s="133"/>
      <c r="AC107" s="133"/>
      <c r="AD107" s="133"/>
      <c r="AE107" s="133"/>
      <c r="AF107" s="133"/>
    </row>
    <row r="108" spans="1:32" s="73" customFormat="1" ht="12.75" hidden="1" customHeight="1" x14ac:dyDescent="0.2">
      <c r="A108" s="133"/>
      <c r="B108" s="133"/>
      <c r="C108" s="219"/>
      <c r="D108" s="207"/>
      <c r="E108" s="241"/>
      <c r="F108" s="630"/>
      <c r="G108" s="630"/>
      <c r="H108" s="630"/>
      <c r="I108" s="1383">
        <v>0</v>
      </c>
      <c r="J108" s="536"/>
      <c r="K108" s="630"/>
      <c r="L108" s="630"/>
      <c r="M108" s="630">
        <v>0</v>
      </c>
      <c r="N108" s="1473"/>
      <c r="O108" s="630"/>
      <c r="P108" s="630"/>
      <c r="Q108" s="630"/>
      <c r="R108" s="630"/>
      <c r="S108" s="630"/>
      <c r="T108" s="630"/>
      <c r="U108" s="630"/>
      <c r="V108" s="630"/>
      <c r="W108" s="630"/>
      <c r="X108" s="630"/>
      <c r="Y108" s="133"/>
      <c r="Z108" s="133"/>
      <c r="AA108" s="133"/>
      <c r="AB108" s="133"/>
      <c r="AC108" s="133"/>
      <c r="AD108" s="133"/>
      <c r="AE108" s="133"/>
      <c r="AF108" s="133"/>
    </row>
    <row r="109" spans="1:32" s="73" customFormat="1" ht="12.75" hidden="1" customHeight="1" x14ac:dyDescent="0.2">
      <c r="A109" s="133"/>
      <c r="B109" s="133"/>
      <c r="C109" s="219"/>
      <c r="D109" s="207"/>
      <c r="E109" s="241"/>
      <c r="F109" s="630"/>
      <c r="G109" s="630"/>
      <c r="H109" s="630"/>
      <c r="I109" s="1383">
        <v>0</v>
      </c>
      <c r="J109" s="536"/>
      <c r="K109" s="630"/>
      <c r="L109" s="630"/>
      <c r="M109" s="630">
        <v>0</v>
      </c>
      <c r="N109" s="1473"/>
      <c r="O109" s="630"/>
      <c r="P109" s="630"/>
      <c r="Q109" s="630"/>
      <c r="R109" s="630"/>
      <c r="S109" s="630"/>
      <c r="T109" s="630"/>
      <c r="U109" s="630"/>
      <c r="V109" s="630"/>
      <c r="W109" s="630"/>
      <c r="X109" s="630"/>
      <c r="Y109" s="133"/>
      <c r="Z109" s="133"/>
      <c r="AA109" s="133"/>
      <c r="AB109" s="133"/>
      <c r="AC109" s="133"/>
      <c r="AD109" s="133"/>
      <c r="AE109" s="133"/>
      <c r="AF109" s="133"/>
    </row>
    <row r="110" spans="1:32" s="73" customFormat="1" ht="15" customHeight="1" x14ac:dyDescent="0.2">
      <c r="A110" s="133"/>
      <c r="B110" s="210"/>
      <c r="C110" s="219"/>
      <c r="D110" s="230" t="s">
        <v>910</v>
      </c>
      <c r="E110" s="241"/>
      <c r="F110" s="630"/>
      <c r="G110" s="630"/>
      <c r="H110" s="630"/>
      <c r="I110" s="1383"/>
      <c r="J110" s="536"/>
      <c r="K110" s="630"/>
      <c r="L110" s="630"/>
      <c r="M110" s="630"/>
      <c r="N110" s="1473"/>
      <c r="O110" s="630"/>
      <c r="P110" s="630"/>
      <c r="Q110" s="630"/>
      <c r="R110" s="630"/>
      <c r="S110" s="630"/>
      <c r="T110" s="630"/>
      <c r="U110" s="630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</row>
    <row r="111" spans="1:32" s="73" customFormat="1" ht="15" customHeight="1" x14ac:dyDescent="0.2">
      <c r="A111" s="133"/>
      <c r="B111" s="210"/>
      <c r="C111" s="219"/>
      <c r="D111" s="207" t="s">
        <v>1182</v>
      </c>
      <c r="E111" s="241"/>
      <c r="F111" s="630">
        <v>5700000</v>
      </c>
      <c r="G111" s="630">
        <v>4696896</v>
      </c>
      <c r="H111" s="630"/>
      <c r="I111" s="1383">
        <v>-1003104</v>
      </c>
      <c r="J111" s="536">
        <v>-1003104</v>
      </c>
      <c r="K111" s="630"/>
      <c r="L111" s="630"/>
      <c r="M111" s="630">
        <v>-1003104</v>
      </c>
      <c r="N111" s="1473"/>
      <c r="O111" s="630"/>
      <c r="P111" s="630"/>
      <c r="Q111" s="630"/>
      <c r="R111" s="630"/>
      <c r="S111" s="630"/>
      <c r="T111" s="630"/>
      <c r="U111" s="630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</row>
    <row r="112" spans="1:32" s="73" customFormat="1" ht="15" customHeight="1" x14ac:dyDescent="0.2">
      <c r="A112" s="133"/>
      <c r="B112" s="210"/>
      <c r="C112" s="219"/>
      <c r="D112" s="207" t="s">
        <v>1183</v>
      </c>
      <c r="E112" s="241"/>
      <c r="F112" s="630">
        <v>5554000</v>
      </c>
      <c r="G112" s="630">
        <v>3180922</v>
      </c>
      <c r="H112" s="630"/>
      <c r="I112" s="1383">
        <v>-2373078</v>
      </c>
      <c r="J112" s="536">
        <v>-2373078</v>
      </c>
      <c r="K112" s="630"/>
      <c r="L112" s="630"/>
      <c r="M112" s="630">
        <v>-2373078</v>
      </c>
      <c r="N112" s="1473"/>
      <c r="O112" s="630"/>
      <c r="P112" s="630"/>
      <c r="Q112" s="630"/>
      <c r="R112" s="630"/>
      <c r="S112" s="630"/>
      <c r="T112" s="630"/>
      <c r="U112" s="630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</row>
    <row r="113" spans="1:32" s="73" customFormat="1" ht="15" customHeight="1" x14ac:dyDescent="0.2">
      <c r="A113" s="133"/>
      <c r="B113" s="210"/>
      <c r="C113" s="219"/>
      <c r="D113" s="207" t="s">
        <v>1184</v>
      </c>
      <c r="E113" s="241"/>
      <c r="F113" s="630">
        <v>3632000</v>
      </c>
      <c r="G113" s="630">
        <v>1730575</v>
      </c>
      <c r="H113" s="630"/>
      <c r="I113" s="1383">
        <v>-1901425</v>
      </c>
      <c r="J113" s="536">
        <v>-1901425</v>
      </c>
      <c r="K113" s="630"/>
      <c r="L113" s="630"/>
      <c r="M113" s="630">
        <v>-1901425</v>
      </c>
      <c r="N113" s="1473"/>
      <c r="O113" s="630"/>
      <c r="P113" s="630"/>
      <c r="Q113" s="630"/>
      <c r="R113" s="630"/>
      <c r="S113" s="630"/>
      <c r="T113" s="630"/>
      <c r="U113" s="630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</row>
    <row r="114" spans="1:32" s="73" customFormat="1" ht="15" hidden="1" customHeight="1" x14ac:dyDescent="0.2">
      <c r="A114" s="133"/>
      <c r="B114" s="210"/>
      <c r="C114" s="219"/>
      <c r="E114" s="241"/>
      <c r="F114" s="630"/>
      <c r="G114" s="630"/>
      <c r="H114" s="630">
        <v>0</v>
      </c>
      <c r="I114" s="1383">
        <v>0</v>
      </c>
      <c r="J114" s="630">
        <v>0</v>
      </c>
      <c r="K114" s="630"/>
      <c r="L114" s="630"/>
      <c r="M114" s="630"/>
      <c r="N114" s="1473"/>
      <c r="R114" s="630"/>
      <c r="S114" s="630"/>
      <c r="T114" s="630"/>
      <c r="U114" s="630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</row>
    <row r="115" spans="1:32" s="73" customFormat="1" ht="15" hidden="1" customHeight="1" x14ac:dyDescent="0.2">
      <c r="A115" s="133"/>
      <c r="B115" s="210"/>
      <c r="C115" s="219"/>
      <c r="E115" s="241"/>
      <c r="F115" s="630"/>
      <c r="G115" s="630"/>
      <c r="H115" s="630">
        <v>0</v>
      </c>
      <c r="I115" s="1383">
        <v>0</v>
      </c>
      <c r="J115" s="630">
        <v>0</v>
      </c>
      <c r="K115" s="630"/>
      <c r="L115" s="630"/>
      <c r="M115" s="630"/>
      <c r="N115" s="1473"/>
      <c r="S115" s="630"/>
      <c r="T115" s="630"/>
      <c r="U115" s="630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</row>
    <row r="116" spans="1:32" s="73" customFormat="1" ht="2.25" customHeight="1" thickBot="1" x14ac:dyDescent="0.25">
      <c r="A116" s="133"/>
      <c r="B116" s="133"/>
      <c r="C116" s="219"/>
      <c r="D116" s="224"/>
      <c r="E116" s="241"/>
      <c r="F116" s="630"/>
      <c r="G116" s="630"/>
      <c r="H116" s="630"/>
      <c r="I116" s="536"/>
      <c r="J116" s="630"/>
      <c r="K116" s="630"/>
      <c r="L116" s="630"/>
      <c r="M116" s="630"/>
      <c r="N116" s="1473"/>
      <c r="O116" s="630"/>
      <c r="P116" s="630"/>
      <c r="Q116" s="630"/>
      <c r="R116" s="630"/>
      <c r="S116" s="630"/>
      <c r="T116" s="630"/>
      <c r="U116" s="630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</row>
    <row r="117" spans="1:32" s="73" customFormat="1" ht="16.5" customHeight="1" thickBot="1" x14ac:dyDescent="0.25">
      <c r="A117" s="133"/>
      <c r="B117" s="231" t="s">
        <v>224</v>
      </c>
      <c r="C117" s="232" t="s">
        <v>666</v>
      </c>
      <c r="D117" s="209"/>
      <c r="E117" s="241"/>
      <c r="F117" s="1394">
        <v>14886000</v>
      </c>
      <c r="G117" s="1394">
        <v>9608393</v>
      </c>
      <c r="H117" s="1394">
        <v>0</v>
      </c>
      <c r="I117" s="1394">
        <v>-5277607</v>
      </c>
      <c r="J117" s="1394">
        <v>-5277607</v>
      </c>
      <c r="K117" s="1394">
        <v>0</v>
      </c>
      <c r="L117" s="1394"/>
      <c r="M117" s="1394">
        <v>-5277607</v>
      </c>
      <c r="N117" s="1649">
        <v>-5277607</v>
      </c>
      <c r="O117" s="630"/>
      <c r="P117" s="630"/>
      <c r="Q117" s="630"/>
      <c r="R117" s="630"/>
      <c r="S117" s="630"/>
      <c r="T117" s="630"/>
      <c r="U117" s="630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</row>
    <row r="118" spans="1:32" s="73" customFormat="1" ht="7.5" customHeight="1" thickBot="1" x14ac:dyDescent="0.25">
      <c r="A118" s="133"/>
      <c r="B118" s="133"/>
      <c r="C118" s="133"/>
      <c r="D118" s="209"/>
      <c r="E118" s="241"/>
      <c r="F118" s="630"/>
      <c r="G118" s="630"/>
      <c r="H118" s="630"/>
      <c r="I118" s="630"/>
      <c r="J118" s="630"/>
      <c r="K118" s="630"/>
      <c r="L118" s="630"/>
      <c r="M118" s="630"/>
      <c r="N118" s="1473"/>
      <c r="O118" s="630"/>
      <c r="P118" s="630"/>
      <c r="Q118" s="630"/>
      <c r="R118" s="630"/>
      <c r="S118" s="630"/>
      <c r="T118" s="630"/>
      <c r="U118" s="630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</row>
    <row r="119" spans="1:32" s="73" customFormat="1" ht="33" customHeight="1" thickBot="1" x14ac:dyDescent="0.25">
      <c r="A119" s="133"/>
      <c r="B119" s="231" t="s">
        <v>222</v>
      </c>
      <c r="C119" s="2138" t="s">
        <v>917</v>
      </c>
      <c r="D119" s="2138"/>
      <c r="E119" s="241"/>
      <c r="F119" s="1399">
        <v>2407575000</v>
      </c>
      <c r="G119" s="1399">
        <v>2854391045</v>
      </c>
      <c r="H119" s="1399"/>
      <c r="I119" s="1394">
        <v>446816045</v>
      </c>
      <c r="J119" s="1394">
        <v>446816045</v>
      </c>
      <c r="K119" s="1394"/>
      <c r="L119" s="1394"/>
      <c r="M119" s="1394">
        <v>446816045</v>
      </c>
      <c r="N119" s="1649">
        <v>446816045</v>
      </c>
      <c r="O119" s="630"/>
      <c r="P119" s="630"/>
      <c r="Q119" s="630"/>
      <c r="R119" s="630"/>
      <c r="S119" s="630"/>
      <c r="T119" s="630"/>
      <c r="U119" s="630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</row>
    <row r="120" spans="1:32" s="73" customFormat="1" ht="6.75" customHeight="1" thickBot="1" x14ac:dyDescent="0.25">
      <c r="A120" s="133"/>
      <c r="B120" s="133"/>
      <c r="C120" s="133"/>
      <c r="D120" s="209"/>
      <c r="E120" s="241"/>
      <c r="F120" s="630"/>
      <c r="G120" s="630"/>
      <c r="H120" s="630"/>
      <c r="I120" s="630"/>
      <c r="J120" s="630"/>
      <c r="K120" s="630"/>
      <c r="L120" s="630"/>
      <c r="M120" s="630"/>
      <c r="N120" s="1473"/>
      <c r="O120" s="630"/>
      <c r="P120" s="630"/>
      <c r="Q120" s="630"/>
      <c r="R120" s="630"/>
      <c r="S120" s="630"/>
      <c r="T120" s="630"/>
      <c r="U120" s="630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</row>
    <row r="121" spans="1:32" s="73" customFormat="1" ht="19.5" customHeight="1" thickBot="1" x14ac:dyDescent="0.25">
      <c r="A121" s="133"/>
      <c r="B121" s="133"/>
      <c r="C121" s="656" t="s">
        <v>528</v>
      </c>
      <c r="D121" s="657"/>
      <c r="E121" s="252"/>
      <c r="F121" s="1396">
        <v>2422461000</v>
      </c>
      <c r="G121" s="1396">
        <v>2904640596</v>
      </c>
      <c r="H121" s="1396">
        <v>0</v>
      </c>
      <c r="I121" s="1396">
        <v>474979596</v>
      </c>
      <c r="J121" s="1396">
        <v>474979596</v>
      </c>
      <c r="K121" s="1396">
        <v>0</v>
      </c>
      <c r="L121" s="1396"/>
      <c r="M121" s="1396">
        <v>482179596</v>
      </c>
      <c r="N121" s="1649">
        <v>474979596</v>
      </c>
      <c r="O121" s="630"/>
      <c r="P121" s="630"/>
      <c r="Q121" s="630"/>
      <c r="R121" s="630"/>
      <c r="S121" s="630"/>
      <c r="T121" s="630"/>
      <c r="U121" s="630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</row>
    <row r="122" spans="1:32" s="73" customFormat="1" ht="10.5" hidden="1" customHeight="1" x14ac:dyDescent="0.2">
      <c r="A122" s="133"/>
      <c r="B122" s="133"/>
      <c r="C122" s="133"/>
      <c r="D122" s="209"/>
      <c r="E122" s="241"/>
      <c r="F122" s="630"/>
      <c r="G122" s="630"/>
      <c r="H122" s="630"/>
      <c r="I122" s="630"/>
      <c r="J122" s="630"/>
      <c r="K122" s="630"/>
      <c r="L122" s="630"/>
      <c r="M122" s="630"/>
      <c r="N122" s="1473"/>
      <c r="O122" s="630"/>
      <c r="P122" s="630"/>
      <c r="Q122" s="630"/>
      <c r="R122" s="630"/>
      <c r="S122" s="630"/>
      <c r="T122" s="630"/>
      <c r="U122" s="630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</row>
    <row r="123" spans="1:32" s="73" customFormat="1" ht="6.75" hidden="1" customHeight="1" x14ac:dyDescent="0.2">
      <c r="A123" s="133"/>
      <c r="B123" s="133"/>
      <c r="C123" s="133"/>
      <c r="D123" s="209"/>
      <c r="E123" s="241"/>
      <c r="F123" s="630"/>
      <c r="G123" s="630"/>
      <c r="H123" s="630"/>
      <c r="I123" s="630"/>
      <c r="J123" s="630"/>
      <c r="K123" s="630"/>
      <c r="L123" s="630"/>
      <c r="M123" s="630"/>
      <c r="N123" s="1473"/>
      <c r="O123" s="630"/>
      <c r="P123" s="630"/>
      <c r="Q123" s="630"/>
      <c r="R123" s="630"/>
      <c r="S123" s="630"/>
      <c r="T123" s="630"/>
      <c r="U123" s="630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</row>
    <row r="124" spans="1:32" s="73" customFormat="1" ht="12.75" hidden="1" customHeight="1" x14ac:dyDescent="0.2">
      <c r="A124" s="133"/>
      <c r="B124" s="658" t="s">
        <v>514</v>
      </c>
      <c r="C124" s="659"/>
      <c r="D124" s="657"/>
      <c r="E124" s="241"/>
      <c r="F124" s="630"/>
      <c r="G124" s="630"/>
      <c r="H124" s="630"/>
      <c r="I124" s="630"/>
      <c r="J124" s="630"/>
      <c r="K124" s="630"/>
      <c r="L124" s="630"/>
      <c r="M124" s="630"/>
      <c r="N124" s="1473"/>
      <c r="O124" s="630"/>
      <c r="P124" s="630"/>
      <c r="Q124" s="630"/>
      <c r="R124" s="630"/>
      <c r="S124" s="630"/>
      <c r="T124" s="630"/>
      <c r="U124" s="630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</row>
    <row r="125" spans="1:32" s="73" customFormat="1" ht="9" hidden="1" customHeight="1" x14ac:dyDescent="0.2">
      <c r="A125" s="133"/>
      <c r="B125" s="31"/>
      <c r="C125" s="133"/>
      <c r="D125" s="209"/>
      <c r="E125" s="241"/>
      <c r="F125" s="630"/>
      <c r="G125" s="630"/>
      <c r="H125" s="630"/>
      <c r="I125" s="630"/>
      <c r="J125" s="630"/>
      <c r="K125" s="630"/>
      <c r="L125" s="630"/>
      <c r="M125" s="630"/>
      <c r="N125" s="1473"/>
      <c r="O125" s="630"/>
      <c r="P125" s="630"/>
      <c r="Q125" s="630"/>
      <c r="R125" s="630"/>
      <c r="S125" s="630"/>
      <c r="T125" s="630"/>
      <c r="U125" s="630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</row>
    <row r="126" spans="1:32" s="79" customFormat="1" ht="15" hidden="1" customHeight="1" x14ac:dyDescent="0.2">
      <c r="A126" s="31"/>
      <c r="B126" s="211" t="s">
        <v>267</v>
      </c>
      <c r="C126" s="157" t="s">
        <v>515</v>
      </c>
      <c r="D126" s="206"/>
      <c r="E126" s="241"/>
      <c r="F126" s="575"/>
      <c r="G126" s="575"/>
      <c r="H126" s="575"/>
      <c r="I126" s="575"/>
      <c r="J126" s="575"/>
      <c r="K126" s="575"/>
      <c r="L126" s="575"/>
      <c r="M126" s="575"/>
      <c r="N126" s="1650"/>
      <c r="O126" s="575"/>
      <c r="P126" s="575"/>
      <c r="Q126" s="575"/>
      <c r="R126" s="575"/>
      <c r="S126" s="575"/>
      <c r="T126" s="575"/>
      <c r="U126" s="575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</row>
    <row r="127" spans="1:32" s="73" customFormat="1" ht="0.75" hidden="1" customHeight="1" x14ac:dyDescent="0.2">
      <c r="A127" s="133"/>
      <c r="B127" s="133"/>
      <c r="C127" s="219"/>
      <c r="D127" s="209"/>
      <c r="E127" s="241"/>
      <c r="F127" s="630"/>
      <c r="G127" s="630"/>
      <c r="H127" s="630"/>
      <c r="I127" s="630"/>
      <c r="J127" s="630"/>
      <c r="K127" s="630"/>
      <c r="L127" s="630"/>
      <c r="M127" s="630"/>
      <c r="N127" s="1473"/>
      <c r="O127" s="630"/>
      <c r="P127" s="630"/>
      <c r="Q127" s="630"/>
      <c r="R127" s="630"/>
      <c r="S127" s="630"/>
      <c r="T127" s="630"/>
      <c r="U127" s="630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</row>
    <row r="128" spans="1:32" s="73" customFormat="1" ht="15" hidden="1" customHeight="1" x14ac:dyDescent="0.2">
      <c r="A128" s="133"/>
      <c r="B128" s="133"/>
      <c r="C128" s="219"/>
      <c r="D128" s="206" t="s">
        <v>1255</v>
      </c>
      <c r="E128" s="251"/>
      <c r="F128" s="1391"/>
      <c r="G128" s="1391"/>
      <c r="H128" s="1391"/>
      <c r="I128" s="1391"/>
      <c r="J128" s="1391"/>
      <c r="K128" s="1391"/>
      <c r="L128" s="1391"/>
      <c r="M128" s="1391"/>
      <c r="N128" s="1473"/>
      <c r="O128" s="630"/>
      <c r="P128" s="630"/>
      <c r="Q128" s="630"/>
      <c r="R128" s="630"/>
      <c r="S128" s="630"/>
      <c r="T128" s="630"/>
      <c r="U128" s="630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</row>
    <row r="129" spans="1:32" s="73" customFormat="1" ht="15" hidden="1" x14ac:dyDescent="0.25">
      <c r="A129" s="133"/>
      <c r="B129" s="133"/>
      <c r="C129" s="219"/>
      <c r="D129" s="224"/>
      <c r="E129" s="249"/>
      <c r="F129" s="1400"/>
      <c r="G129" s="1400"/>
      <c r="H129" s="1400"/>
      <c r="I129" s="1400"/>
      <c r="J129" s="1400"/>
      <c r="K129" s="1400"/>
      <c r="L129" s="1400"/>
      <c r="M129" s="1400"/>
      <c r="N129" s="1473"/>
      <c r="O129" s="630"/>
      <c r="P129" s="630"/>
      <c r="Q129" s="630"/>
      <c r="R129" s="630"/>
      <c r="S129" s="630"/>
      <c r="T129" s="630"/>
      <c r="U129" s="630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</row>
    <row r="130" spans="1:32" s="72" customFormat="1" ht="15" hidden="1" x14ac:dyDescent="0.25">
      <c r="A130" s="32"/>
      <c r="B130" s="32"/>
      <c r="C130" s="248"/>
      <c r="D130" s="207"/>
      <c r="E130" s="252"/>
      <c r="F130" s="619"/>
      <c r="G130" s="619"/>
      <c r="H130" s="619"/>
      <c r="I130" s="619"/>
      <c r="J130" s="619"/>
      <c r="K130" s="619"/>
      <c r="L130" s="619"/>
      <c r="M130" s="619"/>
      <c r="N130" s="1651"/>
      <c r="O130" s="536"/>
      <c r="P130" s="536"/>
      <c r="Q130" s="536"/>
      <c r="R130" s="536"/>
      <c r="S130" s="536"/>
      <c r="T130" s="536"/>
      <c r="U130" s="536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</row>
    <row r="131" spans="1:32" s="73" customFormat="1" ht="15" hidden="1" customHeight="1" x14ac:dyDescent="0.25">
      <c r="A131" s="133"/>
      <c r="B131" s="133"/>
      <c r="C131" s="219"/>
      <c r="D131" s="207"/>
      <c r="E131" s="241"/>
      <c r="F131" s="1400"/>
      <c r="G131" s="1400"/>
      <c r="H131" s="1400"/>
      <c r="I131" s="1400"/>
      <c r="J131" s="1400"/>
      <c r="K131" s="1400"/>
      <c r="L131" s="1400"/>
      <c r="M131" s="1400"/>
      <c r="N131" s="1473"/>
      <c r="O131" s="630"/>
      <c r="P131" s="630"/>
      <c r="Q131" s="630"/>
      <c r="R131" s="630"/>
      <c r="S131" s="630"/>
      <c r="T131" s="630"/>
      <c r="U131" s="630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</row>
    <row r="132" spans="1:32" s="73" customFormat="1" ht="15" hidden="1" x14ac:dyDescent="0.25">
      <c r="A132" s="133"/>
      <c r="B132" s="133"/>
      <c r="C132" s="219"/>
      <c r="D132" s="206"/>
      <c r="E132" s="249"/>
      <c r="F132" s="1400"/>
      <c r="G132" s="1400"/>
      <c r="H132" s="1400"/>
      <c r="I132" s="1400"/>
      <c r="J132" s="1400"/>
      <c r="K132" s="1400"/>
      <c r="L132" s="1400"/>
      <c r="M132" s="1400"/>
      <c r="N132" s="1473"/>
      <c r="O132" s="630"/>
      <c r="P132" s="630"/>
      <c r="Q132" s="630"/>
      <c r="R132" s="630"/>
      <c r="S132" s="630"/>
      <c r="T132" s="630"/>
      <c r="U132" s="630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</row>
    <row r="133" spans="1:32" s="73" customFormat="1" ht="28.5" hidden="1" x14ac:dyDescent="0.25">
      <c r="A133" s="133"/>
      <c r="B133" s="133"/>
      <c r="C133" s="219"/>
      <c r="D133" s="206" t="s">
        <v>908</v>
      </c>
      <c r="E133" s="241"/>
      <c r="F133" s="1400"/>
      <c r="G133" s="1400"/>
      <c r="H133" s="1400"/>
      <c r="I133" s="1400"/>
      <c r="J133" s="1400"/>
      <c r="K133" s="1400"/>
      <c r="L133" s="1400"/>
      <c r="M133" s="1400"/>
      <c r="N133" s="1473"/>
      <c r="O133" s="630"/>
      <c r="P133" s="630"/>
      <c r="Q133" s="630"/>
      <c r="R133" s="630"/>
      <c r="S133" s="630"/>
      <c r="T133" s="630"/>
      <c r="U133" s="630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</row>
    <row r="134" spans="1:32" s="73" customFormat="1" ht="15" hidden="1" customHeight="1" x14ac:dyDescent="0.25">
      <c r="A134" s="133"/>
      <c r="B134" s="133"/>
      <c r="C134" s="219"/>
      <c r="D134" s="207"/>
      <c r="E134" s="241"/>
      <c r="F134" s="1400"/>
      <c r="G134" s="1400"/>
      <c r="H134" s="1400"/>
      <c r="I134" s="1400"/>
      <c r="J134" s="1400"/>
      <c r="K134" s="1400"/>
      <c r="L134" s="1400"/>
      <c r="M134" s="1400"/>
      <c r="N134" s="1473"/>
      <c r="O134" s="630"/>
      <c r="P134" s="630"/>
      <c r="Q134" s="630"/>
      <c r="R134" s="630"/>
      <c r="S134" s="630"/>
      <c r="T134" s="630"/>
      <c r="U134" s="630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</row>
    <row r="135" spans="1:32" s="73" customFormat="1" ht="15" hidden="1" customHeight="1" x14ac:dyDescent="0.25">
      <c r="A135" s="133"/>
      <c r="B135" s="133"/>
      <c r="C135" s="219"/>
      <c r="D135" s="207"/>
      <c r="E135" s="241"/>
      <c r="F135" s="1400"/>
      <c r="G135" s="1400"/>
      <c r="H135" s="1400"/>
      <c r="I135" s="1400"/>
      <c r="J135" s="1400"/>
      <c r="K135" s="1400"/>
      <c r="L135" s="1400"/>
      <c r="M135" s="1400"/>
      <c r="N135" s="1473"/>
      <c r="O135" s="630"/>
      <c r="P135" s="630"/>
      <c r="Q135" s="630"/>
      <c r="R135" s="630"/>
      <c r="S135" s="630"/>
      <c r="T135" s="630"/>
      <c r="U135" s="630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</row>
    <row r="136" spans="1:32" s="73" customFormat="1" ht="15" hidden="1" x14ac:dyDescent="0.25">
      <c r="A136" s="133"/>
      <c r="B136" s="133"/>
      <c r="C136" s="219"/>
      <c r="D136" s="207"/>
      <c r="E136" s="249"/>
      <c r="F136" s="1400"/>
      <c r="G136" s="1400"/>
      <c r="H136" s="1400"/>
      <c r="I136" s="1400"/>
      <c r="J136" s="1400"/>
      <c r="K136" s="1400"/>
      <c r="L136" s="1400"/>
      <c r="M136" s="1400"/>
      <c r="N136" s="1473"/>
      <c r="O136" s="630"/>
      <c r="P136" s="630"/>
      <c r="Q136" s="630"/>
      <c r="R136" s="630"/>
      <c r="S136" s="630"/>
      <c r="T136" s="630"/>
      <c r="U136" s="630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</row>
    <row r="137" spans="1:32" s="73" customFormat="1" ht="15" hidden="1" x14ac:dyDescent="0.25">
      <c r="A137" s="133"/>
      <c r="B137" s="133"/>
      <c r="C137" s="219"/>
      <c r="D137" s="230" t="s">
        <v>791</v>
      </c>
      <c r="E137" s="241"/>
      <c r="F137" s="1400"/>
      <c r="G137" s="1400"/>
      <c r="H137" s="1400"/>
      <c r="I137" s="1400"/>
      <c r="J137" s="1400"/>
      <c r="K137" s="1400"/>
      <c r="L137" s="1400"/>
      <c r="M137" s="1400"/>
      <c r="N137" s="1473"/>
      <c r="O137" s="630"/>
      <c r="P137" s="630"/>
      <c r="Q137" s="630"/>
      <c r="R137" s="630"/>
      <c r="S137" s="630"/>
      <c r="T137" s="630"/>
      <c r="U137" s="630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</row>
    <row r="138" spans="1:32" s="73" customFormat="1" ht="15" hidden="1" customHeight="1" x14ac:dyDescent="0.25">
      <c r="A138" s="133"/>
      <c r="B138" s="133"/>
      <c r="C138" s="219"/>
      <c r="D138" s="207"/>
      <c r="E138" s="241"/>
      <c r="F138" s="1400"/>
      <c r="G138" s="1400"/>
      <c r="H138" s="1400"/>
      <c r="I138" s="1400"/>
      <c r="J138" s="1400"/>
      <c r="K138" s="1400"/>
      <c r="L138" s="1400"/>
      <c r="M138" s="1400"/>
      <c r="N138" s="1473"/>
      <c r="O138" s="630"/>
      <c r="P138" s="630"/>
      <c r="Q138" s="630"/>
      <c r="R138" s="630"/>
      <c r="S138" s="630"/>
      <c r="T138" s="630"/>
      <c r="U138" s="630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</row>
    <row r="139" spans="1:32" s="73" customFormat="1" ht="13.5" hidden="1" customHeight="1" x14ac:dyDescent="0.25">
      <c r="A139" s="133"/>
      <c r="B139" s="133"/>
      <c r="C139" s="219"/>
      <c r="D139" s="230" t="s">
        <v>910</v>
      </c>
      <c r="E139" s="241"/>
      <c r="F139" s="1400"/>
      <c r="G139" s="1400"/>
      <c r="H139" s="1400"/>
      <c r="I139" s="1400"/>
      <c r="J139" s="1400"/>
      <c r="K139" s="1400"/>
      <c r="L139" s="1400"/>
      <c r="M139" s="1400"/>
      <c r="N139" s="1473"/>
      <c r="O139" s="630"/>
      <c r="P139" s="630"/>
      <c r="Q139" s="630"/>
      <c r="R139" s="630"/>
      <c r="S139" s="630"/>
      <c r="T139" s="630"/>
      <c r="U139" s="630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</row>
    <row r="140" spans="1:32" s="73" customFormat="1" ht="13.5" hidden="1" customHeight="1" x14ac:dyDescent="0.25">
      <c r="A140" s="133"/>
      <c r="B140" s="133"/>
      <c r="C140" s="219"/>
      <c r="D140" s="207" t="s">
        <v>1297</v>
      </c>
      <c r="E140" s="241"/>
      <c r="F140" s="1400"/>
      <c r="G140" s="1400"/>
      <c r="H140" s="1400"/>
      <c r="I140" s="1400">
        <v>0</v>
      </c>
      <c r="J140" s="619">
        <v>0</v>
      </c>
      <c r="K140" s="1400"/>
      <c r="L140" s="1400"/>
      <c r="M140" s="1400"/>
      <c r="N140" s="1473"/>
      <c r="O140" s="630"/>
      <c r="P140" s="630"/>
      <c r="Q140" s="630"/>
      <c r="R140" s="630"/>
      <c r="S140" s="630"/>
      <c r="T140" s="630"/>
      <c r="U140" s="630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</row>
    <row r="141" spans="1:32" s="73" customFormat="1" ht="13.5" hidden="1" customHeight="1" x14ac:dyDescent="0.25">
      <c r="A141" s="133"/>
      <c r="B141" s="133"/>
      <c r="C141" s="219"/>
      <c r="D141" s="230"/>
      <c r="E141" s="241"/>
      <c r="F141" s="1400"/>
      <c r="G141" s="1400"/>
      <c r="H141" s="1400"/>
      <c r="I141" s="1400"/>
      <c r="J141" s="1400"/>
      <c r="K141" s="1400"/>
      <c r="L141" s="1400"/>
      <c r="M141" s="1400"/>
      <c r="N141" s="1473"/>
      <c r="O141" s="630"/>
      <c r="P141" s="630"/>
      <c r="Q141" s="630"/>
      <c r="R141" s="630"/>
      <c r="S141" s="630"/>
      <c r="T141" s="630"/>
      <c r="U141" s="630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</row>
    <row r="142" spans="1:32" s="73" customFormat="1" ht="14.25" hidden="1" customHeight="1" x14ac:dyDescent="0.25">
      <c r="A142" s="133"/>
      <c r="B142" s="133"/>
      <c r="C142" s="219"/>
      <c r="D142" s="207"/>
      <c r="E142" s="241"/>
      <c r="F142" s="1400"/>
      <c r="G142" s="1400"/>
      <c r="H142" s="1400"/>
      <c r="I142" s="1400"/>
      <c r="J142" s="1400"/>
      <c r="K142" s="1400"/>
      <c r="L142" s="1400"/>
      <c r="M142" s="1400"/>
      <c r="N142" s="1473"/>
      <c r="O142" s="630"/>
      <c r="P142" s="630"/>
      <c r="Q142" s="630"/>
      <c r="R142" s="630"/>
      <c r="S142" s="630"/>
      <c r="T142" s="630"/>
      <c r="U142" s="630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</row>
    <row r="143" spans="1:32" s="73" customFormat="1" ht="7.5" hidden="1" customHeight="1" thickBot="1" x14ac:dyDescent="0.2">
      <c r="A143" s="133"/>
      <c r="B143" s="133"/>
      <c r="C143" s="219"/>
      <c r="D143" s="207"/>
      <c r="E143" s="241"/>
      <c r="F143" s="1391"/>
      <c r="G143" s="1391"/>
      <c r="H143" s="1391"/>
      <c r="I143" s="1391"/>
      <c r="J143" s="1391"/>
      <c r="K143" s="1391"/>
      <c r="L143" s="1391"/>
      <c r="M143" s="1391"/>
      <c r="N143" s="1473"/>
      <c r="O143" s="630"/>
      <c r="P143" s="630"/>
      <c r="Q143" s="630"/>
      <c r="R143" s="630"/>
      <c r="S143" s="630"/>
      <c r="T143" s="630"/>
      <c r="U143" s="630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</row>
    <row r="144" spans="1:32" s="73" customFormat="1" ht="15" hidden="1" customHeight="1" thickBot="1" x14ac:dyDescent="0.25">
      <c r="A144" s="133"/>
      <c r="B144" s="231" t="s">
        <v>267</v>
      </c>
      <c r="C144" s="232" t="s">
        <v>516</v>
      </c>
      <c r="D144" s="209"/>
      <c r="E144" s="241"/>
      <c r="F144" s="1394">
        <v>0</v>
      </c>
      <c r="G144" s="1394">
        <v>0</v>
      </c>
      <c r="H144" s="1394">
        <v>0</v>
      </c>
      <c r="I144" s="1394">
        <v>0</v>
      </c>
      <c r="J144" s="1394">
        <v>0</v>
      </c>
      <c r="K144" s="1394">
        <v>0</v>
      </c>
      <c r="L144" s="1394"/>
      <c r="M144" s="1394">
        <v>0</v>
      </c>
      <c r="N144" s="1649">
        <v>0</v>
      </c>
      <c r="O144" s="630"/>
      <c r="P144" s="630"/>
      <c r="Q144" s="630"/>
      <c r="R144" s="630"/>
      <c r="S144" s="630"/>
      <c r="T144" s="630"/>
      <c r="U144" s="630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</row>
    <row r="145" spans="1:32" s="73" customFormat="1" ht="14.25" hidden="1" customHeight="1" x14ac:dyDescent="0.2">
      <c r="A145" s="133"/>
      <c r="B145" s="133"/>
      <c r="C145" s="133"/>
      <c r="D145" s="209"/>
      <c r="E145" s="241"/>
      <c r="F145" s="630"/>
      <c r="G145" s="630"/>
      <c r="H145" s="630"/>
      <c r="I145" s="630"/>
      <c r="J145" s="630"/>
      <c r="K145" s="630"/>
      <c r="L145" s="630"/>
      <c r="M145" s="630"/>
      <c r="N145" s="1473"/>
      <c r="O145" s="630"/>
      <c r="P145" s="630"/>
      <c r="Q145" s="630"/>
      <c r="R145" s="630"/>
      <c r="S145" s="630"/>
      <c r="T145" s="630"/>
      <c r="U145" s="630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</row>
    <row r="146" spans="1:32" s="79" customFormat="1" ht="15.75" hidden="1" customHeight="1" x14ac:dyDescent="0.2">
      <c r="A146" s="31"/>
      <c r="B146" s="223" t="s">
        <v>224</v>
      </c>
      <c r="C146" s="31" t="s">
        <v>490</v>
      </c>
      <c r="D146" s="206"/>
      <c r="E146" s="241"/>
      <c r="F146" s="575"/>
      <c r="G146" s="575"/>
      <c r="H146" s="575"/>
      <c r="I146" s="575"/>
      <c r="J146" s="575"/>
      <c r="K146" s="575"/>
      <c r="L146" s="575"/>
      <c r="M146" s="575"/>
      <c r="N146" s="1650"/>
      <c r="O146" s="575"/>
      <c r="P146" s="575"/>
      <c r="Q146" s="575"/>
      <c r="R146" s="575"/>
      <c r="S146" s="575"/>
      <c r="T146" s="575"/>
      <c r="U146" s="575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</row>
    <row r="147" spans="1:32" s="73" customFormat="1" ht="12" hidden="1" customHeight="1" x14ac:dyDescent="0.2">
      <c r="A147" s="133"/>
      <c r="B147" s="210"/>
      <c r="C147" s="133"/>
      <c r="D147" s="209"/>
      <c r="E147" s="241"/>
      <c r="F147" s="630"/>
      <c r="G147" s="630"/>
      <c r="H147" s="630"/>
      <c r="I147" s="630"/>
      <c r="J147" s="630"/>
      <c r="K147" s="630"/>
      <c r="L147" s="630"/>
      <c r="M147" s="630"/>
      <c r="N147" s="1473"/>
      <c r="O147" s="630"/>
      <c r="P147" s="630"/>
      <c r="Q147" s="630"/>
      <c r="R147" s="630"/>
      <c r="S147" s="630"/>
      <c r="T147" s="630"/>
      <c r="U147" s="630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</row>
    <row r="148" spans="1:32" s="73" customFormat="1" ht="15" hidden="1" customHeight="1" x14ac:dyDescent="0.2">
      <c r="A148" s="133"/>
      <c r="B148" s="210"/>
      <c r="C148" s="219"/>
      <c r="D148" s="206" t="s">
        <v>907</v>
      </c>
      <c r="E148" s="241"/>
      <c r="F148" s="630"/>
      <c r="G148" s="630"/>
      <c r="H148" s="630"/>
      <c r="I148" s="630"/>
      <c r="J148" s="630"/>
      <c r="K148" s="630"/>
      <c r="L148" s="630"/>
      <c r="M148" s="630"/>
      <c r="N148" s="1473"/>
      <c r="O148" s="630"/>
      <c r="P148" s="630"/>
      <c r="Q148" s="630"/>
      <c r="R148" s="630"/>
      <c r="S148" s="630"/>
      <c r="T148" s="630"/>
      <c r="U148" s="630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</row>
    <row r="149" spans="1:32" s="73" customFormat="1" ht="15" hidden="1" customHeight="1" x14ac:dyDescent="0.2">
      <c r="A149" s="133"/>
      <c r="B149" s="210"/>
      <c r="C149" s="219"/>
      <c r="D149" s="224"/>
      <c r="E149" s="241"/>
      <c r="F149" s="630"/>
      <c r="G149" s="630"/>
      <c r="H149" s="630"/>
      <c r="I149" s="630"/>
      <c r="J149" s="630"/>
      <c r="K149" s="630"/>
      <c r="L149" s="630"/>
      <c r="M149" s="630"/>
      <c r="N149" s="1473"/>
      <c r="O149" s="630"/>
      <c r="P149" s="630"/>
      <c r="Q149" s="630"/>
      <c r="R149" s="630"/>
      <c r="S149" s="630"/>
      <c r="T149" s="630"/>
      <c r="U149" s="630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</row>
    <row r="150" spans="1:32" s="73" customFormat="1" ht="15" hidden="1" customHeight="1" x14ac:dyDescent="0.2">
      <c r="A150" s="133"/>
      <c r="B150" s="210"/>
      <c r="C150" s="219"/>
      <c r="D150" s="207"/>
      <c r="E150" s="241"/>
      <c r="F150" s="630"/>
      <c r="G150" s="630"/>
      <c r="H150" s="630"/>
      <c r="I150" s="630"/>
      <c r="J150" s="630"/>
      <c r="K150" s="630"/>
      <c r="L150" s="630"/>
      <c r="M150" s="630"/>
      <c r="N150" s="1473"/>
      <c r="O150" s="630"/>
      <c r="P150" s="630"/>
      <c r="Q150" s="630"/>
      <c r="R150" s="630"/>
      <c r="S150" s="630"/>
      <c r="T150" s="630"/>
      <c r="U150" s="630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</row>
    <row r="151" spans="1:32" s="73" customFormat="1" ht="15" hidden="1" customHeight="1" x14ac:dyDescent="0.2">
      <c r="A151" s="133"/>
      <c r="B151" s="210"/>
      <c r="C151" s="219"/>
      <c r="D151" s="207"/>
      <c r="E151" s="241"/>
      <c r="F151" s="630"/>
      <c r="G151" s="630"/>
      <c r="H151" s="630"/>
      <c r="I151" s="630"/>
      <c r="J151" s="630"/>
      <c r="K151" s="630"/>
      <c r="L151" s="630"/>
      <c r="M151" s="630"/>
      <c r="N151" s="1473"/>
      <c r="O151" s="630"/>
      <c r="P151" s="630"/>
      <c r="Q151" s="630"/>
      <c r="R151" s="630"/>
      <c r="S151" s="630"/>
      <c r="T151" s="630"/>
      <c r="U151" s="630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</row>
    <row r="152" spans="1:32" s="73" customFormat="1" ht="15" hidden="1" customHeight="1" x14ac:dyDescent="0.2">
      <c r="A152" s="133"/>
      <c r="B152" s="210"/>
      <c r="C152" s="219"/>
      <c r="D152" s="206"/>
      <c r="E152" s="241"/>
      <c r="F152" s="630"/>
      <c r="G152" s="630"/>
      <c r="H152" s="630"/>
      <c r="I152" s="630"/>
      <c r="J152" s="630"/>
      <c r="K152" s="630"/>
      <c r="L152" s="630"/>
      <c r="M152" s="630"/>
      <c r="N152" s="1473"/>
      <c r="O152" s="630"/>
      <c r="P152" s="630"/>
      <c r="Q152" s="630"/>
      <c r="R152" s="630"/>
      <c r="S152" s="630"/>
      <c r="T152" s="630"/>
      <c r="U152" s="630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</row>
    <row r="153" spans="1:32" s="73" customFormat="1" ht="28.5" hidden="1" x14ac:dyDescent="0.2">
      <c r="A153" s="133"/>
      <c r="B153" s="210"/>
      <c r="C153" s="219"/>
      <c r="D153" s="206" t="s">
        <v>908</v>
      </c>
      <c r="E153" s="241"/>
      <c r="F153" s="630"/>
      <c r="G153" s="630"/>
      <c r="H153" s="630"/>
      <c r="I153" s="630"/>
      <c r="J153" s="630"/>
      <c r="K153" s="630"/>
      <c r="L153" s="630"/>
      <c r="M153" s="630"/>
      <c r="N153" s="1473"/>
      <c r="O153" s="630"/>
      <c r="P153" s="630"/>
      <c r="Q153" s="630"/>
      <c r="R153" s="630"/>
      <c r="S153" s="630"/>
      <c r="T153" s="630"/>
      <c r="U153" s="630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</row>
    <row r="154" spans="1:32" s="73" customFormat="1" ht="15" hidden="1" customHeight="1" x14ac:dyDescent="0.2">
      <c r="A154" s="133"/>
      <c r="B154" s="210"/>
      <c r="C154" s="219"/>
      <c r="D154" s="207"/>
      <c r="E154" s="241"/>
      <c r="F154" s="630"/>
      <c r="G154" s="630"/>
      <c r="H154" s="630"/>
      <c r="I154" s="630"/>
      <c r="J154" s="630"/>
      <c r="K154" s="630"/>
      <c r="L154" s="630"/>
      <c r="M154" s="630"/>
      <c r="N154" s="1473"/>
      <c r="O154" s="630"/>
      <c r="P154" s="630"/>
      <c r="Q154" s="630"/>
      <c r="R154" s="630"/>
      <c r="S154" s="630"/>
      <c r="T154" s="630"/>
      <c r="U154" s="630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</row>
    <row r="155" spans="1:32" s="73" customFormat="1" ht="15" hidden="1" customHeight="1" x14ac:dyDescent="0.2">
      <c r="A155" s="133"/>
      <c r="B155" s="210"/>
      <c r="C155" s="219"/>
      <c r="D155" s="207"/>
      <c r="E155" s="241"/>
      <c r="F155" s="630"/>
      <c r="G155" s="630"/>
      <c r="H155" s="630"/>
      <c r="I155" s="630"/>
      <c r="J155" s="630"/>
      <c r="K155" s="630"/>
      <c r="L155" s="630"/>
      <c r="M155" s="630"/>
      <c r="N155" s="1473"/>
      <c r="O155" s="630"/>
      <c r="P155" s="630"/>
      <c r="Q155" s="630"/>
      <c r="R155" s="630"/>
      <c r="S155" s="630"/>
      <c r="T155" s="630"/>
      <c r="U155" s="630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</row>
    <row r="156" spans="1:32" s="73" customFormat="1" ht="15" hidden="1" customHeight="1" x14ac:dyDescent="0.2">
      <c r="A156" s="133"/>
      <c r="B156" s="210"/>
      <c r="C156" s="219"/>
      <c r="D156" s="207"/>
      <c r="E156" s="241"/>
      <c r="F156" s="630"/>
      <c r="G156" s="630"/>
      <c r="H156" s="630"/>
      <c r="I156" s="630"/>
      <c r="J156" s="630"/>
      <c r="K156" s="630"/>
      <c r="L156" s="630"/>
      <c r="M156" s="630"/>
      <c r="N156" s="1473"/>
      <c r="O156" s="630"/>
      <c r="P156" s="630"/>
      <c r="Q156" s="630"/>
      <c r="R156" s="630"/>
      <c r="S156" s="630"/>
      <c r="T156" s="630"/>
      <c r="U156" s="630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</row>
    <row r="157" spans="1:32" s="73" customFormat="1" ht="15" hidden="1" customHeight="1" x14ac:dyDescent="0.2">
      <c r="A157" s="133"/>
      <c r="B157" s="210"/>
      <c r="C157" s="219"/>
      <c r="D157" s="230" t="s">
        <v>791</v>
      </c>
      <c r="E157" s="241"/>
      <c r="F157" s="630"/>
      <c r="G157" s="630"/>
      <c r="H157" s="630"/>
      <c r="I157" s="630"/>
      <c r="J157" s="630"/>
      <c r="K157" s="630"/>
      <c r="L157" s="630"/>
      <c r="M157" s="630"/>
      <c r="N157" s="1473"/>
      <c r="O157" s="630"/>
      <c r="P157" s="630"/>
      <c r="Q157" s="630"/>
      <c r="R157" s="630"/>
      <c r="S157" s="630"/>
      <c r="T157" s="630"/>
      <c r="U157" s="630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</row>
    <row r="158" spans="1:32" s="73" customFormat="1" ht="15" hidden="1" customHeight="1" x14ac:dyDescent="0.2">
      <c r="A158" s="133"/>
      <c r="B158" s="210"/>
      <c r="C158" s="219"/>
      <c r="D158" s="207"/>
      <c r="E158" s="241"/>
      <c r="F158" s="630"/>
      <c r="G158" s="630"/>
      <c r="H158" s="630"/>
      <c r="I158" s="630"/>
      <c r="J158" s="630"/>
      <c r="K158" s="630"/>
      <c r="L158" s="630"/>
      <c r="M158" s="630"/>
      <c r="N158" s="1473"/>
      <c r="O158" s="630"/>
      <c r="P158" s="630"/>
      <c r="Q158" s="630"/>
      <c r="R158" s="630"/>
      <c r="S158" s="630"/>
      <c r="T158" s="630"/>
      <c r="U158" s="630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</row>
    <row r="159" spans="1:32" s="73" customFormat="1" ht="15" hidden="1" customHeight="1" x14ac:dyDescent="0.2">
      <c r="A159" s="133"/>
      <c r="B159" s="210"/>
      <c r="C159" s="219"/>
      <c r="D159" s="207"/>
      <c r="E159" s="241"/>
      <c r="F159" s="630"/>
      <c r="G159" s="630"/>
      <c r="H159" s="630"/>
      <c r="I159" s="630"/>
      <c r="J159" s="630"/>
      <c r="K159" s="630"/>
      <c r="L159" s="630"/>
      <c r="M159" s="630"/>
      <c r="N159" s="1473"/>
      <c r="O159" s="630"/>
      <c r="P159" s="630"/>
      <c r="Q159" s="630"/>
      <c r="R159" s="630"/>
      <c r="S159" s="630"/>
      <c r="T159" s="630"/>
      <c r="U159" s="630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</row>
    <row r="160" spans="1:32" s="73" customFormat="1" ht="15" hidden="1" customHeight="1" x14ac:dyDescent="0.2">
      <c r="A160" s="133"/>
      <c r="B160" s="210"/>
      <c r="C160" s="219"/>
      <c r="D160" s="207"/>
      <c r="E160" s="241"/>
      <c r="F160" s="630"/>
      <c r="G160" s="630"/>
      <c r="H160" s="630"/>
      <c r="I160" s="630"/>
      <c r="J160" s="630"/>
      <c r="K160" s="630"/>
      <c r="L160" s="630"/>
      <c r="M160" s="630"/>
      <c r="N160" s="1473"/>
      <c r="O160" s="630"/>
      <c r="P160" s="630"/>
      <c r="Q160" s="630"/>
      <c r="R160" s="630"/>
      <c r="S160" s="630"/>
      <c r="T160" s="630"/>
      <c r="U160" s="630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</row>
    <row r="161" spans="1:32" s="73" customFormat="1" ht="15" hidden="1" customHeight="1" x14ac:dyDescent="0.2">
      <c r="A161" s="133"/>
      <c r="B161" s="210"/>
      <c r="C161" s="219"/>
      <c r="D161" s="230" t="s">
        <v>910</v>
      </c>
      <c r="E161" s="241"/>
      <c r="F161" s="630"/>
      <c r="G161" s="630"/>
      <c r="H161" s="630"/>
      <c r="I161" s="630"/>
      <c r="J161" s="630"/>
      <c r="K161" s="630"/>
      <c r="L161" s="630"/>
      <c r="M161" s="630"/>
      <c r="N161" s="1473"/>
      <c r="O161" s="630"/>
      <c r="P161" s="630"/>
      <c r="Q161" s="630"/>
      <c r="R161" s="630"/>
      <c r="S161" s="630"/>
      <c r="T161" s="630"/>
      <c r="U161" s="630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</row>
    <row r="162" spans="1:32" s="73" customFormat="1" ht="15" hidden="1" customHeight="1" x14ac:dyDescent="0.2">
      <c r="A162" s="133"/>
      <c r="B162" s="210"/>
      <c r="C162" s="219"/>
      <c r="D162" s="224"/>
      <c r="E162" s="241"/>
      <c r="F162" s="630"/>
      <c r="G162" s="630"/>
      <c r="H162" s="630"/>
      <c r="I162" s="630"/>
      <c r="J162" s="630"/>
      <c r="K162" s="630"/>
      <c r="L162" s="630"/>
      <c r="M162" s="630"/>
      <c r="N162" s="1473"/>
      <c r="O162" s="630"/>
      <c r="P162" s="630"/>
      <c r="Q162" s="630"/>
      <c r="R162" s="630"/>
      <c r="S162" s="630"/>
      <c r="T162" s="630"/>
      <c r="U162" s="630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</row>
    <row r="163" spans="1:32" s="73" customFormat="1" ht="15" hidden="1" customHeight="1" x14ac:dyDescent="0.2">
      <c r="A163" s="133"/>
      <c r="B163" s="210"/>
      <c r="C163" s="219"/>
      <c r="D163" s="224"/>
      <c r="E163" s="241"/>
      <c r="F163" s="630"/>
      <c r="G163" s="630"/>
      <c r="H163" s="630"/>
      <c r="I163" s="630"/>
      <c r="J163" s="630"/>
      <c r="K163" s="630"/>
      <c r="L163" s="630"/>
      <c r="M163" s="630"/>
      <c r="N163" s="1473"/>
      <c r="O163" s="630"/>
      <c r="P163" s="630"/>
      <c r="Q163" s="630"/>
      <c r="R163" s="630"/>
      <c r="S163" s="630"/>
      <c r="T163" s="630"/>
      <c r="U163" s="630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</row>
    <row r="164" spans="1:32" s="73" customFormat="1" ht="15" hidden="1" customHeight="1" x14ac:dyDescent="0.2">
      <c r="A164" s="133"/>
      <c r="B164" s="210"/>
      <c r="C164" s="219"/>
      <c r="D164" s="224"/>
      <c r="E164" s="241"/>
      <c r="F164" s="630"/>
      <c r="G164" s="630"/>
      <c r="H164" s="630"/>
      <c r="I164" s="630"/>
      <c r="J164" s="630"/>
      <c r="K164" s="630"/>
      <c r="L164" s="630"/>
      <c r="M164" s="630"/>
      <c r="N164" s="1473"/>
      <c r="O164" s="630"/>
      <c r="P164" s="630"/>
      <c r="Q164" s="630"/>
      <c r="R164" s="630"/>
      <c r="S164" s="630"/>
      <c r="T164" s="630"/>
      <c r="U164" s="630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</row>
    <row r="165" spans="1:32" s="73" customFormat="1" ht="15" hidden="1" customHeight="1" x14ac:dyDescent="0.2">
      <c r="A165" s="133"/>
      <c r="B165" s="210"/>
      <c r="C165" s="219"/>
      <c r="D165" s="224"/>
      <c r="E165" s="241"/>
      <c r="F165" s="630"/>
      <c r="G165" s="630"/>
      <c r="H165" s="630"/>
      <c r="I165" s="630"/>
      <c r="J165" s="630"/>
      <c r="K165" s="630"/>
      <c r="L165" s="630"/>
      <c r="M165" s="630"/>
      <c r="N165" s="1473"/>
      <c r="O165" s="630"/>
      <c r="P165" s="630"/>
      <c r="Q165" s="630"/>
      <c r="R165" s="630"/>
      <c r="S165" s="630"/>
      <c r="T165" s="630"/>
      <c r="U165" s="630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</row>
    <row r="166" spans="1:32" s="73" customFormat="1" ht="15" hidden="1" customHeight="1" x14ac:dyDescent="0.2">
      <c r="A166" s="133"/>
      <c r="B166" s="210"/>
      <c r="C166" s="219"/>
      <c r="D166" s="224"/>
      <c r="E166" s="241"/>
      <c r="F166" s="630"/>
      <c r="G166" s="630"/>
      <c r="H166" s="630"/>
      <c r="I166" s="630"/>
      <c r="J166" s="630"/>
      <c r="K166" s="630"/>
      <c r="L166" s="630"/>
      <c r="M166" s="630"/>
      <c r="N166" s="1473"/>
      <c r="O166" s="630"/>
      <c r="P166" s="630"/>
      <c r="Q166" s="630"/>
      <c r="R166" s="630"/>
      <c r="S166" s="630"/>
      <c r="T166" s="630"/>
      <c r="U166" s="630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</row>
    <row r="167" spans="1:32" s="73" customFormat="1" ht="15" hidden="1" customHeight="1" x14ac:dyDescent="0.2">
      <c r="A167" s="133"/>
      <c r="B167" s="210"/>
      <c r="C167" s="219"/>
      <c r="D167" s="224"/>
      <c r="E167" s="241"/>
      <c r="F167" s="630"/>
      <c r="G167" s="630"/>
      <c r="H167" s="630"/>
      <c r="I167" s="630"/>
      <c r="J167" s="630"/>
      <c r="K167" s="630"/>
      <c r="L167" s="630"/>
      <c r="M167" s="630"/>
      <c r="N167" s="1473"/>
      <c r="O167" s="630"/>
      <c r="P167" s="630"/>
      <c r="Q167" s="630"/>
      <c r="R167" s="630"/>
      <c r="S167" s="630"/>
      <c r="T167" s="630"/>
      <c r="U167" s="630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</row>
    <row r="168" spans="1:32" s="73" customFormat="1" ht="9.75" hidden="1" customHeight="1" thickBot="1" x14ac:dyDescent="0.2">
      <c r="A168" s="133"/>
      <c r="B168" s="212"/>
      <c r="C168" s="133"/>
      <c r="D168" s="209"/>
      <c r="E168" s="241"/>
      <c r="F168" s="1401"/>
      <c r="G168" s="1401"/>
      <c r="H168" s="1401"/>
      <c r="I168" s="1401"/>
      <c r="J168" s="1401"/>
      <c r="K168" s="1401"/>
      <c r="L168" s="1401"/>
      <c r="M168" s="1401"/>
      <c r="N168" s="1473"/>
      <c r="O168" s="630"/>
      <c r="P168" s="630"/>
      <c r="Q168" s="630"/>
      <c r="R168" s="630"/>
      <c r="S168" s="630"/>
      <c r="T168" s="630"/>
      <c r="U168" s="630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</row>
    <row r="169" spans="1:32" s="73" customFormat="1" ht="15.75" hidden="1" thickBot="1" x14ac:dyDescent="0.25">
      <c r="A169" s="133"/>
      <c r="B169" s="231" t="s">
        <v>224</v>
      </c>
      <c r="C169" s="1947" t="s">
        <v>599</v>
      </c>
      <c r="D169" s="1947"/>
      <c r="E169" s="241"/>
      <c r="F169" s="1394">
        <v>0</v>
      </c>
      <c r="G169" s="1394">
        <v>0</v>
      </c>
      <c r="H169" s="1394">
        <v>0</v>
      </c>
      <c r="I169" s="1394">
        <v>0</v>
      </c>
      <c r="J169" s="1394">
        <v>0</v>
      </c>
      <c r="K169" s="1394">
        <v>0</v>
      </c>
      <c r="L169" s="1394"/>
      <c r="M169" s="1394">
        <v>0</v>
      </c>
      <c r="N169" s="1649">
        <v>0</v>
      </c>
      <c r="O169" s="630"/>
      <c r="P169" s="630"/>
      <c r="Q169" s="630"/>
      <c r="R169" s="630"/>
      <c r="S169" s="630"/>
      <c r="T169" s="630"/>
      <c r="U169" s="630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</row>
    <row r="170" spans="1:32" s="73" customFormat="1" ht="8.25" hidden="1" customHeight="1" x14ac:dyDescent="0.2">
      <c r="A170" s="133"/>
      <c r="B170" s="221"/>
      <c r="C170" s="31"/>
      <c r="D170" s="224"/>
      <c r="E170" s="241"/>
      <c r="F170" s="682"/>
      <c r="G170" s="682"/>
      <c r="H170" s="682"/>
      <c r="I170" s="682"/>
      <c r="J170" s="682"/>
      <c r="K170" s="682"/>
      <c r="L170" s="682"/>
      <c r="M170" s="682"/>
      <c r="N170" s="1473"/>
      <c r="O170" s="630"/>
      <c r="P170" s="630"/>
      <c r="Q170" s="630"/>
      <c r="R170" s="630"/>
      <c r="S170" s="630"/>
      <c r="T170" s="630"/>
      <c r="U170" s="630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</row>
    <row r="171" spans="1:32" s="73" customFormat="1" ht="14.25" hidden="1" customHeight="1" thickBot="1" x14ac:dyDescent="0.2">
      <c r="A171" s="133"/>
      <c r="B171" s="221"/>
      <c r="C171" s="31"/>
      <c r="D171" s="224"/>
      <c r="E171" s="241"/>
      <c r="F171" s="682"/>
      <c r="G171" s="682"/>
      <c r="H171" s="682"/>
      <c r="I171" s="682"/>
      <c r="J171" s="682"/>
      <c r="K171" s="682"/>
      <c r="L171" s="682"/>
      <c r="M171" s="682"/>
      <c r="N171" s="1473"/>
      <c r="O171" s="630"/>
      <c r="P171" s="630"/>
      <c r="Q171" s="630"/>
      <c r="R171" s="630"/>
      <c r="S171" s="630"/>
      <c r="T171" s="630"/>
      <c r="U171" s="630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</row>
    <row r="172" spans="1:32" s="73" customFormat="1" ht="15.75" hidden="1" thickBot="1" x14ac:dyDescent="0.25">
      <c r="A172" s="133"/>
      <c r="B172" s="231" t="s">
        <v>222</v>
      </c>
      <c r="C172" s="234" t="s">
        <v>1582</v>
      </c>
      <c r="D172" s="209"/>
      <c r="E172" s="241"/>
      <c r="F172" s="1394">
        <v>0</v>
      </c>
      <c r="G172" s="1394">
        <v>0</v>
      </c>
      <c r="H172" s="1394">
        <v>0</v>
      </c>
      <c r="I172" s="1394"/>
      <c r="J172" s="1394">
        <v>0</v>
      </c>
      <c r="K172" s="1394">
        <v>0</v>
      </c>
      <c r="L172" s="1394"/>
      <c r="M172" s="1394">
        <v>0</v>
      </c>
      <c r="N172" s="1649">
        <v>0</v>
      </c>
      <c r="O172" s="630"/>
      <c r="P172" s="630"/>
      <c r="Q172" s="630"/>
      <c r="R172" s="630"/>
      <c r="S172" s="630"/>
      <c r="T172" s="630"/>
      <c r="U172" s="630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</row>
    <row r="173" spans="1:32" s="73" customFormat="1" ht="7.5" hidden="1" customHeight="1" thickBot="1" x14ac:dyDescent="0.2">
      <c r="A173" s="133"/>
      <c r="B173" s="221"/>
      <c r="C173" s="31"/>
      <c r="D173" s="224"/>
      <c r="E173" s="241"/>
      <c r="F173" s="682"/>
      <c r="G173" s="682"/>
      <c r="H173" s="682"/>
      <c r="I173" s="682"/>
      <c r="J173" s="682"/>
      <c r="K173" s="682"/>
      <c r="L173" s="682"/>
      <c r="M173" s="682"/>
      <c r="N173" s="1473"/>
      <c r="O173" s="630"/>
      <c r="P173" s="630"/>
      <c r="Q173" s="630"/>
      <c r="R173" s="630"/>
      <c r="S173" s="630"/>
      <c r="T173" s="630"/>
      <c r="U173" s="630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</row>
    <row r="174" spans="1:32" s="73" customFormat="1" ht="15.75" hidden="1" thickBot="1" x14ac:dyDescent="0.25">
      <c r="A174" s="133"/>
      <c r="B174" s="133"/>
      <c r="C174" s="656" t="s">
        <v>752</v>
      </c>
      <c r="D174" s="657"/>
      <c r="E174" s="252"/>
      <c r="F174" s="1394">
        <v>0</v>
      </c>
      <c r="G174" s="1394">
        <v>0</v>
      </c>
      <c r="H174" s="1394">
        <v>0</v>
      </c>
      <c r="I174" s="1394">
        <v>0</v>
      </c>
      <c r="J174" s="1394">
        <v>0</v>
      </c>
      <c r="K174" s="1394">
        <v>0</v>
      </c>
      <c r="L174" s="1394"/>
      <c r="M174" s="1394">
        <v>0</v>
      </c>
      <c r="N174" s="1473"/>
      <c r="O174" s="630"/>
      <c r="P174" s="630"/>
      <c r="Q174" s="630"/>
      <c r="R174" s="630"/>
      <c r="S174" s="630"/>
      <c r="T174" s="630"/>
      <c r="U174" s="630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</row>
    <row r="175" spans="1:32" s="73" customFormat="1" ht="10.5" customHeight="1" thickBot="1" x14ac:dyDescent="0.25">
      <c r="A175" s="133"/>
      <c r="B175" s="32"/>
      <c r="C175" s="152"/>
      <c r="D175" s="235"/>
      <c r="E175" s="156"/>
      <c r="F175" s="688"/>
      <c r="G175" s="688"/>
      <c r="H175" s="688"/>
      <c r="I175" s="688"/>
      <c r="J175" s="688"/>
      <c r="K175" s="688"/>
      <c r="L175" s="688"/>
      <c r="M175" s="688"/>
      <c r="N175" s="1652"/>
      <c r="O175" s="630"/>
      <c r="P175" s="630"/>
      <c r="Q175" s="630"/>
      <c r="R175" s="630"/>
      <c r="S175" s="630"/>
      <c r="T175" s="630"/>
      <c r="U175" s="630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</row>
    <row r="176" spans="1:32" s="64" customFormat="1" ht="24" customHeight="1" thickBot="1" x14ac:dyDescent="0.3">
      <c r="A176" s="152"/>
      <c r="B176" s="1384"/>
      <c r="C176" s="1384" t="s">
        <v>34</v>
      </c>
      <c r="D176" s="1384"/>
      <c r="E176" s="1387"/>
      <c r="F176" s="1398">
        <v>2422461000</v>
      </c>
      <c r="G176" s="1398">
        <v>2904640596</v>
      </c>
      <c r="H176" s="1398">
        <v>0</v>
      </c>
      <c r="I176" s="1398">
        <v>474979596</v>
      </c>
      <c r="J176" s="1398">
        <v>474979596</v>
      </c>
      <c r="K176" s="1398">
        <v>0</v>
      </c>
      <c r="L176" s="1398"/>
      <c r="M176" s="1398">
        <v>482179596</v>
      </c>
      <c r="N176" s="1607"/>
      <c r="O176" s="535"/>
      <c r="P176" s="535"/>
      <c r="Q176" s="535"/>
      <c r="R176" s="535"/>
      <c r="S176" s="535"/>
      <c r="T176" s="535"/>
      <c r="U176" s="535"/>
      <c r="V176" s="1598"/>
      <c r="W176" s="1598"/>
      <c r="X176" s="1598"/>
      <c r="Y176" s="1598"/>
      <c r="Z176" s="1598"/>
      <c r="AA176" s="1598"/>
      <c r="AB176" s="1598"/>
      <c r="AC176" s="1598"/>
      <c r="AD176" s="1598"/>
      <c r="AE176" s="1598"/>
      <c r="AF176" s="1598"/>
    </row>
    <row r="177" spans="1:32" s="64" customFormat="1" ht="18" customHeight="1" x14ac:dyDescent="0.25">
      <c r="A177" s="31"/>
      <c r="B177" s="133"/>
      <c r="C177" s="133"/>
      <c r="D177" s="209"/>
      <c r="E177" s="241"/>
      <c r="F177" s="682"/>
      <c r="G177" s="682"/>
      <c r="H177" s="682"/>
      <c r="I177" s="688"/>
      <c r="J177" s="682"/>
      <c r="K177" s="682"/>
      <c r="L177" s="682"/>
      <c r="M177" s="535"/>
      <c r="N177" s="1607"/>
      <c r="O177" s="535"/>
      <c r="P177" s="535"/>
      <c r="Q177" s="535"/>
      <c r="R177" s="535"/>
      <c r="S177" s="535"/>
      <c r="T177" s="535"/>
      <c r="U177" s="535"/>
      <c r="V177" s="1598"/>
      <c r="W177" s="1598"/>
      <c r="X177" s="1598"/>
      <c r="Y177" s="1598"/>
      <c r="Z177" s="1598"/>
      <c r="AA177" s="1598"/>
      <c r="AB177" s="1598"/>
      <c r="AC177" s="1598"/>
      <c r="AD177" s="1598"/>
      <c r="AE177" s="1598"/>
      <c r="AF177" s="1598"/>
    </row>
    <row r="178" spans="1:32" s="73" customFormat="1" ht="24" customHeight="1" x14ac:dyDescent="0.2">
      <c r="A178" s="216" t="s">
        <v>35</v>
      </c>
      <c r="B178" s="133"/>
      <c r="C178" s="133"/>
      <c r="D178" s="209"/>
      <c r="E178" s="241"/>
      <c r="F178" s="1390"/>
      <c r="G178" s="1390"/>
      <c r="H178" s="1390"/>
      <c r="I178" s="1390"/>
      <c r="J178" s="1390"/>
      <c r="K178" s="1390"/>
      <c r="L178" s="1390"/>
      <c r="M178" s="630"/>
      <c r="N178" s="1473"/>
      <c r="O178" s="630"/>
      <c r="P178" s="630"/>
      <c r="Q178" s="630"/>
      <c r="R178" s="630"/>
      <c r="S178" s="630"/>
      <c r="T178" s="630"/>
      <c r="U178" s="630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</row>
    <row r="179" spans="1:32" s="73" customFormat="1" ht="15" x14ac:dyDescent="0.2">
      <c r="A179" s="133"/>
      <c r="B179" s="658" t="s">
        <v>131</v>
      </c>
      <c r="C179" s="658"/>
      <c r="D179" s="659"/>
      <c r="E179" s="657"/>
      <c r="F179" s="1383"/>
      <c r="G179" s="1383"/>
      <c r="H179" s="1383"/>
      <c r="I179" s="1383"/>
      <c r="J179" s="1383"/>
      <c r="K179" s="1383"/>
      <c r="L179" s="1383"/>
      <c r="M179" s="630"/>
      <c r="N179" s="1473"/>
      <c r="O179" s="630"/>
      <c r="P179" s="630"/>
      <c r="Q179" s="630"/>
      <c r="R179" s="630"/>
      <c r="S179" s="630"/>
      <c r="T179" s="630"/>
      <c r="U179" s="630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</row>
    <row r="180" spans="1:32" s="73" customFormat="1" ht="11.25" customHeight="1" x14ac:dyDescent="0.2">
      <c r="A180" s="133"/>
      <c r="B180" s="217"/>
      <c r="C180" s="218"/>
      <c r="D180" s="209"/>
      <c r="E180" s="241"/>
      <c r="F180" s="1383"/>
      <c r="G180" s="1383"/>
      <c r="H180" s="1383"/>
      <c r="I180" s="1383"/>
      <c r="J180" s="1383"/>
      <c r="K180" s="1383"/>
      <c r="L180" s="1383"/>
      <c r="M180" s="630"/>
      <c r="N180" s="1473"/>
      <c r="O180" s="630"/>
      <c r="P180" s="630"/>
      <c r="Q180" s="630"/>
      <c r="R180" s="630"/>
      <c r="S180" s="630"/>
      <c r="T180" s="630"/>
      <c r="U180" s="630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</row>
    <row r="181" spans="1:32" s="133" customFormat="1" ht="15" customHeight="1" x14ac:dyDescent="0.2">
      <c r="B181" s="211" t="s">
        <v>267</v>
      </c>
      <c r="C181" s="157" t="s">
        <v>491</v>
      </c>
      <c r="D181" s="209"/>
      <c r="E181" s="241"/>
      <c r="F181" s="630"/>
      <c r="G181" s="630"/>
      <c r="H181" s="630"/>
      <c r="I181" s="630"/>
      <c r="J181" s="630"/>
      <c r="K181" s="630"/>
      <c r="L181" s="630"/>
      <c r="M181" s="630"/>
      <c r="N181" s="1473"/>
      <c r="O181" s="630"/>
      <c r="P181" s="630"/>
      <c r="Q181" s="630"/>
      <c r="R181" s="630"/>
      <c r="S181" s="630"/>
      <c r="T181" s="630"/>
      <c r="U181" s="630"/>
    </row>
    <row r="182" spans="1:32" s="133" customFormat="1" ht="2.25" customHeight="1" x14ac:dyDescent="0.2">
      <c r="B182" s="208"/>
      <c r="C182" s="158"/>
      <c r="D182" s="209"/>
      <c r="E182" s="241"/>
      <c r="F182" s="630"/>
      <c r="G182" s="630"/>
      <c r="H182" s="630"/>
      <c r="I182" s="630"/>
      <c r="J182" s="630"/>
      <c r="K182" s="630"/>
      <c r="L182" s="630"/>
      <c r="M182" s="630"/>
      <c r="N182" s="1473"/>
      <c r="O182" s="630"/>
      <c r="P182" s="630"/>
      <c r="Q182" s="630"/>
      <c r="R182" s="630"/>
      <c r="S182" s="630"/>
      <c r="T182" s="630"/>
      <c r="U182" s="630"/>
    </row>
    <row r="183" spans="1:32" s="133" customFormat="1" ht="15.75" customHeight="1" x14ac:dyDescent="0.2">
      <c r="B183" s="208"/>
      <c r="C183" s="158"/>
      <c r="D183" s="1613" t="s">
        <v>1053</v>
      </c>
      <c r="E183" s="156"/>
      <c r="F183" s="1393">
        <v>7836115</v>
      </c>
      <c r="G183" s="1393">
        <v>8145540</v>
      </c>
      <c r="H183" s="1393"/>
      <c r="I183" s="1612">
        <v>309425</v>
      </c>
      <c r="J183" s="630">
        <v>309425</v>
      </c>
      <c r="K183" s="630"/>
      <c r="L183" s="630"/>
      <c r="M183" s="630">
        <v>309425</v>
      </c>
      <c r="N183" s="1473"/>
      <c r="O183" s="630"/>
      <c r="P183" s="630"/>
      <c r="Q183" s="630"/>
      <c r="R183" s="630"/>
      <c r="S183" s="630"/>
      <c r="T183" s="630"/>
      <c r="U183" s="630"/>
    </row>
    <row r="184" spans="1:32" s="133" customFormat="1" ht="15.75" customHeight="1" x14ac:dyDescent="0.2">
      <c r="C184" s="219"/>
      <c r="D184" s="1613" t="s">
        <v>1054</v>
      </c>
      <c r="E184" s="156"/>
      <c r="F184" s="1393"/>
      <c r="G184" s="1393">
        <v>2345000</v>
      </c>
      <c r="H184" s="1393"/>
      <c r="I184" s="1612">
        <v>2345000</v>
      </c>
      <c r="J184" s="630">
        <v>2345000</v>
      </c>
      <c r="K184" s="630"/>
      <c r="L184" s="630"/>
      <c r="M184" s="630">
        <v>2345000</v>
      </c>
      <c r="N184" s="1473"/>
      <c r="O184" s="630"/>
      <c r="P184" s="630"/>
      <c r="Q184" s="630"/>
      <c r="R184" s="630"/>
      <c r="S184" s="630"/>
      <c r="T184" s="630"/>
      <c r="U184" s="630"/>
    </row>
    <row r="185" spans="1:32" s="133" customFormat="1" ht="33" customHeight="1" x14ac:dyDescent="0.2">
      <c r="C185" s="219"/>
      <c r="D185" s="235" t="s">
        <v>1055</v>
      </c>
      <c r="E185" s="156"/>
      <c r="F185" s="1393">
        <v>750000</v>
      </c>
      <c r="G185" s="1393">
        <v>750000</v>
      </c>
      <c r="H185" s="1393"/>
      <c r="I185" s="1612">
        <v>0</v>
      </c>
      <c r="J185" s="630">
        <v>0</v>
      </c>
      <c r="K185" s="630"/>
      <c r="L185" s="630"/>
      <c r="M185" s="630">
        <v>0</v>
      </c>
      <c r="N185" s="1473"/>
      <c r="O185" s="630"/>
      <c r="P185" s="630"/>
      <c r="Q185" s="630"/>
      <c r="R185" s="630"/>
      <c r="S185" s="630"/>
      <c r="T185" s="630"/>
      <c r="U185" s="630"/>
    </row>
    <row r="186" spans="1:32" s="133" customFormat="1" ht="15" x14ac:dyDescent="0.2">
      <c r="C186" s="219"/>
      <c r="D186" s="235" t="s">
        <v>1059</v>
      </c>
      <c r="E186" s="156"/>
      <c r="F186" s="536">
        <v>4382536</v>
      </c>
      <c r="G186" s="536">
        <v>4165869</v>
      </c>
      <c r="H186" s="536"/>
      <c r="I186" s="1612">
        <v>-216667</v>
      </c>
      <c r="J186" s="630">
        <v>-216667</v>
      </c>
      <c r="K186" s="630"/>
      <c r="L186" s="630"/>
      <c r="M186" s="630">
        <v>-216667</v>
      </c>
      <c r="N186" s="1473"/>
      <c r="O186" s="630"/>
      <c r="P186" s="630"/>
      <c r="Q186" s="630"/>
      <c r="R186" s="630"/>
      <c r="S186" s="630"/>
      <c r="T186" s="630"/>
      <c r="U186" s="630"/>
    </row>
    <row r="187" spans="1:32" s="133" customFormat="1" ht="15" x14ac:dyDescent="0.2">
      <c r="C187" s="219"/>
      <c r="D187" s="235" t="s">
        <v>1056</v>
      </c>
      <c r="E187" s="156"/>
      <c r="F187" s="536"/>
      <c r="G187" s="536">
        <v>6669000</v>
      </c>
      <c r="H187" s="536"/>
      <c r="I187" s="1612"/>
      <c r="J187" s="630"/>
      <c r="K187" s="630"/>
      <c r="L187" s="630"/>
      <c r="M187" s="630">
        <v>6669000</v>
      </c>
      <c r="N187" s="1473"/>
      <c r="O187" s="630"/>
      <c r="P187" s="630"/>
      <c r="Q187" s="630"/>
      <c r="R187" s="630"/>
      <c r="S187" s="630"/>
      <c r="T187" s="630"/>
      <c r="U187" s="630"/>
    </row>
    <row r="188" spans="1:32" s="133" customFormat="1" ht="15.75" customHeight="1" x14ac:dyDescent="0.2">
      <c r="C188" s="219"/>
      <c r="D188" s="235" t="s">
        <v>1060</v>
      </c>
      <c r="E188" s="156"/>
      <c r="F188" s="536">
        <v>7200000</v>
      </c>
      <c r="G188" s="536">
        <v>12200000</v>
      </c>
      <c r="H188" s="536"/>
      <c r="I188" s="1612">
        <v>5000000</v>
      </c>
      <c r="J188" s="630">
        <v>5000000</v>
      </c>
      <c r="K188" s="630"/>
      <c r="L188" s="630"/>
      <c r="M188" s="630">
        <v>5000000</v>
      </c>
      <c r="N188" s="1473"/>
      <c r="O188" s="630"/>
      <c r="P188" s="630"/>
      <c r="Q188" s="630"/>
      <c r="R188" s="630"/>
      <c r="S188" s="630"/>
      <c r="T188" s="630"/>
      <c r="U188" s="630"/>
    </row>
    <row r="189" spans="1:32" s="133" customFormat="1" ht="15" hidden="1" customHeight="1" x14ac:dyDescent="0.25">
      <c r="C189" s="219"/>
      <c r="D189" s="201"/>
      <c r="E189" s="249"/>
      <c r="F189" s="1402"/>
      <c r="G189" s="1402"/>
      <c r="H189" s="1402"/>
      <c r="I189" s="1383"/>
      <c r="J189" s="1392">
        <v>0</v>
      </c>
      <c r="K189" s="1392"/>
      <c r="L189" s="1392"/>
      <c r="M189" s="1392">
        <v>0</v>
      </c>
      <c r="N189" s="1473"/>
      <c r="O189" s="630"/>
      <c r="P189" s="630"/>
      <c r="Q189" s="630"/>
      <c r="R189" s="630"/>
      <c r="S189" s="630"/>
      <c r="T189" s="630"/>
      <c r="U189" s="630"/>
    </row>
    <row r="190" spans="1:32" s="133" customFormat="1" ht="15" hidden="1" customHeight="1" x14ac:dyDescent="0.25">
      <c r="C190" s="219"/>
      <c r="D190" s="201"/>
      <c r="E190" s="249"/>
      <c r="F190" s="1402"/>
      <c r="G190" s="1402"/>
      <c r="H190" s="1402"/>
      <c r="I190" s="1383"/>
      <c r="J190" s="1392"/>
      <c r="K190" s="1392"/>
      <c r="L190" s="1392"/>
      <c r="M190" s="1392"/>
      <c r="N190" s="1473"/>
      <c r="O190" s="630"/>
      <c r="P190" s="630"/>
      <c r="Q190" s="630"/>
      <c r="R190" s="630"/>
      <c r="S190" s="630"/>
      <c r="T190" s="630"/>
      <c r="U190" s="630"/>
    </row>
    <row r="191" spans="1:32" s="133" customFormat="1" ht="15" hidden="1" customHeight="1" x14ac:dyDescent="0.25">
      <c r="C191" s="219"/>
      <c r="D191" s="201"/>
      <c r="E191" s="249"/>
      <c r="F191" s="1393"/>
      <c r="G191" s="1393"/>
      <c r="H191" s="1393"/>
      <c r="I191" s="1383"/>
      <c r="J191" s="630">
        <v>0</v>
      </c>
      <c r="K191" s="630"/>
      <c r="L191" s="630"/>
      <c r="M191" s="630">
        <v>0</v>
      </c>
      <c r="N191" s="1473"/>
      <c r="O191" s="630"/>
      <c r="P191" s="630"/>
      <c r="Q191" s="630"/>
      <c r="R191" s="630"/>
      <c r="S191" s="630"/>
      <c r="T191" s="630"/>
      <c r="U191" s="630"/>
    </row>
    <row r="192" spans="1:32" s="133" customFormat="1" ht="15" hidden="1" customHeight="1" x14ac:dyDescent="0.2">
      <c r="B192" s="221"/>
      <c r="C192" s="157"/>
      <c r="D192" s="209"/>
      <c r="E192" s="241"/>
      <c r="F192" s="682"/>
      <c r="G192" s="682"/>
      <c r="H192" s="682"/>
      <c r="I192" s="688"/>
      <c r="J192" s="682"/>
      <c r="K192" s="682"/>
      <c r="L192" s="682"/>
      <c r="M192" s="630"/>
      <c r="N192" s="1473"/>
      <c r="O192" s="630"/>
      <c r="P192" s="630"/>
      <c r="Q192" s="630"/>
      <c r="R192" s="630"/>
      <c r="S192" s="630"/>
      <c r="T192" s="630"/>
      <c r="U192" s="630"/>
    </row>
    <row r="193" spans="1:32" s="133" customFormat="1" ht="15" hidden="1" customHeight="1" x14ac:dyDescent="0.2">
      <c r="B193" s="221"/>
      <c r="C193" s="157"/>
      <c r="D193" s="209"/>
      <c r="E193" s="241"/>
      <c r="F193" s="682"/>
      <c r="G193" s="682"/>
      <c r="H193" s="682"/>
      <c r="I193" s="688"/>
      <c r="J193" s="682"/>
      <c r="K193" s="682"/>
      <c r="L193" s="682"/>
      <c r="M193" s="630"/>
      <c r="N193" s="1473"/>
      <c r="O193" s="630"/>
      <c r="P193" s="630"/>
      <c r="Q193" s="630"/>
      <c r="R193" s="630"/>
      <c r="S193" s="630"/>
      <c r="T193" s="630"/>
      <c r="U193" s="630"/>
    </row>
    <row r="194" spans="1:32" s="133" customFormat="1" ht="15" hidden="1" customHeight="1" x14ac:dyDescent="0.2">
      <c r="B194" s="221"/>
      <c r="C194" s="157"/>
      <c r="D194" s="209"/>
      <c r="E194" s="241"/>
      <c r="F194" s="682"/>
      <c r="G194" s="682"/>
      <c r="H194" s="682"/>
      <c r="I194" s="688"/>
      <c r="J194" s="682"/>
      <c r="K194" s="682"/>
      <c r="L194" s="682"/>
      <c r="M194" s="630"/>
      <c r="N194" s="1473"/>
      <c r="O194" s="630"/>
      <c r="P194" s="630"/>
      <c r="Q194" s="630"/>
      <c r="R194" s="630"/>
      <c r="S194" s="630"/>
      <c r="T194" s="630"/>
      <c r="U194" s="630"/>
    </row>
    <row r="195" spans="1:32" s="133" customFormat="1" ht="15" hidden="1" customHeight="1" x14ac:dyDescent="0.2">
      <c r="B195" s="221"/>
      <c r="C195" s="157"/>
      <c r="D195" s="209"/>
      <c r="E195" s="241"/>
      <c r="F195" s="682"/>
      <c r="G195" s="682"/>
      <c r="H195" s="682"/>
      <c r="I195" s="688"/>
      <c r="J195" s="682"/>
      <c r="K195" s="682"/>
      <c r="L195" s="682"/>
      <c r="M195" s="630"/>
      <c r="N195" s="1473"/>
      <c r="O195" s="630"/>
      <c r="P195" s="630"/>
      <c r="Q195" s="630"/>
      <c r="R195" s="630"/>
      <c r="S195" s="630"/>
      <c r="T195" s="630"/>
      <c r="U195" s="630"/>
    </row>
    <row r="196" spans="1:32" s="133" customFormat="1" ht="15" hidden="1" customHeight="1" x14ac:dyDescent="0.2">
      <c r="B196" s="221"/>
      <c r="C196" s="157"/>
      <c r="D196" s="209"/>
      <c r="E196" s="241"/>
      <c r="F196" s="682"/>
      <c r="G196" s="682"/>
      <c r="H196" s="682"/>
      <c r="I196" s="688"/>
      <c r="J196" s="682"/>
      <c r="K196" s="682"/>
      <c r="L196" s="682"/>
      <c r="M196" s="630"/>
      <c r="N196" s="1473"/>
      <c r="O196" s="630"/>
      <c r="P196" s="630"/>
      <c r="Q196" s="630"/>
      <c r="R196" s="630"/>
      <c r="S196" s="630"/>
      <c r="T196" s="630"/>
      <c r="U196" s="630"/>
    </row>
    <row r="197" spans="1:32" s="133" customFormat="1" ht="15" hidden="1" customHeight="1" x14ac:dyDescent="0.2">
      <c r="B197" s="221"/>
      <c r="C197" s="157"/>
      <c r="D197" s="209"/>
      <c r="E197" s="241"/>
      <c r="F197" s="682"/>
      <c r="G197" s="682"/>
      <c r="H197" s="682"/>
      <c r="I197" s="688"/>
      <c r="J197" s="682"/>
      <c r="K197" s="682"/>
      <c r="L197" s="682"/>
      <c r="M197" s="630"/>
      <c r="N197" s="1473"/>
      <c r="O197" s="630"/>
      <c r="P197" s="630"/>
      <c r="Q197" s="630"/>
      <c r="R197" s="630"/>
      <c r="S197" s="630"/>
      <c r="T197" s="630"/>
      <c r="U197" s="630"/>
    </row>
    <row r="198" spans="1:32" s="133" customFormat="1" ht="6" customHeight="1" thickBot="1" x14ac:dyDescent="0.25">
      <c r="B198" s="221"/>
      <c r="C198" s="157"/>
      <c r="D198" s="209"/>
      <c r="E198" s="241"/>
      <c r="F198" s="682"/>
      <c r="G198" s="682"/>
      <c r="H198" s="682"/>
      <c r="I198" s="688"/>
      <c r="J198" s="682"/>
      <c r="K198" s="682"/>
      <c r="L198" s="682"/>
      <c r="M198" s="630"/>
      <c r="N198" s="1473"/>
      <c r="O198" s="630"/>
      <c r="P198" s="630"/>
      <c r="Q198" s="630"/>
      <c r="R198" s="630"/>
      <c r="S198" s="630"/>
      <c r="T198" s="630"/>
      <c r="U198" s="630"/>
    </row>
    <row r="199" spans="1:32" s="133" customFormat="1" ht="16.5" customHeight="1" thickBot="1" x14ac:dyDescent="0.25">
      <c r="B199" s="234" t="s">
        <v>267</v>
      </c>
      <c r="C199" s="232" t="s">
        <v>492</v>
      </c>
      <c r="D199" s="209"/>
      <c r="E199" s="241"/>
      <c r="F199" s="1395">
        <v>20168651</v>
      </c>
      <c r="G199" s="1395">
        <v>34275409</v>
      </c>
      <c r="H199" s="1395">
        <v>0</v>
      </c>
      <c r="I199" s="1395">
        <v>7437758</v>
      </c>
      <c r="J199" s="1395">
        <v>7437758</v>
      </c>
      <c r="K199" s="1395">
        <v>0</v>
      </c>
      <c r="L199" s="1395">
        <v>0</v>
      </c>
      <c r="M199" s="1395">
        <v>14106758</v>
      </c>
      <c r="N199" s="1649">
        <v>7437758</v>
      </c>
      <c r="O199" s="630"/>
      <c r="P199" s="630"/>
      <c r="Q199" s="630"/>
      <c r="R199" s="630"/>
      <c r="S199" s="630"/>
      <c r="T199" s="630"/>
      <c r="U199" s="630"/>
    </row>
    <row r="200" spans="1:32" s="73" customFormat="1" ht="15" x14ac:dyDescent="0.2">
      <c r="A200" s="133"/>
      <c r="B200" s="217"/>
      <c r="C200" s="218"/>
      <c r="D200" s="209"/>
      <c r="E200" s="241"/>
      <c r="F200" s="1383"/>
      <c r="G200" s="1383"/>
      <c r="H200" s="1383"/>
      <c r="I200" s="1383"/>
      <c r="J200" s="1383"/>
      <c r="K200" s="1383"/>
      <c r="L200" s="1383"/>
      <c r="M200" s="630"/>
      <c r="N200" s="1473"/>
      <c r="O200" s="630"/>
      <c r="P200" s="630"/>
      <c r="Q200" s="630"/>
      <c r="R200" s="630"/>
      <c r="S200" s="630"/>
      <c r="T200" s="630"/>
      <c r="U200" s="630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F200" s="133"/>
    </row>
    <row r="201" spans="1:32" s="73" customFormat="1" ht="2.25" customHeight="1" x14ac:dyDescent="0.2">
      <c r="A201" s="133"/>
      <c r="B201" s="217"/>
      <c r="C201" s="218"/>
      <c r="D201" s="209"/>
      <c r="E201" s="241"/>
      <c r="F201" s="1383"/>
      <c r="G201" s="1383"/>
      <c r="H201" s="1383"/>
      <c r="I201" s="1383"/>
      <c r="J201" s="1383"/>
      <c r="K201" s="1383"/>
      <c r="L201" s="1383"/>
      <c r="M201" s="630"/>
      <c r="N201" s="1473"/>
      <c r="O201" s="630"/>
      <c r="P201" s="630"/>
      <c r="Q201" s="630"/>
      <c r="R201" s="630"/>
      <c r="S201" s="630"/>
      <c r="T201" s="630"/>
      <c r="U201" s="630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</row>
    <row r="202" spans="1:32" s="73" customFormat="1" ht="15" customHeight="1" x14ac:dyDescent="0.2">
      <c r="A202" s="133"/>
      <c r="B202" s="211" t="s">
        <v>224</v>
      </c>
      <c r="C202" s="157" t="s">
        <v>600</v>
      </c>
      <c r="D202" s="209"/>
      <c r="E202" s="241"/>
      <c r="F202" s="630"/>
      <c r="G202" s="630"/>
      <c r="H202" s="630"/>
      <c r="I202" s="630"/>
      <c r="J202" s="630"/>
      <c r="K202" s="630"/>
      <c r="L202" s="630"/>
      <c r="M202" s="630"/>
      <c r="N202" s="1473"/>
      <c r="O202" s="630"/>
      <c r="P202" s="630"/>
      <c r="Q202" s="630"/>
      <c r="R202" s="630"/>
      <c r="S202" s="630"/>
      <c r="T202" s="630"/>
      <c r="U202" s="630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F202" s="133"/>
    </row>
    <row r="203" spans="1:32" s="73" customFormat="1" ht="5.25" customHeight="1" x14ac:dyDescent="0.2">
      <c r="A203" s="133"/>
      <c r="B203" s="208"/>
      <c r="C203" s="158"/>
      <c r="D203" s="209"/>
      <c r="E203" s="241"/>
      <c r="F203" s="630"/>
      <c r="G203" s="630"/>
      <c r="H203" s="630"/>
      <c r="I203" s="630"/>
      <c r="J203" s="630"/>
      <c r="K203" s="630"/>
      <c r="L203" s="630"/>
      <c r="M203" s="630"/>
      <c r="N203" s="1473"/>
      <c r="O203" s="630"/>
      <c r="P203" s="630"/>
      <c r="Q203" s="630"/>
      <c r="R203" s="630"/>
      <c r="S203" s="630"/>
      <c r="T203" s="630"/>
      <c r="U203" s="630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</row>
    <row r="204" spans="1:32" s="73" customFormat="1" ht="29.25" customHeight="1" x14ac:dyDescent="0.2">
      <c r="A204" s="133"/>
      <c r="B204" s="208"/>
      <c r="C204" s="158"/>
      <c r="D204" s="235" t="s">
        <v>1057</v>
      </c>
      <c r="E204" s="156"/>
      <c r="F204" s="1393">
        <v>58115656</v>
      </c>
      <c r="G204" s="1393">
        <v>53576556</v>
      </c>
      <c r="H204" s="1393"/>
      <c r="I204" s="1612">
        <v>-4539100</v>
      </c>
      <c r="J204" s="630">
        <v>-4539100</v>
      </c>
      <c r="K204" s="630"/>
      <c r="L204" s="630"/>
      <c r="M204" s="630">
        <v>-4539100</v>
      </c>
      <c r="N204" s="1473"/>
      <c r="O204" s="630"/>
      <c r="P204" s="630"/>
      <c r="Q204" s="630"/>
      <c r="R204" s="630"/>
      <c r="S204" s="630"/>
      <c r="T204" s="630"/>
      <c r="U204" s="630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</row>
    <row r="205" spans="1:32" s="73" customFormat="1" ht="51.75" customHeight="1" x14ac:dyDescent="0.2">
      <c r="A205" s="133"/>
      <c r="B205" s="133"/>
      <c r="C205" s="219"/>
      <c r="D205" s="1613" t="s">
        <v>1058</v>
      </c>
      <c r="E205" s="156"/>
      <c r="F205" s="1393">
        <v>37743688</v>
      </c>
      <c r="G205" s="1393">
        <v>7269500</v>
      </c>
      <c r="H205" s="1393"/>
      <c r="I205" s="1612">
        <v>-30474188</v>
      </c>
      <c r="J205" s="630">
        <v>-30474188</v>
      </c>
      <c r="K205" s="630"/>
      <c r="L205" s="630"/>
      <c r="M205" s="630">
        <v>-30474188</v>
      </c>
      <c r="N205" s="1473"/>
      <c r="O205" s="630"/>
      <c r="P205" s="630"/>
      <c r="Q205" s="630"/>
      <c r="R205" s="630"/>
      <c r="S205" s="630"/>
      <c r="T205" s="630"/>
      <c r="U205" s="630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</row>
    <row r="206" spans="1:32" s="73" customFormat="1" ht="15" x14ac:dyDescent="0.2">
      <c r="A206" s="133"/>
      <c r="B206" s="133"/>
      <c r="C206" s="219"/>
      <c r="D206" s="235" t="s">
        <v>1383</v>
      </c>
      <c r="E206" s="156"/>
      <c r="F206" s="1393">
        <v>0</v>
      </c>
      <c r="G206" s="1393">
        <v>100000000</v>
      </c>
      <c r="H206" s="1393"/>
      <c r="I206" s="1612">
        <v>100000000</v>
      </c>
      <c r="J206" s="630">
        <v>100000000</v>
      </c>
      <c r="K206" s="630"/>
      <c r="L206" s="630"/>
      <c r="M206" s="630">
        <v>100000000</v>
      </c>
      <c r="N206" s="1473"/>
      <c r="O206" s="630"/>
      <c r="P206" s="630"/>
      <c r="Q206" s="630"/>
      <c r="R206" s="630"/>
      <c r="S206" s="630"/>
      <c r="T206" s="630"/>
      <c r="U206" s="630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</row>
    <row r="207" spans="1:32" s="73" customFormat="1" ht="15" x14ac:dyDescent="0.2">
      <c r="A207" s="133"/>
      <c r="B207" s="133"/>
      <c r="C207" s="219"/>
      <c r="D207" s="235" t="s">
        <v>1382</v>
      </c>
      <c r="E207" s="156"/>
      <c r="F207" s="536">
        <v>134928814</v>
      </c>
      <c r="G207" s="536">
        <v>109000000</v>
      </c>
      <c r="H207" s="536"/>
      <c r="I207" s="1612">
        <v>-25928814</v>
      </c>
      <c r="J207" s="630">
        <v>-25928814</v>
      </c>
      <c r="K207" s="630"/>
      <c r="L207" s="630"/>
      <c r="M207" s="630">
        <v>-25928814</v>
      </c>
      <c r="N207" s="1473"/>
      <c r="O207" s="630"/>
      <c r="P207" s="630"/>
      <c r="Q207" s="630"/>
      <c r="R207" s="630"/>
      <c r="S207" s="630"/>
      <c r="T207" s="630"/>
      <c r="U207" s="630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</row>
    <row r="208" spans="1:32" s="73" customFormat="1" ht="15.75" customHeight="1" x14ac:dyDescent="0.25">
      <c r="A208" s="133"/>
      <c r="B208" s="133"/>
      <c r="C208" s="219"/>
      <c r="D208" s="201" t="s">
        <v>1381</v>
      </c>
      <c r="E208" s="249"/>
      <c r="F208" s="536"/>
      <c r="G208" s="536">
        <v>18500000</v>
      </c>
      <c r="H208" s="536"/>
      <c r="I208" s="1612">
        <v>18500000</v>
      </c>
      <c r="J208" s="630">
        <v>18500000</v>
      </c>
      <c r="K208" s="630"/>
      <c r="L208" s="630"/>
      <c r="M208" s="630">
        <v>18500000</v>
      </c>
      <c r="N208" s="1473"/>
      <c r="O208" s="630"/>
      <c r="P208" s="630"/>
      <c r="Q208" s="630"/>
      <c r="R208" s="630"/>
      <c r="S208" s="630"/>
      <c r="T208" s="630"/>
      <c r="U208" s="630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</row>
    <row r="209" spans="1:32" s="73" customFormat="1" ht="15.75" hidden="1" customHeight="1" x14ac:dyDescent="0.25">
      <c r="A209" s="133"/>
      <c r="B209" s="133"/>
      <c r="C209" s="219"/>
      <c r="D209" s="201"/>
      <c r="E209" s="249"/>
      <c r="F209" s="540"/>
      <c r="G209" s="540"/>
      <c r="H209" s="540"/>
      <c r="I209" s="1612">
        <v>0</v>
      </c>
      <c r="J209" s="1392">
        <v>0</v>
      </c>
      <c r="K209" s="1392"/>
      <c r="L209" s="1392"/>
      <c r="M209" s="630">
        <v>0</v>
      </c>
      <c r="N209" s="1473"/>
      <c r="O209" s="630"/>
      <c r="P209" s="630"/>
      <c r="Q209" s="630"/>
      <c r="R209" s="630"/>
      <c r="S209" s="630"/>
      <c r="T209" s="630"/>
      <c r="U209" s="630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</row>
    <row r="210" spans="1:32" s="73" customFormat="1" ht="15" hidden="1" x14ac:dyDescent="0.25">
      <c r="A210" s="133"/>
      <c r="B210" s="133"/>
      <c r="C210" s="219"/>
      <c r="D210" s="203"/>
      <c r="E210" s="249"/>
      <c r="F210" s="536"/>
      <c r="G210" s="536"/>
      <c r="H210" s="536"/>
      <c r="I210" s="1383"/>
      <c r="J210" s="630">
        <v>0</v>
      </c>
      <c r="K210" s="630"/>
      <c r="L210" s="630"/>
      <c r="M210" s="630">
        <v>0</v>
      </c>
      <c r="N210" s="1473"/>
      <c r="O210" s="630"/>
      <c r="P210" s="630"/>
      <c r="Q210" s="630"/>
      <c r="R210" s="630"/>
      <c r="S210" s="630"/>
      <c r="T210" s="630"/>
      <c r="U210" s="630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F210" s="133"/>
    </row>
    <row r="211" spans="1:32" s="73" customFormat="1" ht="6" customHeight="1" thickBot="1" x14ac:dyDescent="0.25">
      <c r="A211" s="133"/>
      <c r="B211" s="133"/>
      <c r="C211" s="219"/>
      <c r="D211" s="209"/>
      <c r="E211" s="241"/>
      <c r="F211" s="536"/>
      <c r="G211" s="536"/>
      <c r="H211" s="536"/>
      <c r="I211" s="1393"/>
      <c r="J211" s="630"/>
      <c r="K211" s="630"/>
      <c r="L211" s="630"/>
      <c r="M211" s="630"/>
      <c r="N211" s="1473"/>
      <c r="O211" s="630"/>
      <c r="P211" s="630"/>
      <c r="Q211" s="630"/>
      <c r="R211" s="630"/>
      <c r="S211" s="630"/>
      <c r="T211" s="630"/>
      <c r="U211" s="630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F211" s="133"/>
    </row>
    <row r="212" spans="1:32" s="133" customFormat="1" ht="21" customHeight="1" thickBot="1" x14ac:dyDescent="0.25">
      <c r="B212" s="234" t="s">
        <v>224</v>
      </c>
      <c r="C212" s="232" t="s">
        <v>667</v>
      </c>
      <c r="D212" s="209"/>
      <c r="E212" s="241"/>
      <c r="F212" s="1395">
        <v>230788158</v>
      </c>
      <c r="G212" s="1395">
        <v>288346056</v>
      </c>
      <c r="H212" s="1395">
        <v>0</v>
      </c>
      <c r="I212" s="1395">
        <v>57557898</v>
      </c>
      <c r="J212" s="1395">
        <v>57557898</v>
      </c>
      <c r="K212" s="1395">
        <v>0</v>
      </c>
      <c r="L212" s="1395">
        <v>0</v>
      </c>
      <c r="M212" s="1395">
        <v>57557898</v>
      </c>
      <c r="N212" s="1649">
        <v>57557898</v>
      </c>
      <c r="O212" s="630"/>
      <c r="P212" s="630"/>
      <c r="Q212" s="630"/>
      <c r="R212" s="630"/>
      <c r="S212" s="630"/>
      <c r="T212" s="630"/>
      <c r="U212" s="630"/>
    </row>
    <row r="213" spans="1:32" s="133" customFormat="1" ht="6.75" customHeight="1" thickBot="1" x14ac:dyDescent="0.25">
      <c r="D213" s="209"/>
      <c r="E213" s="241"/>
      <c r="F213" s="536"/>
      <c r="G213" s="536"/>
      <c r="H213" s="536"/>
      <c r="I213" s="630"/>
      <c r="J213" s="630"/>
      <c r="K213" s="630"/>
      <c r="L213" s="630"/>
      <c r="M213" s="630"/>
      <c r="N213" s="1473"/>
      <c r="O213" s="630"/>
      <c r="P213" s="630"/>
      <c r="Q213" s="630"/>
      <c r="R213" s="630"/>
      <c r="S213" s="630"/>
      <c r="T213" s="630"/>
      <c r="U213" s="630"/>
    </row>
    <row r="214" spans="1:32" s="133" customFormat="1" ht="21" customHeight="1" thickBot="1" x14ac:dyDescent="0.25">
      <c r="C214" s="656" t="s">
        <v>525</v>
      </c>
      <c r="D214" s="657"/>
      <c r="E214" s="252"/>
      <c r="F214" s="1395">
        <v>250956809</v>
      </c>
      <c r="G214" s="1395">
        <v>322621465</v>
      </c>
      <c r="H214" s="1395">
        <v>0</v>
      </c>
      <c r="I214" s="1395">
        <v>64995656</v>
      </c>
      <c r="J214" s="1395">
        <v>64995656</v>
      </c>
      <c r="K214" s="1395">
        <v>0</v>
      </c>
      <c r="L214" s="1395">
        <v>0</v>
      </c>
      <c r="M214" s="1395">
        <v>71664656</v>
      </c>
      <c r="N214" s="1649">
        <v>64995656</v>
      </c>
      <c r="O214" s="630"/>
      <c r="P214" s="630"/>
      <c r="Q214" s="630"/>
      <c r="R214" s="630"/>
      <c r="S214" s="630"/>
      <c r="T214" s="630"/>
      <c r="U214" s="630"/>
    </row>
    <row r="215" spans="1:32" s="73" customFormat="1" ht="15" x14ac:dyDescent="0.2">
      <c r="A215" s="133"/>
      <c r="B215" s="133"/>
      <c r="C215" s="133"/>
      <c r="D215" s="209"/>
      <c r="E215" s="241"/>
      <c r="F215" s="536"/>
      <c r="G215" s="536"/>
      <c r="H215" s="536"/>
      <c r="I215" s="630"/>
      <c r="J215" s="630"/>
      <c r="K215" s="630"/>
      <c r="L215" s="630"/>
      <c r="M215" s="630"/>
      <c r="N215" s="1473"/>
      <c r="O215" s="630"/>
      <c r="P215" s="630"/>
      <c r="Q215" s="630"/>
      <c r="R215" s="630"/>
      <c r="S215" s="630"/>
      <c r="T215" s="630"/>
      <c r="U215" s="630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F215" s="133"/>
    </row>
    <row r="216" spans="1:32" s="73" customFormat="1" ht="3.75" customHeight="1" x14ac:dyDescent="0.2">
      <c r="A216" s="133"/>
      <c r="B216" s="133"/>
      <c r="C216" s="133"/>
      <c r="D216" s="209"/>
      <c r="E216" s="241"/>
      <c r="F216" s="536"/>
      <c r="G216" s="536"/>
      <c r="H216" s="536"/>
      <c r="I216" s="630"/>
      <c r="J216" s="630"/>
      <c r="K216" s="630"/>
      <c r="L216" s="630"/>
      <c r="M216" s="630"/>
      <c r="N216" s="1473"/>
      <c r="O216" s="630"/>
      <c r="P216" s="630"/>
      <c r="Q216" s="630"/>
      <c r="R216" s="630"/>
      <c r="S216" s="630"/>
      <c r="T216" s="630"/>
      <c r="U216" s="630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F216" s="133"/>
    </row>
    <row r="217" spans="1:32" s="73" customFormat="1" ht="0.75" customHeight="1" x14ac:dyDescent="0.2">
      <c r="A217" s="133"/>
      <c r="B217" s="133"/>
      <c r="C217" s="133"/>
      <c r="D217" s="209"/>
      <c r="E217" s="241"/>
      <c r="F217" s="536"/>
      <c r="G217" s="536"/>
      <c r="H217" s="536"/>
      <c r="I217" s="630"/>
      <c r="J217" s="630"/>
      <c r="K217" s="630"/>
      <c r="L217" s="630"/>
      <c r="M217" s="630"/>
      <c r="N217" s="1473"/>
      <c r="O217" s="630"/>
      <c r="P217" s="630"/>
      <c r="Q217" s="630"/>
      <c r="R217" s="630"/>
      <c r="S217" s="630"/>
      <c r="T217" s="630"/>
      <c r="U217" s="630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</row>
    <row r="218" spans="1:32" s="73" customFormat="1" ht="16.5" customHeight="1" x14ac:dyDescent="0.2">
      <c r="A218" s="133"/>
      <c r="B218" s="656" t="s">
        <v>225</v>
      </c>
      <c r="C218" s="660"/>
      <c r="D218" s="657"/>
      <c r="E218" s="241"/>
      <c r="F218" s="536"/>
      <c r="G218" s="536"/>
      <c r="H218" s="536"/>
      <c r="I218" s="630"/>
      <c r="J218" s="630"/>
      <c r="K218" s="630"/>
      <c r="L218" s="630"/>
      <c r="M218" s="630"/>
      <c r="N218" s="1473"/>
      <c r="O218" s="630"/>
      <c r="P218" s="630"/>
      <c r="Q218" s="630"/>
      <c r="R218" s="630"/>
      <c r="S218" s="630"/>
      <c r="T218" s="630"/>
      <c r="U218" s="630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F218" s="133"/>
    </row>
    <row r="219" spans="1:32" s="73" customFormat="1" ht="6" customHeight="1" x14ac:dyDescent="0.2">
      <c r="A219" s="133"/>
      <c r="B219" s="31"/>
      <c r="C219" s="133"/>
      <c r="D219" s="209"/>
      <c r="E219" s="241"/>
      <c r="F219" s="536"/>
      <c r="G219" s="536"/>
      <c r="H219" s="536"/>
      <c r="I219" s="630"/>
      <c r="J219" s="630"/>
      <c r="K219" s="630"/>
      <c r="L219" s="630"/>
      <c r="M219" s="630"/>
      <c r="N219" s="1473"/>
      <c r="O219" s="630"/>
      <c r="P219" s="630"/>
      <c r="Q219" s="630"/>
      <c r="R219" s="630"/>
      <c r="S219" s="630"/>
      <c r="T219" s="630"/>
      <c r="U219" s="630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</row>
    <row r="220" spans="1:32" s="73" customFormat="1" ht="15.75" customHeight="1" x14ac:dyDescent="0.2">
      <c r="A220" s="133"/>
      <c r="B220" s="211" t="s">
        <v>267</v>
      </c>
      <c r="C220" s="157" t="s">
        <v>488</v>
      </c>
      <c r="D220" s="209"/>
      <c r="E220" s="241"/>
      <c r="F220" s="536"/>
      <c r="G220" s="536"/>
      <c r="H220" s="536"/>
      <c r="I220" s="630"/>
      <c r="J220" s="630"/>
      <c r="K220" s="630"/>
      <c r="L220" s="630"/>
      <c r="M220" s="630"/>
      <c r="N220" s="1473"/>
      <c r="O220" s="630"/>
      <c r="P220" s="630"/>
      <c r="Q220" s="630"/>
      <c r="R220" s="630"/>
      <c r="S220" s="630"/>
      <c r="T220" s="630"/>
      <c r="U220" s="630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F220" s="133"/>
    </row>
    <row r="221" spans="1:32" s="133" customFormat="1" ht="28.5" customHeight="1" x14ac:dyDescent="0.2">
      <c r="C221" s="219"/>
      <c r="D221" s="235" t="s">
        <v>1055</v>
      </c>
      <c r="E221" s="156"/>
      <c r="F221" s="1393">
        <v>39250000</v>
      </c>
      <c r="G221" s="1393">
        <v>39250000</v>
      </c>
      <c r="H221" s="1393"/>
      <c r="I221" s="1612">
        <v>0</v>
      </c>
      <c r="J221" s="630">
        <v>0</v>
      </c>
      <c r="K221" s="630"/>
      <c r="L221" s="630"/>
      <c r="M221" s="630">
        <v>0</v>
      </c>
      <c r="N221" s="1473"/>
      <c r="O221" s="630"/>
      <c r="P221" s="630"/>
      <c r="Q221" s="630"/>
      <c r="R221" s="630"/>
      <c r="S221" s="630"/>
      <c r="T221" s="630"/>
      <c r="U221" s="630"/>
    </row>
    <row r="222" spans="1:32" s="133" customFormat="1" ht="15" x14ac:dyDescent="0.2">
      <c r="B222" s="208"/>
      <c r="C222" s="158"/>
      <c r="D222" s="1613" t="s">
        <v>1056</v>
      </c>
      <c r="E222" s="156"/>
      <c r="F222" s="1393">
        <v>270000000</v>
      </c>
      <c r="G222" s="1393">
        <v>263331000</v>
      </c>
      <c r="H222" s="1393"/>
      <c r="I222" s="1612">
        <v>-6669000</v>
      </c>
      <c r="J222" s="630">
        <v>-6669000</v>
      </c>
      <c r="K222" s="630"/>
      <c r="L222" s="630"/>
      <c r="M222" s="630">
        <v>-6669000</v>
      </c>
      <c r="N222" s="1473"/>
      <c r="O222" s="630"/>
      <c r="P222" s="630"/>
      <c r="Q222" s="630"/>
      <c r="R222" s="630"/>
      <c r="S222" s="630"/>
      <c r="T222" s="630"/>
      <c r="U222" s="630"/>
    </row>
    <row r="223" spans="1:32" s="133" customFormat="1" ht="15" x14ac:dyDescent="0.2">
      <c r="B223" s="208"/>
      <c r="C223" s="158"/>
      <c r="D223" s="235" t="s">
        <v>1059</v>
      </c>
      <c r="E223" s="156"/>
      <c r="F223" s="1393">
        <v>86036014</v>
      </c>
      <c r="G223" s="1393">
        <v>31521526</v>
      </c>
      <c r="H223" s="1393"/>
      <c r="I223" s="1612">
        <v>-54514488</v>
      </c>
      <c r="J223" s="630">
        <v>-54514488</v>
      </c>
      <c r="K223" s="630"/>
      <c r="L223" s="630"/>
      <c r="M223" s="630">
        <v>-54514488</v>
      </c>
      <c r="N223" s="1473"/>
      <c r="O223" s="630"/>
      <c r="P223" s="630"/>
      <c r="Q223" s="630"/>
      <c r="R223" s="630"/>
      <c r="S223" s="630"/>
      <c r="T223" s="630"/>
      <c r="U223" s="630"/>
    </row>
    <row r="224" spans="1:32" s="73" customFormat="1" ht="15" hidden="1" customHeight="1" x14ac:dyDescent="0.25">
      <c r="A224" s="133"/>
      <c r="B224" s="208"/>
      <c r="C224" s="158"/>
      <c r="D224" s="201"/>
      <c r="E224" s="249"/>
      <c r="F224" s="1393"/>
      <c r="G224" s="1393"/>
      <c r="H224" s="1393"/>
      <c r="I224" s="1383">
        <v>0</v>
      </c>
      <c r="J224" s="630">
        <v>0</v>
      </c>
      <c r="K224" s="630"/>
      <c r="L224" s="630"/>
      <c r="M224" s="630">
        <v>0</v>
      </c>
      <c r="N224" s="1473"/>
      <c r="O224" s="630"/>
      <c r="P224" s="630"/>
      <c r="Q224" s="630"/>
      <c r="R224" s="630"/>
      <c r="S224" s="630"/>
      <c r="T224" s="630"/>
      <c r="U224" s="630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</row>
    <row r="225" spans="1:32" s="73" customFormat="1" ht="15" hidden="1" customHeight="1" x14ac:dyDescent="0.25">
      <c r="A225" s="133"/>
      <c r="B225" s="208"/>
      <c r="C225" s="158"/>
      <c r="D225" s="201"/>
      <c r="E225" s="249"/>
      <c r="F225" s="1393"/>
      <c r="G225" s="1393"/>
      <c r="H225" s="1393"/>
      <c r="I225" s="1383">
        <v>0</v>
      </c>
      <c r="J225" s="630">
        <v>0</v>
      </c>
      <c r="K225" s="630"/>
      <c r="L225" s="630"/>
      <c r="M225" s="630">
        <v>0</v>
      </c>
      <c r="N225" s="1473"/>
      <c r="O225" s="630"/>
      <c r="P225" s="630"/>
      <c r="Q225" s="630"/>
      <c r="R225" s="630"/>
      <c r="S225" s="630"/>
      <c r="T225" s="630"/>
      <c r="U225" s="630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</row>
    <row r="226" spans="1:32" s="73" customFormat="1" ht="15.75" thickBot="1" x14ac:dyDescent="0.25">
      <c r="A226" s="133"/>
      <c r="B226" s="133"/>
      <c r="C226" s="133"/>
      <c r="D226" s="209"/>
      <c r="E226" s="241"/>
      <c r="F226" s="536"/>
      <c r="G226" s="536"/>
      <c r="H226" s="536"/>
      <c r="I226" s="630"/>
      <c r="J226" s="630"/>
      <c r="K226" s="630"/>
      <c r="L226" s="630"/>
      <c r="M226" s="630"/>
      <c r="N226" s="1473"/>
      <c r="O226" s="630"/>
      <c r="P226" s="630"/>
      <c r="Q226" s="630"/>
      <c r="R226" s="630"/>
      <c r="S226" s="630"/>
      <c r="T226" s="630"/>
      <c r="U226" s="630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</row>
    <row r="227" spans="1:32" s="73" customFormat="1" ht="17.25" customHeight="1" thickBot="1" x14ac:dyDescent="0.25">
      <c r="A227" s="133"/>
      <c r="B227" s="236" t="s">
        <v>267</v>
      </c>
      <c r="C227" s="232" t="s">
        <v>489</v>
      </c>
      <c r="D227" s="209"/>
      <c r="E227" s="241"/>
      <c r="F227" s="1395">
        <v>395286014</v>
      </c>
      <c r="G227" s="1395">
        <v>334102526</v>
      </c>
      <c r="H227" s="1395">
        <v>0</v>
      </c>
      <c r="I227" s="1395">
        <v>-61183488</v>
      </c>
      <c r="J227" s="1395">
        <v>-61183488</v>
      </c>
      <c r="K227" s="1395">
        <v>0</v>
      </c>
      <c r="L227" s="1395">
        <v>0</v>
      </c>
      <c r="M227" s="1395">
        <v>-61183488</v>
      </c>
      <c r="N227" s="1649">
        <v>-61183488</v>
      </c>
      <c r="O227" s="630"/>
      <c r="P227" s="630"/>
      <c r="Q227" s="630"/>
      <c r="R227" s="630"/>
      <c r="S227" s="630"/>
      <c r="T227" s="630"/>
      <c r="U227" s="630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</row>
    <row r="228" spans="1:32" s="73" customFormat="1" ht="13.5" customHeight="1" x14ac:dyDescent="0.2">
      <c r="A228" s="133"/>
      <c r="B228" s="133"/>
      <c r="C228" s="133"/>
      <c r="D228" s="209"/>
      <c r="E228" s="241"/>
      <c r="F228" s="536"/>
      <c r="G228" s="536"/>
      <c r="H228" s="536"/>
      <c r="I228" s="630"/>
      <c r="J228" s="630"/>
      <c r="K228" s="630"/>
      <c r="L228" s="630"/>
      <c r="M228" s="630"/>
      <c r="N228" s="1473"/>
      <c r="O228" s="630"/>
      <c r="P228" s="630"/>
      <c r="Q228" s="630"/>
      <c r="R228" s="630"/>
      <c r="S228" s="630"/>
      <c r="T228" s="630"/>
      <c r="U228" s="630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</row>
    <row r="229" spans="1:32" s="73" customFormat="1" ht="17.25" customHeight="1" x14ac:dyDescent="0.2">
      <c r="A229" s="133"/>
      <c r="B229" s="223" t="s">
        <v>224</v>
      </c>
      <c r="C229" s="157" t="s">
        <v>490</v>
      </c>
      <c r="D229" s="209"/>
      <c r="E229" s="241"/>
      <c r="F229" s="536"/>
      <c r="G229" s="536"/>
      <c r="H229" s="536"/>
      <c r="I229" s="630"/>
      <c r="J229" s="630"/>
      <c r="K229" s="630"/>
      <c r="L229" s="630"/>
      <c r="M229" s="630"/>
      <c r="N229" s="1473"/>
      <c r="O229" s="630"/>
      <c r="P229" s="630"/>
      <c r="Q229" s="630"/>
      <c r="R229" s="630"/>
      <c r="S229" s="630"/>
      <c r="T229" s="630"/>
      <c r="U229" s="630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</row>
    <row r="230" spans="1:32" s="73" customFormat="1" ht="2.25" customHeight="1" x14ac:dyDescent="0.25">
      <c r="A230" s="133"/>
      <c r="B230" s="210"/>
      <c r="C230" s="219"/>
      <c r="D230" s="201"/>
      <c r="E230" s="249"/>
      <c r="F230" s="1393"/>
      <c r="G230" s="1393"/>
      <c r="H230" s="1393"/>
      <c r="I230" s="1383"/>
      <c r="J230" s="630"/>
      <c r="K230" s="630"/>
      <c r="L230" s="630"/>
      <c r="M230" s="630"/>
      <c r="N230" s="1473"/>
      <c r="O230" s="630"/>
      <c r="P230" s="630"/>
      <c r="Q230" s="630"/>
      <c r="R230" s="630"/>
      <c r="S230" s="630"/>
      <c r="T230" s="630"/>
      <c r="U230" s="630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</row>
    <row r="231" spans="1:32" s="73" customFormat="1" ht="30" x14ac:dyDescent="0.25">
      <c r="A231" s="133"/>
      <c r="B231" s="210"/>
      <c r="C231" s="219"/>
      <c r="D231" s="203" t="s">
        <v>1384</v>
      </c>
      <c r="E231" s="249"/>
      <c r="F231" s="1393"/>
      <c r="G231" s="1393">
        <v>44460</v>
      </c>
      <c r="H231" s="1383"/>
      <c r="I231" s="1383">
        <v>44460</v>
      </c>
      <c r="J231" s="1392">
        <v>44460</v>
      </c>
      <c r="K231" s="1392"/>
      <c r="L231" s="1392"/>
      <c r="M231" s="630">
        <v>44460</v>
      </c>
      <c r="N231" s="1473"/>
      <c r="O231" s="535"/>
      <c r="P231" s="630"/>
      <c r="Q231" s="630"/>
      <c r="R231" s="630"/>
      <c r="S231" s="630"/>
      <c r="T231" s="630"/>
      <c r="U231" s="630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F231" s="133"/>
    </row>
    <row r="232" spans="1:32" s="73" customFormat="1" ht="15" hidden="1" x14ac:dyDescent="0.25">
      <c r="A232" s="133"/>
      <c r="B232" s="210"/>
      <c r="C232" s="219"/>
      <c r="D232" s="209"/>
      <c r="E232" s="241"/>
      <c r="F232" s="540"/>
      <c r="G232" s="540"/>
      <c r="H232" s="540"/>
      <c r="I232" s="1383"/>
      <c r="J232" s="1392"/>
      <c r="K232" s="1392"/>
      <c r="L232" s="1392"/>
      <c r="M232" s="1392"/>
      <c r="N232" s="1473"/>
      <c r="O232" s="630"/>
      <c r="P232" s="630"/>
      <c r="Q232" s="630"/>
      <c r="R232" s="630"/>
      <c r="S232" s="630"/>
      <c r="T232" s="630"/>
      <c r="U232" s="630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F232" s="133"/>
    </row>
    <row r="233" spans="1:32" s="73" customFormat="1" ht="15" hidden="1" customHeight="1" x14ac:dyDescent="0.2">
      <c r="A233" s="133"/>
      <c r="B233" s="210"/>
      <c r="C233" s="219"/>
      <c r="D233" s="209"/>
      <c r="E233" s="241"/>
      <c r="F233" s="1393"/>
      <c r="G233" s="1393"/>
      <c r="H233" s="1393"/>
      <c r="I233" s="1383">
        <v>0</v>
      </c>
      <c r="J233" s="630">
        <v>0</v>
      </c>
      <c r="K233" s="630"/>
      <c r="L233" s="630"/>
      <c r="M233" s="630"/>
      <c r="N233" s="1473"/>
      <c r="O233" s="630"/>
      <c r="P233" s="630"/>
      <c r="Q233" s="630"/>
      <c r="R233" s="630"/>
      <c r="S233" s="630"/>
      <c r="T233" s="630"/>
      <c r="U233" s="630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</row>
    <row r="234" spans="1:32" s="73" customFormat="1" ht="7.5" customHeight="1" thickBot="1" x14ac:dyDescent="0.25">
      <c r="A234" s="133"/>
      <c r="B234" s="210"/>
      <c r="C234" s="133"/>
      <c r="D234" s="209"/>
      <c r="E234" s="241"/>
      <c r="F234" s="536"/>
      <c r="G234" s="536"/>
      <c r="H234" s="536"/>
      <c r="I234" s="1383"/>
      <c r="J234" s="630"/>
      <c r="K234" s="630"/>
      <c r="L234" s="630"/>
      <c r="M234" s="630"/>
      <c r="N234" s="1473"/>
      <c r="O234" s="630"/>
      <c r="P234" s="630"/>
      <c r="Q234" s="630"/>
      <c r="R234" s="630"/>
      <c r="S234" s="630"/>
      <c r="T234" s="630"/>
      <c r="U234" s="630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F234" s="133"/>
    </row>
    <row r="235" spans="1:32" s="73" customFormat="1" ht="16.5" customHeight="1" thickBot="1" x14ac:dyDescent="0.25">
      <c r="A235" s="133"/>
      <c r="B235" s="237" t="s">
        <v>224</v>
      </c>
      <c r="C235" s="232" t="s">
        <v>599</v>
      </c>
      <c r="D235" s="209"/>
      <c r="E235" s="241"/>
      <c r="F235" s="1394">
        <v>0</v>
      </c>
      <c r="G235" s="1394">
        <v>44460</v>
      </c>
      <c r="H235" s="1395">
        <v>0</v>
      </c>
      <c r="I235" s="1395">
        <v>44460</v>
      </c>
      <c r="J235" s="1395">
        <v>44460</v>
      </c>
      <c r="K235" s="1395">
        <v>0</v>
      </c>
      <c r="L235" s="1395">
        <v>0</v>
      </c>
      <c r="M235" s="1395">
        <v>44460</v>
      </c>
      <c r="N235" s="1649">
        <v>44460</v>
      </c>
      <c r="O235" s="630"/>
      <c r="P235" s="630"/>
      <c r="Q235" s="630"/>
      <c r="R235" s="630"/>
      <c r="S235" s="630"/>
      <c r="T235" s="630"/>
      <c r="U235" s="630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F235" s="133"/>
    </row>
    <row r="236" spans="1:32" s="73" customFormat="1" ht="6" customHeight="1" thickBot="1" x14ac:dyDescent="0.25">
      <c r="A236" s="133"/>
      <c r="B236" s="133"/>
      <c r="C236" s="133"/>
      <c r="D236" s="209"/>
      <c r="E236" s="241"/>
      <c r="F236" s="630"/>
      <c r="G236" s="630"/>
      <c r="H236" s="630"/>
      <c r="I236" s="630"/>
      <c r="J236" s="630"/>
      <c r="K236" s="630"/>
      <c r="L236" s="630"/>
      <c r="M236" s="630"/>
      <c r="N236" s="1473"/>
      <c r="O236" s="630"/>
      <c r="P236" s="630"/>
      <c r="Q236" s="630"/>
      <c r="R236" s="630"/>
      <c r="S236" s="630"/>
      <c r="T236" s="630"/>
      <c r="U236" s="630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F236" s="133"/>
    </row>
    <row r="237" spans="1:32" s="73" customFormat="1" ht="18" customHeight="1" thickBot="1" x14ac:dyDescent="0.25">
      <c r="A237" s="32"/>
      <c r="B237" s="32"/>
      <c r="C237" s="656" t="s">
        <v>527</v>
      </c>
      <c r="D237" s="657"/>
      <c r="E237" s="252"/>
      <c r="F237" s="1394">
        <v>395286014</v>
      </c>
      <c r="G237" s="1394">
        <v>334146986</v>
      </c>
      <c r="H237" s="1394">
        <v>0</v>
      </c>
      <c r="I237" s="1394">
        <v>-61139028</v>
      </c>
      <c r="J237" s="1394">
        <v>-61139028</v>
      </c>
      <c r="K237" s="1394">
        <v>0</v>
      </c>
      <c r="L237" s="1394">
        <v>0</v>
      </c>
      <c r="M237" s="1394">
        <v>-61139028</v>
      </c>
      <c r="N237" s="1649">
        <v>-61139028</v>
      </c>
      <c r="O237" s="630"/>
      <c r="P237" s="630"/>
      <c r="Q237" s="630"/>
      <c r="R237" s="630"/>
      <c r="S237" s="630"/>
      <c r="T237" s="630"/>
      <c r="U237" s="630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</row>
    <row r="238" spans="1:32" s="73" customFormat="1" ht="15.75" thickBot="1" x14ac:dyDescent="0.25">
      <c r="A238" s="133"/>
      <c r="B238" s="133"/>
      <c r="C238" s="133"/>
      <c r="D238" s="209"/>
      <c r="E238" s="241"/>
      <c r="F238" s="630"/>
      <c r="G238" s="630"/>
      <c r="H238" s="630"/>
      <c r="I238" s="630"/>
      <c r="J238" s="630"/>
      <c r="K238" s="630"/>
      <c r="L238" s="630"/>
      <c r="M238" s="630"/>
      <c r="N238" s="1473"/>
      <c r="O238" s="630"/>
      <c r="P238" s="630"/>
      <c r="Q238" s="630"/>
      <c r="R238" s="630"/>
      <c r="S238" s="630"/>
      <c r="T238" s="630"/>
      <c r="U238" s="630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</row>
    <row r="239" spans="1:32" s="73" customFormat="1" ht="28.5" customHeight="1" thickBot="1" x14ac:dyDescent="0.25">
      <c r="A239" s="152"/>
      <c r="B239" s="1384"/>
      <c r="C239" s="1384" t="s">
        <v>320</v>
      </c>
      <c r="D239" s="1384"/>
      <c r="E239" s="1387"/>
      <c r="F239" s="1398">
        <v>646242823</v>
      </c>
      <c r="G239" s="1398">
        <v>656768451</v>
      </c>
      <c r="H239" s="1398">
        <v>0</v>
      </c>
      <c r="I239" s="1398">
        <v>3856628</v>
      </c>
      <c r="J239" s="1398">
        <v>3856628</v>
      </c>
      <c r="K239" s="1398">
        <v>0</v>
      </c>
      <c r="L239" s="1398">
        <v>0</v>
      </c>
      <c r="M239" s="1398">
        <v>10525628</v>
      </c>
      <c r="N239" s="1649"/>
      <c r="O239" s="630"/>
      <c r="P239" s="630"/>
      <c r="Q239" s="630"/>
      <c r="R239" s="630"/>
      <c r="S239" s="630"/>
      <c r="T239" s="630"/>
      <c r="U239" s="630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F239" s="133"/>
    </row>
    <row r="240" spans="1:32" s="64" customFormat="1" ht="15.75" thickBot="1" x14ac:dyDescent="0.3">
      <c r="A240" s="31"/>
      <c r="B240" s="133"/>
      <c r="C240" s="133"/>
      <c r="D240" s="209"/>
      <c r="E240" s="241"/>
      <c r="F240" s="682"/>
      <c r="G240" s="682"/>
      <c r="H240" s="682"/>
      <c r="I240" s="682"/>
      <c r="J240" s="682"/>
      <c r="K240" s="682"/>
      <c r="L240" s="682"/>
      <c r="M240" s="535"/>
      <c r="N240" s="1607"/>
      <c r="O240" s="535"/>
      <c r="P240" s="535"/>
      <c r="Q240" s="535"/>
      <c r="R240" s="535"/>
      <c r="S240" s="535"/>
      <c r="T240" s="535"/>
      <c r="U240" s="535"/>
      <c r="V240" s="1598"/>
      <c r="W240" s="1598"/>
      <c r="X240" s="1598"/>
      <c r="Y240" s="1598"/>
      <c r="Z240" s="1598"/>
      <c r="AA240" s="1598"/>
      <c r="AB240" s="1598"/>
      <c r="AC240" s="1598"/>
      <c r="AD240" s="1598"/>
      <c r="AE240" s="1598"/>
      <c r="AF240" s="1598"/>
    </row>
    <row r="241" spans="1:32" s="64" customFormat="1" ht="21.75" customHeight="1" thickBot="1" x14ac:dyDescent="0.3">
      <c r="A241" s="1384" t="s">
        <v>1207</v>
      </c>
      <c r="B241" s="1384" t="s">
        <v>1062</v>
      </c>
      <c r="C241" s="1385"/>
      <c r="D241" s="1386"/>
      <c r="E241" s="1387"/>
      <c r="F241" s="1398">
        <v>3090966915</v>
      </c>
      <c r="G241" s="1398">
        <v>3585348279</v>
      </c>
      <c r="H241" s="1398">
        <v>0</v>
      </c>
      <c r="I241" s="1398">
        <v>478836224</v>
      </c>
      <c r="J241" s="1398">
        <v>478836224</v>
      </c>
      <c r="K241" s="1398">
        <v>0</v>
      </c>
      <c r="L241" s="1398">
        <v>0</v>
      </c>
      <c r="M241" s="1398">
        <v>494381364</v>
      </c>
      <c r="N241" s="1607"/>
      <c r="O241" s="535"/>
      <c r="P241" s="535"/>
      <c r="Q241" s="535"/>
      <c r="R241" s="535"/>
      <c r="S241" s="535"/>
      <c r="T241" s="535"/>
      <c r="U241" s="535"/>
      <c r="V241" s="1598"/>
      <c r="W241" s="1598"/>
      <c r="X241" s="1598"/>
      <c r="Y241" s="1598"/>
      <c r="Z241" s="1598"/>
      <c r="AA241" s="1598"/>
      <c r="AB241" s="1598"/>
      <c r="AC241" s="1598"/>
      <c r="AD241" s="1598"/>
      <c r="AE241" s="1598"/>
      <c r="AF241" s="1598"/>
    </row>
    <row r="242" spans="1:32" s="64" customFormat="1" ht="15" x14ac:dyDescent="0.25">
      <c r="A242" s="31"/>
      <c r="B242" s="31"/>
      <c r="C242" s="133"/>
      <c r="D242" s="209"/>
      <c r="E242" s="241"/>
      <c r="F242" s="630"/>
      <c r="G242" s="630"/>
      <c r="H242" s="630"/>
      <c r="I242" s="630"/>
      <c r="J242" s="630"/>
      <c r="K242" s="630"/>
      <c r="L242" s="630"/>
      <c r="M242" s="535"/>
      <c r="N242" s="1607"/>
      <c r="O242" s="535"/>
      <c r="P242" s="535"/>
      <c r="Q242" s="535"/>
      <c r="R242" s="535"/>
      <c r="S242" s="535"/>
      <c r="T242" s="535"/>
      <c r="U242" s="535"/>
      <c r="V242" s="1598"/>
      <c r="W242" s="1598"/>
      <c r="X242" s="1598"/>
      <c r="Y242" s="1598"/>
      <c r="Z242" s="1598"/>
      <c r="AA242" s="1598"/>
      <c r="AB242" s="1598"/>
      <c r="AC242" s="1598"/>
      <c r="AD242" s="1598"/>
      <c r="AE242" s="1598"/>
      <c r="AF242" s="1598"/>
    </row>
    <row r="243" spans="1:32" s="64" customFormat="1" ht="15" x14ac:dyDescent="0.25">
      <c r="A243" s="133"/>
      <c r="B243" s="133"/>
      <c r="C243" s="31" t="s">
        <v>81</v>
      </c>
      <c r="D243" s="209"/>
      <c r="E243" s="241"/>
      <c r="F243" s="582">
        <v>2695680901</v>
      </c>
      <c r="G243" s="582">
        <v>3251201293</v>
      </c>
      <c r="H243" s="1383"/>
      <c r="I243" s="1383">
        <v>539975252</v>
      </c>
      <c r="J243" s="1383">
        <v>539975252</v>
      </c>
      <c r="K243" s="1383">
        <v>0</v>
      </c>
      <c r="L243" s="1383">
        <v>0</v>
      </c>
      <c r="M243" s="1383">
        <v>555520392</v>
      </c>
      <c r="N243" s="1607"/>
      <c r="O243" s="535"/>
      <c r="P243" s="535"/>
      <c r="Q243" s="535"/>
      <c r="R243" s="535"/>
      <c r="S243" s="535"/>
      <c r="T243" s="535"/>
      <c r="U243" s="535"/>
      <c r="V243" s="1598"/>
      <c r="W243" s="1598"/>
      <c r="X243" s="1598"/>
      <c r="Y243" s="1598"/>
      <c r="Z243" s="1598"/>
      <c r="AA243" s="1598"/>
      <c r="AB243" s="1598"/>
      <c r="AC243" s="1598"/>
      <c r="AD243" s="1598"/>
      <c r="AE243" s="1598"/>
      <c r="AF243" s="1598"/>
    </row>
    <row r="244" spans="1:32" s="64" customFormat="1" ht="15" x14ac:dyDescent="0.25">
      <c r="A244" s="133"/>
      <c r="B244" s="133"/>
      <c r="C244" s="31" t="s">
        <v>43</v>
      </c>
      <c r="D244" s="209"/>
      <c r="E244" s="241"/>
      <c r="F244" s="582">
        <v>395286014</v>
      </c>
      <c r="G244" s="582">
        <v>334146986</v>
      </c>
      <c r="H244" s="582"/>
      <c r="I244" s="582">
        <v>-61139028</v>
      </c>
      <c r="J244" s="582">
        <v>-61139028</v>
      </c>
      <c r="K244" s="582">
        <v>0</v>
      </c>
      <c r="L244" s="582">
        <v>0</v>
      </c>
      <c r="M244" s="1383">
        <v>-61139028</v>
      </c>
      <c r="N244" s="1607"/>
      <c r="O244" s="535"/>
      <c r="P244" s="535"/>
      <c r="Q244" s="535"/>
      <c r="R244" s="535"/>
      <c r="S244" s="535"/>
      <c r="T244" s="535"/>
      <c r="U244" s="535"/>
      <c r="V244" s="1598"/>
      <c r="W244" s="1598"/>
      <c r="X244" s="1598"/>
      <c r="Y244" s="1598"/>
      <c r="Z244" s="1598"/>
      <c r="AA244" s="1598"/>
      <c r="AB244" s="1598"/>
      <c r="AC244" s="1598"/>
      <c r="AD244" s="1598"/>
      <c r="AE244" s="1598"/>
      <c r="AF244" s="1598"/>
    </row>
    <row r="245" spans="1:32" s="64" customFormat="1" ht="15" hidden="1" x14ac:dyDescent="0.25">
      <c r="A245" s="133"/>
      <c r="B245" s="133"/>
      <c r="C245" s="31" t="s">
        <v>44</v>
      </c>
      <c r="D245" s="209"/>
      <c r="E245" s="241"/>
      <c r="F245" s="1401">
        <v>0</v>
      </c>
      <c r="G245" s="1401">
        <v>0</v>
      </c>
      <c r="H245" s="1401">
        <v>0</v>
      </c>
      <c r="I245" s="1383">
        <v>0</v>
      </c>
      <c r="J245" s="582">
        <v>0</v>
      </c>
      <c r="K245" s="582">
        <v>0</v>
      </c>
      <c r="L245" s="582">
        <v>0</v>
      </c>
      <c r="M245" s="582">
        <v>0</v>
      </c>
      <c r="N245" s="1607"/>
      <c r="O245" s="535"/>
      <c r="P245" s="535"/>
      <c r="Q245" s="535"/>
      <c r="R245" s="535"/>
      <c r="S245" s="535"/>
      <c r="T245" s="535"/>
      <c r="U245" s="535"/>
      <c r="V245" s="1598"/>
      <c r="W245" s="1598"/>
      <c r="X245" s="1598"/>
      <c r="Y245" s="1598"/>
      <c r="Z245" s="1598"/>
      <c r="AA245" s="1598"/>
      <c r="AB245" s="1598"/>
      <c r="AC245" s="1598"/>
      <c r="AD245" s="1598"/>
      <c r="AE245" s="1598"/>
      <c r="AF245" s="1598"/>
    </row>
    <row r="246" spans="1:32" s="64" customFormat="1" ht="5.25" customHeight="1" thickBot="1" x14ac:dyDescent="0.3">
      <c r="A246" s="133"/>
      <c r="B246" s="133"/>
      <c r="C246" s="133"/>
      <c r="D246" s="209"/>
      <c r="E246" s="241"/>
      <c r="F246" s="630"/>
      <c r="G246" s="630"/>
      <c r="H246" s="630"/>
      <c r="I246" s="536"/>
      <c r="J246" s="630"/>
      <c r="K246" s="630"/>
      <c r="L246" s="630"/>
      <c r="M246" s="630"/>
      <c r="N246" s="1607"/>
      <c r="O246" s="535"/>
      <c r="P246" s="535"/>
      <c r="Q246" s="535"/>
      <c r="R246" s="535"/>
      <c r="S246" s="535"/>
      <c r="T246" s="535"/>
      <c r="U246" s="535"/>
      <c r="V246" s="1598"/>
      <c r="W246" s="1598"/>
      <c r="X246" s="1598"/>
      <c r="Y246" s="1598"/>
      <c r="Z246" s="1598"/>
      <c r="AA246" s="1598"/>
      <c r="AB246" s="1598"/>
      <c r="AC246" s="1598"/>
      <c r="AD246" s="1598"/>
      <c r="AE246" s="1598"/>
      <c r="AF246" s="1598"/>
    </row>
    <row r="247" spans="1:32" s="64" customFormat="1" ht="27" customHeight="1" thickBot="1" x14ac:dyDescent="0.3">
      <c r="A247" s="1384"/>
      <c r="B247" s="1384"/>
      <c r="C247" s="1384" t="s">
        <v>1215</v>
      </c>
      <c r="D247" s="1384"/>
      <c r="E247" s="1387"/>
      <c r="F247" s="1398">
        <v>3090966915</v>
      </c>
      <c r="G247" s="1398">
        <v>3585348279</v>
      </c>
      <c r="H247" s="1398">
        <v>0</v>
      </c>
      <c r="I247" s="1398">
        <v>478836224</v>
      </c>
      <c r="J247" s="1398">
        <v>478836224</v>
      </c>
      <c r="K247" s="1398">
        <v>0</v>
      </c>
      <c r="L247" s="1398">
        <v>0</v>
      </c>
      <c r="M247" s="1398">
        <v>494381364</v>
      </c>
      <c r="N247" s="1649">
        <v>478836224</v>
      </c>
      <c r="O247" s="535"/>
      <c r="P247" s="535"/>
      <c r="Q247" s="535"/>
      <c r="R247" s="535"/>
      <c r="S247" s="535"/>
      <c r="T247" s="535"/>
      <c r="U247" s="535"/>
      <c r="V247" s="1598"/>
      <c r="W247" s="1598"/>
      <c r="X247" s="1598"/>
      <c r="Y247" s="1598"/>
      <c r="Z247" s="1598"/>
      <c r="AA247" s="1598"/>
      <c r="AB247" s="1598"/>
      <c r="AC247" s="1598"/>
      <c r="AD247" s="1598"/>
      <c r="AE247" s="1598"/>
      <c r="AF247" s="1598"/>
    </row>
    <row r="248" spans="1:32" s="64" customFormat="1" ht="15" x14ac:dyDescent="0.25">
      <c r="A248" s="31"/>
      <c r="B248" s="133"/>
      <c r="C248" s="133"/>
      <c r="D248" s="209"/>
      <c r="E248" s="241"/>
      <c r="F248" s="682"/>
      <c r="G248" s="682"/>
      <c r="H248" s="682"/>
      <c r="I248" s="688"/>
      <c r="J248" s="682"/>
      <c r="K248" s="682"/>
      <c r="L248" s="682"/>
      <c r="M248" s="682"/>
      <c r="N248" s="1607"/>
      <c r="O248" s="535"/>
      <c r="P248" s="535"/>
      <c r="Q248" s="535"/>
      <c r="R248" s="535"/>
      <c r="S248" s="535"/>
      <c r="T248" s="535"/>
      <c r="U248" s="535"/>
      <c r="V248" s="1598"/>
      <c r="W248" s="1598"/>
      <c r="X248" s="1598"/>
      <c r="Y248" s="1598"/>
      <c r="Z248" s="1598"/>
      <c r="AA248" s="1598"/>
      <c r="AB248" s="1598"/>
      <c r="AC248" s="1598"/>
      <c r="AD248" s="1598"/>
      <c r="AE248" s="1598"/>
      <c r="AF248" s="1598"/>
    </row>
    <row r="249" spans="1:32" s="64" customFormat="1" ht="15" customHeight="1" x14ac:dyDescent="0.25">
      <c r="A249" s="152" t="s">
        <v>33</v>
      </c>
      <c r="B249" s="31" t="s">
        <v>82</v>
      </c>
      <c r="C249" s="133"/>
      <c r="D249" s="209"/>
      <c r="E249" s="241"/>
      <c r="F249" s="682"/>
      <c r="G249" s="682"/>
      <c r="H249" s="682"/>
      <c r="I249" s="688"/>
      <c r="J249" s="682"/>
      <c r="K249" s="682"/>
      <c r="L249" s="682"/>
      <c r="M249" s="682"/>
      <c r="N249" s="1607"/>
      <c r="O249" s="535"/>
      <c r="P249" s="535"/>
      <c r="Q249" s="535"/>
      <c r="R249" s="535"/>
      <c r="S249" s="535"/>
      <c r="T249" s="535"/>
      <c r="U249" s="535"/>
      <c r="V249" s="1598"/>
      <c r="W249" s="1598"/>
      <c r="X249" s="1598"/>
      <c r="Y249" s="1598"/>
      <c r="Z249" s="1598"/>
      <c r="AA249" s="1598"/>
      <c r="AB249" s="1598"/>
      <c r="AC249" s="1598"/>
      <c r="AD249" s="1598"/>
      <c r="AE249" s="1598"/>
      <c r="AF249" s="1598"/>
    </row>
    <row r="250" spans="1:32" s="64" customFormat="1" ht="12" hidden="1" customHeight="1" x14ac:dyDescent="0.25">
      <c r="A250" s="152"/>
      <c r="B250" s="31"/>
      <c r="C250" s="133"/>
      <c r="D250" s="209"/>
      <c r="E250" s="241"/>
      <c r="F250" s="682"/>
      <c r="G250" s="682"/>
      <c r="H250" s="682"/>
      <c r="I250" s="688"/>
      <c r="J250" s="682"/>
      <c r="K250" s="682"/>
      <c r="L250" s="682"/>
      <c r="M250" s="682"/>
      <c r="N250" s="1607"/>
      <c r="O250" s="535"/>
      <c r="P250" s="535"/>
      <c r="Q250" s="535"/>
      <c r="R250" s="535"/>
      <c r="S250" s="535"/>
      <c r="T250" s="535"/>
      <c r="U250" s="535"/>
      <c r="V250" s="1598"/>
      <c r="W250" s="1598"/>
      <c r="X250" s="1598"/>
      <c r="Y250" s="1598"/>
      <c r="Z250" s="1598"/>
      <c r="AA250" s="1598"/>
      <c r="AB250" s="1598"/>
      <c r="AC250" s="1598"/>
      <c r="AD250" s="1598"/>
      <c r="AE250" s="1598"/>
      <c r="AF250" s="1598"/>
    </row>
    <row r="251" spans="1:32" s="64" customFormat="1" ht="15" hidden="1" customHeight="1" x14ac:dyDescent="0.25">
      <c r="A251" s="152"/>
      <c r="B251" s="31"/>
      <c r="C251" s="31" t="s">
        <v>668</v>
      </c>
      <c r="D251" s="31"/>
      <c r="E251" s="221"/>
      <c r="F251" s="682"/>
      <c r="G251" s="682"/>
      <c r="H251" s="682"/>
      <c r="I251" s="688"/>
      <c r="J251" s="682"/>
      <c r="K251" s="682"/>
      <c r="L251" s="682"/>
      <c r="M251" s="682"/>
      <c r="N251" s="1607"/>
      <c r="O251" s="535"/>
      <c r="P251" s="535"/>
      <c r="Q251" s="535"/>
      <c r="R251" s="535"/>
      <c r="S251" s="535"/>
      <c r="T251" s="535"/>
      <c r="U251" s="535"/>
      <c r="V251" s="1598"/>
      <c r="W251" s="1598"/>
      <c r="X251" s="1598"/>
      <c r="Y251" s="1598"/>
      <c r="Z251" s="1598"/>
      <c r="AA251" s="1598"/>
      <c r="AB251" s="1598"/>
      <c r="AC251" s="1598"/>
      <c r="AD251" s="1598"/>
      <c r="AE251" s="1598"/>
      <c r="AF251" s="1598"/>
    </row>
    <row r="252" spans="1:32" s="64" customFormat="1" ht="13.5" hidden="1" customHeight="1" x14ac:dyDescent="0.25">
      <c r="A252" s="152"/>
      <c r="B252" s="31"/>
      <c r="C252" s="133"/>
      <c r="D252" s="209"/>
      <c r="E252" s="241"/>
      <c r="F252" s="582"/>
      <c r="G252" s="582"/>
      <c r="H252" s="582"/>
      <c r="I252" s="1383"/>
      <c r="J252" s="1401">
        <v>0</v>
      </c>
      <c r="K252" s="1401">
        <v>0</v>
      </c>
      <c r="L252" s="1401">
        <v>0</v>
      </c>
      <c r="M252" s="1401">
        <v>0</v>
      </c>
      <c r="N252" s="1607"/>
      <c r="O252" s="535"/>
      <c r="P252" s="535"/>
      <c r="Q252" s="535"/>
      <c r="R252" s="535"/>
      <c r="S252" s="535"/>
      <c r="T252" s="535"/>
      <c r="U252" s="535"/>
      <c r="V252" s="1598"/>
      <c r="W252" s="1598"/>
      <c r="X252" s="1598"/>
      <c r="Y252" s="1598"/>
      <c r="Z252" s="1598"/>
      <c r="AA252" s="1598"/>
      <c r="AB252" s="1598"/>
      <c r="AC252" s="1598"/>
      <c r="AD252" s="1598"/>
      <c r="AE252" s="1598"/>
      <c r="AF252" s="1598"/>
    </row>
    <row r="253" spans="1:32" s="64" customFormat="1" ht="12.75" hidden="1" customHeight="1" thickBot="1" x14ac:dyDescent="0.25">
      <c r="A253" s="152"/>
      <c r="B253" s="31"/>
      <c r="C253" s="133"/>
      <c r="D253" s="209"/>
      <c r="E253" s="241"/>
      <c r="F253" s="1401"/>
      <c r="G253" s="1401"/>
      <c r="H253" s="1401"/>
      <c r="I253" s="582"/>
      <c r="J253" s="1401"/>
      <c r="K253" s="1401"/>
      <c r="L253" s="1401"/>
      <c r="M253" s="1401"/>
      <c r="N253" s="1607"/>
      <c r="O253" s="535"/>
      <c r="P253" s="535"/>
      <c r="Q253" s="535"/>
      <c r="R253" s="535"/>
      <c r="S253" s="535"/>
      <c r="T253" s="535"/>
      <c r="U253" s="535"/>
      <c r="V253" s="1598"/>
      <c r="W253" s="1598"/>
      <c r="X253" s="1598"/>
      <c r="Y253" s="1598"/>
      <c r="Z253" s="1598"/>
      <c r="AA253" s="1598"/>
      <c r="AB253" s="1598"/>
      <c r="AC253" s="1598"/>
      <c r="AD253" s="1598"/>
      <c r="AE253" s="1598"/>
      <c r="AF253" s="1598"/>
    </row>
    <row r="254" spans="1:32" s="64" customFormat="1" ht="15" hidden="1" customHeight="1" thickBot="1" x14ac:dyDescent="0.3">
      <c r="A254" s="152"/>
      <c r="B254" s="31"/>
      <c r="C254" s="31" t="s">
        <v>669</v>
      </c>
      <c r="D254" s="209"/>
      <c r="E254" s="241"/>
      <c r="F254" s="1394">
        <v>0</v>
      </c>
      <c r="G254" s="1394">
        <v>0</v>
      </c>
      <c r="H254" s="1394">
        <v>0</v>
      </c>
      <c r="I254" s="1383">
        <v>0</v>
      </c>
      <c r="J254" s="1383">
        <v>0</v>
      </c>
      <c r="K254" s="1383">
        <v>0</v>
      </c>
      <c r="L254" s="1383">
        <v>0</v>
      </c>
      <c r="M254" s="1383">
        <v>0</v>
      </c>
      <c r="N254" s="1607"/>
      <c r="O254" s="535"/>
      <c r="P254" s="535"/>
      <c r="Q254" s="535"/>
      <c r="R254" s="535"/>
      <c r="S254" s="535"/>
      <c r="T254" s="535"/>
      <c r="U254" s="535"/>
      <c r="V254" s="1598"/>
      <c r="W254" s="1598"/>
      <c r="X254" s="1598"/>
      <c r="Y254" s="1598"/>
      <c r="Z254" s="1598"/>
      <c r="AA254" s="1598"/>
      <c r="AB254" s="1598"/>
      <c r="AC254" s="1598"/>
      <c r="AD254" s="1598"/>
      <c r="AE254" s="1598"/>
      <c r="AF254" s="1598"/>
    </row>
    <row r="255" spans="1:32" s="64" customFormat="1" ht="11.25" hidden="1" customHeight="1" x14ac:dyDescent="0.25">
      <c r="A255" s="152"/>
      <c r="B255" s="31"/>
      <c r="C255" s="31"/>
      <c r="D255" s="209"/>
      <c r="E255" s="241"/>
      <c r="F255" s="682"/>
      <c r="G255" s="682"/>
      <c r="H255" s="682"/>
      <c r="I255" s="688"/>
      <c r="J255" s="688"/>
      <c r="K255" s="688"/>
      <c r="L255" s="688"/>
      <c r="M255" s="688"/>
      <c r="N255" s="1607"/>
      <c r="O255" s="535"/>
      <c r="P255" s="535"/>
      <c r="Q255" s="535"/>
      <c r="R255" s="535"/>
      <c r="S255" s="535"/>
      <c r="T255" s="535"/>
      <c r="U255" s="535"/>
      <c r="V255" s="1598"/>
      <c r="W255" s="1598"/>
      <c r="X255" s="1598"/>
      <c r="Y255" s="1598"/>
      <c r="Z255" s="1598"/>
      <c r="AA255" s="1598"/>
      <c r="AB255" s="1598"/>
      <c r="AC255" s="1598"/>
      <c r="AD255" s="1598"/>
      <c r="AE255" s="1598"/>
      <c r="AF255" s="1598"/>
    </row>
    <row r="256" spans="1:32" s="64" customFormat="1" ht="15" hidden="1" customHeight="1" x14ac:dyDescent="0.25">
      <c r="A256" s="152"/>
      <c r="B256" s="31"/>
      <c r="C256" s="31"/>
      <c r="D256" s="209"/>
      <c r="E256" s="241"/>
      <c r="F256" s="682"/>
      <c r="G256" s="682"/>
      <c r="H256" s="682"/>
      <c r="I256" s="688"/>
      <c r="J256" s="688"/>
      <c r="K256" s="688"/>
      <c r="L256" s="688"/>
      <c r="M256" s="688"/>
      <c r="N256" s="1607"/>
      <c r="O256" s="535"/>
      <c r="P256" s="535"/>
      <c r="Q256" s="535"/>
      <c r="R256" s="535"/>
      <c r="S256" s="535"/>
      <c r="T256" s="535"/>
      <c r="U256" s="535"/>
      <c r="V256" s="1598"/>
      <c r="W256" s="1598"/>
      <c r="X256" s="1598"/>
      <c r="Y256" s="1598"/>
      <c r="Z256" s="1598"/>
      <c r="AA256" s="1598"/>
      <c r="AB256" s="1598"/>
      <c r="AC256" s="1598"/>
      <c r="AD256" s="1598"/>
      <c r="AE256" s="1598"/>
      <c r="AF256" s="1598"/>
    </row>
    <row r="257" spans="1:32" s="64" customFormat="1" ht="13.5" hidden="1" customHeight="1" x14ac:dyDescent="0.25">
      <c r="A257" s="31"/>
      <c r="B257" s="133"/>
      <c r="C257" s="31" t="s">
        <v>494</v>
      </c>
      <c r="D257" s="209"/>
      <c r="E257" s="241"/>
      <c r="F257" s="688"/>
      <c r="G257" s="688"/>
      <c r="H257" s="688"/>
      <c r="I257" s="688"/>
      <c r="J257" s="682"/>
      <c r="K257" s="682"/>
      <c r="L257" s="682"/>
      <c r="M257" s="682"/>
      <c r="N257" s="1607"/>
      <c r="O257" s="535"/>
      <c r="P257" s="535"/>
      <c r="Q257" s="535"/>
      <c r="R257" s="535"/>
      <c r="S257" s="535"/>
      <c r="T257" s="535"/>
      <c r="U257" s="535"/>
      <c r="V257" s="1598"/>
      <c r="W257" s="1598"/>
      <c r="X257" s="1598"/>
      <c r="Y257" s="1598"/>
      <c r="Z257" s="1598"/>
      <c r="AA257" s="1598"/>
      <c r="AB257" s="1598"/>
      <c r="AC257" s="1598"/>
      <c r="AD257" s="1598"/>
      <c r="AE257" s="1598"/>
      <c r="AF257" s="1598"/>
    </row>
    <row r="258" spans="1:32" s="64" customFormat="1" ht="15" hidden="1" customHeight="1" x14ac:dyDescent="0.25">
      <c r="A258" s="31"/>
      <c r="B258" s="133"/>
      <c r="C258" s="133"/>
      <c r="D258" s="209"/>
      <c r="E258" s="241"/>
      <c r="F258" s="582"/>
      <c r="G258" s="582"/>
      <c r="H258" s="582"/>
      <c r="I258" s="1383"/>
      <c r="J258" s="1401">
        <v>0</v>
      </c>
      <c r="K258" s="1401">
        <v>0</v>
      </c>
      <c r="L258" s="1401">
        <v>0</v>
      </c>
      <c r="M258" s="1401">
        <v>0</v>
      </c>
      <c r="N258" s="1607"/>
      <c r="O258" s="535"/>
      <c r="P258" s="535"/>
      <c r="Q258" s="535"/>
      <c r="R258" s="535"/>
      <c r="S258" s="535"/>
      <c r="T258" s="535"/>
      <c r="U258" s="535"/>
      <c r="V258" s="1598"/>
      <c r="W258" s="1598"/>
      <c r="X258" s="1598"/>
      <c r="Y258" s="1598"/>
      <c r="Z258" s="1598"/>
      <c r="AA258" s="1598"/>
      <c r="AB258" s="1598"/>
      <c r="AC258" s="1598"/>
      <c r="AD258" s="1598"/>
      <c r="AE258" s="1598"/>
      <c r="AF258" s="1598"/>
    </row>
    <row r="259" spans="1:32" s="64" customFormat="1" ht="32.25" hidden="1" customHeight="1" x14ac:dyDescent="0.25">
      <c r="A259" s="31"/>
      <c r="B259" s="133"/>
      <c r="C259" s="133"/>
      <c r="D259" s="209"/>
      <c r="E259" s="241"/>
      <c r="F259" s="582"/>
      <c r="G259" s="582"/>
      <c r="H259" s="582"/>
      <c r="I259" s="1383"/>
      <c r="J259" s="1401">
        <v>0</v>
      </c>
      <c r="K259" s="1401">
        <v>0</v>
      </c>
      <c r="L259" s="1401">
        <v>0</v>
      </c>
      <c r="M259" s="1401">
        <v>0</v>
      </c>
      <c r="N259" s="1607"/>
      <c r="O259" s="535"/>
      <c r="P259" s="535"/>
      <c r="Q259" s="535"/>
      <c r="R259" s="535"/>
      <c r="S259" s="535"/>
      <c r="T259" s="535"/>
      <c r="U259" s="535"/>
      <c r="V259" s="1598"/>
      <c r="W259" s="1598"/>
      <c r="X259" s="1598"/>
      <c r="Y259" s="1598"/>
      <c r="Z259" s="1598"/>
      <c r="AA259" s="1598"/>
      <c r="AB259" s="1598"/>
      <c r="AC259" s="1598"/>
      <c r="AD259" s="1598"/>
      <c r="AE259" s="1598"/>
      <c r="AF259" s="1598"/>
    </row>
    <row r="260" spans="1:32" s="64" customFormat="1" ht="14.25" hidden="1" customHeight="1" thickBot="1" x14ac:dyDescent="0.25">
      <c r="A260" s="31"/>
      <c r="B260" s="133"/>
      <c r="C260" s="133"/>
      <c r="D260" s="209"/>
      <c r="E260" s="241"/>
      <c r="F260" s="582"/>
      <c r="G260" s="582"/>
      <c r="H260" s="582"/>
      <c r="I260" s="582"/>
      <c r="J260" s="1401"/>
      <c r="K260" s="1401"/>
      <c r="L260" s="1401"/>
      <c r="M260" s="1401"/>
      <c r="N260" s="1607"/>
      <c r="O260" s="535"/>
      <c r="P260" s="535"/>
      <c r="Q260" s="535"/>
      <c r="R260" s="535"/>
      <c r="S260" s="535"/>
      <c r="T260" s="535"/>
      <c r="U260" s="535"/>
      <c r="V260" s="1598"/>
      <c r="W260" s="1598"/>
      <c r="X260" s="1598"/>
      <c r="Y260" s="1598"/>
      <c r="Z260" s="1598"/>
      <c r="AA260" s="1598"/>
      <c r="AB260" s="1598"/>
      <c r="AC260" s="1598"/>
      <c r="AD260" s="1598"/>
      <c r="AE260" s="1598"/>
      <c r="AF260" s="1598"/>
    </row>
    <row r="261" spans="1:32" s="64" customFormat="1" ht="14.25" hidden="1" customHeight="1" thickBot="1" x14ac:dyDescent="0.3">
      <c r="A261" s="31"/>
      <c r="B261" s="133"/>
      <c r="C261" s="31" t="s">
        <v>603</v>
      </c>
      <c r="D261" s="209"/>
      <c r="E261" s="241"/>
      <c r="F261" s="1395">
        <v>0</v>
      </c>
      <c r="G261" s="1395">
        <v>0</v>
      </c>
      <c r="H261" s="1395">
        <v>0</v>
      </c>
      <c r="I261" s="1383">
        <v>0</v>
      </c>
      <c r="J261" s="1383">
        <v>0</v>
      </c>
      <c r="K261" s="1383">
        <v>0</v>
      </c>
      <c r="L261" s="1383">
        <v>0</v>
      </c>
      <c r="M261" s="1383">
        <v>0</v>
      </c>
      <c r="N261" s="1649">
        <v>0</v>
      </c>
      <c r="O261" s="535"/>
      <c r="P261" s="535"/>
      <c r="Q261" s="535"/>
      <c r="R261" s="535"/>
      <c r="S261" s="535"/>
      <c r="T261" s="535"/>
      <c r="U261" s="535"/>
      <c r="V261" s="1598"/>
      <c r="W261" s="1598"/>
      <c r="X261" s="1598"/>
      <c r="Y261" s="1598"/>
      <c r="Z261" s="1598"/>
      <c r="AA261" s="1598"/>
      <c r="AB261" s="1598"/>
      <c r="AC261" s="1598"/>
      <c r="AD261" s="1598"/>
      <c r="AE261" s="1598"/>
      <c r="AF261" s="1598"/>
    </row>
    <row r="262" spans="1:32" s="64" customFormat="1" ht="6.75" customHeight="1" thickBot="1" x14ac:dyDescent="0.3">
      <c r="A262" s="31"/>
      <c r="B262" s="133"/>
      <c r="C262" s="31"/>
      <c r="D262" s="209"/>
      <c r="E262" s="241"/>
      <c r="F262" s="688"/>
      <c r="G262" s="688"/>
      <c r="H262" s="688"/>
      <c r="I262" s="688"/>
      <c r="J262" s="688"/>
      <c r="K262" s="688"/>
      <c r="L262" s="688"/>
      <c r="M262" s="688"/>
      <c r="N262" s="1653"/>
      <c r="O262" s="535"/>
      <c r="P262" s="535"/>
      <c r="Q262" s="535"/>
      <c r="R262" s="535"/>
      <c r="S262" s="535"/>
      <c r="T262" s="535"/>
      <c r="U262" s="535"/>
      <c r="V262" s="1598"/>
      <c r="W262" s="1598"/>
      <c r="X262" s="1598"/>
      <c r="Y262" s="1598"/>
      <c r="Z262" s="1598"/>
      <c r="AA262" s="1598"/>
      <c r="AB262" s="1598"/>
      <c r="AC262" s="1598"/>
      <c r="AD262" s="1598"/>
      <c r="AE262" s="1598"/>
      <c r="AF262" s="1598"/>
    </row>
    <row r="263" spans="1:32" s="73" customFormat="1" ht="25.5" customHeight="1" thickBot="1" x14ac:dyDescent="0.25">
      <c r="A263" s="152"/>
      <c r="B263" s="1384"/>
      <c r="C263" s="1384" t="s">
        <v>1213</v>
      </c>
      <c r="D263" s="1384"/>
      <c r="E263" s="252"/>
      <c r="F263" s="1398">
        <v>0</v>
      </c>
      <c r="G263" s="1398">
        <v>0</v>
      </c>
      <c r="H263" s="1398">
        <v>0</v>
      </c>
      <c r="I263" s="1398">
        <v>0</v>
      </c>
      <c r="J263" s="1398">
        <v>0</v>
      </c>
      <c r="K263" s="1398">
        <v>0</v>
      </c>
      <c r="L263" s="1398">
        <v>0</v>
      </c>
      <c r="M263" s="1398">
        <v>0</v>
      </c>
      <c r="N263" s="1649">
        <v>0</v>
      </c>
      <c r="O263" s="630"/>
      <c r="P263" s="630"/>
      <c r="Q263" s="630"/>
      <c r="R263" s="630"/>
      <c r="S263" s="630"/>
      <c r="T263" s="630"/>
      <c r="U263" s="630"/>
      <c r="V263" s="656"/>
      <c r="W263" s="133"/>
      <c r="X263" s="133"/>
      <c r="Y263" s="133"/>
      <c r="Z263" s="133"/>
      <c r="AA263" s="133"/>
      <c r="AB263" s="133"/>
      <c r="AC263" s="133"/>
      <c r="AD263" s="133"/>
      <c r="AE263" s="133"/>
      <c r="AF263" s="133"/>
    </row>
    <row r="264" spans="1:32" s="64" customFormat="1" ht="11.25" customHeight="1" x14ac:dyDescent="0.25">
      <c r="A264" s="31"/>
      <c r="B264" s="133"/>
      <c r="C264" s="31"/>
      <c r="D264" s="209"/>
      <c r="E264" s="241"/>
      <c r="F264" s="688"/>
      <c r="G264" s="688"/>
      <c r="H264" s="688"/>
      <c r="I264" s="688"/>
      <c r="J264" s="688"/>
      <c r="K264" s="688"/>
      <c r="L264" s="688"/>
      <c r="M264" s="535"/>
      <c r="N264" s="1653"/>
      <c r="O264" s="535"/>
      <c r="P264" s="535"/>
      <c r="Q264" s="535"/>
      <c r="R264" s="535"/>
      <c r="S264" s="535"/>
      <c r="T264" s="535"/>
      <c r="U264" s="535"/>
      <c r="V264" s="1598"/>
      <c r="W264" s="1598"/>
      <c r="X264" s="1598"/>
      <c r="Y264" s="1598"/>
      <c r="Z264" s="1598"/>
      <c r="AA264" s="1598"/>
      <c r="AB264" s="1598"/>
      <c r="AC264" s="1598"/>
      <c r="AD264" s="1598"/>
      <c r="AE264" s="1598"/>
      <c r="AF264" s="1598"/>
    </row>
    <row r="265" spans="1:32" s="64" customFormat="1" ht="11.25" customHeight="1" x14ac:dyDescent="0.25">
      <c r="A265" s="31"/>
      <c r="B265" s="133"/>
      <c r="C265" s="31"/>
      <c r="D265" s="209"/>
      <c r="E265" s="241"/>
      <c r="F265" s="688"/>
      <c r="G265" s="688"/>
      <c r="H265" s="688"/>
      <c r="I265" s="688"/>
      <c r="J265" s="688"/>
      <c r="K265" s="688"/>
      <c r="L265" s="688"/>
      <c r="M265" s="535"/>
      <c r="N265" s="1653"/>
      <c r="O265" s="535"/>
      <c r="P265" s="535"/>
      <c r="Q265" s="535"/>
      <c r="R265" s="535"/>
      <c r="S265" s="535"/>
      <c r="T265" s="535"/>
      <c r="U265" s="535"/>
      <c r="V265" s="1598"/>
      <c r="W265" s="1598"/>
      <c r="X265" s="1598"/>
      <c r="Y265" s="1598"/>
      <c r="Z265" s="1598"/>
      <c r="AA265" s="1598"/>
      <c r="AB265" s="1598"/>
      <c r="AC265" s="1598"/>
      <c r="AD265" s="1598"/>
      <c r="AE265" s="1598"/>
      <c r="AF265" s="1598"/>
    </row>
    <row r="266" spans="1:32" s="64" customFormat="1" ht="11.25" customHeight="1" x14ac:dyDescent="0.25">
      <c r="A266" s="31"/>
      <c r="B266" s="133"/>
      <c r="C266" s="31"/>
      <c r="D266" s="209"/>
      <c r="E266" s="241"/>
      <c r="F266" s="688"/>
      <c r="G266" s="688"/>
      <c r="H266" s="688"/>
      <c r="I266" s="688"/>
      <c r="J266" s="688"/>
      <c r="K266" s="688"/>
      <c r="L266" s="688"/>
      <c r="M266" s="535"/>
      <c r="N266" s="1653"/>
      <c r="O266" s="535"/>
      <c r="P266" s="535"/>
      <c r="Q266" s="535"/>
      <c r="R266" s="535"/>
      <c r="S266" s="535"/>
      <c r="T266" s="535"/>
      <c r="U266" s="535"/>
      <c r="V266" s="1598"/>
      <c r="W266" s="1598"/>
      <c r="X266" s="1598"/>
      <c r="Y266" s="1598"/>
      <c r="Z266" s="1598"/>
      <c r="AA266" s="1598"/>
      <c r="AB266" s="1598"/>
      <c r="AC266" s="1598"/>
      <c r="AD266" s="1598"/>
      <c r="AE266" s="1598"/>
      <c r="AF266" s="1598"/>
    </row>
    <row r="267" spans="1:32" s="64" customFormat="1" ht="15" customHeight="1" x14ac:dyDescent="0.25">
      <c r="A267" s="152" t="s">
        <v>276</v>
      </c>
      <c r="B267" s="31" t="s">
        <v>83</v>
      </c>
      <c r="C267" s="133"/>
      <c r="D267" s="209"/>
      <c r="E267" s="241"/>
      <c r="F267" s="536"/>
      <c r="G267" s="536"/>
      <c r="H267" s="536"/>
      <c r="I267" s="630"/>
      <c r="J267" s="630"/>
      <c r="K267" s="630"/>
      <c r="L267" s="630"/>
      <c r="M267" s="535"/>
      <c r="N267" s="1607"/>
      <c r="O267" s="535"/>
      <c r="P267" s="535"/>
      <c r="Q267" s="535"/>
      <c r="R267" s="535"/>
      <c r="S267" s="535"/>
      <c r="T267" s="535"/>
      <c r="U267" s="535"/>
      <c r="V267" s="1598"/>
      <c r="W267" s="1598"/>
      <c r="X267" s="1598"/>
      <c r="Y267" s="1598"/>
      <c r="Z267" s="1598"/>
      <c r="AA267" s="1598"/>
      <c r="AB267" s="1598"/>
      <c r="AC267" s="1598"/>
      <c r="AD267" s="1598"/>
      <c r="AE267" s="1598"/>
      <c r="AF267" s="1598"/>
    </row>
    <row r="268" spans="1:32" s="64" customFormat="1" ht="8.25" customHeight="1" x14ac:dyDescent="0.25">
      <c r="A268" s="152"/>
      <c r="B268" s="31"/>
      <c r="C268" s="133"/>
      <c r="D268" s="209"/>
      <c r="E268" s="241"/>
      <c r="F268" s="536"/>
      <c r="G268" s="536"/>
      <c r="H268" s="536"/>
      <c r="I268" s="630"/>
      <c r="J268" s="630"/>
      <c r="K268" s="630"/>
      <c r="L268" s="630"/>
      <c r="M268" s="535"/>
      <c r="N268" s="1607"/>
      <c r="O268" s="535"/>
      <c r="P268" s="535"/>
      <c r="Q268" s="535"/>
      <c r="R268" s="535"/>
      <c r="S268" s="535"/>
      <c r="T268" s="535"/>
      <c r="U268" s="535"/>
      <c r="V268" s="1598"/>
      <c r="W268" s="1598"/>
      <c r="X268" s="1598"/>
      <c r="Y268" s="1598"/>
      <c r="Z268" s="1598"/>
      <c r="AA268" s="1598"/>
      <c r="AB268" s="1598"/>
      <c r="AC268" s="1598"/>
      <c r="AD268" s="1598"/>
      <c r="AE268" s="1598"/>
      <c r="AF268" s="1598"/>
    </row>
    <row r="269" spans="1:32" s="64" customFormat="1" ht="15.75" hidden="1" customHeight="1" x14ac:dyDescent="0.25">
      <c r="A269" s="133"/>
      <c r="B269" s="133"/>
      <c r="C269" s="31" t="s">
        <v>495</v>
      </c>
      <c r="D269" s="209"/>
      <c r="E269" s="241"/>
      <c r="F269" s="1393"/>
      <c r="G269" s="1393"/>
      <c r="H269" s="1393"/>
      <c r="I269" s="1393"/>
      <c r="J269" s="630"/>
      <c r="K269" s="630"/>
      <c r="L269" s="630"/>
      <c r="M269" s="535"/>
      <c r="N269" s="1607"/>
      <c r="O269" s="535"/>
      <c r="P269" s="535"/>
      <c r="Q269" s="535"/>
      <c r="R269" s="535"/>
      <c r="S269" s="535"/>
      <c r="T269" s="535"/>
      <c r="U269" s="535"/>
      <c r="V269" s="1598"/>
      <c r="W269" s="1598"/>
      <c r="X269" s="1598"/>
      <c r="Y269" s="1598"/>
      <c r="Z269" s="1598"/>
      <c r="AA269" s="1598"/>
      <c r="AB269" s="1598"/>
      <c r="AC269" s="1598"/>
      <c r="AD269" s="1598"/>
      <c r="AE269" s="1598"/>
      <c r="AF269" s="1598"/>
    </row>
    <row r="270" spans="1:32" s="64" customFormat="1" ht="15" hidden="1" customHeight="1" x14ac:dyDescent="0.25">
      <c r="A270" s="133"/>
      <c r="B270" s="133"/>
      <c r="C270" s="133"/>
      <c r="D270" s="238"/>
      <c r="E270" s="253"/>
      <c r="F270" s="1393"/>
      <c r="G270" s="1393"/>
      <c r="H270" s="1393"/>
      <c r="I270" s="1383"/>
      <c r="J270" s="630">
        <v>0</v>
      </c>
      <c r="K270" s="630"/>
      <c r="L270" s="630"/>
      <c r="M270" s="630">
        <v>0</v>
      </c>
      <c r="N270" s="1607"/>
      <c r="O270" s="535"/>
      <c r="P270" s="535"/>
      <c r="Q270" s="535"/>
      <c r="R270" s="535"/>
      <c r="S270" s="535"/>
      <c r="T270" s="535"/>
      <c r="U270" s="535"/>
      <c r="V270" s="1598"/>
      <c r="W270" s="1598"/>
      <c r="X270" s="1598"/>
      <c r="Y270" s="1598"/>
      <c r="Z270" s="1598"/>
      <c r="AA270" s="1598"/>
      <c r="AB270" s="1598"/>
      <c r="AC270" s="1598"/>
      <c r="AD270" s="1598"/>
      <c r="AE270" s="1598"/>
      <c r="AF270" s="1598"/>
    </row>
    <row r="271" spans="1:32" s="64" customFormat="1" ht="17.25" hidden="1" customHeight="1" x14ac:dyDescent="0.25">
      <c r="A271" s="133"/>
      <c r="B271" s="133"/>
      <c r="C271" s="133"/>
      <c r="D271" s="209"/>
      <c r="E271" s="241"/>
      <c r="F271" s="1402"/>
      <c r="G271" s="1402"/>
      <c r="H271" s="1402"/>
      <c r="I271" s="1383"/>
      <c r="J271" s="1392">
        <v>0</v>
      </c>
      <c r="K271" s="1392"/>
      <c r="L271" s="1392"/>
      <c r="M271" s="630">
        <v>0</v>
      </c>
      <c r="N271" s="1607"/>
      <c r="O271" s="535"/>
      <c r="P271" s="535"/>
      <c r="Q271" s="535"/>
      <c r="R271" s="535"/>
      <c r="S271" s="535"/>
      <c r="T271" s="535"/>
      <c r="U271" s="535"/>
      <c r="V271" s="1598"/>
      <c r="W271" s="1598"/>
      <c r="X271" s="1598"/>
      <c r="Y271" s="1598"/>
      <c r="Z271" s="1598"/>
      <c r="AA271" s="1598"/>
      <c r="AB271" s="1598"/>
      <c r="AC271" s="1598"/>
      <c r="AD271" s="1598"/>
      <c r="AE271" s="1598"/>
      <c r="AF271" s="1598"/>
    </row>
    <row r="272" spans="1:32" s="64" customFormat="1" ht="27.75" hidden="1" customHeight="1" x14ac:dyDescent="0.25">
      <c r="A272" s="133"/>
      <c r="B272" s="133"/>
      <c r="C272" s="133"/>
      <c r="D272" s="238"/>
      <c r="E272" s="253"/>
      <c r="F272" s="1393"/>
      <c r="G272" s="1393"/>
      <c r="H272" s="1393"/>
      <c r="I272" s="1383"/>
      <c r="J272" s="630">
        <v>0</v>
      </c>
      <c r="K272" s="630"/>
      <c r="L272" s="630"/>
      <c r="M272" s="630">
        <v>0</v>
      </c>
      <c r="N272" s="1607"/>
      <c r="O272" s="535"/>
      <c r="P272" s="535"/>
      <c r="Q272" s="535"/>
      <c r="R272" s="535"/>
      <c r="S272" s="535"/>
      <c r="T272" s="535"/>
      <c r="U272" s="535"/>
      <c r="V272" s="1598"/>
      <c r="W272" s="1598"/>
      <c r="X272" s="1598"/>
      <c r="Y272" s="1598"/>
      <c r="Z272" s="1598"/>
      <c r="AA272" s="1598"/>
      <c r="AB272" s="1598"/>
      <c r="AC272" s="1598"/>
      <c r="AD272" s="1598"/>
      <c r="AE272" s="1598"/>
      <c r="AF272" s="1598"/>
    </row>
    <row r="273" spans="1:32" s="64" customFormat="1" ht="15" hidden="1" customHeight="1" x14ac:dyDescent="0.25">
      <c r="A273" s="133"/>
      <c r="B273" s="133"/>
      <c r="C273" s="133"/>
      <c r="D273" s="238"/>
      <c r="E273" s="253"/>
      <c r="F273" s="1391"/>
      <c r="G273" s="1391"/>
      <c r="H273" s="1391"/>
      <c r="I273" s="1383"/>
      <c r="J273" s="630">
        <v>0</v>
      </c>
      <c r="K273" s="630"/>
      <c r="L273" s="630"/>
      <c r="M273" s="535"/>
      <c r="N273" s="1607"/>
      <c r="O273" s="535"/>
      <c r="P273" s="535"/>
      <c r="Q273" s="535"/>
      <c r="R273" s="535"/>
      <c r="S273" s="535"/>
      <c r="T273" s="535"/>
      <c r="U273" s="535"/>
      <c r="V273" s="1598"/>
      <c r="W273" s="1598"/>
      <c r="X273" s="1598"/>
      <c r="Y273" s="1598"/>
      <c r="Z273" s="1598"/>
      <c r="AA273" s="1598"/>
      <c r="AB273" s="1598"/>
      <c r="AC273" s="1598"/>
      <c r="AD273" s="1598"/>
      <c r="AE273" s="1598"/>
      <c r="AF273" s="1598"/>
    </row>
    <row r="274" spans="1:32" s="64" customFormat="1" ht="15" hidden="1" customHeight="1" x14ac:dyDescent="0.25">
      <c r="A274" s="133"/>
      <c r="B274" s="133"/>
      <c r="C274" s="133"/>
      <c r="D274" s="238"/>
      <c r="E274" s="253"/>
      <c r="F274" s="1391"/>
      <c r="G274" s="1391"/>
      <c r="H274" s="1391"/>
      <c r="I274" s="1383"/>
      <c r="J274" s="630">
        <v>0</v>
      </c>
      <c r="K274" s="630"/>
      <c r="L274" s="630"/>
      <c r="M274" s="535"/>
      <c r="N274" s="1607"/>
      <c r="O274" s="535"/>
      <c r="P274" s="535"/>
      <c r="Q274" s="535"/>
      <c r="R274" s="535"/>
      <c r="S274" s="535"/>
      <c r="T274" s="535"/>
      <c r="U274" s="535"/>
      <c r="V274" s="1598"/>
      <c r="W274" s="1598"/>
      <c r="X274" s="1598"/>
      <c r="Y274" s="1598"/>
      <c r="Z274" s="1598"/>
      <c r="AA274" s="1598"/>
      <c r="AB274" s="1598"/>
      <c r="AC274" s="1598"/>
      <c r="AD274" s="1598"/>
      <c r="AE274" s="1598"/>
      <c r="AF274" s="1598"/>
    </row>
    <row r="275" spans="1:32" s="64" customFormat="1" ht="15" hidden="1" customHeight="1" x14ac:dyDescent="0.25">
      <c r="A275" s="133"/>
      <c r="B275" s="133"/>
      <c r="C275" s="133"/>
      <c r="D275" s="238"/>
      <c r="E275" s="253"/>
      <c r="F275" s="1391"/>
      <c r="G275" s="1391"/>
      <c r="H275" s="1391"/>
      <c r="I275" s="1383"/>
      <c r="J275" s="630">
        <v>0</v>
      </c>
      <c r="K275" s="630"/>
      <c r="L275" s="630"/>
      <c r="M275" s="535"/>
      <c r="N275" s="1607"/>
      <c r="O275" s="535"/>
      <c r="P275" s="535"/>
      <c r="Q275" s="535"/>
      <c r="R275" s="535"/>
      <c r="S275" s="535"/>
      <c r="T275" s="535"/>
      <c r="U275" s="535"/>
      <c r="V275" s="1598"/>
      <c r="W275" s="1598"/>
      <c r="X275" s="1598"/>
      <c r="Y275" s="1598"/>
      <c r="Z275" s="1598"/>
      <c r="AA275" s="1598"/>
      <c r="AB275" s="1598"/>
      <c r="AC275" s="1598"/>
      <c r="AD275" s="1598"/>
      <c r="AE275" s="1598"/>
      <c r="AF275" s="1598"/>
    </row>
    <row r="276" spans="1:32" s="64" customFormat="1" ht="15" hidden="1" customHeight="1" x14ac:dyDescent="0.25">
      <c r="A276" s="133"/>
      <c r="B276" s="133"/>
      <c r="C276" s="133"/>
      <c r="D276" s="209"/>
      <c r="E276" s="241"/>
      <c r="F276" s="1391"/>
      <c r="G276" s="1391"/>
      <c r="H276" s="1391"/>
      <c r="I276" s="1383"/>
      <c r="J276" s="630">
        <v>0</v>
      </c>
      <c r="K276" s="630"/>
      <c r="L276" s="630"/>
      <c r="M276" s="535"/>
      <c r="N276" s="1607"/>
      <c r="O276" s="535"/>
      <c r="P276" s="535"/>
      <c r="Q276" s="535"/>
      <c r="R276" s="535"/>
      <c r="S276" s="535"/>
      <c r="T276" s="535"/>
      <c r="U276" s="535"/>
      <c r="V276" s="1598"/>
      <c r="W276" s="1598"/>
      <c r="X276" s="1598"/>
      <c r="Y276" s="1598"/>
      <c r="Z276" s="1598"/>
      <c r="AA276" s="1598"/>
      <c r="AB276" s="1598"/>
      <c r="AC276" s="1598"/>
      <c r="AD276" s="1598"/>
      <c r="AE276" s="1598"/>
      <c r="AF276" s="1598"/>
    </row>
    <row r="277" spans="1:32" s="64" customFormat="1" ht="8.25" hidden="1" customHeight="1" thickBot="1" x14ac:dyDescent="0.25">
      <c r="A277" s="133"/>
      <c r="B277" s="133"/>
      <c r="C277" s="133"/>
      <c r="D277" s="209"/>
      <c r="E277" s="241"/>
      <c r="F277" s="1391"/>
      <c r="G277" s="1391"/>
      <c r="H277" s="1391"/>
      <c r="I277" s="1393"/>
      <c r="J277" s="630"/>
      <c r="K277" s="630"/>
      <c r="L277" s="630"/>
      <c r="M277" s="535"/>
      <c r="N277" s="1607"/>
      <c r="O277" s="535"/>
      <c r="P277" s="535"/>
      <c r="Q277" s="535"/>
      <c r="R277" s="535"/>
      <c r="S277" s="535"/>
      <c r="T277" s="535"/>
      <c r="U277" s="535"/>
      <c r="V277" s="1598"/>
      <c r="W277" s="1598"/>
      <c r="X277" s="1598"/>
      <c r="Y277" s="1598"/>
      <c r="Z277" s="1598"/>
      <c r="AA277" s="1598"/>
      <c r="AB277" s="1598"/>
      <c r="AC277" s="1598"/>
      <c r="AD277" s="1598"/>
      <c r="AE277" s="1598"/>
      <c r="AF277" s="1598"/>
    </row>
    <row r="278" spans="1:32" s="64" customFormat="1" ht="15.75" hidden="1" customHeight="1" thickBot="1" x14ac:dyDescent="0.3">
      <c r="A278" s="31"/>
      <c r="B278" s="133"/>
      <c r="C278" s="234" t="s">
        <v>601</v>
      </c>
      <c r="D278" s="239"/>
      <c r="E278" s="241"/>
      <c r="F278" s="1394">
        <v>0</v>
      </c>
      <c r="G278" s="1394">
        <v>0</v>
      </c>
      <c r="H278" s="1394">
        <v>0</v>
      </c>
      <c r="I278" s="1383">
        <v>0</v>
      </c>
      <c r="J278" s="1395">
        <v>0</v>
      </c>
      <c r="K278" s="1395"/>
      <c r="L278" s="1395"/>
      <c r="M278" s="1394">
        <v>0</v>
      </c>
      <c r="N278" s="1649">
        <v>0</v>
      </c>
      <c r="O278" s="535"/>
      <c r="P278" s="535"/>
      <c r="Q278" s="535"/>
      <c r="R278" s="535"/>
      <c r="S278" s="535"/>
      <c r="T278" s="535"/>
      <c r="U278" s="535"/>
      <c r="V278" s="1598"/>
      <c r="W278" s="1598"/>
      <c r="X278" s="1598"/>
      <c r="Y278" s="1598"/>
      <c r="Z278" s="1598"/>
      <c r="AA278" s="1598"/>
      <c r="AB278" s="1598"/>
      <c r="AC278" s="1598"/>
      <c r="AD278" s="1598"/>
      <c r="AE278" s="1598"/>
      <c r="AF278" s="1598"/>
    </row>
    <row r="279" spans="1:32" s="64" customFormat="1" ht="15" hidden="1" customHeight="1" x14ac:dyDescent="0.25">
      <c r="A279" s="133"/>
      <c r="B279" s="133"/>
      <c r="C279" s="133"/>
      <c r="D279" s="238"/>
      <c r="E279" s="253"/>
      <c r="F279" s="1391"/>
      <c r="G279" s="1391"/>
      <c r="H279" s="1391"/>
      <c r="I279" s="1393"/>
      <c r="J279" s="536"/>
      <c r="K279" s="536"/>
      <c r="L279" s="536"/>
      <c r="M279" s="536"/>
      <c r="N279" s="1607"/>
      <c r="O279" s="535"/>
      <c r="P279" s="535"/>
      <c r="Q279" s="535"/>
      <c r="R279" s="535"/>
      <c r="S279" s="535"/>
      <c r="T279" s="535"/>
      <c r="U279" s="535"/>
      <c r="V279" s="1598"/>
      <c r="W279" s="1598"/>
      <c r="X279" s="1598"/>
      <c r="Y279" s="1598"/>
      <c r="Z279" s="1598"/>
      <c r="AA279" s="1598"/>
      <c r="AB279" s="1598"/>
      <c r="AC279" s="1598"/>
      <c r="AD279" s="1598"/>
      <c r="AE279" s="1598"/>
      <c r="AF279" s="1598"/>
    </row>
    <row r="280" spans="1:32" s="5" customFormat="1" ht="15" customHeight="1" x14ac:dyDescent="0.25">
      <c r="A280" s="133"/>
      <c r="B280" s="133"/>
      <c r="C280" s="31" t="s">
        <v>493</v>
      </c>
      <c r="D280" s="238"/>
      <c r="E280" s="253"/>
      <c r="F280" s="1391"/>
      <c r="G280" s="1391"/>
      <c r="H280" s="1391"/>
      <c r="I280" s="1393"/>
      <c r="J280" s="536"/>
      <c r="K280" s="536"/>
      <c r="L280" s="536"/>
      <c r="M280" s="536"/>
      <c r="N280" s="1607"/>
      <c r="O280" s="535"/>
      <c r="P280" s="535"/>
      <c r="Q280" s="535"/>
      <c r="R280" s="535"/>
      <c r="S280" s="535"/>
      <c r="T280" s="535"/>
      <c r="U280" s="535"/>
      <c r="V280" s="1598"/>
      <c r="W280" s="1598"/>
      <c r="X280" s="1598"/>
      <c r="Y280" s="1598"/>
      <c r="Z280" s="1598"/>
      <c r="AA280" s="1598"/>
      <c r="AB280" s="1598"/>
      <c r="AC280" s="1598"/>
      <c r="AD280" s="1598"/>
      <c r="AE280" s="1598"/>
      <c r="AF280" s="1598"/>
    </row>
    <row r="281" spans="1:32" s="5" customFormat="1" ht="15" customHeight="1" x14ac:dyDescent="0.25">
      <c r="A281" s="133"/>
      <c r="B281" s="133"/>
      <c r="C281" s="133"/>
      <c r="D281" s="238" t="s">
        <v>1061</v>
      </c>
      <c r="E281" s="253"/>
      <c r="F281" s="1393">
        <v>278000</v>
      </c>
      <c r="G281" s="1393"/>
      <c r="H281" s="1393"/>
      <c r="I281" s="1383">
        <v>-278000</v>
      </c>
      <c r="J281" s="630">
        <v>-278000</v>
      </c>
      <c r="K281" s="630"/>
      <c r="L281" s="630"/>
      <c r="M281" s="630">
        <v>-278000</v>
      </c>
      <c r="N281" s="1607"/>
      <c r="O281" s="535"/>
      <c r="P281" s="535"/>
      <c r="Q281" s="535"/>
      <c r="R281" s="535"/>
      <c r="S281" s="535"/>
      <c r="T281" s="535"/>
      <c r="U281" s="535"/>
      <c r="V281" s="1598"/>
      <c r="W281" s="1598"/>
      <c r="X281" s="1598"/>
      <c r="Y281" s="1598"/>
      <c r="Z281" s="1598"/>
      <c r="AA281" s="1598"/>
      <c r="AB281" s="1598"/>
      <c r="AC281" s="1598"/>
      <c r="AD281" s="1598"/>
      <c r="AE281" s="1598"/>
      <c r="AF281" s="1598"/>
    </row>
    <row r="282" spans="1:32" s="5" customFormat="1" ht="15" x14ac:dyDescent="0.25">
      <c r="A282" s="133"/>
      <c r="B282" s="133"/>
      <c r="C282" s="133"/>
      <c r="D282" s="209" t="s">
        <v>1181</v>
      </c>
      <c r="E282" s="241"/>
      <c r="F282" s="1402">
        <v>250000000</v>
      </c>
      <c r="G282" s="1402">
        <v>237400000</v>
      </c>
      <c r="H282" s="1402"/>
      <c r="I282" s="1383">
        <v>-12600000</v>
      </c>
      <c r="J282" s="630">
        <v>-12600000</v>
      </c>
      <c r="K282" s="630"/>
      <c r="L282" s="630"/>
      <c r="M282" s="630">
        <v>-12600000</v>
      </c>
      <c r="N282" s="1607"/>
      <c r="O282" s="535"/>
      <c r="P282" s="535"/>
      <c r="Q282" s="535"/>
      <c r="R282" s="535"/>
      <c r="S282" s="535"/>
      <c r="T282" s="535"/>
      <c r="U282" s="535"/>
      <c r="V282" s="1598"/>
      <c r="W282" s="1598"/>
      <c r="X282" s="1598"/>
      <c r="Y282" s="1598"/>
      <c r="Z282" s="1598"/>
      <c r="AA282" s="1598"/>
      <c r="AB282" s="1598"/>
      <c r="AC282" s="1598"/>
      <c r="AD282" s="1598"/>
      <c r="AE282" s="1598"/>
      <c r="AF282" s="1598"/>
    </row>
    <row r="283" spans="1:32" s="5" customFormat="1" ht="3.75" customHeight="1" x14ac:dyDescent="0.25">
      <c r="A283" s="133"/>
      <c r="B283" s="133"/>
      <c r="C283" s="133"/>
      <c r="D283" s="238"/>
      <c r="E283" s="253"/>
      <c r="F283" s="1402"/>
      <c r="G283" s="1402"/>
      <c r="H283" s="1402"/>
      <c r="I283" s="1383"/>
      <c r="J283" s="1392">
        <v>0</v>
      </c>
      <c r="K283" s="1392"/>
      <c r="L283" s="1392"/>
      <c r="M283" s="1392">
        <v>0</v>
      </c>
      <c r="N283" s="1607"/>
      <c r="O283" s="535"/>
      <c r="P283" s="535"/>
      <c r="Q283" s="535"/>
      <c r="R283" s="535"/>
      <c r="S283" s="535"/>
      <c r="T283" s="535"/>
      <c r="U283" s="535"/>
      <c r="V283" s="1598"/>
      <c r="W283" s="1598"/>
      <c r="X283" s="1598"/>
      <c r="Y283" s="1598"/>
      <c r="Z283" s="1598"/>
      <c r="AA283" s="1598"/>
      <c r="AB283" s="1598"/>
      <c r="AC283" s="1598"/>
      <c r="AD283" s="1598"/>
      <c r="AE283" s="1598"/>
      <c r="AF283" s="1598"/>
    </row>
    <row r="284" spans="1:32" s="5" customFormat="1" ht="3" customHeight="1" thickBot="1" x14ac:dyDescent="0.3">
      <c r="A284" s="133"/>
      <c r="B284" s="133"/>
      <c r="C284" s="133"/>
      <c r="D284" s="209"/>
      <c r="E284" s="241"/>
      <c r="F284" s="1391"/>
      <c r="G284" s="1391"/>
      <c r="H284" s="1391"/>
      <c r="I284" s="1393"/>
      <c r="J284" s="630"/>
      <c r="K284" s="630"/>
      <c r="L284" s="630"/>
      <c r="M284" s="630"/>
      <c r="N284" s="1607"/>
      <c r="O284" s="535"/>
      <c r="P284" s="535"/>
      <c r="Q284" s="535"/>
      <c r="R284" s="535"/>
      <c r="S284" s="535"/>
      <c r="T284" s="535"/>
      <c r="U284" s="535"/>
      <c r="V284" s="1598"/>
      <c r="W284" s="1598"/>
      <c r="X284" s="1598"/>
      <c r="Y284" s="1598"/>
      <c r="Z284" s="1598"/>
      <c r="AA284" s="1598"/>
      <c r="AB284" s="1598"/>
      <c r="AC284" s="1598"/>
      <c r="AD284" s="1598"/>
      <c r="AE284" s="1598"/>
      <c r="AF284" s="1598"/>
    </row>
    <row r="285" spans="1:32" s="5" customFormat="1" ht="15" customHeight="1" thickBot="1" x14ac:dyDescent="0.3">
      <c r="A285" s="31"/>
      <c r="B285" s="133"/>
      <c r="C285" s="234" t="s">
        <v>602</v>
      </c>
      <c r="D285" s="239"/>
      <c r="E285" s="241"/>
      <c r="F285" s="1394">
        <v>250278000</v>
      </c>
      <c r="G285" s="1394">
        <v>237400000</v>
      </c>
      <c r="H285" s="1394">
        <v>0</v>
      </c>
      <c r="I285" s="1394">
        <v>-12878000</v>
      </c>
      <c r="J285" s="1394">
        <v>-12878000</v>
      </c>
      <c r="K285" s="1394">
        <v>0</v>
      </c>
      <c r="L285" s="1394">
        <v>0</v>
      </c>
      <c r="M285" s="1394">
        <v>-12878000</v>
      </c>
      <c r="N285" s="1649">
        <v>-12878000</v>
      </c>
      <c r="O285" s="535"/>
      <c r="P285" s="535"/>
      <c r="Q285" s="535"/>
      <c r="R285" s="535"/>
      <c r="S285" s="535"/>
      <c r="T285" s="535"/>
      <c r="U285" s="535"/>
      <c r="V285" s="1598"/>
      <c r="W285" s="1598"/>
      <c r="X285" s="1598"/>
      <c r="Y285" s="1598"/>
      <c r="Z285" s="1598"/>
      <c r="AA285" s="1598"/>
      <c r="AB285" s="1598"/>
      <c r="AC285" s="1598"/>
      <c r="AD285" s="1598"/>
      <c r="AE285" s="1598"/>
      <c r="AF285" s="1598"/>
    </row>
    <row r="286" spans="1:32" s="5" customFormat="1" ht="10.5" customHeight="1" thickBot="1" x14ac:dyDescent="0.3">
      <c r="D286" s="240"/>
      <c r="E286" s="251"/>
      <c r="F286" s="535"/>
      <c r="G286" s="535"/>
      <c r="H286" s="535"/>
      <c r="I286" s="535"/>
      <c r="J286" s="535"/>
      <c r="K286" s="535"/>
      <c r="L286" s="535"/>
      <c r="M286" s="535"/>
      <c r="N286" s="1607"/>
      <c r="O286" s="535"/>
      <c r="P286" s="535"/>
      <c r="Q286" s="535"/>
      <c r="R286" s="535"/>
      <c r="S286" s="535"/>
      <c r="T286" s="535"/>
      <c r="U286" s="535"/>
      <c r="V286" s="1598"/>
      <c r="W286" s="1598"/>
      <c r="X286" s="1598"/>
      <c r="Y286" s="1598"/>
      <c r="Z286" s="1598"/>
      <c r="AA286" s="1598"/>
      <c r="AB286" s="1598"/>
      <c r="AC286" s="1598"/>
      <c r="AD286" s="1598"/>
      <c r="AE286" s="1598"/>
      <c r="AF286" s="1598"/>
    </row>
    <row r="287" spans="1:32" s="133" customFormat="1" ht="24" customHeight="1" thickBot="1" x14ac:dyDescent="0.25">
      <c r="A287" s="152"/>
      <c r="B287" s="1384"/>
      <c r="C287" s="1384" t="s">
        <v>1214</v>
      </c>
      <c r="D287" s="1384"/>
      <c r="E287" s="252"/>
      <c r="F287" s="1395">
        <v>250278000</v>
      </c>
      <c r="G287" s="1395">
        <v>237400000</v>
      </c>
      <c r="H287" s="1398">
        <v>0</v>
      </c>
      <c r="I287" s="1398">
        <v>-12878000</v>
      </c>
      <c r="J287" s="1398">
        <v>-12878000</v>
      </c>
      <c r="K287" s="1398">
        <v>0</v>
      </c>
      <c r="L287" s="1398">
        <v>0</v>
      </c>
      <c r="M287" s="1398">
        <v>-12878000</v>
      </c>
      <c r="N287" s="1649">
        <v>-12878000</v>
      </c>
      <c r="O287" s="630"/>
      <c r="P287" s="630"/>
      <c r="Q287" s="630"/>
      <c r="R287" s="630"/>
      <c r="S287" s="630"/>
      <c r="T287" s="630"/>
      <c r="U287" s="630"/>
    </row>
    <row r="288" spans="1:32" s="5" customFormat="1" ht="15" x14ac:dyDescent="0.25">
      <c r="D288" s="240"/>
      <c r="E288" s="251"/>
      <c r="F288" s="535"/>
      <c r="G288" s="535"/>
      <c r="H288" s="535"/>
      <c r="I288" s="535"/>
      <c r="J288" s="535"/>
      <c r="K288" s="535"/>
      <c r="L288" s="535"/>
      <c r="M288" s="535"/>
      <c r="N288" s="1607"/>
      <c r="O288" s="535"/>
      <c r="P288" s="535"/>
      <c r="Q288" s="535"/>
      <c r="R288" s="535"/>
      <c r="S288" s="535"/>
      <c r="T288" s="535"/>
      <c r="U288" s="535"/>
      <c r="V288" s="1598"/>
      <c r="W288" s="1598"/>
      <c r="X288" s="1598"/>
      <c r="Y288" s="1598"/>
      <c r="Z288" s="1598"/>
      <c r="AA288" s="1598"/>
      <c r="AB288" s="1598"/>
      <c r="AC288" s="1598"/>
      <c r="AD288" s="1598"/>
      <c r="AE288" s="1598"/>
      <c r="AF288" s="1598"/>
    </row>
    <row r="289" spans="1:32" s="64" customFormat="1" ht="15" x14ac:dyDescent="0.25">
      <c r="A289" s="5"/>
      <c r="B289" s="5"/>
      <c r="C289" s="5"/>
      <c r="D289" s="240"/>
      <c r="E289" s="251"/>
      <c r="F289" s="535"/>
      <c r="G289" s="535"/>
      <c r="H289" s="535"/>
      <c r="I289" s="535"/>
      <c r="J289" s="535"/>
      <c r="K289" s="535"/>
      <c r="L289" s="535"/>
      <c r="M289" s="535"/>
      <c r="N289" s="1654"/>
      <c r="O289" s="535"/>
      <c r="P289" s="535"/>
      <c r="Q289" s="535"/>
      <c r="R289" s="535"/>
      <c r="S289" s="535"/>
      <c r="T289" s="535"/>
      <c r="U289" s="535"/>
      <c r="V289" s="1598"/>
      <c r="W289" s="1598"/>
      <c r="X289" s="1598"/>
      <c r="Y289" s="1598"/>
      <c r="Z289" s="1598"/>
      <c r="AA289" s="1598"/>
      <c r="AB289" s="1598"/>
      <c r="AC289" s="1598"/>
      <c r="AD289" s="1598"/>
      <c r="AE289" s="1598"/>
      <c r="AF289" s="1598"/>
    </row>
    <row r="290" spans="1:32" s="64" customFormat="1" ht="15" x14ac:dyDescent="0.25">
      <c r="A290" s="5"/>
      <c r="B290" s="5"/>
      <c r="C290" s="5"/>
      <c r="D290" s="240"/>
      <c r="E290" s="251"/>
      <c r="F290" s="535"/>
      <c r="G290" s="535"/>
      <c r="H290" s="535"/>
      <c r="I290" s="535"/>
      <c r="J290" s="535"/>
      <c r="K290" s="535"/>
      <c r="L290" s="535"/>
      <c r="M290" s="535"/>
      <c r="N290" s="1654"/>
      <c r="O290" s="535"/>
      <c r="P290" s="535"/>
      <c r="Q290" s="535"/>
      <c r="R290" s="535"/>
      <c r="S290" s="535"/>
      <c r="T290" s="535"/>
      <c r="U290" s="535"/>
      <c r="V290" s="1598"/>
      <c r="W290" s="1598"/>
      <c r="X290" s="1598"/>
      <c r="Y290" s="1598"/>
      <c r="Z290" s="1598"/>
      <c r="AA290" s="1598"/>
      <c r="AB290" s="1598"/>
      <c r="AC290" s="1598"/>
      <c r="AD290" s="1598"/>
      <c r="AE290" s="1598"/>
      <c r="AF290" s="1598"/>
    </row>
    <row r="291" spans="1:32" s="64" customFormat="1" ht="15" x14ac:dyDescent="0.25">
      <c r="A291" s="5"/>
      <c r="B291" s="5"/>
      <c r="C291" s="5"/>
      <c r="D291" s="240"/>
      <c r="E291" s="251"/>
      <c r="F291" s="535"/>
      <c r="G291" s="535"/>
      <c r="H291" s="535"/>
      <c r="I291" s="535"/>
      <c r="J291" s="535"/>
      <c r="K291" s="535"/>
      <c r="L291" s="535"/>
      <c r="M291" s="535"/>
      <c r="N291" s="1654"/>
      <c r="O291" s="535"/>
      <c r="P291" s="535"/>
      <c r="Q291" s="535"/>
      <c r="R291" s="535"/>
      <c r="S291" s="535"/>
      <c r="T291" s="535"/>
      <c r="U291" s="535"/>
      <c r="V291" s="1598"/>
      <c r="W291" s="1598"/>
      <c r="X291" s="1598"/>
      <c r="Y291" s="1598"/>
      <c r="Z291" s="1598"/>
      <c r="AA291" s="1598"/>
      <c r="AB291" s="1598"/>
      <c r="AC291" s="1598"/>
      <c r="AD291" s="1598"/>
      <c r="AE291" s="1598"/>
      <c r="AF291" s="1598"/>
    </row>
    <row r="292" spans="1:32" s="64" customFormat="1" ht="15" x14ac:dyDescent="0.25">
      <c r="A292" s="5"/>
      <c r="B292" s="5"/>
      <c r="C292" s="5"/>
      <c r="D292" s="240"/>
      <c r="E292" s="251"/>
      <c r="F292" s="535"/>
      <c r="G292" s="535"/>
      <c r="H292" s="535"/>
      <c r="I292" s="535"/>
      <c r="J292" s="535"/>
      <c r="K292" s="535"/>
      <c r="L292" s="535"/>
      <c r="M292" s="535"/>
      <c r="N292" s="1654"/>
      <c r="O292" s="535"/>
      <c r="P292" s="535"/>
      <c r="Q292" s="535"/>
      <c r="R292" s="535"/>
      <c r="S292" s="535"/>
      <c r="T292" s="535"/>
      <c r="U292" s="535"/>
      <c r="V292" s="1598"/>
      <c r="W292" s="1598"/>
      <c r="X292" s="1598"/>
      <c r="Y292" s="1598"/>
      <c r="Z292" s="1598"/>
      <c r="AA292" s="1598"/>
      <c r="AB292" s="1598"/>
      <c r="AC292" s="1598"/>
      <c r="AD292" s="1598"/>
      <c r="AE292" s="1598"/>
      <c r="AF292" s="1598"/>
    </row>
    <row r="293" spans="1:32" s="64" customFormat="1" ht="15" x14ac:dyDescent="0.25">
      <c r="A293" s="5"/>
      <c r="B293" s="5"/>
      <c r="C293" s="5"/>
      <c r="D293" s="240"/>
      <c r="E293" s="251"/>
      <c r="F293" s="535"/>
      <c r="G293" s="535"/>
      <c r="H293" s="535"/>
      <c r="I293" s="535"/>
      <c r="J293" s="535"/>
      <c r="K293" s="535"/>
      <c r="L293" s="535"/>
      <c r="M293" s="535"/>
      <c r="N293" s="1654"/>
      <c r="O293" s="535"/>
      <c r="P293" s="535"/>
      <c r="Q293" s="535"/>
      <c r="R293" s="535"/>
      <c r="S293" s="535"/>
      <c r="T293" s="535"/>
      <c r="U293" s="535"/>
      <c r="V293" s="1598"/>
      <c r="W293" s="1598"/>
      <c r="X293" s="1598"/>
      <c r="Y293" s="1598"/>
      <c r="Z293" s="1598"/>
      <c r="AA293" s="1598"/>
      <c r="AB293" s="1598"/>
      <c r="AC293" s="1598"/>
      <c r="AD293" s="1598"/>
      <c r="AE293" s="1598"/>
      <c r="AF293" s="1598"/>
    </row>
    <row r="294" spans="1:32" s="64" customFormat="1" ht="15" x14ac:dyDescent="0.25">
      <c r="A294" s="5"/>
      <c r="B294" s="5"/>
      <c r="C294" s="5"/>
      <c r="D294" s="240"/>
      <c r="E294" s="251"/>
      <c r="F294" s="535"/>
      <c r="G294" s="535"/>
      <c r="H294" s="535"/>
      <c r="I294" s="535"/>
      <c r="J294" s="535"/>
      <c r="K294" s="535"/>
      <c r="L294" s="535"/>
      <c r="M294" s="535"/>
      <c r="N294" s="1654"/>
      <c r="O294" s="535"/>
      <c r="P294" s="535"/>
      <c r="Q294" s="535"/>
      <c r="R294" s="535"/>
      <c r="S294" s="535"/>
      <c r="T294" s="535"/>
      <c r="U294" s="535"/>
      <c r="V294" s="1598"/>
      <c r="W294" s="1598"/>
      <c r="X294" s="1598"/>
      <c r="Y294" s="1598"/>
      <c r="Z294" s="1598"/>
      <c r="AA294" s="1598"/>
      <c r="AB294" s="1598"/>
      <c r="AC294" s="1598"/>
      <c r="AD294" s="1598"/>
      <c r="AE294" s="1598"/>
      <c r="AF294" s="1598"/>
    </row>
    <row r="295" spans="1:32" s="64" customFormat="1" ht="15" x14ac:dyDescent="0.25">
      <c r="A295" s="5"/>
      <c r="B295" s="5"/>
      <c r="C295" s="5"/>
      <c r="D295" s="240"/>
      <c r="E295" s="251"/>
      <c r="F295" s="535"/>
      <c r="G295" s="535"/>
      <c r="H295" s="535"/>
      <c r="I295" s="535"/>
      <c r="J295" s="535"/>
      <c r="K295" s="535"/>
      <c r="L295" s="535"/>
      <c r="M295" s="535"/>
      <c r="N295" s="1654"/>
      <c r="O295" s="535"/>
      <c r="P295" s="535"/>
      <c r="Q295" s="535"/>
      <c r="R295" s="535"/>
      <c r="S295" s="535"/>
      <c r="T295" s="535"/>
      <c r="U295" s="535"/>
      <c r="V295" s="1598"/>
      <c r="W295" s="1598"/>
      <c r="X295" s="1598"/>
      <c r="Y295" s="1598"/>
      <c r="Z295" s="1598"/>
      <c r="AA295" s="1598"/>
      <c r="AB295" s="1598"/>
      <c r="AC295" s="1598"/>
      <c r="AD295" s="1598"/>
      <c r="AE295" s="1598"/>
      <c r="AF295" s="1598"/>
    </row>
    <row r="296" spans="1:32" s="64" customFormat="1" ht="15" x14ac:dyDescent="0.25">
      <c r="A296" s="5"/>
      <c r="B296" s="5"/>
      <c r="C296" s="5"/>
      <c r="D296" s="240"/>
      <c r="E296" s="251"/>
      <c r="F296" s="535"/>
      <c r="G296" s="535"/>
      <c r="H296" s="535"/>
      <c r="I296" s="535"/>
      <c r="J296" s="535"/>
      <c r="K296" s="535"/>
      <c r="L296" s="535"/>
      <c r="M296" s="535"/>
      <c r="N296" s="1654"/>
      <c r="O296" s="535"/>
      <c r="P296" s="535"/>
      <c r="Q296" s="535"/>
      <c r="R296" s="535"/>
      <c r="S296" s="535"/>
      <c r="T296" s="535"/>
      <c r="U296" s="535"/>
      <c r="V296" s="1598"/>
      <c r="W296" s="1598"/>
      <c r="X296" s="1598"/>
      <c r="Y296" s="1598"/>
      <c r="Z296" s="1598"/>
      <c r="AA296" s="1598"/>
      <c r="AB296" s="1598"/>
      <c r="AC296" s="1598"/>
      <c r="AD296" s="1598"/>
      <c r="AE296" s="1598"/>
      <c r="AF296" s="1598"/>
    </row>
    <row r="297" spans="1:32" s="64" customFormat="1" ht="15" x14ac:dyDescent="0.25">
      <c r="A297" s="5"/>
      <c r="B297" s="5"/>
      <c r="C297" s="5"/>
      <c r="D297" s="240"/>
      <c r="E297" s="251"/>
      <c r="F297" s="535"/>
      <c r="G297" s="535"/>
      <c r="H297" s="535"/>
      <c r="I297" s="535"/>
      <c r="J297" s="535"/>
      <c r="K297" s="535"/>
      <c r="L297" s="535"/>
      <c r="M297" s="535"/>
      <c r="N297" s="1654"/>
      <c r="O297" s="535"/>
      <c r="P297" s="535"/>
      <c r="Q297" s="535"/>
      <c r="R297" s="535"/>
      <c r="S297" s="535"/>
      <c r="T297" s="535"/>
      <c r="U297" s="535"/>
      <c r="V297" s="1598"/>
      <c r="W297" s="1598"/>
      <c r="X297" s="1598"/>
      <c r="Y297" s="1598"/>
      <c r="Z297" s="1598"/>
      <c r="AA297" s="1598"/>
      <c r="AB297" s="1598"/>
      <c r="AC297" s="1598"/>
      <c r="AD297" s="1598"/>
      <c r="AE297" s="1598"/>
      <c r="AF297" s="1598"/>
    </row>
    <row r="298" spans="1:32" s="64" customFormat="1" ht="15" x14ac:dyDescent="0.25">
      <c r="A298" s="5"/>
      <c r="B298" s="5"/>
      <c r="C298" s="5"/>
      <c r="D298" s="240"/>
      <c r="E298" s="251"/>
      <c r="F298" s="535"/>
      <c r="G298" s="535"/>
      <c r="H298" s="535"/>
      <c r="I298" s="535"/>
      <c r="J298" s="535"/>
      <c r="K298" s="535"/>
      <c r="L298" s="535"/>
      <c r="M298" s="535"/>
      <c r="N298" s="1654"/>
      <c r="O298" s="535"/>
      <c r="P298" s="535"/>
      <c r="Q298" s="535"/>
      <c r="R298" s="535"/>
      <c r="S298" s="535"/>
      <c r="T298" s="535"/>
      <c r="U298" s="535"/>
      <c r="V298" s="1598"/>
      <c r="W298" s="1598"/>
      <c r="X298" s="1598"/>
      <c r="Y298" s="1598"/>
      <c r="Z298" s="1598"/>
      <c r="AA298" s="1598"/>
      <c r="AB298" s="1598"/>
      <c r="AC298" s="1598"/>
      <c r="AD298" s="1598"/>
      <c r="AE298" s="1598"/>
      <c r="AF298" s="1598"/>
    </row>
    <row r="299" spans="1:32" s="64" customFormat="1" ht="15" x14ac:dyDescent="0.25">
      <c r="A299" s="5"/>
      <c r="B299" s="5"/>
      <c r="C299" s="5"/>
      <c r="D299" s="240"/>
      <c r="E299" s="251"/>
      <c r="F299" s="535"/>
      <c r="G299" s="535"/>
      <c r="H299" s="535"/>
      <c r="I299" s="535"/>
      <c r="J299" s="535"/>
      <c r="K299" s="535"/>
      <c r="L299" s="535"/>
      <c r="M299" s="535"/>
      <c r="N299" s="1654"/>
      <c r="O299" s="535"/>
      <c r="P299" s="535"/>
      <c r="Q299" s="535"/>
      <c r="R299" s="535"/>
      <c r="S299" s="535"/>
      <c r="T299" s="535"/>
      <c r="U299" s="535"/>
      <c r="V299" s="1598"/>
      <c r="W299" s="1598"/>
      <c r="X299" s="1598"/>
      <c r="Y299" s="1598"/>
      <c r="Z299" s="1598"/>
      <c r="AA299" s="1598"/>
      <c r="AB299" s="1598"/>
      <c r="AC299" s="1598"/>
      <c r="AD299" s="1598"/>
      <c r="AE299" s="1598"/>
      <c r="AF299" s="1598"/>
    </row>
    <row r="300" spans="1:32" s="64" customFormat="1" ht="15" x14ac:dyDescent="0.25">
      <c r="A300" s="5"/>
      <c r="B300" s="5"/>
      <c r="C300" s="5"/>
      <c r="D300" s="240"/>
      <c r="E300" s="251"/>
      <c r="F300" s="535"/>
      <c r="G300" s="535"/>
      <c r="H300" s="535"/>
      <c r="I300" s="535"/>
      <c r="J300" s="535"/>
      <c r="K300" s="535"/>
      <c r="L300" s="535"/>
      <c r="M300" s="535"/>
      <c r="N300" s="1654"/>
      <c r="O300" s="535"/>
      <c r="P300" s="535"/>
      <c r="Q300" s="535"/>
      <c r="R300" s="535"/>
      <c r="S300" s="535"/>
      <c r="T300" s="535"/>
      <c r="U300" s="535"/>
      <c r="V300" s="1598"/>
      <c r="W300" s="1598"/>
      <c r="X300" s="1598"/>
      <c r="Y300" s="1598"/>
      <c r="Z300" s="1598"/>
      <c r="AA300" s="1598"/>
      <c r="AB300" s="1598"/>
      <c r="AC300" s="1598"/>
      <c r="AD300" s="1598"/>
      <c r="AE300" s="1598"/>
      <c r="AF300" s="1598"/>
    </row>
    <row r="301" spans="1:32" s="64" customFormat="1" ht="15" x14ac:dyDescent="0.25">
      <c r="A301" s="5"/>
      <c r="B301" s="5"/>
      <c r="C301" s="5"/>
      <c r="D301" s="240"/>
      <c r="E301" s="251"/>
      <c r="F301" s="535"/>
      <c r="G301" s="535"/>
      <c r="H301" s="535"/>
      <c r="I301" s="535"/>
      <c r="J301" s="535"/>
      <c r="K301" s="535"/>
      <c r="L301" s="535"/>
      <c r="M301" s="535"/>
      <c r="N301" s="1654"/>
      <c r="O301" s="535"/>
      <c r="P301" s="535"/>
      <c r="Q301" s="535"/>
      <c r="R301" s="535"/>
      <c r="S301" s="535"/>
      <c r="T301" s="535"/>
      <c r="U301" s="535"/>
      <c r="V301" s="1598"/>
      <c r="W301" s="1598"/>
      <c r="X301" s="1598"/>
      <c r="Y301" s="1598"/>
      <c r="Z301" s="1598"/>
      <c r="AA301" s="1598"/>
      <c r="AB301" s="1598"/>
      <c r="AC301" s="1598"/>
      <c r="AD301" s="1598"/>
      <c r="AE301" s="1598"/>
      <c r="AF301" s="1598"/>
    </row>
    <row r="302" spans="1:32" s="64" customFormat="1" ht="15" x14ac:dyDescent="0.25">
      <c r="A302" s="5"/>
      <c r="B302" s="5"/>
      <c r="C302" s="5"/>
      <c r="D302" s="240"/>
      <c r="E302" s="251"/>
      <c r="F302" s="535"/>
      <c r="G302" s="535"/>
      <c r="H302" s="535"/>
      <c r="I302" s="535"/>
      <c r="J302" s="535"/>
      <c r="K302" s="535"/>
      <c r="L302" s="535"/>
      <c r="M302" s="535"/>
      <c r="N302" s="1654"/>
      <c r="O302" s="535"/>
      <c r="P302" s="535"/>
      <c r="Q302" s="535"/>
      <c r="R302" s="535"/>
      <c r="S302" s="535"/>
      <c r="T302" s="535"/>
      <c r="U302" s="535"/>
      <c r="V302" s="1598"/>
      <c r="W302" s="1598"/>
      <c r="X302" s="1598"/>
      <c r="Y302" s="1598"/>
      <c r="Z302" s="1598"/>
      <c r="AA302" s="1598"/>
      <c r="AB302" s="1598"/>
      <c r="AC302" s="1598"/>
      <c r="AD302" s="1598"/>
      <c r="AE302" s="1598"/>
      <c r="AF302" s="1598"/>
    </row>
    <row r="303" spans="1:32" s="64" customFormat="1" ht="15" x14ac:dyDescent="0.25">
      <c r="A303" s="5"/>
      <c r="B303" s="5"/>
      <c r="C303" s="5"/>
      <c r="D303" s="240"/>
      <c r="E303" s="251"/>
      <c r="F303" s="535"/>
      <c r="G303" s="535"/>
      <c r="H303" s="535"/>
      <c r="I303" s="535"/>
      <c r="J303" s="535"/>
      <c r="K303" s="535"/>
      <c r="L303" s="535"/>
      <c r="M303" s="535"/>
      <c r="N303" s="1654"/>
      <c r="O303" s="535"/>
      <c r="P303" s="535"/>
      <c r="Q303" s="535"/>
      <c r="R303" s="535"/>
      <c r="S303" s="535"/>
      <c r="T303" s="535"/>
      <c r="U303" s="535"/>
      <c r="V303" s="1598"/>
      <c r="W303" s="1598"/>
      <c r="X303" s="1598"/>
      <c r="Y303" s="1598"/>
      <c r="Z303" s="1598"/>
      <c r="AA303" s="1598"/>
      <c r="AB303" s="1598"/>
      <c r="AC303" s="1598"/>
      <c r="AD303" s="1598"/>
      <c r="AE303" s="1598"/>
      <c r="AF303" s="1598"/>
    </row>
    <row r="304" spans="1:32" s="64" customFormat="1" ht="15" x14ac:dyDescent="0.25">
      <c r="A304" s="5"/>
      <c r="B304" s="5"/>
      <c r="C304" s="5"/>
      <c r="D304" s="240"/>
      <c r="E304" s="251"/>
      <c r="F304" s="535"/>
      <c r="G304" s="535"/>
      <c r="H304" s="535"/>
      <c r="I304" s="535"/>
      <c r="J304" s="535"/>
      <c r="K304" s="535"/>
      <c r="L304" s="535"/>
      <c r="M304" s="535"/>
      <c r="N304" s="1654"/>
      <c r="O304" s="535"/>
      <c r="P304" s="535"/>
      <c r="Q304" s="535"/>
      <c r="R304" s="535"/>
      <c r="S304" s="535"/>
      <c r="T304" s="535"/>
      <c r="U304" s="535"/>
      <c r="V304" s="1598"/>
      <c r="W304" s="1598"/>
      <c r="X304" s="1598"/>
      <c r="Y304" s="1598"/>
      <c r="Z304" s="1598"/>
      <c r="AA304" s="1598"/>
      <c r="AB304" s="1598"/>
      <c r="AC304" s="1598"/>
      <c r="AD304" s="1598"/>
      <c r="AE304" s="1598"/>
      <c r="AF304" s="1598"/>
    </row>
    <row r="305" spans="1:32" s="64" customFormat="1" ht="15" x14ac:dyDescent="0.25">
      <c r="A305" s="5"/>
      <c r="B305" s="5"/>
      <c r="C305" s="5"/>
      <c r="D305" s="240"/>
      <c r="E305" s="251"/>
      <c r="F305" s="535"/>
      <c r="G305" s="535"/>
      <c r="H305" s="535"/>
      <c r="I305" s="535"/>
      <c r="J305" s="535"/>
      <c r="K305" s="535"/>
      <c r="L305" s="535"/>
      <c r="M305" s="535"/>
      <c r="N305" s="1654"/>
      <c r="O305" s="535"/>
      <c r="P305" s="535"/>
      <c r="Q305" s="535"/>
      <c r="R305" s="535"/>
      <c r="S305" s="535"/>
      <c r="T305" s="535"/>
      <c r="U305" s="535"/>
      <c r="V305" s="1598"/>
      <c r="W305" s="1598"/>
      <c r="X305" s="1598"/>
      <c r="Y305" s="1598"/>
      <c r="Z305" s="1598"/>
      <c r="AA305" s="1598"/>
      <c r="AB305" s="1598"/>
      <c r="AC305" s="1598"/>
      <c r="AD305" s="1598"/>
      <c r="AE305" s="1598"/>
      <c r="AF305" s="1598"/>
    </row>
    <row r="306" spans="1:32" s="64" customFormat="1" ht="15" x14ac:dyDescent="0.25">
      <c r="A306" s="5"/>
      <c r="B306" s="5"/>
      <c r="C306" s="5"/>
      <c r="D306" s="240"/>
      <c r="E306" s="251"/>
      <c r="F306" s="535"/>
      <c r="G306" s="535"/>
      <c r="H306" s="535"/>
      <c r="I306" s="535"/>
      <c r="J306" s="535"/>
      <c r="K306" s="535"/>
      <c r="L306" s="535"/>
      <c r="M306" s="535"/>
      <c r="N306" s="1654"/>
      <c r="O306" s="535"/>
      <c r="P306" s="535"/>
      <c r="Q306" s="535"/>
      <c r="R306" s="535"/>
      <c r="S306" s="535"/>
      <c r="T306" s="535"/>
      <c r="U306" s="535"/>
      <c r="V306" s="1598"/>
      <c r="W306" s="1598"/>
      <c r="X306" s="1598"/>
      <c r="Y306" s="1598"/>
      <c r="Z306" s="1598"/>
      <c r="AA306" s="1598"/>
      <c r="AB306" s="1598"/>
      <c r="AC306" s="1598"/>
      <c r="AD306" s="1598"/>
      <c r="AE306" s="1598"/>
      <c r="AF306" s="1598"/>
    </row>
    <row r="307" spans="1:32" s="64" customFormat="1" ht="15" x14ac:dyDescent="0.25">
      <c r="A307" s="5"/>
      <c r="B307" s="5"/>
      <c r="C307" s="5"/>
      <c r="D307" s="240"/>
      <c r="E307" s="251"/>
      <c r="F307" s="535"/>
      <c r="G307" s="535"/>
      <c r="H307" s="535"/>
      <c r="I307" s="535"/>
      <c r="J307" s="535"/>
      <c r="K307" s="535"/>
      <c r="L307" s="535"/>
      <c r="M307" s="535"/>
      <c r="N307" s="1654"/>
      <c r="O307" s="535"/>
      <c r="P307" s="535"/>
      <c r="Q307" s="535"/>
      <c r="R307" s="535"/>
      <c r="S307" s="535"/>
      <c r="T307" s="535"/>
      <c r="U307" s="535"/>
      <c r="V307" s="1598"/>
      <c r="W307" s="1598"/>
      <c r="X307" s="1598"/>
      <c r="Y307" s="1598"/>
      <c r="Z307" s="1598"/>
      <c r="AA307" s="1598"/>
      <c r="AB307" s="1598"/>
      <c r="AC307" s="1598"/>
      <c r="AD307" s="1598"/>
      <c r="AE307" s="1598"/>
      <c r="AF307" s="1598"/>
    </row>
    <row r="308" spans="1:32" s="64" customFormat="1" ht="15" x14ac:dyDescent="0.25">
      <c r="A308" s="5"/>
      <c r="B308" s="5"/>
      <c r="C308" s="5"/>
      <c r="D308" s="240"/>
      <c r="E308" s="251"/>
      <c r="F308" s="535"/>
      <c r="G308" s="535"/>
      <c r="H308" s="535"/>
      <c r="I308" s="535"/>
      <c r="J308" s="535"/>
      <c r="K308" s="535"/>
      <c r="L308" s="535"/>
      <c r="M308" s="535"/>
      <c r="N308" s="1654"/>
      <c r="O308" s="535"/>
      <c r="P308" s="535"/>
      <c r="Q308" s="535"/>
      <c r="R308" s="535"/>
      <c r="S308" s="535"/>
      <c r="T308" s="535"/>
      <c r="U308" s="535"/>
      <c r="V308" s="1598"/>
      <c r="W308" s="1598"/>
      <c r="X308" s="1598"/>
      <c r="Y308" s="1598"/>
      <c r="Z308" s="1598"/>
      <c r="AA308" s="1598"/>
      <c r="AB308" s="1598"/>
      <c r="AC308" s="1598"/>
      <c r="AD308" s="1598"/>
      <c r="AE308" s="1598"/>
      <c r="AF308" s="1598"/>
    </row>
    <row r="309" spans="1:32" s="64" customFormat="1" ht="15" x14ac:dyDescent="0.25">
      <c r="A309" s="5"/>
      <c r="B309" s="5"/>
      <c r="C309" s="5"/>
      <c r="D309" s="240"/>
      <c r="E309" s="251"/>
      <c r="F309" s="535"/>
      <c r="G309" s="535"/>
      <c r="H309" s="535"/>
      <c r="I309" s="535"/>
      <c r="J309" s="535"/>
      <c r="K309" s="535"/>
      <c r="L309" s="535"/>
      <c r="M309" s="535"/>
      <c r="N309" s="1654"/>
      <c r="O309" s="535"/>
      <c r="P309" s="535"/>
      <c r="Q309" s="535"/>
      <c r="R309" s="535"/>
      <c r="S309" s="535"/>
      <c r="T309" s="535"/>
      <c r="U309" s="535"/>
      <c r="V309" s="1598"/>
      <c r="W309" s="1598"/>
      <c r="X309" s="1598"/>
      <c r="Y309" s="1598"/>
      <c r="Z309" s="1598"/>
      <c r="AA309" s="1598"/>
      <c r="AB309" s="1598"/>
      <c r="AC309" s="1598"/>
      <c r="AD309" s="1598"/>
      <c r="AE309" s="1598"/>
      <c r="AF309" s="1598"/>
    </row>
    <row r="310" spans="1:32" s="64" customFormat="1" ht="15" x14ac:dyDescent="0.25">
      <c r="A310" s="5"/>
      <c r="B310" s="5"/>
      <c r="C310" s="5"/>
      <c r="D310" s="240"/>
      <c r="E310" s="251"/>
      <c r="F310" s="535"/>
      <c r="G310" s="535"/>
      <c r="H310" s="535"/>
      <c r="I310" s="535"/>
      <c r="J310" s="535"/>
      <c r="K310" s="535"/>
      <c r="L310" s="535"/>
      <c r="M310" s="535"/>
      <c r="N310" s="1654"/>
      <c r="O310" s="535"/>
      <c r="P310" s="535"/>
      <c r="Q310" s="535"/>
      <c r="R310" s="535"/>
      <c r="S310" s="535"/>
      <c r="T310" s="535"/>
      <c r="U310" s="535"/>
      <c r="V310" s="1598"/>
      <c r="W310" s="1598"/>
      <c r="X310" s="1598"/>
      <c r="Y310" s="1598"/>
      <c r="Z310" s="1598"/>
      <c r="AA310" s="1598"/>
      <c r="AB310" s="1598"/>
      <c r="AC310" s="1598"/>
      <c r="AD310" s="1598"/>
      <c r="AE310" s="1598"/>
      <c r="AF310" s="1598"/>
    </row>
    <row r="311" spans="1:32" s="64" customFormat="1" ht="15" x14ac:dyDescent="0.25">
      <c r="A311" s="5"/>
      <c r="B311" s="5"/>
      <c r="C311" s="5"/>
      <c r="D311" s="240"/>
      <c r="E311" s="251"/>
      <c r="F311" s="535"/>
      <c r="G311" s="535"/>
      <c r="H311" s="535"/>
      <c r="I311" s="535"/>
      <c r="J311" s="535"/>
      <c r="K311" s="535"/>
      <c r="L311" s="535"/>
      <c r="M311" s="535"/>
      <c r="N311" s="1654"/>
      <c r="O311" s="535"/>
      <c r="P311" s="535"/>
      <c r="Q311" s="535"/>
      <c r="R311" s="535"/>
      <c r="S311" s="535"/>
      <c r="T311" s="535"/>
      <c r="U311" s="535"/>
      <c r="V311" s="1598"/>
      <c r="W311" s="1598"/>
      <c r="X311" s="1598"/>
      <c r="Y311" s="1598"/>
      <c r="Z311" s="1598"/>
      <c r="AA311" s="1598"/>
      <c r="AB311" s="1598"/>
      <c r="AC311" s="1598"/>
      <c r="AD311" s="1598"/>
      <c r="AE311" s="1598"/>
      <c r="AF311" s="1598"/>
    </row>
    <row r="312" spans="1:32" s="64" customFormat="1" ht="15" x14ac:dyDescent="0.25">
      <c r="A312" s="5"/>
      <c r="B312" s="5"/>
      <c r="C312" s="5"/>
      <c r="D312" s="240"/>
      <c r="E312" s="251"/>
      <c r="F312" s="535"/>
      <c r="G312" s="535"/>
      <c r="H312" s="535"/>
      <c r="I312" s="535"/>
      <c r="J312" s="535"/>
      <c r="K312" s="535"/>
      <c r="L312" s="535"/>
      <c r="M312" s="535"/>
      <c r="N312" s="1654"/>
      <c r="O312" s="535"/>
      <c r="P312" s="535"/>
      <c r="Q312" s="535"/>
      <c r="R312" s="535"/>
      <c r="S312" s="535"/>
      <c r="T312" s="535"/>
      <c r="U312" s="535"/>
      <c r="V312" s="1598"/>
      <c r="W312" s="1598"/>
      <c r="X312" s="1598"/>
      <c r="Y312" s="1598"/>
      <c r="Z312" s="1598"/>
      <c r="AA312" s="1598"/>
      <c r="AB312" s="1598"/>
      <c r="AC312" s="1598"/>
      <c r="AD312" s="1598"/>
      <c r="AE312" s="1598"/>
      <c r="AF312" s="1598"/>
    </row>
    <row r="313" spans="1:32" s="64" customFormat="1" ht="15" x14ac:dyDescent="0.25">
      <c r="A313" s="5"/>
      <c r="B313" s="5"/>
      <c r="C313" s="5"/>
      <c r="D313" s="240"/>
      <c r="E313" s="251"/>
      <c r="F313" s="535"/>
      <c r="G313" s="535"/>
      <c r="H313" s="535"/>
      <c r="I313" s="535"/>
      <c r="J313" s="535"/>
      <c r="K313" s="535"/>
      <c r="L313" s="535"/>
      <c r="M313" s="535"/>
      <c r="N313" s="1654"/>
      <c r="O313" s="535"/>
      <c r="P313" s="535"/>
      <c r="Q313" s="535"/>
      <c r="R313" s="535"/>
      <c r="S313" s="535"/>
      <c r="T313" s="535"/>
      <c r="U313" s="535"/>
      <c r="V313" s="1598"/>
      <c r="W313" s="1598"/>
      <c r="X313" s="1598"/>
      <c r="Y313" s="1598"/>
      <c r="Z313" s="1598"/>
      <c r="AA313" s="1598"/>
      <c r="AB313" s="1598"/>
      <c r="AC313" s="1598"/>
      <c r="AD313" s="1598"/>
      <c r="AE313" s="1598"/>
      <c r="AF313" s="1598"/>
    </row>
    <row r="314" spans="1:32" s="64" customFormat="1" ht="15" x14ac:dyDescent="0.25">
      <c r="A314" s="5"/>
      <c r="B314" s="5"/>
      <c r="C314" s="5"/>
      <c r="D314" s="240"/>
      <c r="E314" s="251"/>
      <c r="F314" s="535"/>
      <c r="G314" s="535"/>
      <c r="H314" s="535"/>
      <c r="I314" s="535"/>
      <c r="J314" s="535"/>
      <c r="K314" s="535"/>
      <c r="L314" s="535"/>
      <c r="M314" s="535"/>
      <c r="N314" s="1654"/>
      <c r="O314" s="535"/>
      <c r="P314" s="535"/>
      <c r="Q314" s="535"/>
      <c r="R314" s="535"/>
      <c r="S314" s="535"/>
      <c r="T314" s="535"/>
      <c r="U314" s="535"/>
      <c r="V314" s="1598"/>
      <c r="W314" s="1598"/>
      <c r="X314" s="1598"/>
      <c r="Y314" s="1598"/>
      <c r="Z314" s="1598"/>
      <c r="AA314" s="1598"/>
      <c r="AB314" s="1598"/>
      <c r="AC314" s="1598"/>
      <c r="AD314" s="1598"/>
      <c r="AE314" s="1598"/>
      <c r="AF314" s="1598"/>
    </row>
    <row r="315" spans="1:32" s="64" customFormat="1" ht="15" x14ac:dyDescent="0.25">
      <c r="A315" s="5"/>
      <c r="B315" s="5"/>
      <c r="C315" s="5"/>
      <c r="D315" s="240"/>
      <c r="E315" s="251"/>
      <c r="F315" s="535"/>
      <c r="G315" s="535"/>
      <c r="H315" s="535"/>
      <c r="I315" s="535"/>
      <c r="J315" s="535"/>
      <c r="K315" s="535"/>
      <c r="L315" s="535"/>
      <c r="M315" s="535"/>
      <c r="N315" s="1654"/>
      <c r="O315" s="535"/>
      <c r="P315" s="535"/>
      <c r="Q315" s="535"/>
      <c r="R315" s="535"/>
      <c r="S315" s="535"/>
      <c r="T315" s="535"/>
      <c r="U315" s="535"/>
      <c r="V315" s="1598"/>
      <c r="W315" s="1598"/>
      <c r="X315" s="1598"/>
      <c r="Y315" s="1598"/>
      <c r="Z315" s="1598"/>
      <c r="AA315" s="1598"/>
      <c r="AB315" s="1598"/>
      <c r="AC315" s="1598"/>
      <c r="AD315" s="1598"/>
      <c r="AE315" s="1598"/>
      <c r="AF315" s="1598"/>
    </row>
    <row r="316" spans="1:32" s="64" customFormat="1" ht="15" x14ac:dyDescent="0.25">
      <c r="A316" s="5"/>
      <c r="B316" s="5"/>
      <c r="C316" s="5"/>
      <c r="D316" s="240"/>
      <c r="E316" s="251"/>
      <c r="F316" s="535"/>
      <c r="G316" s="535"/>
      <c r="H316" s="535"/>
      <c r="I316" s="535"/>
      <c r="J316" s="535"/>
      <c r="K316" s="535"/>
      <c r="L316" s="535"/>
      <c r="M316" s="535"/>
      <c r="N316" s="1654"/>
      <c r="O316" s="535"/>
      <c r="P316" s="535"/>
      <c r="Q316" s="535"/>
      <c r="R316" s="535"/>
      <c r="S316" s="535"/>
      <c r="T316" s="535"/>
      <c r="U316" s="535"/>
      <c r="V316" s="1598"/>
      <c r="W316" s="1598"/>
      <c r="X316" s="1598"/>
      <c r="Y316" s="1598"/>
      <c r="Z316" s="1598"/>
      <c r="AA316" s="1598"/>
      <c r="AB316" s="1598"/>
      <c r="AC316" s="1598"/>
      <c r="AD316" s="1598"/>
      <c r="AE316" s="1598"/>
      <c r="AF316" s="1598"/>
    </row>
    <row r="317" spans="1:32" s="64" customFormat="1" ht="15" x14ac:dyDescent="0.25">
      <c r="A317" s="5"/>
      <c r="B317" s="5"/>
      <c r="C317" s="5"/>
      <c r="D317" s="240"/>
      <c r="E317" s="251"/>
      <c r="F317" s="535"/>
      <c r="G317" s="535"/>
      <c r="H317" s="535"/>
      <c r="I317" s="535"/>
      <c r="J317" s="535"/>
      <c r="K317" s="535"/>
      <c r="L317" s="535"/>
      <c r="M317" s="535"/>
      <c r="N317" s="1654"/>
      <c r="O317" s="535"/>
      <c r="P317" s="535"/>
      <c r="Q317" s="535"/>
      <c r="R317" s="535"/>
      <c r="S317" s="535"/>
      <c r="T317" s="535"/>
      <c r="U317" s="535"/>
      <c r="V317" s="1598"/>
      <c r="W317" s="1598"/>
      <c r="X317" s="1598"/>
      <c r="Y317" s="1598"/>
      <c r="Z317" s="1598"/>
      <c r="AA317" s="1598"/>
      <c r="AB317" s="1598"/>
      <c r="AC317" s="1598"/>
      <c r="AD317" s="1598"/>
      <c r="AE317" s="1598"/>
      <c r="AF317" s="1598"/>
    </row>
    <row r="318" spans="1:32" s="64" customFormat="1" ht="15" x14ac:dyDescent="0.25">
      <c r="A318" s="5"/>
      <c r="B318" s="5"/>
      <c r="C318" s="5"/>
      <c r="D318" s="240"/>
      <c r="E318" s="251"/>
      <c r="F318" s="535"/>
      <c r="G318" s="535"/>
      <c r="H318" s="535"/>
      <c r="I318" s="535"/>
      <c r="J318" s="535"/>
      <c r="K318" s="535"/>
      <c r="L318" s="535"/>
      <c r="M318" s="535"/>
      <c r="N318" s="1654"/>
      <c r="O318" s="535"/>
      <c r="P318" s="535"/>
      <c r="Q318" s="535"/>
      <c r="R318" s="535"/>
      <c r="S318" s="535"/>
      <c r="T318" s="535"/>
      <c r="U318" s="535"/>
      <c r="V318" s="1598"/>
      <c r="W318" s="1598"/>
      <c r="X318" s="1598"/>
      <c r="Y318" s="1598"/>
      <c r="Z318" s="1598"/>
      <c r="AA318" s="1598"/>
      <c r="AB318" s="1598"/>
      <c r="AC318" s="1598"/>
      <c r="AD318" s="1598"/>
      <c r="AE318" s="1598"/>
      <c r="AF318" s="1598"/>
    </row>
    <row r="319" spans="1:32" s="64" customFormat="1" ht="15" x14ac:dyDescent="0.25">
      <c r="A319" s="5"/>
      <c r="B319" s="5"/>
      <c r="C319" s="5"/>
      <c r="D319" s="240"/>
      <c r="E319" s="251"/>
      <c r="F319" s="535"/>
      <c r="G319" s="535"/>
      <c r="H319" s="535"/>
      <c r="I319" s="535"/>
      <c r="J319" s="535"/>
      <c r="K319" s="535"/>
      <c r="L319" s="535"/>
      <c r="M319" s="535"/>
      <c r="N319" s="1654"/>
      <c r="O319" s="535"/>
      <c r="P319" s="535"/>
      <c r="Q319" s="535"/>
      <c r="R319" s="535"/>
      <c r="S319" s="535"/>
      <c r="T319" s="535"/>
      <c r="U319" s="535"/>
      <c r="V319" s="1598"/>
      <c r="W319" s="1598"/>
      <c r="X319" s="1598"/>
      <c r="Y319" s="1598"/>
      <c r="Z319" s="1598"/>
      <c r="AA319" s="1598"/>
      <c r="AB319" s="1598"/>
      <c r="AC319" s="1598"/>
      <c r="AD319" s="1598"/>
      <c r="AE319" s="1598"/>
      <c r="AF319" s="1598"/>
    </row>
    <row r="320" spans="1:32" s="64" customFormat="1" ht="15" x14ac:dyDescent="0.25">
      <c r="A320" s="5"/>
      <c r="B320" s="5"/>
      <c r="C320" s="5"/>
      <c r="D320" s="240"/>
      <c r="E320" s="251"/>
      <c r="F320" s="535"/>
      <c r="G320" s="535"/>
      <c r="H320" s="535"/>
      <c r="I320" s="535"/>
      <c r="J320" s="535"/>
      <c r="K320" s="535"/>
      <c r="L320" s="535"/>
      <c r="M320" s="535"/>
      <c r="N320" s="1654"/>
      <c r="O320" s="535"/>
      <c r="P320" s="535"/>
      <c r="Q320" s="535"/>
      <c r="R320" s="535"/>
      <c r="S320" s="535"/>
      <c r="T320" s="535"/>
      <c r="U320" s="535"/>
      <c r="V320" s="1598"/>
      <c r="W320" s="1598"/>
      <c r="X320" s="1598"/>
      <c r="Y320" s="1598"/>
      <c r="Z320" s="1598"/>
      <c r="AA320" s="1598"/>
      <c r="AB320" s="1598"/>
      <c r="AC320" s="1598"/>
      <c r="AD320" s="1598"/>
      <c r="AE320" s="1598"/>
      <c r="AF320" s="1598"/>
    </row>
    <row r="321" spans="1:32" s="64" customFormat="1" ht="15" x14ac:dyDescent="0.25">
      <c r="A321" s="5"/>
      <c r="B321" s="5"/>
      <c r="C321" s="5"/>
      <c r="D321" s="240"/>
      <c r="E321" s="251"/>
      <c r="F321" s="535"/>
      <c r="G321" s="535"/>
      <c r="H321" s="535"/>
      <c r="I321" s="535"/>
      <c r="J321" s="535"/>
      <c r="K321" s="535"/>
      <c r="L321" s="535"/>
      <c r="M321" s="535"/>
      <c r="N321" s="1654"/>
      <c r="O321" s="535"/>
      <c r="P321" s="535"/>
      <c r="Q321" s="535"/>
      <c r="R321" s="535"/>
      <c r="S321" s="535"/>
      <c r="T321" s="535"/>
      <c r="U321" s="535"/>
      <c r="V321" s="1598"/>
      <c r="W321" s="1598"/>
      <c r="X321" s="1598"/>
      <c r="Y321" s="1598"/>
      <c r="Z321" s="1598"/>
      <c r="AA321" s="1598"/>
      <c r="AB321" s="1598"/>
      <c r="AC321" s="1598"/>
      <c r="AD321" s="1598"/>
      <c r="AE321" s="1598"/>
      <c r="AF321" s="1598"/>
    </row>
    <row r="322" spans="1:32" s="64" customFormat="1" ht="15" x14ac:dyDescent="0.25">
      <c r="A322" s="5"/>
      <c r="B322" s="5"/>
      <c r="C322" s="5"/>
      <c r="D322" s="240"/>
      <c r="E322" s="251"/>
      <c r="F322" s="535"/>
      <c r="G322" s="535"/>
      <c r="H322" s="535"/>
      <c r="I322" s="535"/>
      <c r="J322" s="535"/>
      <c r="K322" s="535"/>
      <c r="L322" s="535"/>
      <c r="M322" s="535"/>
      <c r="N322" s="1654"/>
      <c r="O322" s="535"/>
      <c r="P322" s="535"/>
      <c r="Q322" s="535"/>
      <c r="R322" s="535"/>
      <c r="S322" s="535"/>
      <c r="T322" s="535"/>
      <c r="U322" s="535"/>
      <c r="V322" s="1598"/>
      <c r="W322" s="1598"/>
      <c r="X322" s="1598"/>
      <c r="Y322" s="1598"/>
      <c r="Z322" s="1598"/>
      <c r="AA322" s="1598"/>
      <c r="AB322" s="1598"/>
      <c r="AC322" s="1598"/>
      <c r="AD322" s="1598"/>
      <c r="AE322" s="1598"/>
      <c r="AF322" s="1598"/>
    </row>
    <row r="323" spans="1:32" s="64" customFormat="1" ht="15" x14ac:dyDescent="0.25">
      <c r="A323" s="5"/>
      <c r="B323" s="5"/>
      <c r="C323" s="5"/>
      <c r="D323" s="240"/>
      <c r="E323" s="251"/>
      <c r="F323" s="535"/>
      <c r="G323" s="535"/>
      <c r="H323" s="535"/>
      <c r="I323" s="535"/>
      <c r="J323" s="535"/>
      <c r="K323" s="535"/>
      <c r="L323" s="535"/>
      <c r="M323" s="535"/>
      <c r="N323" s="1654"/>
      <c r="O323" s="535"/>
      <c r="P323" s="535"/>
      <c r="Q323" s="535"/>
      <c r="R323" s="535"/>
      <c r="S323" s="535"/>
      <c r="T323" s="535"/>
      <c r="U323" s="535"/>
      <c r="V323" s="1598"/>
      <c r="W323" s="1598"/>
      <c r="X323" s="1598"/>
      <c r="Y323" s="1598"/>
      <c r="Z323" s="1598"/>
      <c r="AA323" s="1598"/>
      <c r="AB323" s="1598"/>
      <c r="AC323" s="1598"/>
      <c r="AD323" s="1598"/>
      <c r="AE323" s="1598"/>
      <c r="AF323" s="1598"/>
    </row>
    <row r="324" spans="1:32" s="64" customFormat="1" ht="15" x14ac:dyDescent="0.25">
      <c r="A324" s="5"/>
      <c r="B324" s="5"/>
      <c r="C324" s="5"/>
      <c r="D324" s="240"/>
      <c r="E324" s="251"/>
      <c r="F324" s="535"/>
      <c r="G324" s="535"/>
      <c r="H324" s="535"/>
      <c r="I324" s="535"/>
      <c r="J324" s="535"/>
      <c r="K324" s="535"/>
      <c r="L324" s="535"/>
      <c r="M324" s="535"/>
      <c r="N324" s="1654"/>
      <c r="O324" s="535"/>
      <c r="P324" s="535"/>
      <c r="Q324" s="535"/>
      <c r="R324" s="535"/>
      <c r="S324" s="535"/>
      <c r="T324" s="535"/>
      <c r="U324" s="535"/>
      <c r="V324" s="1598"/>
      <c r="W324" s="1598"/>
      <c r="X324" s="1598"/>
      <c r="Y324" s="1598"/>
      <c r="Z324" s="1598"/>
      <c r="AA324" s="1598"/>
      <c r="AB324" s="1598"/>
      <c r="AC324" s="1598"/>
      <c r="AD324" s="1598"/>
      <c r="AE324" s="1598"/>
      <c r="AF324" s="1598"/>
    </row>
    <row r="325" spans="1:32" s="83" customFormat="1" ht="15.75" x14ac:dyDescent="0.25">
      <c r="A325" s="153"/>
      <c r="B325" s="153"/>
      <c r="C325" s="153"/>
      <c r="D325" s="213"/>
      <c r="E325" s="254"/>
      <c r="F325" s="529"/>
      <c r="G325" s="529"/>
      <c r="H325" s="529"/>
      <c r="I325" s="529"/>
      <c r="J325" s="529"/>
      <c r="K325" s="529"/>
      <c r="L325" s="529"/>
      <c r="M325" s="529"/>
      <c r="N325" s="1655"/>
      <c r="O325" s="529"/>
      <c r="P325" s="529"/>
      <c r="Q325" s="529"/>
      <c r="R325" s="529"/>
      <c r="S325" s="529"/>
      <c r="T325" s="529"/>
      <c r="U325" s="529"/>
      <c r="V325" s="153"/>
      <c r="W325" s="153"/>
      <c r="X325" s="153"/>
      <c r="Y325" s="153"/>
      <c r="Z325" s="153"/>
      <c r="AA325" s="153"/>
      <c r="AB325" s="153"/>
      <c r="AC325" s="153"/>
      <c r="AD325" s="153"/>
      <c r="AE325" s="153"/>
      <c r="AF325" s="153"/>
    </row>
    <row r="326" spans="1:32" s="83" customFormat="1" ht="15.75" x14ac:dyDescent="0.25">
      <c r="A326" s="153"/>
      <c r="B326" s="153"/>
      <c r="C326" s="153"/>
      <c r="D326" s="213"/>
      <c r="E326" s="254"/>
      <c r="F326" s="529"/>
      <c r="G326" s="529"/>
      <c r="H326" s="529"/>
      <c r="I326" s="529"/>
      <c r="J326" s="529"/>
      <c r="K326" s="529"/>
      <c r="L326" s="529"/>
      <c r="M326" s="529"/>
      <c r="N326" s="1655"/>
      <c r="O326" s="529"/>
      <c r="P326" s="529"/>
      <c r="Q326" s="529"/>
      <c r="R326" s="529"/>
      <c r="S326" s="529"/>
      <c r="T326" s="529"/>
      <c r="U326" s="529"/>
      <c r="V326" s="153"/>
      <c r="W326" s="153"/>
      <c r="X326" s="153"/>
      <c r="Y326" s="153"/>
      <c r="Z326" s="153"/>
      <c r="AA326" s="153"/>
      <c r="AB326" s="153"/>
      <c r="AC326" s="153"/>
      <c r="AD326" s="153"/>
      <c r="AE326" s="153"/>
      <c r="AF326" s="153"/>
    </row>
    <row r="327" spans="1:32" s="83" customFormat="1" ht="15.75" x14ac:dyDescent="0.25">
      <c r="A327" s="153"/>
      <c r="B327" s="153"/>
      <c r="C327" s="153"/>
      <c r="D327" s="213"/>
      <c r="E327" s="254"/>
      <c r="F327" s="529"/>
      <c r="G327" s="529"/>
      <c r="H327" s="529"/>
      <c r="I327" s="529"/>
      <c r="J327" s="529"/>
      <c r="K327" s="529"/>
      <c r="L327" s="529"/>
      <c r="M327" s="529"/>
      <c r="N327" s="1655"/>
      <c r="O327" s="529"/>
      <c r="P327" s="529"/>
      <c r="Q327" s="529"/>
      <c r="R327" s="529"/>
      <c r="S327" s="529"/>
      <c r="T327" s="529"/>
      <c r="U327" s="529"/>
      <c r="V327" s="153"/>
      <c r="W327" s="153"/>
      <c r="X327" s="153"/>
      <c r="Y327" s="153"/>
      <c r="Z327" s="153"/>
      <c r="AA327" s="153"/>
      <c r="AB327" s="153"/>
      <c r="AC327" s="153"/>
      <c r="AD327" s="153"/>
      <c r="AE327" s="153"/>
      <c r="AF327" s="153"/>
    </row>
    <row r="328" spans="1:32" s="83" customFormat="1" ht="15.75" x14ac:dyDescent="0.25">
      <c r="A328" s="153"/>
      <c r="B328" s="153"/>
      <c r="C328" s="153"/>
      <c r="D328" s="213"/>
      <c r="E328" s="254"/>
      <c r="F328" s="529"/>
      <c r="G328" s="529"/>
      <c r="H328" s="529"/>
      <c r="I328" s="529"/>
      <c r="J328" s="529"/>
      <c r="K328" s="529"/>
      <c r="L328" s="529"/>
      <c r="M328" s="529"/>
      <c r="N328" s="1655"/>
      <c r="O328" s="529"/>
      <c r="P328" s="529"/>
      <c r="Q328" s="529"/>
      <c r="R328" s="529"/>
      <c r="S328" s="529"/>
      <c r="T328" s="529"/>
      <c r="U328" s="529"/>
      <c r="V328" s="153"/>
      <c r="W328" s="153"/>
      <c r="X328" s="153"/>
      <c r="Y328" s="153"/>
      <c r="Z328" s="153"/>
      <c r="AA328" s="153"/>
      <c r="AB328" s="153"/>
      <c r="AC328" s="153"/>
      <c r="AD328" s="153"/>
      <c r="AE328" s="153"/>
      <c r="AF328" s="153"/>
    </row>
    <row r="329" spans="1:32" s="83" customFormat="1" ht="15.75" x14ac:dyDescent="0.25">
      <c r="A329" s="153"/>
      <c r="B329" s="153"/>
      <c r="C329" s="153"/>
      <c r="D329" s="213"/>
      <c r="E329" s="254"/>
      <c r="F329" s="529"/>
      <c r="G329" s="529"/>
      <c r="H329" s="529"/>
      <c r="I329" s="529"/>
      <c r="J329" s="529"/>
      <c r="K329" s="529"/>
      <c r="L329" s="529"/>
      <c r="M329" s="529"/>
      <c r="N329" s="1655"/>
      <c r="O329" s="529"/>
      <c r="P329" s="529"/>
      <c r="Q329" s="529"/>
      <c r="R329" s="529"/>
      <c r="S329" s="529"/>
      <c r="T329" s="529"/>
      <c r="U329" s="529"/>
      <c r="V329" s="153"/>
      <c r="W329" s="153"/>
      <c r="X329" s="153"/>
      <c r="Y329" s="153"/>
      <c r="Z329" s="153"/>
      <c r="AA329" s="153"/>
      <c r="AB329" s="153"/>
      <c r="AC329" s="153"/>
      <c r="AD329" s="153"/>
      <c r="AE329" s="153"/>
      <c r="AF329" s="153"/>
    </row>
    <row r="330" spans="1:32" s="83" customFormat="1" ht="15.75" x14ac:dyDescent="0.25">
      <c r="A330" s="153"/>
      <c r="B330" s="153"/>
      <c r="C330" s="153"/>
      <c r="D330" s="213"/>
      <c r="E330" s="254"/>
      <c r="F330" s="529"/>
      <c r="G330" s="529"/>
      <c r="H330" s="529"/>
      <c r="I330" s="529"/>
      <c r="J330" s="529"/>
      <c r="K330" s="529"/>
      <c r="L330" s="529"/>
      <c r="M330" s="529"/>
      <c r="N330" s="1655"/>
      <c r="O330" s="529"/>
      <c r="P330" s="529"/>
      <c r="Q330" s="529"/>
      <c r="R330" s="529"/>
      <c r="S330" s="529"/>
      <c r="T330" s="529"/>
      <c r="U330" s="529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</row>
    <row r="331" spans="1:32" s="83" customFormat="1" ht="15.75" x14ac:dyDescent="0.25">
      <c r="A331" s="153"/>
      <c r="B331" s="153"/>
      <c r="C331" s="153"/>
      <c r="D331" s="213"/>
      <c r="E331" s="254"/>
      <c r="F331" s="529"/>
      <c r="G331" s="529"/>
      <c r="H331" s="529"/>
      <c r="I331" s="529"/>
      <c r="J331" s="529"/>
      <c r="K331" s="529"/>
      <c r="L331" s="529"/>
      <c r="M331" s="529"/>
      <c r="N331" s="1655"/>
      <c r="O331" s="529"/>
      <c r="P331" s="529"/>
      <c r="Q331" s="529"/>
      <c r="R331" s="529"/>
      <c r="S331" s="529"/>
      <c r="T331" s="529"/>
      <c r="U331" s="529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</row>
    <row r="332" spans="1:32" s="83" customFormat="1" ht="15.75" x14ac:dyDescent="0.25">
      <c r="A332" s="153"/>
      <c r="B332" s="153"/>
      <c r="C332" s="153"/>
      <c r="D332" s="213"/>
      <c r="E332" s="254"/>
      <c r="F332" s="529"/>
      <c r="G332" s="529"/>
      <c r="H332" s="529"/>
      <c r="I332" s="529"/>
      <c r="J332" s="529"/>
      <c r="K332" s="529"/>
      <c r="L332" s="529"/>
      <c r="M332" s="529"/>
      <c r="N332" s="1655"/>
      <c r="O332" s="529"/>
      <c r="P332" s="529"/>
      <c r="Q332" s="529"/>
      <c r="R332" s="529"/>
      <c r="S332" s="529"/>
      <c r="T332" s="529"/>
      <c r="U332" s="529"/>
      <c r="V332" s="153"/>
      <c r="W332" s="153"/>
      <c r="X332" s="153"/>
      <c r="Y332" s="153"/>
      <c r="Z332" s="153"/>
      <c r="AA332" s="153"/>
      <c r="AB332" s="153"/>
      <c r="AC332" s="153"/>
      <c r="AD332" s="153"/>
      <c r="AE332" s="153"/>
      <c r="AF332" s="153"/>
    </row>
    <row r="333" spans="1:32" s="83" customFormat="1" ht="15.75" x14ac:dyDescent="0.25">
      <c r="A333" s="153"/>
      <c r="B333" s="153"/>
      <c r="C333" s="153"/>
      <c r="D333" s="213"/>
      <c r="E333" s="254"/>
      <c r="F333" s="529"/>
      <c r="G333" s="529"/>
      <c r="H333" s="529"/>
      <c r="I333" s="529"/>
      <c r="J333" s="529"/>
      <c r="K333" s="529"/>
      <c r="L333" s="529"/>
      <c r="M333" s="529"/>
      <c r="N333" s="1655"/>
      <c r="O333" s="529"/>
      <c r="P333" s="529"/>
      <c r="Q333" s="529"/>
      <c r="R333" s="529"/>
      <c r="S333" s="529"/>
      <c r="T333" s="529"/>
      <c r="U333" s="529"/>
      <c r="V333" s="153"/>
      <c r="W333" s="153"/>
      <c r="X333" s="153"/>
      <c r="Y333" s="153"/>
      <c r="Z333" s="153"/>
      <c r="AA333" s="153"/>
      <c r="AB333" s="153"/>
      <c r="AC333" s="153"/>
      <c r="AD333" s="153"/>
      <c r="AE333" s="153"/>
      <c r="AF333" s="153"/>
    </row>
    <row r="334" spans="1:32" s="83" customFormat="1" ht="15.75" x14ac:dyDescent="0.25">
      <c r="A334" s="153"/>
      <c r="B334" s="153"/>
      <c r="C334" s="153"/>
      <c r="D334" s="213"/>
      <c r="E334" s="254"/>
      <c r="F334" s="529"/>
      <c r="G334" s="529"/>
      <c r="H334" s="529"/>
      <c r="I334" s="529"/>
      <c r="J334" s="529"/>
      <c r="K334" s="529"/>
      <c r="L334" s="529"/>
      <c r="M334" s="529"/>
      <c r="N334" s="1655"/>
      <c r="O334" s="529"/>
      <c r="P334" s="529"/>
      <c r="Q334" s="529"/>
      <c r="R334" s="529"/>
      <c r="S334" s="529"/>
      <c r="T334" s="529"/>
      <c r="U334" s="529"/>
      <c r="V334" s="153"/>
      <c r="W334" s="153"/>
      <c r="X334" s="153"/>
      <c r="Y334" s="153"/>
      <c r="Z334" s="153"/>
      <c r="AA334" s="153"/>
      <c r="AB334" s="153"/>
      <c r="AC334" s="153"/>
      <c r="AD334" s="153"/>
      <c r="AE334" s="153"/>
      <c r="AF334" s="153"/>
    </row>
    <row r="335" spans="1:32" s="83" customFormat="1" ht="15.75" x14ac:dyDescent="0.25">
      <c r="A335" s="153"/>
      <c r="B335" s="153"/>
      <c r="C335" s="153"/>
      <c r="D335" s="213"/>
      <c r="E335" s="254"/>
      <c r="F335" s="529"/>
      <c r="G335" s="529"/>
      <c r="H335" s="529"/>
      <c r="I335" s="529"/>
      <c r="J335" s="529"/>
      <c r="K335" s="529"/>
      <c r="L335" s="529"/>
      <c r="M335" s="529"/>
      <c r="N335" s="1655"/>
      <c r="O335" s="529"/>
      <c r="P335" s="529"/>
      <c r="Q335" s="529"/>
      <c r="R335" s="529"/>
      <c r="S335" s="529"/>
      <c r="T335" s="529"/>
      <c r="U335" s="529"/>
      <c r="V335" s="153"/>
      <c r="W335" s="153"/>
      <c r="X335" s="153"/>
      <c r="Y335" s="153"/>
      <c r="Z335" s="153"/>
      <c r="AA335" s="153"/>
      <c r="AB335" s="153"/>
      <c r="AC335" s="153"/>
      <c r="AD335" s="153"/>
      <c r="AE335" s="153"/>
      <c r="AF335" s="153"/>
    </row>
    <row r="336" spans="1:32" s="83" customFormat="1" ht="15.75" x14ac:dyDescent="0.25">
      <c r="A336" s="153"/>
      <c r="B336" s="153"/>
      <c r="C336" s="153"/>
      <c r="D336" s="213"/>
      <c r="E336" s="254"/>
      <c r="F336" s="529"/>
      <c r="G336" s="529"/>
      <c r="H336" s="529"/>
      <c r="I336" s="529"/>
      <c r="J336" s="529"/>
      <c r="K336" s="529"/>
      <c r="L336" s="529"/>
      <c r="M336" s="529"/>
      <c r="N336" s="1655"/>
      <c r="O336" s="529"/>
      <c r="P336" s="529"/>
      <c r="Q336" s="529"/>
      <c r="R336" s="529"/>
      <c r="S336" s="529"/>
      <c r="T336" s="529"/>
      <c r="U336" s="529"/>
      <c r="V336" s="153"/>
      <c r="W336" s="153"/>
      <c r="X336" s="153"/>
      <c r="Y336" s="153"/>
      <c r="Z336" s="153"/>
      <c r="AA336" s="153"/>
      <c r="AB336" s="153"/>
      <c r="AC336" s="153"/>
      <c r="AD336" s="153"/>
      <c r="AE336" s="153"/>
      <c r="AF336" s="153"/>
    </row>
    <row r="337" spans="1:32" s="83" customFormat="1" ht="15.75" x14ac:dyDescent="0.25">
      <c r="A337" s="153"/>
      <c r="B337" s="153"/>
      <c r="C337" s="153"/>
      <c r="D337" s="213"/>
      <c r="E337" s="254"/>
      <c r="F337" s="529"/>
      <c r="G337" s="529"/>
      <c r="H337" s="529"/>
      <c r="I337" s="529"/>
      <c r="J337" s="529"/>
      <c r="K337" s="529"/>
      <c r="L337" s="529"/>
      <c r="M337" s="529"/>
      <c r="N337" s="1655"/>
      <c r="O337" s="529"/>
      <c r="P337" s="529"/>
      <c r="Q337" s="529"/>
      <c r="R337" s="529"/>
      <c r="S337" s="529"/>
      <c r="T337" s="529"/>
      <c r="U337" s="529"/>
      <c r="V337" s="153"/>
      <c r="W337" s="153"/>
      <c r="X337" s="153"/>
      <c r="Y337" s="153"/>
      <c r="Z337" s="153"/>
      <c r="AA337" s="153"/>
      <c r="AB337" s="153"/>
      <c r="AC337" s="153"/>
      <c r="AD337" s="153"/>
      <c r="AE337" s="153"/>
      <c r="AF337" s="153"/>
    </row>
    <row r="338" spans="1:32" s="83" customFormat="1" ht="15.75" x14ac:dyDescent="0.25">
      <c r="A338" s="153"/>
      <c r="B338" s="153"/>
      <c r="C338" s="153"/>
      <c r="D338" s="213"/>
      <c r="E338" s="254"/>
      <c r="F338" s="529"/>
      <c r="G338" s="529"/>
      <c r="H338" s="529"/>
      <c r="I338" s="529"/>
      <c r="J338" s="529"/>
      <c r="K338" s="529"/>
      <c r="L338" s="529"/>
      <c r="M338" s="529"/>
      <c r="N338" s="1655"/>
      <c r="O338" s="529"/>
      <c r="P338" s="529"/>
      <c r="Q338" s="529"/>
      <c r="R338" s="529"/>
      <c r="S338" s="529"/>
      <c r="T338" s="529"/>
      <c r="U338" s="529"/>
      <c r="V338" s="153"/>
      <c r="W338" s="153"/>
      <c r="X338" s="153"/>
      <c r="Y338" s="153"/>
      <c r="Z338" s="153"/>
      <c r="AA338" s="153"/>
      <c r="AB338" s="153"/>
      <c r="AC338" s="153"/>
      <c r="AD338" s="153"/>
      <c r="AE338" s="153"/>
      <c r="AF338" s="153"/>
    </row>
    <row r="339" spans="1:32" s="83" customFormat="1" ht="15.75" x14ac:dyDescent="0.25">
      <c r="A339" s="153"/>
      <c r="B339" s="153"/>
      <c r="C339" s="153"/>
      <c r="D339" s="213"/>
      <c r="E339" s="254"/>
      <c r="F339" s="529"/>
      <c r="G339" s="529"/>
      <c r="H339" s="529"/>
      <c r="I339" s="529"/>
      <c r="J339" s="529"/>
      <c r="K339" s="529"/>
      <c r="L339" s="529"/>
      <c r="M339" s="529"/>
      <c r="N339" s="1655"/>
      <c r="O339" s="529"/>
      <c r="P339" s="529"/>
      <c r="Q339" s="529"/>
      <c r="R339" s="529"/>
      <c r="S339" s="529"/>
      <c r="T339" s="529"/>
      <c r="U339" s="529"/>
      <c r="V339" s="153"/>
      <c r="W339" s="153"/>
      <c r="X339" s="153"/>
      <c r="Y339" s="153"/>
      <c r="Z339" s="153"/>
      <c r="AA339" s="153"/>
      <c r="AB339" s="153"/>
      <c r="AC339" s="153"/>
      <c r="AD339" s="153"/>
      <c r="AE339" s="153"/>
      <c r="AF339" s="153"/>
    </row>
    <row r="340" spans="1:32" s="83" customFormat="1" ht="15.75" x14ac:dyDescent="0.25">
      <c r="A340" s="153"/>
      <c r="B340" s="153"/>
      <c r="C340" s="153"/>
      <c r="D340" s="213"/>
      <c r="E340" s="254"/>
      <c r="F340" s="529"/>
      <c r="G340" s="529"/>
      <c r="H340" s="529"/>
      <c r="I340" s="529"/>
      <c r="J340" s="529"/>
      <c r="K340" s="529"/>
      <c r="L340" s="529"/>
      <c r="M340" s="529"/>
      <c r="N340" s="1655"/>
      <c r="O340" s="529"/>
      <c r="P340" s="529"/>
      <c r="Q340" s="529"/>
      <c r="R340" s="529"/>
      <c r="S340" s="529"/>
      <c r="T340" s="529"/>
      <c r="U340" s="529"/>
      <c r="V340" s="153"/>
      <c r="W340" s="153"/>
      <c r="X340" s="153"/>
      <c r="Y340" s="153"/>
      <c r="Z340" s="153"/>
      <c r="AA340" s="153"/>
      <c r="AB340" s="153"/>
      <c r="AC340" s="153"/>
      <c r="AD340" s="153"/>
      <c r="AE340" s="153"/>
      <c r="AF340" s="153"/>
    </row>
    <row r="341" spans="1:32" s="83" customFormat="1" ht="15.75" x14ac:dyDescent="0.25">
      <c r="A341" s="153"/>
      <c r="B341" s="153"/>
      <c r="C341" s="153"/>
      <c r="D341" s="213"/>
      <c r="E341" s="254"/>
      <c r="F341" s="529"/>
      <c r="G341" s="529"/>
      <c r="H341" s="529"/>
      <c r="I341" s="529"/>
      <c r="J341" s="529"/>
      <c r="K341" s="529"/>
      <c r="L341" s="529"/>
      <c r="M341" s="529"/>
      <c r="N341" s="1655"/>
      <c r="O341" s="529"/>
      <c r="P341" s="529"/>
      <c r="Q341" s="529"/>
      <c r="R341" s="529"/>
      <c r="S341" s="529"/>
      <c r="T341" s="529"/>
      <c r="U341" s="529"/>
      <c r="V341" s="153"/>
      <c r="W341" s="153"/>
      <c r="X341" s="153"/>
      <c r="Y341" s="153"/>
      <c r="Z341" s="153"/>
      <c r="AA341" s="153"/>
      <c r="AB341" s="153"/>
      <c r="AC341" s="153"/>
      <c r="AD341" s="153"/>
      <c r="AE341" s="153"/>
      <c r="AF341" s="153"/>
    </row>
    <row r="342" spans="1:32" s="83" customFormat="1" ht="15.75" x14ac:dyDescent="0.25">
      <c r="A342" s="153"/>
      <c r="B342" s="153"/>
      <c r="C342" s="153"/>
      <c r="D342" s="213"/>
      <c r="E342" s="254"/>
      <c r="F342" s="529"/>
      <c r="G342" s="529"/>
      <c r="H342" s="529"/>
      <c r="I342" s="529"/>
      <c r="J342" s="529"/>
      <c r="K342" s="529"/>
      <c r="L342" s="529"/>
      <c r="M342" s="529"/>
      <c r="N342" s="1655"/>
      <c r="O342" s="529"/>
      <c r="P342" s="529"/>
      <c r="Q342" s="529"/>
      <c r="R342" s="529"/>
      <c r="S342" s="529"/>
      <c r="T342" s="529"/>
      <c r="U342" s="529"/>
      <c r="V342" s="153"/>
      <c r="W342" s="153"/>
      <c r="X342" s="153"/>
      <c r="Y342" s="153"/>
      <c r="Z342" s="153"/>
      <c r="AA342" s="153"/>
      <c r="AB342" s="153"/>
      <c r="AC342" s="153"/>
      <c r="AD342" s="153"/>
      <c r="AE342" s="153"/>
      <c r="AF342" s="153"/>
    </row>
    <row r="343" spans="1:32" s="83" customFormat="1" ht="15.75" x14ac:dyDescent="0.25">
      <c r="A343" s="153"/>
      <c r="B343" s="153"/>
      <c r="C343" s="153"/>
      <c r="D343" s="213"/>
      <c r="E343" s="254"/>
      <c r="F343" s="529"/>
      <c r="G343" s="529"/>
      <c r="H343" s="529"/>
      <c r="I343" s="529"/>
      <c r="J343" s="529"/>
      <c r="K343" s="529"/>
      <c r="L343" s="529"/>
      <c r="M343" s="529"/>
      <c r="N343" s="1655"/>
      <c r="O343" s="529"/>
      <c r="P343" s="529"/>
      <c r="Q343" s="529"/>
      <c r="R343" s="529"/>
      <c r="S343" s="529"/>
      <c r="T343" s="529"/>
      <c r="U343" s="529"/>
      <c r="V343" s="153"/>
      <c r="W343" s="153"/>
      <c r="X343" s="153"/>
      <c r="Y343" s="153"/>
      <c r="Z343" s="153"/>
      <c r="AA343" s="153"/>
      <c r="AB343" s="153"/>
      <c r="AC343" s="153"/>
      <c r="AD343" s="153"/>
      <c r="AE343" s="153"/>
      <c r="AF343" s="153"/>
    </row>
    <row r="344" spans="1:32" s="83" customFormat="1" ht="15.75" x14ac:dyDescent="0.25">
      <c r="A344" s="153"/>
      <c r="B344" s="153"/>
      <c r="C344" s="153"/>
      <c r="D344" s="213"/>
      <c r="E344" s="254"/>
      <c r="F344" s="529"/>
      <c r="G344" s="529"/>
      <c r="H344" s="529"/>
      <c r="I344" s="529"/>
      <c r="J344" s="529"/>
      <c r="K344" s="529"/>
      <c r="L344" s="529"/>
      <c r="M344" s="529"/>
      <c r="N344" s="1655"/>
      <c r="O344" s="529"/>
      <c r="P344" s="529"/>
      <c r="Q344" s="529"/>
      <c r="R344" s="529"/>
      <c r="S344" s="529"/>
      <c r="T344" s="529"/>
      <c r="U344" s="529"/>
      <c r="V344" s="153"/>
      <c r="W344" s="153"/>
      <c r="X344" s="153"/>
      <c r="Y344" s="153"/>
      <c r="Z344" s="153"/>
      <c r="AA344" s="153"/>
      <c r="AB344" s="153"/>
      <c r="AC344" s="153"/>
      <c r="AD344" s="153"/>
      <c r="AE344" s="153"/>
      <c r="AF344" s="153"/>
    </row>
    <row r="345" spans="1:32" s="83" customFormat="1" ht="15.75" x14ac:dyDescent="0.25">
      <c r="A345" s="153"/>
      <c r="B345" s="153"/>
      <c r="C345" s="153"/>
      <c r="D345" s="213"/>
      <c r="E345" s="254"/>
      <c r="F345" s="529"/>
      <c r="G345" s="529"/>
      <c r="H345" s="529"/>
      <c r="I345" s="529"/>
      <c r="J345" s="529"/>
      <c r="K345" s="529"/>
      <c r="L345" s="529"/>
      <c r="M345" s="529"/>
      <c r="N345" s="1655"/>
      <c r="O345" s="529"/>
      <c r="P345" s="529"/>
      <c r="Q345" s="529"/>
      <c r="R345" s="529"/>
      <c r="S345" s="529"/>
      <c r="T345" s="529"/>
      <c r="U345" s="529"/>
      <c r="V345" s="153"/>
      <c r="W345" s="153"/>
      <c r="X345" s="153"/>
      <c r="Y345" s="153"/>
      <c r="Z345" s="153"/>
      <c r="AA345" s="153"/>
      <c r="AB345" s="153"/>
      <c r="AC345" s="153"/>
      <c r="AD345" s="153"/>
      <c r="AE345" s="153"/>
      <c r="AF345" s="153"/>
    </row>
    <row r="346" spans="1:32" s="83" customFormat="1" ht="15.75" x14ac:dyDescent="0.25">
      <c r="A346" s="153"/>
      <c r="B346" s="153"/>
      <c r="C346" s="153"/>
      <c r="D346" s="213"/>
      <c r="E346" s="254"/>
      <c r="F346" s="529"/>
      <c r="G346" s="529"/>
      <c r="H346" s="529"/>
      <c r="I346" s="529"/>
      <c r="J346" s="529"/>
      <c r="K346" s="529"/>
      <c r="L346" s="529"/>
      <c r="M346" s="529"/>
      <c r="N346" s="1655"/>
      <c r="O346" s="529"/>
      <c r="P346" s="529"/>
      <c r="Q346" s="529"/>
      <c r="R346" s="529"/>
      <c r="S346" s="529"/>
      <c r="T346" s="529"/>
      <c r="U346" s="529"/>
      <c r="V346" s="153"/>
      <c r="W346" s="153"/>
      <c r="X346" s="153"/>
      <c r="Y346" s="153"/>
      <c r="Z346" s="153"/>
      <c r="AA346" s="153"/>
      <c r="AB346" s="153"/>
      <c r="AC346" s="153"/>
      <c r="AD346" s="153"/>
      <c r="AE346" s="153"/>
      <c r="AF346" s="153"/>
    </row>
    <row r="347" spans="1:32" s="83" customFormat="1" ht="15.75" x14ac:dyDescent="0.25">
      <c r="A347" s="153"/>
      <c r="B347" s="153"/>
      <c r="C347" s="153"/>
      <c r="D347" s="213"/>
      <c r="E347" s="254"/>
      <c r="F347" s="529"/>
      <c r="G347" s="529"/>
      <c r="H347" s="529"/>
      <c r="I347" s="529"/>
      <c r="J347" s="529"/>
      <c r="K347" s="529"/>
      <c r="L347" s="529"/>
      <c r="M347" s="529"/>
      <c r="N347" s="1655"/>
      <c r="O347" s="529"/>
      <c r="P347" s="529"/>
      <c r="Q347" s="529"/>
      <c r="R347" s="529"/>
      <c r="S347" s="529"/>
      <c r="T347" s="529"/>
      <c r="U347" s="529"/>
      <c r="V347" s="153"/>
      <c r="W347" s="153"/>
      <c r="X347" s="153"/>
      <c r="Y347" s="153"/>
      <c r="Z347" s="153"/>
      <c r="AA347" s="153"/>
      <c r="AB347" s="153"/>
      <c r="AC347" s="153"/>
      <c r="AD347" s="153"/>
      <c r="AE347" s="153"/>
      <c r="AF347" s="153"/>
    </row>
    <row r="348" spans="1:32" s="83" customFormat="1" ht="15.75" x14ac:dyDescent="0.25">
      <c r="A348" s="153"/>
      <c r="B348" s="153"/>
      <c r="C348" s="153"/>
      <c r="D348" s="213"/>
      <c r="E348" s="254"/>
      <c r="F348" s="529"/>
      <c r="G348" s="529"/>
      <c r="H348" s="529"/>
      <c r="I348" s="529"/>
      <c r="J348" s="529"/>
      <c r="K348" s="529"/>
      <c r="L348" s="529"/>
      <c r="M348" s="529"/>
      <c r="N348" s="1655"/>
      <c r="O348" s="529"/>
      <c r="P348" s="529"/>
      <c r="Q348" s="529"/>
      <c r="R348" s="529"/>
      <c r="S348" s="529"/>
      <c r="T348" s="529"/>
      <c r="U348" s="529"/>
      <c r="V348" s="153"/>
      <c r="W348" s="153"/>
      <c r="X348" s="153"/>
      <c r="Y348" s="153"/>
      <c r="Z348" s="153"/>
      <c r="AA348" s="153"/>
      <c r="AB348" s="153"/>
      <c r="AC348" s="153"/>
      <c r="AD348" s="153"/>
      <c r="AE348" s="153"/>
      <c r="AF348" s="153"/>
    </row>
    <row r="349" spans="1:32" s="83" customFormat="1" ht="15.75" x14ac:dyDescent="0.25">
      <c r="A349" s="153"/>
      <c r="B349" s="153"/>
      <c r="C349" s="153"/>
      <c r="D349" s="213"/>
      <c r="E349" s="254"/>
      <c r="F349" s="529"/>
      <c r="G349" s="529"/>
      <c r="H349" s="529"/>
      <c r="I349" s="529"/>
      <c r="J349" s="529"/>
      <c r="K349" s="529"/>
      <c r="L349" s="529"/>
      <c r="M349" s="529"/>
      <c r="N349" s="1655"/>
      <c r="O349" s="529"/>
      <c r="P349" s="529"/>
      <c r="Q349" s="529"/>
      <c r="R349" s="529"/>
      <c r="S349" s="529"/>
      <c r="T349" s="529"/>
      <c r="U349" s="529"/>
      <c r="V349" s="153"/>
      <c r="W349" s="153"/>
      <c r="X349" s="153"/>
      <c r="Y349" s="153"/>
      <c r="Z349" s="153"/>
      <c r="AA349" s="153"/>
      <c r="AB349" s="153"/>
      <c r="AC349" s="153"/>
      <c r="AD349" s="153"/>
      <c r="AE349" s="153"/>
      <c r="AF349" s="153"/>
    </row>
    <row r="350" spans="1:32" s="83" customFormat="1" ht="15.75" x14ac:dyDescent="0.25">
      <c r="A350" s="153"/>
      <c r="B350" s="153"/>
      <c r="C350" s="153"/>
      <c r="D350" s="213"/>
      <c r="E350" s="254"/>
      <c r="F350" s="529"/>
      <c r="G350" s="529"/>
      <c r="H350" s="529"/>
      <c r="I350" s="529"/>
      <c r="J350" s="529"/>
      <c r="K350" s="529"/>
      <c r="L350" s="529"/>
      <c r="M350" s="529"/>
      <c r="N350" s="1655"/>
      <c r="O350" s="529"/>
      <c r="P350" s="529"/>
      <c r="Q350" s="529"/>
      <c r="R350" s="529"/>
      <c r="S350" s="529"/>
      <c r="T350" s="529"/>
      <c r="U350" s="529"/>
      <c r="V350" s="153"/>
      <c r="W350" s="153"/>
      <c r="X350" s="153"/>
      <c r="Y350" s="153"/>
      <c r="Z350" s="153"/>
      <c r="AA350" s="153"/>
      <c r="AB350" s="153"/>
      <c r="AC350" s="153"/>
      <c r="AD350" s="153"/>
      <c r="AE350" s="153"/>
      <c r="AF350" s="153"/>
    </row>
    <row r="351" spans="1:32" s="83" customFormat="1" ht="15.75" x14ac:dyDescent="0.25">
      <c r="A351" s="153"/>
      <c r="B351" s="153"/>
      <c r="C351" s="153"/>
      <c r="D351" s="213"/>
      <c r="E351" s="254"/>
      <c r="F351" s="529"/>
      <c r="G351" s="529"/>
      <c r="H351" s="529"/>
      <c r="I351" s="529"/>
      <c r="J351" s="529"/>
      <c r="K351" s="529"/>
      <c r="L351" s="529"/>
      <c r="M351" s="529"/>
      <c r="N351" s="1655"/>
      <c r="O351" s="529"/>
      <c r="P351" s="529"/>
      <c r="Q351" s="529"/>
      <c r="R351" s="529"/>
      <c r="S351" s="529"/>
      <c r="T351" s="529"/>
      <c r="U351" s="529"/>
      <c r="V351" s="153"/>
      <c r="W351" s="153"/>
      <c r="X351" s="153"/>
      <c r="Y351" s="153"/>
      <c r="Z351" s="153"/>
      <c r="AA351" s="153"/>
      <c r="AB351" s="153"/>
      <c r="AC351" s="153"/>
      <c r="AD351" s="153"/>
      <c r="AE351" s="153"/>
      <c r="AF351" s="153"/>
    </row>
    <row r="352" spans="1:32" s="83" customFormat="1" ht="15.75" x14ac:dyDescent="0.25">
      <c r="A352" s="153"/>
      <c r="B352" s="153"/>
      <c r="C352" s="153"/>
      <c r="D352" s="213"/>
      <c r="E352" s="254"/>
      <c r="F352" s="529"/>
      <c r="G352" s="529"/>
      <c r="H352" s="529"/>
      <c r="I352" s="529"/>
      <c r="J352" s="529"/>
      <c r="K352" s="529"/>
      <c r="L352" s="529"/>
      <c r="M352" s="529"/>
      <c r="N352" s="1655"/>
      <c r="O352" s="529"/>
      <c r="P352" s="529"/>
      <c r="Q352" s="529"/>
      <c r="R352" s="529"/>
      <c r="S352" s="529"/>
      <c r="T352" s="529"/>
      <c r="U352" s="529"/>
      <c r="V352" s="153"/>
      <c r="W352" s="153"/>
      <c r="X352" s="153"/>
      <c r="Y352" s="153"/>
      <c r="Z352" s="153"/>
      <c r="AA352" s="153"/>
      <c r="AB352" s="153"/>
      <c r="AC352" s="153"/>
      <c r="AD352" s="153"/>
      <c r="AE352" s="153"/>
      <c r="AF352" s="153"/>
    </row>
    <row r="353" spans="1:32" s="83" customFormat="1" ht="15.75" x14ac:dyDescent="0.25">
      <c r="A353" s="153"/>
      <c r="B353" s="153"/>
      <c r="C353" s="153"/>
      <c r="D353" s="213"/>
      <c r="E353" s="254"/>
      <c r="F353" s="529"/>
      <c r="G353" s="529"/>
      <c r="H353" s="529"/>
      <c r="I353" s="529"/>
      <c r="J353" s="529"/>
      <c r="K353" s="529"/>
      <c r="L353" s="529"/>
      <c r="M353" s="529"/>
      <c r="N353" s="1655"/>
      <c r="O353" s="529"/>
      <c r="P353" s="529"/>
      <c r="Q353" s="529"/>
      <c r="R353" s="529"/>
      <c r="S353" s="529"/>
      <c r="T353" s="529"/>
      <c r="U353" s="529"/>
      <c r="V353" s="153"/>
      <c r="W353" s="153"/>
      <c r="X353" s="153"/>
      <c r="Y353" s="153"/>
      <c r="Z353" s="153"/>
      <c r="AA353" s="153"/>
      <c r="AB353" s="153"/>
      <c r="AC353" s="153"/>
      <c r="AD353" s="153"/>
      <c r="AE353" s="153"/>
      <c r="AF353" s="153"/>
    </row>
    <row r="354" spans="1:32" s="83" customFormat="1" ht="15.75" x14ac:dyDescent="0.25">
      <c r="A354" s="153"/>
      <c r="B354" s="153"/>
      <c r="C354" s="153"/>
      <c r="D354" s="213"/>
      <c r="E354" s="254"/>
      <c r="F354" s="529"/>
      <c r="G354" s="529"/>
      <c r="H354" s="529"/>
      <c r="I354" s="529"/>
      <c r="J354" s="529"/>
      <c r="K354" s="529"/>
      <c r="L354" s="529"/>
      <c r="M354" s="529"/>
      <c r="N354" s="1655"/>
      <c r="O354" s="529"/>
      <c r="P354" s="529"/>
      <c r="Q354" s="529"/>
      <c r="R354" s="529"/>
      <c r="S354" s="529"/>
      <c r="T354" s="529"/>
      <c r="U354" s="529"/>
      <c r="V354" s="153"/>
      <c r="W354" s="153"/>
      <c r="X354" s="153"/>
      <c r="Y354" s="153"/>
      <c r="Z354" s="153"/>
      <c r="AA354" s="153"/>
      <c r="AB354" s="153"/>
      <c r="AC354" s="153"/>
      <c r="AD354" s="153"/>
      <c r="AE354" s="153"/>
      <c r="AF354" s="153"/>
    </row>
    <row r="355" spans="1:32" s="83" customFormat="1" ht="15.75" x14ac:dyDescent="0.25">
      <c r="A355" s="153"/>
      <c r="B355" s="153"/>
      <c r="C355" s="153"/>
      <c r="D355" s="213"/>
      <c r="E355" s="254"/>
      <c r="F355" s="529"/>
      <c r="G355" s="529"/>
      <c r="H355" s="529"/>
      <c r="I355" s="529"/>
      <c r="J355" s="529"/>
      <c r="K355" s="529"/>
      <c r="L355" s="529"/>
      <c r="M355" s="529"/>
      <c r="N355" s="1655"/>
      <c r="O355" s="529"/>
      <c r="P355" s="529"/>
      <c r="Q355" s="529"/>
      <c r="R355" s="529"/>
      <c r="S355" s="529"/>
      <c r="T355" s="529"/>
      <c r="U355" s="529"/>
      <c r="V355" s="153"/>
      <c r="W355" s="153"/>
      <c r="X355" s="153"/>
      <c r="Y355" s="153"/>
      <c r="Z355" s="153"/>
      <c r="AA355" s="153"/>
      <c r="AB355" s="153"/>
      <c r="AC355" s="153"/>
      <c r="AD355" s="153"/>
      <c r="AE355" s="153"/>
      <c r="AF355" s="153"/>
    </row>
    <row r="356" spans="1:32" s="83" customFormat="1" ht="15.75" x14ac:dyDescent="0.25">
      <c r="A356" s="153"/>
      <c r="B356" s="153"/>
      <c r="C356" s="153"/>
      <c r="D356" s="213"/>
      <c r="E356" s="254"/>
      <c r="F356" s="529"/>
      <c r="G356" s="529"/>
      <c r="H356" s="529"/>
      <c r="I356" s="529"/>
      <c r="J356" s="529"/>
      <c r="K356" s="529"/>
      <c r="L356" s="529"/>
      <c r="M356" s="529"/>
      <c r="N356" s="1655"/>
      <c r="O356" s="529"/>
      <c r="P356" s="529"/>
      <c r="Q356" s="529"/>
      <c r="R356" s="529"/>
      <c r="S356" s="529"/>
      <c r="T356" s="529"/>
      <c r="U356" s="529"/>
      <c r="V356" s="153"/>
      <c r="W356" s="153"/>
      <c r="X356" s="153"/>
      <c r="Y356" s="153"/>
      <c r="Z356" s="153"/>
      <c r="AA356" s="153"/>
      <c r="AB356" s="153"/>
      <c r="AC356" s="153"/>
      <c r="AD356" s="153"/>
      <c r="AE356" s="153"/>
      <c r="AF356" s="153"/>
    </row>
    <row r="357" spans="1:32" s="83" customFormat="1" ht="15.75" x14ac:dyDescent="0.25">
      <c r="A357" s="153"/>
      <c r="B357" s="153"/>
      <c r="C357" s="153"/>
      <c r="D357" s="213"/>
      <c r="E357" s="254"/>
      <c r="F357" s="529"/>
      <c r="G357" s="529"/>
      <c r="H357" s="529"/>
      <c r="I357" s="529"/>
      <c r="J357" s="529"/>
      <c r="K357" s="529"/>
      <c r="L357" s="529"/>
      <c r="M357" s="529"/>
      <c r="N357" s="1655"/>
      <c r="O357" s="529"/>
      <c r="P357" s="529"/>
      <c r="Q357" s="529"/>
      <c r="R357" s="529"/>
      <c r="S357" s="529"/>
      <c r="T357" s="529"/>
      <c r="U357" s="529"/>
      <c r="V357" s="153"/>
      <c r="W357" s="153"/>
      <c r="X357" s="153"/>
      <c r="Y357" s="153"/>
      <c r="Z357" s="153"/>
      <c r="AA357" s="153"/>
      <c r="AB357" s="153"/>
      <c r="AC357" s="153"/>
      <c r="AD357" s="153"/>
      <c r="AE357" s="153"/>
      <c r="AF357" s="153"/>
    </row>
    <row r="358" spans="1:32" s="83" customFormat="1" ht="15.75" x14ac:dyDescent="0.25">
      <c r="A358" s="153"/>
      <c r="B358" s="153"/>
      <c r="C358" s="153"/>
      <c r="D358" s="213"/>
      <c r="E358" s="254"/>
      <c r="F358" s="529"/>
      <c r="G358" s="529"/>
      <c r="H358" s="529"/>
      <c r="I358" s="529"/>
      <c r="J358" s="529"/>
      <c r="K358" s="529"/>
      <c r="L358" s="529"/>
      <c r="M358" s="529"/>
      <c r="N358" s="1655"/>
      <c r="O358" s="529"/>
      <c r="P358" s="529"/>
      <c r="Q358" s="529"/>
      <c r="R358" s="529"/>
      <c r="S358" s="529"/>
      <c r="T358" s="529"/>
      <c r="U358" s="529"/>
      <c r="V358" s="153"/>
      <c r="W358" s="153"/>
      <c r="X358" s="153"/>
      <c r="Y358" s="153"/>
      <c r="Z358" s="153"/>
      <c r="AA358" s="153"/>
      <c r="AB358" s="153"/>
      <c r="AC358" s="153"/>
      <c r="AD358" s="153"/>
      <c r="AE358" s="153"/>
      <c r="AF358" s="153"/>
    </row>
    <row r="359" spans="1:32" s="83" customFormat="1" ht="15.75" x14ac:dyDescent="0.25">
      <c r="A359" s="153"/>
      <c r="B359" s="153"/>
      <c r="C359" s="153"/>
      <c r="D359" s="213"/>
      <c r="E359" s="254"/>
      <c r="F359" s="529"/>
      <c r="G359" s="529"/>
      <c r="H359" s="529"/>
      <c r="I359" s="529"/>
      <c r="J359" s="529"/>
      <c r="K359" s="529"/>
      <c r="L359" s="529"/>
      <c r="M359" s="529"/>
      <c r="N359" s="1655"/>
      <c r="O359" s="529"/>
      <c r="P359" s="529"/>
      <c r="Q359" s="529"/>
      <c r="R359" s="529"/>
      <c r="S359" s="529"/>
      <c r="T359" s="529"/>
      <c r="U359" s="529"/>
      <c r="V359" s="153"/>
      <c r="W359" s="153"/>
      <c r="X359" s="153"/>
      <c r="Y359" s="153"/>
      <c r="Z359" s="153"/>
      <c r="AA359" s="153"/>
      <c r="AB359" s="153"/>
      <c r="AC359" s="153"/>
      <c r="AD359" s="153"/>
      <c r="AE359" s="153"/>
      <c r="AF359" s="153"/>
    </row>
    <row r="360" spans="1:32" s="83" customFormat="1" ht="15.75" x14ac:dyDescent="0.25">
      <c r="A360" s="153"/>
      <c r="B360" s="153"/>
      <c r="C360" s="153"/>
      <c r="D360" s="213"/>
      <c r="E360" s="254"/>
      <c r="F360" s="529"/>
      <c r="G360" s="529"/>
      <c r="H360" s="529"/>
      <c r="I360" s="529"/>
      <c r="J360" s="529"/>
      <c r="K360" s="529"/>
      <c r="L360" s="529"/>
      <c r="M360" s="529"/>
      <c r="N360" s="1655"/>
      <c r="O360" s="529"/>
      <c r="P360" s="529"/>
      <c r="Q360" s="529"/>
      <c r="R360" s="529"/>
      <c r="S360" s="529"/>
      <c r="T360" s="529"/>
      <c r="U360" s="529"/>
      <c r="V360" s="153"/>
      <c r="W360" s="153"/>
      <c r="X360" s="153"/>
      <c r="Y360" s="153"/>
      <c r="Z360" s="153"/>
      <c r="AA360" s="153"/>
      <c r="AB360" s="153"/>
      <c r="AC360" s="153"/>
      <c r="AD360" s="153"/>
      <c r="AE360" s="153"/>
      <c r="AF360" s="153"/>
    </row>
    <row r="361" spans="1:32" s="83" customFormat="1" ht="15.75" x14ac:dyDescent="0.25">
      <c r="A361" s="153"/>
      <c r="B361" s="153"/>
      <c r="C361" s="153"/>
      <c r="D361" s="213"/>
      <c r="E361" s="254"/>
      <c r="F361" s="529"/>
      <c r="G361" s="529"/>
      <c r="H361" s="529"/>
      <c r="I361" s="529"/>
      <c r="J361" s="529"/>
      <c r="K361" s="529"/>
      <c r="L361" s="529"/>
      <c r="M361" s="529"/>
      <c r="N361" s="1655"/>
      <c r="O361" s="529"/>
      <c r="P361" s="529"/>
      <c r="Q361" s="529"/>
      <c r="R361" s="529"/>
      <c r="S361" s="529"/>
      <c r="T361" s="529"/>
      <c r="U361" s="529"/>
      <c r="V361" s="153"/>
      <c r="W361" s="153"/>
      <c r="X361" s="153"/>
      <c r="Y361" s="153"/>
      <c r="Z361" s="153"/>
      <c r="AA361" s="153"/>
      <c r="AB361" s="153"/>
      <c r="AC361" s="153"/>
      <c r="AD361" s="153"/>
      <c r="AE361" s="153"/>
      <c r="AF361" s="153"/>
    </row>
    <row r="362" spans="1:32" s="83" customFormat="1" ht="15.75" x14ac:dyDescent="0.25">
      <c r="A362" s="153"/>
      <c r="B362" s="153"/>
      <c r="C362" s="153"/>
      <c r="D362" s="213"/>
      <c r="E362" s="254"/>
      <c r="F362" s="529"/>
      <c r="G362" s="529"/>
      <c r="H362" s="529"/>
      <c r="I362" s="529"/>
      <c r="J362" s="529"/>
      <c r="K362" s="529"/>
      <c r="L362" s="529"/>
      <c r="M362" s="529"/>
      <c r="N362" s="1655"/>
      <c r="O362" s="529"/>
      <c r="P362" s="529"/>
      <c r="Q362" s="529"/>
      <c r="R362" s="529"/>
      <c r="S362" s="529"/>
      <c r="T362" s="529"/>
      <c r="U362" s="529"/>
      <c r="V362" s="153"/>
      <c r="W362" s="153"/>
      <c r="X362" s="153"/>
      <c r="Y362" s="153"/>
      <c r="Z362" s="153"/>
      <c r="AA362" s="153"/>
      <c r="AB362" s="153"/>
      <c r="AC362" s="153"/>
      <c r="AD362" s="153"/>
      <c r="AE362" s="153"/>
      <c r="AF362" s="153"/>
    </row>
    <row r="363" spans="1:32" s="83" customFormat="1" ht="15.75" x14ac:dyDescent="0.25">
      <c r="A363" s="153"/>
      <c r="B363" s="153"/>
      <c r="C363" s="153"/>
      <c r="D363" s="213"/>
      <c r="E363" s="254"/>
      <c r="F363" s="529"/>
      <c r="G363" s="529"/>
      <c r="H363" s="529"/>
      <c r="I363" s="529"/>
      <c r="J363" s="529"/>
      <c r="K363" s="529"/>
      <c r="L363" s="529"/>
      <c r="M363" s="529"/>
      <c r="N363" s="1655"/>
      <c r="O363" s="529"/>
      <c r="P363" s="529"/>
      <c r="Q363" s="529"/>
      <c r="R363" s="529"/>
      <c r="S363" s="529"/>
      <c r="T363" s="529"/>
      <c r="U363" s="529"/>
      <c r="V363" s="153"/>
      <c r="W363" s="153"/>
      <c r="X363" s="153"/>
      <c r="Y363" s="153"/>
      <c r="Z363" s="153"/>
      <c r="AA363" s="153"/>
      <c r="AB363" s="153"/>
      <c r="AC363" s="153"/>
      <c r="AD363" s="153"/>
      <c r="AE363" s="153"/>
      <c r="AF363" s="153"/>
    </row>
    <row r="364" spans="1:32" s="83" customFormat="1" ht="15.75" x14ac:dyDescent="0.25">
      <c r="A364" s="153"/>
      <c r="B364" s="153"/>
      <c r="C364" s="153"/>
      <c r="D364" s="213"/>
      <c r="E364" s="254"/>
      <c r="F364" s="529"/>
      <c r="G364" s="529"/>
      <c r="H364" s="529"/>
      <c r="I364" s="529"/>
      <c r="J364" s="529"/>
      <c r="K364" s="529"/>
      <c r="L364" s="529"/>
      <c r="M364" s="529"/>
      <c r="N364" s="1655"/>
      <c r="O364" s="529"/>
      <c r="P364" s="529"/>
      <c r="Q364" s="529"/>
      <c r="R364" s="529"/>
      <c r="S364" s="529"/>
      <c r="T364" s="529"/>
      <c r="U364" s="529"/>
      <c r="V364" s="153"/>
      <c r="W364" s="153"/>
      <c r="X364" s="153"/>
      <c r="Y364" s="153"/>
      <c r="Z364" s="153"/>
      <c r="AA364" s="153"/>
      <c r="AB364" s="153"/>
      <c r="AC364" s="153"/>
      <c r="AD364" s="153"/>
      <c r="AE364" s="153"/>
      <c r="AF364" s="153"/>
    </row>
    <row r="365" spans="1:32" s="83" customFormat="1" ht="15.75" x14ac:dyDescent="0.25">
      <c r="A365" s="153"/>
      <c r="B365" s="153"/>
      <c r="C365" s="153"/>
      <c r="D365" s="213"/>
      <c r="E365" s="254"/>
      <c r="F365" s="529"/>
      <c r="G365" s="529"/>
      <c r="H365" s="529"/>
      <c r="I365" s="529"/>
      <c r="J365" s="529"/>
      <c r="K365" s="529"/>
      <c r="L365" s="529"/>
      <c r="M365" s="529"/>
      <c r="N365" s="1655"/>
      <c r="O365" s="529"/>
      <c r="P365" s="529"/>
      <c r="Q365" s="529"/>
      <c r="R365" s="529"/>
      <c r="S365" s="529"/>
      <c r="T365" s="529"/>
      <c r="U365" s="529"/>
      <c r="V365" s="153"/>
      <c r="W365" s="153"/>
      <c r="X365" s="153"/>
      <c r="Y365" s="153"/>
      <c r="Z365" s="153"/>
      <c r="AA365" s="153"/>
      <c r="AB365" s="153"/>
      <c r="AC365" s="153"/>
      <c r="AD365" s="153"/>
      <c r="AE365" s="153"/>
      <c r="AF365" s="153"/>
    </row>
    <row r="366" spans="1:32" s="83" customFormat="1" ht="15.75" x14ac:dyDescent="0.25">
      <c r="A366" s="153"/>
      <c r="B366" s="153"/>
      <c r="C366" s="153"/>
      <c r="D366" s="213"/>
      <c r="E366" s="254"/>
      <c r="F366" s="529"/>
      <c r="G366" s="529"/>
      <c r="H366" s="529"/>
      <c r="I366" s="529"/>
      <c r="J366" s="529"/>
      <c r="K366" s="529"/>
      <c r="L366" s="529"/>
      <c r="M366" s="529"/>
      <c r="N366" s="1655"/>
      <c r="O366" s="529"/>
      <c r="P366" s="529"/>
      <c r="Q366" s="529"/>
      <c r="R366" s="529"/>
      <c r="S366" s="529"/>
      <c r="T366" s="529"/>
      <c r="U366" s="529"/>
      <c r="V366" s="153"/>
      <c r="W366" s="153"/>
      <c r="X366" s="153"/>
      <c r="Y366" s="153"/>
      <c r="Z366" s="153"/>
      <c r="AA366" s="153"/>
      <c r="AB366" s="153"/>
      <c r="AC366" s="153"/>
      <c r="AD366" s="153"/>
      <c r="AE366" s="153"/>
      <c r="AF366" s="153"/>
    </row>
    <row r="367" spans="1:32" s="83" customFormat="1" ht="15.75" x14ac:dyDescent="0.25">
      <c r="A367" s="153"/>
      <c r="B367" s="153"/>
      <c r="C367" s="153"/>
      <c r="D367" s="213"/>
      <c r="E367" s="254"/>
      <c r="F367" s="529"/>
      <c r="G367" s="529"/>
      <c r="H367" s="529"/>
      <c r="I367" s="529"/>
      <c r="J367" s="529"/>
      <c r="K367" s="529"/>
      <c r="L367" s="529"/>
      <c r="M367" s="529"/>
      <c r="N367" s="1655"/>
      <c r="O367" s="529"/>
      <c r="P367" s="529"/>
      <c r="Q367" s="529"/>
      <c r="R367" s="529"/>
      <c r="S367" s="529"/>
      <c r="T367" s="529"/>
      <c r="U367" s="529"/>
      <c r="V367" s="153"/>
      <c r="W367" s="153"/>
      <c r="X367" s="153"/>
      <c r="Y367" s="153"/>
      <c r="Z367" s="153"/>
      <c r="AA367" s="153"/>
      <c r="AB367" s="153"/>
      <c r="AC367" s="153"/>
      <c r="AD367" s="153"/>
      <c r="AE367" s="153"/>
      <c r="AF367" s="153"/>
    </row>
    <row r="368" spans="1:32" s="83" customFormat="1" ht="15.75" x14ac:dyDescent="0.25">
      <c r="A368" s="153"/>
      <c r="B368" s="153"/>
      <c r="C368" s="153"/>
      <c r="D368" s="213"/>
      <c r="E368" s="254"/>
      <c r="F368" s="529"/>
      <c r="G368" s="529"/>
      <c r="H368" s="529"/>
      <c r="I368" s="529"/>
      <c r="J368" s="529"/>
      <c r="K368" s="529"/>
      <c r="L368" s="529"/>
      <c r="M368" s="529"/>
      <c r="N368" s="1655"/>
      <c r="O368" s="529"/>
      <c r="P368" s="529"/>
      <c r="Q368" s="529"/>
      <c r="R368" s="529"/>
      <c r="S368" s="529"/>
      <c r="T368" s="529"/>
      <c r="U368" s="529"/>
      <c r="V368" s="153"/>
      <c r="W368" s="153"/>
      <c r="X368" s="153"/>
      <c r="Y368" s="153"/>
      <c r="Z368" s="153"/>
      <c r="AA368" s="153"/>
      <c r="AB368" s="153"/>
      <c r="AC368" s="153"/>
      <c r="AD368" s="153"/>
      <c r="AE368" s="153"/>
      <c r="AF368" s="153"/>
    </row>
    <row r="369" spans="1:32" s="83" customFormat="1" ht="15.75" x14ac:dyDescent="0.25">
      <c r="A369" s="153"/>
      <c r="B369" s="153"/>
      <c r="C369" s="153"/>
      <c r="D369" s="213"/>
      <c r="E369" s="254"/>
      <c r="F369" s="529"/>
      <c r="G369" s="529"/>
      <c r="H369" s="529"/>
      <c r="I369" s="529"/>
      <c r="J369" s="529"/>
      <c r="K369" s="529"/>
      <c r="L369" s="529"/>
      <c r="M369" s="529"/>
      <c r="N369" s="1656"/>
      <c r="O369" s="529"/>
      <c r="P369" s="529"/>
      <c r="Q369" s="529"/>
      <c r="R369" s="529"/>
      <c r="S369" s="529"/>
      <c r="T369" s="529"/>
      <c r="U369" s="529"/>
      <c r="V369" s="153"/>
      <c r="W369" s="153"/>
      <c r="X369" s="153"/>
      <c r="Y369" s="153"/>
      <c r="Z369" s="153"/>
      <c r="AA369" s="153"/>
      <c r="AB369" s="153"/>
      <c r="AC369" s="153"/>
      <c r="AD369" s="153"/>
      <c r="AE369" s="153"/>
      <c r="AF369" s="153"/>
    </row>
    <row r="370" spans="1:32" s="83" customFormat="1" ht="15.75" x14ac:dyDescent="0.25">
      <c r="A370" s="153"/>
      <c r="B370" s="153"/>
      <c r="C370" s="153"/>
      <c r="D370" s="213"/>
      <c r="E370" s="254"/>
      <c r="F370" s="529"/>
      <c r="G370" s="529"/>
      <c r="H370" s="529"/>
      <c r="I370" s="529"/>
      <c r="J370" s="529"/>
      <c r="K370" s="529"/>
      <c r="L370" s="529"/>
      <c r="M370" s="529"/>
      <c r="N370" s="1656"/>
      <c r="O370" s="529"/>
      <c r="P370" s="529"/>
      <c r="Q370" s="529"/>
      <c r="R370" s="529"/>
      <c r="S370" s="529"/>
      <c r="T370" s="529"/>
      <c r="U370" s="529"/>
      <c r="V370" s="153"/>
      <c r="W370" s="153"/>
      <c r="X370" s="153"/>
      <c r="Y370" s="153"/>
      <c r="Z370" s="153"/>
      <c r="AA370" s="153"/>
      <c r="AB370" s="153"/>
      <c r="AC370" s="153"/>
      <c r="AD370" s="153"/>
      <c r="AE370" s="153"/>
      <c r="AF370" s="153"/>
    </row>
    <row r="371" spans="1:32" s="83" customFormat="1" ht="15.75" x14ac:dyDescent="0.25">
      <c r="A371" s="153"/>
      <c r="B371" s="153"/>
      <c r="C371" s="153"/>
      <c r="D371" s="213"/>
      <c r="E371" s="254"/>
      <c r="F371" s="529"/>
      <c r="G371" s="529"/>
      <c r="H371" s="529"/>
      <c r="I371" s="529"/>
      <c r="J371" s="529"/>
      <c r="K371" s="529"/>
      <c r="L371" s="529"/>
      <c r="M371" s="529"/>
      <c r="N371" s="1656"/>
      <c r="O371" s="529"/>
      <c r="P371" s="529"/>
      <c r="Q371" s="529"/>
      <c r="R371" s="529"/>
      <c r="S371" s="529"/>
      <c r="T371" s="529"/>
      <c r="U371" s="529"/>
      <c r="V371" s="153"/>
      <c r="W371" s="153"/>
      <c r="X371" s="153"/>
      <c r="Y371" s="153"/>
      <c r="Z371" s="153"/>
      <c r="AA371" s="153"/>
      <c r="AB371" s="153"/>
      <c r="AC371" s="153"/>
      <c r="AD371" s="153"/>
      <c r="AE371" s="153"/>
      <c r="AF371" s="153"/>
    </row>
    <row r="372" spans="1:32" s="83" customFormat="1" ht="15.75" x14ac:dyDescent="0.25">
      <c r="A372" s="153"/>
      <c r="B372" s="153"/>
      <c r="C372" s="153"/>
      <c r="D372" s="213"/>
      <c r="E372" s="254"/>
      <c r="F372" s="529"/>
      <c r="G372" s="529"/>
      <c r="H372" s="529"/>
      <c r="I372" s="529"/>
      <c r="J372" s="529"/>
      <c r="K372" s="529"/>
      <c r="L372" s="529"/>
      <c r="M372" s="529"/>
      <c r="N372" s="1656"/>
      <c r="O372" s="529"/>
      <c r="P372" s="529"/>
      <c r="Q372" s="529"/>
      <c r="R372" s="529"/>
      <c r="S372" s="529"/>
      <c r="T372" s="529"/>
      <c r="U372" s="529"/>
      <c r="V372" s="153"/>
      <c r="W372" s="153"/>
      <c r="X372" s="153"/>
      <c r="Y372" s="153"/>
      <c r="Z372" s="153"/>
      <c r="AA372" s="153"/>
      <c r="AB372" s="153"/>
      <c r="AC372" s="153"/>
      <c r="AD372" s="153"/>
      <c r="AE372" s="153"/>
      <c r="AF372" s="153"/>
    </row>
    <row r="373" spans="1:32" s="83" customFormat="1" ht="15.75" x14ac:dyDescent="0.25">
      <c r="A373" s="153"/>
      <c r="B373" s="153"/>
      <c r="C373" s="153"/>
      <c r="D373" s="213"/>
      <c r="E373" s="254"/>
      <c r="F373" s="529"/>
      <c r="G373" s="529"/>
      <c r="H373" s="529"/>
      <c r="I373" s="529"/>
      <c r="J373" s="529"/>
      <c r="K373" s="529"/>
      <c r="L373" s="529"/>
      <c r="M373" s="529"/>
      <c r="N373" s="1656"/>
      <c r="O373" s="529"/>
      <c r="P373" s="529"/>
      <c r="Q373" s="529"/>
      <c r="R373" s="529"/>
      <c r="S373" s="529"/>
      <c r="T373" s="529"/>
      <c r="U373" s="529"/>
      <c r="V373" s="153"/>
      <c r="W373" s="153"/>
      <c r="X373" s="153"/>
      <c r="Y373" s="153"/>
      <c r="Z373" s="153"/>
      <c r="AA373" s="153"/>
      <c r="AB373" s="153"/>
      <c r="AC373" s="153"/>
      <c r="AD373" s="153"/>
      <c r="AE373" s="153"/>
      <c r="AF373" s="153"/>
    </row>
    <row r="374" spans="1:32" s="83" customFormat="1" ht="15.75" x14ac:dyDescent="0.25">
      <c r="A374" s="153"/>
      <c r="B374" s="153"/>
      <c r="C374" s="153"/>
      <c r="D374" s="213"/>
      <c r="E374" s="254"/>
      <c r="F374" s="529"/>
      <c r="G374" s="529"/>
      <c r="H374" s="529"/>
      <c r="I374" s="529"/>
      <c r="J374" s="529"/>
      <c r="K374" s="529"/>
      <c r="L374" s="529"/>
      <c r="M374" s="529"/>
      <c r="N374" s="1656"/>
      <c r="O374" s="529"/>
      <c r="P374" s="529"/>
      <c r="Q374" s="529"/>
      <c r="R374" s="529"/>
      <c r="S374" s="529"/>
      <c r="T374" s="529"/>
      <c r="U374" s="529"/>
      <c r="V374" s="153"/>
      <c r="W374" s="153"/>
      <c r="X374" s="153"/>
      <c r="Y374" s="153"/>
      <c r="Z374" s="153"/>
      <c r="AA374" s="153"/>
      <c r="AB374" s="153"/>
      <c r="AC374" s="153"/>
      <c r="AD374" s="153"/>
      <c r="AE374" s="153"/>
      <c r="AF374" s="153"/>
    </row>
    <row r="375" spans="1:32" s="83" customFormat="1" ht="15.75" x14ac:dyDescent="0.25">
      <c r="A375" s="153"/>
      <c r="B375" s="153"/>
      <c r="C375" s="153"/>
      <c r="D375" s="213"/>
      <c r="E375" s="254"/>
      <c r="F375" s="529"/>
      <c r="G375" s="529"/>
      <c r="H375" s="529"/>
      <c r="I375" s="529"/>
      <c r="J375" s="529"/>
      <c r="K375" s="529"/>
      <c r="L375" s="529"/>
      <c r="M375" s="529"/>
      <c r="N375" s="1656"/>
      <c r="O375" s="529"/>
      <c r="P375" s="529"/>
      <c r="Q375" s="529"/>
      <c r="R375" s="529"/>
      <c r="S375" s="529"/>
      <c r="T375" s="529"/>
      <c r="U375" s="529"/>
      <c r="V375" s="153"/>
      <c r="W375" s="153"/>
      <c r="X375" s="153"/>
      <c r="Y375" s="153"/>
      <c r="Z375" s="153"/>
      <c r="AA375" s="153"/>
      <c r="AB375" s="153"/>
      <c r="AC375" s="153"/>
      <c r="AD375" s="153"/>
      <c r="AE375" s="153"/>
      <c r="AF375" s="153"/>
    </row>
    <row r="376" spans="1:32" s="83" customFormat="1" ht="15.75" x14ac:dyDescent="0.25">
      <c r="A376" s="153"/>
      <c r="B376" s="153"/>
      <c r="C376" s="153"/>
      <c r="D376" s="213"/>
      <c r="E376" s="254"/>
      <c r="F376" s="529"/>
      <c r="G376" s="529"/>
      <c r="H376" s="529"/>
      <c r="I376" s="529"/>
      <c r="J376" s="529"/>
      <c r="K376" s="529"/>
      <c r="L376" s="529"/>
      <c r="M376" s="529"/>
      <c r="N376" s="1656"/>
      <c r="O376" s="529"/>
      <c r="P376" s="529"/>
      <c r="Q376" s="529"/>
      <c r="R376" s="529"/>
      <c r="S376" s="529"/>
      <c r="T376" s="529"/>
      <c r="U376" s="529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</row>
    <row r="377" spans="1:32" s="83" customFormat="1" ht="15.75" x14ac:dyDescent="0.25">
      <c r="A377" s="153"/>
      <c r="B377" s="153"/>
      <c r="C377" s="153"/>
      <c r="D377" s="213"/>
      <c r="E377" s="254"/>
      <c r="F377" s="529"/>
      <c r="G377" s="529"/>
      <c r="H377" s="529"/>
      <c r="I377" s="529"/>
      <c r="J377" s="529"/>
      <c r="K377" s="529"/>
      <c r="L377" s="529"/>
      <c r="M377" s="529"/>
      <c r="N377" s="1656"/>
      <c r="O377" s="529"/>
      <c r="P377" s="529"/>
      <c r="Q377" s="529"/>
      <c r="R377" s="529"/>
      <c r="S377" s="529"/>
      <c r="T377" s="529"/>
      <c r="U377" s="529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</row>
    <row r="378" spans="1:32" s="83" customFormat="1" ht="15.75" x14ac:dyDescent="0.25">
      <c r="A378" s="153"/>
      <c r="B378" s="153"/>
      <c r="C378" s="153"/>
      <c r="D378" s="213"/>
      <c r="E378" s="254"/>
      <c r="F378" s="529"/>
      <c r="G378" s="529"/>
      <c r="H378" s="529"/>
      <c r="I378" s="529"/>
      <c r="J378" s="529"/>
      <c r="K378" s="529"/>
      <c r="L378" s="529"/>
      <c r="M378" s="529"/>
      <c r="N378" s="1656"/>
      <c r="O378" s="529"/>
      <c r="P378" s="529"/>
      <c r="Q378" s="529"/>
      <c r="R378" s="529"/>
      <c r="S378" s="529"/>
      <c r="T378" s="529"/>
      <c r="U378" s="529"/>
      <c r="V378" s="153"/>
      <c r="W378" s="153"/>
      <c r="X378" s="153"/>
      <c r="Y378" s="153"/>
      <c r="Z378" s="153"/>
      <c r="AA378" s="153"/>
      <c r="AB378" s="153"/>
      <c r="AC378" s="153"/>
      <c r="AD378" s="153"/>
      <c r="AE378" s="153"/>
      <c r="AF378" s="153"/>
    </row>
    <row r="379" spans="1:32" s="83" customFormat="1" ht="15.75" x14ac:dyDescent="0.25">
      <c r="A379" s="153"/>
      <c r="B379" s="153"/>
      <c r="C379" s="153"/>
      <c r="D379" s="213"/>
      <c r="E379" s="254"/>
      <c r="F379" s="529"/>
      <c r="G379" s="529"/>
      <c r="H379" s="529"/>
      <c r="I379" s="529"/>
      <c r="J379" s="529"/>
      <c r="K379" s="529"/>
      <c r="L379" s="529"/>
      <c r="M379" s="529"/>
      <c r="N379" s="1656"/>
      <c r="O379" s="529"/>
      <c r="P379" s="529"/>
      <c r="Q379" s="529"/>
      <c r="R379" s="529"/>
      <c r="S379" s="529"/>
      <c r="T379" s="529"/>
      <c r="U379" s="529"/>
      <c r="V379" s="153"/>
      <c r="W379" s="153"/>
      <c r="X379" s="153"/>
      <c r="Y379" s="153"/>
      <c r="Z379" s="153"/>
      <c r="AA379" s="153"/>
      <c r="AB379" s="153"/>
      <c r="AC379" s="153"/>
      <c r="AD379" s="153"/>
      <c r="AE379" s="153"/>
      <c r="AF379" s="153"/>
    </row>
    <row r="380" spans="1:32" s="83" customFormat="1" ht="15.75" x14ac:dyDescent="0.25">
      <c r="A380" s="153"/>
      <c r="B380" s="153"/>
      <c r="C380" s="153"/>
      <c r="D380" s="213"/>
      <c r="E380" s="254"/>
      <c r="F380" s="529"/>
      <c r="G380" s="529"/>
      <c r="H380" s="529"/>
      <c r="I380" s="529"/>
      <c r="J380" s="529"/>
      <c r="K380" s="529"/>
      <c r="L380" s="529"/>
      <c r="M380" s="529"/>
      <c r="N380" s="1656"/>
      <c r="O380" s="529"/>
      <c r="P380" s="529"/>
      <c r="Q380" s="529"/>
      <c r="R380" s="529"/>
      <c r="S380" s="529"/>
      <c r="T380" s="529"/>
      <c r="U380" s="529"/>
      <c r="V380" s="153"/>
      <c r="W380" s="153"/>
      <c r="X380" s="153"/>
      <c r="Y380" s="153"/>
      <c r="Z380" s="153"/>
      <c r="AA380" s="153"/>
      <c r="AB380" s="153"/>
      <c r="AC380" s="153"/>
      <c r="AD380" s="153"/>
      <c r="AE380" s="153"/>
      <c r="AF380" s="153"/>
    </row>
    <row r="381" spans="1:32" s="83" customFormat="1" ht="15.75" x14ac:dyDescent="0.25">
      <c r="A381" s="153"/>
      <c r="B381" s="153"/>
      <c r="C381" s="153"/>
      <c r="D381" s="213"/>
      <c r="E381" s="254"/>
      <c r="F381" s="529"/>
      <c r="G381" s="529"/>
      <c r="H381" s="529"/>
      <c r="I381" s="529"/>
      <c r="J381" s="529"/>
      <c r="K381" s="529"/>
      <c r="L381" s="529"/>
      <c r="M381" s="529"/>
      <c r="N381" s="1656"/>
      <c r="O381" s="529"/>
      <c r="P381" s="529"/>
      <c r="Q381" s="529"/>
      <c r="R381" s="529"/>
      <c r="S381" s="529"/>
      <c r="T381" s="529"/>
      <c r="U381" s="529"/>
      <c r="V381" s="153"/>
      <c r="W381" s="153"/>
      <c r="X381" s="153"/>
      <c r="Y381" s="153"/>
      <c r="Z381" s="153"/>
      <c r="AA381" s="153"/>
      <c r="AB381" s="153"/>
      <c r="AC381" s="153"/>
      <c r="AD381" s="153"/>
      <c r="AE381" s="153"/>
      <c r="AF381" s="153"/>
    </row>
    <row r="382" spans="1:32" s="83" customFormat="1" ht="15.75" x14ac:dyDescent="0.25">
      <c r="A382" s="153"/>
      <c r="B382" s="153"/>
      <c r="C382" s="153"/>
      <c r="D382" s="213"/>
      <c r="E382" s="254"/>
      <c r="F382" s="529"/>
      <c r="G382" s="529"/>
      <c r="H382" s="529"/>
      <c r="I382" s="529"/>
      <c r="J382" s="529"/>
      <c r="K382" s="529"/>
      <c r="L382" s="529"/>
      <c r="M382" s="529"/>
      <c r="N382" s="1656"/>
      <c r="O382" s="529"/>
      <c r="P382" s="529"/>
      <c r="Q382" s="529"/>
      <c r="R382" s="529"/>
      <c r="S382" s="529"/>
      <c r="T382" s="529"/>
      <c r="U382" s="529"/>
      <c r="V382" s="153"/>
      <c r="W382" s="153"/>
      <c r="X382" s="153"/>
      <c r="Y382" s="153"/>
      <c r="Z382" s="153"/>
      <c r="AA382" s="153"/>
      <c r="AB382" s="153"/>
      <c r="AC382" s="153"/>
      <c r="AD382" s="153"/>
      <c r="AE382" s="153"/>
      <c r="AF382" s="153"/>
    </row>
    <row r="383" spans="1:32" s="83" customFormat="1" ht="15.75" x14ac:dyDescent="0.25">
      <c r="A383" s="153"/>
      <c r="B383" s="153"/>
      <c r="C383" s="153"/>
      <c r="D383" s="213"/>
      <c r="E383" s="254"/>
      <c r="F383" s="529"/>
      <c r="G383" s="529"/>
      <c r="H383" s="529"/>
      <c r="I383" s="529"/>
      <c r="J383" s="529"/>
      <c r="K383" s="529"/>
      <c r="L383" s="529"/>
      <c r="M383" s="529"/>
      <c r="N383" s="1656"/>
      <c r="O383" s="529"/>
      <c r="P383" s="529"/>
      <c r="Q383" s="529"/>
      <c r="R383" s="529"/>
      <c r="S383" s="529"/>
      <c r="T383" s="529"/>
      <c r="U383" s="529"/>
      <c r="V383" s="153"/>
      <c r="W383" s="153"/>
      <c r="X383" s="153"/>
      <c r="Y383" s="153"/>
      <c r="Z383" s="153"/>
      <c r="AA383" s="153"/>
      <c r="AB383" s="153"/>
      <c r="AC383" s="153"/>
      <c r="AD383" s="153"/>
      <c r="AE383" s="153"/>
      <c r="AF383" s="153"/>
    </row>
    <row r="384" spans="1:32" s="83" customFormat="1" ht="15.75" x14ac:dyDescent="0.25">
      <c r="A384" s="153"/>
      <c r="B384" s="153"/>
      <c r="C384" s="153"/>
      <c r="D384" s="213"/>
      <c r="E384" s="254"/>
      <c r="F384" s="529"/>
      <c r="G384" s="529"/>
      <c r="H384" s="529"/>
      <c r="I384" s="529"/>
      <c r="J384" s="529"/>
      <c r="K384" s="529"/>
      <c r="L384" s="529"/>
      <c r="M384" s="529"/>
      <c r="N384" s="1656"/>
      <c r="O384" s="529"/>
      <c r="P384" s="529"/>
      <c r="Q384" s="529"/>
      <c r="R384" s="529"/>
      <c r="S384" s="529"/>
      <c r="T384" s="529"/>
      <c r="U384" s="529"/>
      <c r="V384" s="153"/>
      <c r="W384" s="153"/>
      <c r="X384" s="153"/>
      <c r="Y384" s="153"/>
      <c r="Z384" s="153"/>
      <c r="AA384" s="153"/>
      <c r="AB384" s="153"/>
      <c r="AC384" s="153"/>
      <c r="AD384" s="153"/>
      <c r="AE384" s="153"/>
      <c r="AF384" s="153"/>
    </row>
    <row r="385" spans="1:32" s="83" customFormat="1" ht="15.75" x14ac:dyDescent="0.25">
      <c r="A385" s="153"/>
      <c r="B385" s="153"/>
      <c r="C385" s="153"/>
      <c r="D385" s="213"/>
      <c r="E385" s="254"/>
      <c r="F385" s="529"/>
      <c r="G385" s="529"/>
      <c r="H385" s="529"/>
      <c r="I385" s="529"/>
      <c r="J385" s="529"/>
      <c r="K385" s="529"/>
      <c r="L385" s="529"/>
      <c r="M385" s="529"/>
      <c r="N385" s="1656"/>
      <c r="O385" s="529"/>
      <c r="P385" s="529"/>
      <c r="Q385" s="529"/>
      <c r="R385" s="529"/>
      <c r="S385" s="529"/>
      <c r="T385" s="529"/>
      <c r="U385" s="529"/>
      <c r="V385" s="153"/>
      <c r="W385" s="153"/>
      <c r="X385" s="153"/>
      <c r="Y385" s="153"/>
      <c r="Z385" s="153"/>
      <c r="AA385" s="153"/>
      <c r="AB385" s="153"/>
      <c r="AC385" s="153"/>
      <c r="AD385" s="153"/>
      <c r="AE385" s="153"/>
      <c r="AF385" s="153"/>
    </row>
    <row r="386" spans="1:32" s="83" customFormat="1" ht="15.75" x14ac:dyDescent="0.25">
      <c r="A386" s="153"/>
      <c r="B386" s="153"/>
      <c r="C386" s="153"/>
      <c r="D386" s="213"/>
      <c r="E386" s="254"/>
      <c r="F386" s="529"/>
      <c r="G386" s="529"/>
      <c r="H386" s="529"/>
      <c r="I386" s="529"/>
      <c r="J386" s="529"/>
      <c r="K386" s="529"/>
      <c r="L386" s="529"/>
      <c r="M386" s="529"/>
      <c r="N386" s="1656"/>
      <c r="O386" s="529"/>
      <c r="P386" s="529"/>
      <c r="Q386" s="529"/>
      <c r="R386" s="529"/>
      <c r="S386" s="529"/>
      <c r="T386" s="529"/>
      <c r="U386" s="529"/>
      <c r="V386" s="153"/>
      <c r="W386" s="153"/>
      <c r="X386" s="153"/>
      <c r="Y386" s="153"/>
      <c r="Z386" s="153"/>
      <c r="AA386" s="153"/>
      <c r="AB386" s="153"/>
      <c r="AC386" s="153"/>
      <c r="AD386" s="153"/>
      <c r="AE386" s="153"/>
      <c r="AF386" s="153"/>
    </row>
    <row r="387" spans="1:32" s="83" customFormat="1" ht="15.75" x14ac:dyDescent="0.25">
      <c r="A387" s="153"/>
      <c r="B387" s="153"/>
      <c r="C387" s="153"/>
      <c r="D387" s="213"/>
      <c r="E387" s="254"/>
      <c r="F387" s="529"/>
      <c r="G387" s="529"/>
      <c r="H387" s="529"/>
      <c r="I387" s="529"/>
      <c r="J387" s="529"/>
      <c r="K387" s="529"/>
      <c r="L387" s="529"/>
      <c r="M387" s="529"/>
      <c r="N387" s="1656"/>
      <c r="O387" s="529"/>
      <c r="P387" s="529"/>
      <c r="Q387" s="529"/>
      <c r="R387" s="529"/>
      <c r="S387" s="529"/>
      <c r="T387" s="529"/>
      <c r="U387" s="529"/>
      <c r="V387" s="153"/>
      <c r="W387" s="153"/>
      <c r="X387" s="153"/>
      <c r="Y387" s="153"/>
      <c r="Z387" s="153"/>
      <c r="AA387" s="153"/>
      <c r="AB387" s="153"/>
      <c r="AC387" s="153"/>
      <c r="AD387" s="153"/>
      <c r="AE387" s="153"/>
      <c r="AF387" s="153"/>
    </row>
    <row r="388" spans="1:32" s="83" customFormat="1" ht="15.75" x14ac:dyDescent="0.25">
      <c r="A388" s="153"/>
      <c r="B388" s="153"/>
      <c r="C388" s="153"/>
      <c r="D388" s="213"/>
      <c r="E388" s="254"/>
      <c r="F388" s="529"/>
      <c r="G388" s="529"/>
      <c r="H388" s="529"/>
      <c r="I388" s="529"/>
      <c r="J388" s="529"/>
      <c r="K388" s="529"/>
      <c r="L388" s="529"/>
      <c r="M388" s="529"/>
      <c r="N388" s="1656"/>
      <c r="O388" s="529"/>
      <c r="P388" s="529"/>
      <c r="Q388" s="529"/>
      <c r="R388" s="529"/>
      <c r="S388" s="529"/>
      <c r="T388" s="529"/>
      <c r="U388" s="529"/>
      <c r="V388" s="153"/>
      <c r="W388" s="153"/>
      <c r="X388" s="153"/>
      <c r="Y388" s="153"/>
      <c r="Z388" s="153"/>
      <c r="AA388" s="153"/>
      <c r="AB388" s="153"/>
      <c r="AC388" s="153"/>
      <c r="AD388" s="153"/>
      <c r="AE388" s="153"/>
      <c r="AF388" s="153"/>
    </row>
    <row r="389" spans="1:32" s="83" customFormat="1" ht="15.75" x14ac:dyDescent="0.25">
      <c r="A389" s="153"/>
      <c r="B389" s="153"/>
      <c r="C389" s="153"/>
      <c r="D389" s="213"/>
      <c r="E389" s="254"/>
      <c r="F389" s="529"/>
      <c r="G389" s="529"/>
      <c r="H389" s="529"/>
      <c r="I389" s="529"/>
      <c r="J389" s="529"/>
      <c r="K389" s="529"/>
      <c r="L389" s="529"/>
      <c r="M389" s="529"/>
      <c r="N389" s="1656"/>
      <c r="O389" s="529"/>
      <c r="P389" s="529"/>
      <c r="Q389" s="529"/>
      <c r="R389" s="529"/>
      <c r="S389" s="529"/>
      <c r="T389" s="529"/>
      <c r="U389" s="529"/>
      <c r="V389" s="153"/>
      <c r="W389" s="153"/>
      <c r="X389" s="153"/>
      <c r="Y389" s="153"/>
      <c r="Z389" s="153"/>
      <c r="AA389" s="153"/>
      <c r="AB389" s="153"/>
      <c r="AC389" s="153"/>
      <c r="AD389" s="153"/>
      <c r="AE389" s="153"/>
      <c r="AF389" s="153"/>
    </row>
    <row r="390" spans="1:32" s="83" customFormat="1" ht="15.75" x14ac:dyDescent="0.25">
      <c r="A390" s="153"/>
      <c r="B390" s="153"/>
      <c r="C390" s="153"/>
      <c r="D390" s="213"/>
      <c r="E390" s="254"/>
      <c r="F390" s="529"/>
      <c r="G390" s="529"/>
      <c r="H390" s="529"/>
      <c r="I390" s="529"/>
      <c r="J390" s="529"/>
      <c r="K390" s="529"/>
      <c r="L390" s="529"/>
      <c r="M390" s="529"/>
      <c r="N390" s="1656"/>
      <c r="O390" s="529"/>
      <c r="P390" s="529"/>
      <c r="Q390" s="529"/>
      <c r="R390" s="529"/>
      <c r="S390" s="529"/>
      <c r="T390" s="529"/>
      <c r="U390" s="529"/>
      <c r="V390" s="153"/>
      <c r="W390" s="153"/>
      <c r="X390" s="153"/>
      <c r="Y390" s="153"/>
      <c r="Z390" s="153"/>
      <c r="AA390" s="153"/>
      <c r="AB390" s="153"/>
      <c r="AC390" s="153"/>
      <c r="AD390" s="153"/>
      <c r="AE390" s="153"/>
      <c r="AF390" s="153"/>
    </row>
    <row r="391" spans="1:32" s="83" customFormat="1" ht="15.75" x14ac:dyDescent="0.25">
      <c r="A391" s="153"/>
      <c r="B391" s="153"/>
      <c r="C391" s="153"/>
      <c r="D391" s="213"/>
      <c r="E391" s="254"/>
      <c r="F391" s="529"/>
      <c r="G391" s="529"/>
      <c r="H391" s="529"/>
      <c r="I391" s="529"/>
      <c r="J391" s="529"/>
      <c r="K391" s="529"/>
      <c r="L391" s="529"/>
      <c r="M391" s="529"/>
      <c r="N391" s="1656"/>
      <c r="O391" s="529"/>
      <c r="P391" s="529"/>
      <c r="Q391" s="529"/>
      <c r="R391" s="529"/>
      <c r="S391" s="529"/>
      <c r="T391" s="529"/>
      <c r="U391" s="529"/>
      <c r="V391" s="153"/>
      <c r="W391" s="153"/>
      <c r="X391" s="153"/>
      <c r="Y391" s="153"/>
      <c r="Z391" s="153"/>
      <c r="AA391" s="153"/>
      <c r="AB391" s="153"/>
      <c r="AC391" s="153"/>
      <c r="AD391" s="153"/>
      <c r="AE391" s="153"/>
      <c r="AF391" s="153"/>
    </row>
    <row r="392" spans="1:32" s="83" customFormat="1" ht="15.75" x14ac:dyDescent="0.25">
      <c r="A392" s="153"/>
      <c r="B392" s="153"/>
      <c r="C392" s="153"/>
      <c r="D392" s="213"/>
      <c r="E392" s="254"/>
      <c r="F392" s="529"/>
      <c r="G392" s="529"/>
      <c r="H392" s="529"/>
      <c r="I392" s="529"/>
      <c r="J392" s="529"/>
      <c r="K392" s="529"/>
      <c r="L392" s="529"/>
      <c r="M392" s="529"/>
      <c r="N392" s="1656"/>
      <c r="O392" s="529"/>
      <c r="P392" s="529"/>
      <c r="Q392" s="529"/>
      <c r="R392" s="529"/>
      <c r="S392" s="529"/>
      <c r="T392" s="529"/>
      <c r="U392" s="529"/>
      <c r="V392" s="153"/>
      <c r="W392" s="153"/>
      <c r="X392" s="153"/>
      <c r="Y392" s="153"/>
      <c r="Z392" s="153"/>
      <c r="AA392" s="153"/>
      <c r="AB392" s="153"/>
      <c r="AC392" s="153"/>
      <c r="AD392" s="153"/>
      <c r="AE392" s="153"/>
      <c r="AF392" s="153"/>
    </row>
    <row r="393" spans="1:32" s="83" customFormat="1" ht="15.75" x14ac:dyDescent="0.25">
      <c r="A393" s="153"/>
      <c r="B393" s="153"/>
      <c r="C393" s="153"/>
      <c r="D393" s="213"/>
      <c r="E393" s="254"/>
      <c r="F393" s="529"/>
      <c r="G393" s="529"/>
      <c r="H393" s="529"/>
      <c r="I393" s="529"/>
      <c r="J393" s="529"/>
      <c r="K393" s="529"/>
      <c r="L393" s="529"/>
      <c r="M393" s="529"/>
      <c r="N393" s="1656"/>
      <c r="O393" s="529"/>
      <c r="P393" s="529"/>
      <c r="Q393" s="529"/>
      <c r="R393" s="529"/>
      <c r="S393" s="529"/>
      <c r="T393" s="529"/>
      <c r="U393" s="529"/>
      <c r="V393" s="153"/>
      <c r="W393" s="153"/>
      <c r="X393" s="153"/>
      <c r="Y393" s="153"/>
      <c r="Z393" s="153"/>
      <c r="AA393" s="153"/>
      <c r="AB393" s="153"/>
      <c r="AC393" s="153"/>
      <c r="AD393" s="153"/>
      <c r="AE393" s="153"/>
      <c r="AF393" s="153"/>
    </row>
    <row r="394" spans="1:32" s="83" customFormat="1" ht="15.75" x14ac:dyDescent="0.25">
      <c r="A394" s="153"/>
      <c r="B394" s="153"/>
      <c r="C394" s="153"/>
      <c r="D394" s="213"/>
      <c r="E394" s="254"/>
      <c r="F394" s="529"/>
      <c r="G394" s="529"/>
      <c r="H394" s="529"/>
      <c r="I394" s="529"/>
      <c r="J394" s="529"/>
      <c r="K394" s="529"/>
      <c r="L394" s="529"/>
      <c r="M394" s="529"/>
      <c r="N394" s="1656"/>
      <c r="O394" s="529"/>
      <c r="P394" s="529"/>
      <c r="Q394" s="529"/>
      <c r="R394" s="529"/>
      <c r="S394" s="529"/>
      <c r="T394" s="529"/>
      <c r="U394" s="529"/>
      <c r="V394" s="153"/>
      <c r="W394" s="153"/>
      <c r="X394" s="153"/>
      <c r="Y394" s="153"/>
      <c r="Z394" s="153"/>
      <c r="AA394" s="153"/>
      <c r="AB394" s="153"/>
      <c r="AC394" s="153"/>
      <c r="AD394" s="153"/>
      <c r="AE394" s="153"/>
      <c r="AF394" s="153"/>
    </row>
    <row r="395" spans="1:32" s="83" customFormat="1" ht="15.75" x14ac:dyDescent="0.25">
      <c r="A395" s="153"/>
      <c r="B395" s="153"/>
      <c r="C395" s="153"/>
      <c r="D395" s="213"/>
      <c r="E395" s="254"/>
      <c r="F395" s="529"/>
      <c r="G395" s="529"/>
      <c r="H395" s="529"/>
      <c r="I395" s="529"/>
      <c r="J395" s="529"/>
      <c r="K395" s="529"/>
      <c r="L395" s="529"/>
      <c r="M395" s="529"/>
      <c r="N395" s="1656"/>
      <c r="O395" s="529"/>
      <c r="P395" s="529"/>
      <c r="Q395" s="529"/>
      <c r="R395" s="529"/>
      <c r="S395" s="529"/>
      <c r="T395" s="529"/>
      <c r="U395" s="529"/>
      <c r="V395" s="153"/>
      <c r="W395" s="153"/>
      <c r="X395" s="153"/>
      <c r="Y395" s="153"/>
      <c r="Z395" s="153"/>
      <c r="AA395" s="153"/>
      <c r="AB395" s="153"/>
      <c r="AC395" s="153"/>
      <c r="AD395" s="153"/>
      <c r="AE395" s="153"/>
      <c r="AF395" s="153"/>
    </row>
    <row r="396" spans="1:32" s="83" customFormat="1" ht="15.75" x14ac:dyDescent="0.25">
      <c r="A396" s="153"/>
      <c r="B396" s="153"/>
      <c r="C396" s="153"/>
      <c r="D396" s="213"/>
      <c r="E396" s="254"/>
      <c r="F396" s="529"/>
      <c r="G396" s="529"/>
      <c r="H396" s="529"/>
      <c r="I396" s="529"/>
      <c r="J396" s="529"/>
      <c r="K396" s="529"/>
      <c r="L396" s="529"/>
      <c r="M396" s="529"/>
      <c r="N396" s="1656"/>
      <c r="O396" s="529"/>
      <c r="P396" s="529"/>
      <c r="Q396" s="529"/>
      <c r="R396" s="529"/>
      <c r="S396" s="529"/>
      <c r="T396" s="529"/>
      <c r="U396" s="529"/>
      <c r="V396" s="153"/>
      <c r="W396" s="153"/>
      <c r="X396" s="153"/>
      <c r="Y396" s="153"/>
      <c r="Z396" s="153"/>
      <c r="AA396" s="153"/>
      <c r="AB396" s="153"/>
      <c r="AC396" s="153"/>
      <c r="AD396" s="153"/>
      <c r="AE396" s="153"/>
      <c r="AF396" s="153"/>
    </row>
    <row r="397" spans="1:32" s="83" customFormat="1" ht="15.75" x14ac:dyDescent="0.25">
      <c r="A397" s="153"/>
      <c r="B397" s="153"/>
      <c r="C397" s="153"/>
      <c r="D397" s="213"/>
      <c r="E397" s="254"/>
      <c r="F397" s="529"/>
      <c r="G397" s="529"/>
      <c r="H397" s="529"/>
      <c r="I397" s="529"/>
      <c r="J397" s="529"/>
      <c r="K397" s="529"/>
      <c r="L397" s="529"/>
      <c r="M397" s="529"/>
      <c r="N397" s="1656"/>
      <c r="O397" s="529"/>
      <c r="P397" s="529"/>
      <c r="Q397" s="529"/>
      <c r="R397" s="529"/>
      <c r="S397" s="529"/>
      <c r="T397" s="529"/>
      <c r="U397" s="529"/>
      <c r="V397" s="153"/>
      <c r="W397" s="153"/>
      <c r="X397" s="153"/>
      <c r="Y397" s="153"/>
      <c r="Z397" s="153"/>
      <c r="AA397" s="153"/>
      <c r="AB397" s="153"/>
      <c r="AC397" s="153"/>
      <c r="AD397" s="153"/>
      <c r="AE397" s="153"/>
      <c r="AF397" s="153"/>
    </row>
    <row r="398" spans="1:32" s="83" customFormat="1" ht="15.75" x14ac:dyDescent="0.25">
      <c r="A398" s="153"/>
      <c r="B398" s="153"/>
      <c r="C398" s="153"/>
      <c r="D398" s="213"/>
      <c r="E398" s="254"/>
      <c r="F398" s="529"/>
      <c r="G398" s="529"/>
      <c r="H398" s="529"/>
      <c r="I398" s="529"/>
      <c r="J398" s="529"/>
      <c r="K398" s="529"/>
      <c r="L398" s="529"/>
      <c r="M398" s="529"/>
      <c r="N398" s="1656"/>
      <c r="O398" s="529"/>
      <c r="P398" s="529"/>
      <c r="Q398" s="529"/>
      <c r="R398" s="529"/>
      <c r="S398" s="529"/>
      <c r="T398" s="529"/>
      <c r="U398" s="529"/>
      <c r="V398" s="153"/>
      <c r="W398" s="153"/>
      <c r="X398" s="153"/>
      <c r="Y398" s="153"/>
      <c r="Z398" s="153"/>
      <c r="AA398" s="153"/>
      <c r="AB398" s="153"/>
      <c r="AC398" s="153"/>
      <c r="AD398" s="153"/>
      <c r="AE398" s="153"/>
      <c r="AF398" s="153"/>
    </row>
    <row r="399" spans="1:32" s="83" customFormat="1" ht="15.75" x14ac:dyDescent="0.25">
      <c r="A399" s="153"/>
      <c r="B399" s="153"/>
      <c r="C399" s="153"/>
      <c r="D399" s="213"/>
      <c r="E399" s="254"/>
      <c r="F399" s="529"/>
      <c r="G399" s="529"/>
      <c r="H399" s="529"/>
      <c r="I399" s="529"/>
      <c r="J399" s="529"/>
      <c r="K399" s="529"/>
      <c r="L399" s="529"/>
      <c r="M399" s="529"/>
      <c r="N399" s="1656"/>
      <c r="O399" s="529"/>
      <c r="P399" s="529"/>
      <c r="Q399" s="529"/>
      <c r="R399" s="529"/>
      <c r="S399" s="529"/>
      <c r="T399" s="529"/>
      <c r="U399" s="529"/>
      <c r="V399" s="153"/>
      <c r="W399" s="153"/>
      <c r="X399" s="153"/>
      <c r="Y399" s="153"/>
      <c r="Z399" s="153"/>
      <c r="AA399" s="153"/>
      <c r="AB399" s="153"/>
      <c r="AC399" s="153"/>
      <c r="AD399" s="153"/>
      <c r="AE399" s="153"/>
      <c r="AF399" s="153"/>
    </row>
    <row r="400" spans="1:32" s="83" customFormat="1" ht="15.75" x14ac:dyDescent="0.25">
      <c r="A400" s="153"/>
      <c r="B400" s="153"/>
      <c r="C400" s="153"/>
      <c r="D400" s="213"/>
      <c r="E400" s="254"/>
      <c r="F400" s="529"/>
      <c r="G400" s="529"/>
      <c r="H400" s="529"/>
      <c r="I400" s="529"/>
      <c r="J400" s="529"/>
      <c r="K400" s="529"/>
      <c r="L400" s="529"/>
      <c r="M400" s="529"/>
      <c r="N400" s="1656"/>
      <c r="O400" s="529"/>
      <c r="P400" s="529"/>
      <c r="Q400" s="529"/>
      <c r="R400" s="529"/>
      <c r="S400" s="529"/>
      <c r="T400" s="529"/>
      <c r="U400" s="529"/>
      <c r="V400" s="153"/>
      <c r="W400" s="153"/>
      <c r="X400" s="153"/>
      <c r="Y400" s="153"/>
      <c r="Z400" s="153"/>
      <c r="AA400" s="153"/>
      <c r="AB400" s="153"/>
      <c r="AC400" s="153"/>
      <c r="AD400" s="153"/>
      <c r="AE400" s="153"/>
      <c r="AF400" s="153"/>
    </row>
    <row r="401" spans="1:32" s="83" customFormat="1" ht="15.75" x14ac:dyDescent="0.25">
      <c r="A401" s="153"/>
      <c r="B401" s="153"/>
      <c r="C401" s="153"/>
      <c r="D401" s="213"/>
      <c r="E401" s="254"/>
      <c r="F401" s="529"/>
      <c r="G401" s="529"/>
      <c r="H401" s="529"/>
      <c r="I401" s="529"/>
      <c r="J401" s="529"/>
      <c r="K401" s="529"/>
      <c r="L401" s="529"/>
      <c r="M401" s="529"/>
      <c r="N401" s="1656"/>
      <c r="O401" s="529"/>
      <c r="P401" s="529"/>
      <c r="Q401" s="529"/>
      <c r="R401" s="529"/>
      <c r="S401" s="529"/>
      <c r="T401" s="529"/>
      <c r="U401" s="529"/>
      <c r="V401" s="153"/>
      <c r="W401" s="153"/>
      <c r="X401" s="153"/>
      <c r="Y401" s="153"/>
      <c r="Z401" s="153"/>
      <c r="AA401" s="153"/>
      <c r="AB401" s="153"/>
      <c r="AC401" s="153"/>
      <c r="AD401" s="153"/>
      <c r="AE401" s="153"/>
      <c r="AF401" s="153"/>
    </row>
    <row r="402" spans="1:32" s="83" customFormat="1" ht="15.75" x14ac:dyDescent="0.25">
      <c r="A402" s="153"/>
      <c r="B402" s="153"/>
      <c r="C402" s="153"/>
      <c r="D402" s="213"/>
      <c r="E402" s="254"/>
      <c r="F402" s="529"/>
      <c r="G402" s="529"/>
      <c r="H402" s="529"/>
      <c r="I402" s="529"/>
      <c r="J402" s="529"/>
      <c r="K402" s="529"/>
      <c r="L402" s="529"/>
      <c r="M402" s="529"/>
      <c r="N402" s="1656"/>
      <c r="O402" s="529"/>
      <c r="P402" s="529"/>
      <c r="Q402" s="529"/>
      <c r="R402" s="529"/>
      <c r="S402" s="529"/>
      <c r="T402" s="529"/>
      <c r="U402" s="529"/>
      <c r="V402" s="153"/>
      <c r="W402" s="153"/>
      <c r="X402" s="153"/>
      <c r="Y402" s="153"/>
      <c r="Z402" s="153"/>
      <c r="AA402" s="153"/>
      <c r="AB402" s="153"/>
      <c r="AC402" s="153"/>
      <c r="AD402" s="153"/>
      <c r="AE402" s="153"/>
      <c r="AF402" s="153"/>
    </row>
    <row r="403" spans="1:32" s="83" customFormat="1" ht="15.75" x14ac:dyDescent="0.25">
      <c r="A403" s="153"/>
      <c r="B403" s="153"/>
      <c r="C403" s="153"/>
      <c r="D403" s="213"/>
      <c r="E403" s="254"/>
      <c r="F403" s="529"/>
      <c r="G403" s="529"/>
      <c r="H403" s="529"/>
      <c r="I403" s="529"/>
      <c r="J403" s="529"/>
      <c r="K403" s="529"/>
      <c r="L403" s="529"/>
      <c r="M403" s="529"/>
      <c r="N403" s="1656"/>
      <c r="O403" s="529"/>
      <c r="P403" s="529"/>
      <c r="Q403" s="529"/>
      <c r="R403" s="529"/>
      <c r="S403" s="529"/>
      <c r="T403" s="529"/>
      <c r="U403" s="529"/>
      <c r="V403" s="153"/>
      <c r="W403" s="153"/>
      <c r="X403" s="153"/>
      <c r="Y403" s="153"/>
      <c r="Z403" s="153"/>
      <c r="AA403" s="153"/>
      <c r="AB403" s="153"/>
      <c r="AC403" s="153"/>
      <c r="AD403" s="153"/>
      <c r="AE403" s="153"/>
      <c r="AF403" s="153"/>
    </row>
    <row r="404" spans="1:32" s="83" customFormat="1" ht="15.75" x14ac:dyDescent="0.25">
      <c r="A404" s="153"/>
      <c r="B404" s="153"/>
      <c r="C404" s="153"/>
      <c r="D404" s="213"/>
      <c r="E404" s="254"/>
      <c r="F404" s="529"/>
      <c r="G404" s="529"/>
      <c r="H404" s="529"/>
      <c r="I404" s="529"/>
      <c r="J404" s="529"/>
      <c r="K404" s="529"/>
      <c r="L404" s="529"/>
      <c r="M404" s="529"/>
      <c r="N404" s="1656"/>
      <c r="O404" s="529"/>
      <c r="P404" s="529"/>
      <c r="Q404" s="529"/>
      <c r="R404" s="529"/>
      <c r="S404" s="529"/>
      <c r="T404" s="529"/>
      <c r="U404" s="529"/>
      <c r="V404" s="153"/>
      <c r="W404" s="153"/>
      <c r="X404" s="153"/>
      <c r="Y404" s="153"/>
      <c r="Z404" s="153"/>
      <c r="AA404" s="153"/>
      <c r="AB404" s="153"/>
      <c r="AC404" s="153"/>
      <c r="AD404" s="153"/>
      <c r="AE404" s="153"/>
      <c r="AF404" s="153"/>
    </row>
    <row r="405" spans="1:32" s="83" customFormat="1" ht="15.75" x14ac:dyDescent="0.25">
      <c r="A405" s="153"/>
      <c r="B405" s="153"/>
      <c r="C405" s="153"/>
      <c r="D405" s="213"/>
      <c r="E405" s="254"/>
      <c r="F405" s="529"/>
      <c r="G405" s="529"/>
      <c r="H405" s="529"/>
      <c r="I405" s="529"/>
      <c r="J405" s="529"/>
      <c r="K405" s="529"/>
      <c r="L405" s="529"/>
      <c r="M405" s="529"/>
      <c r="N405" s="1656"/>
      <c r="O405" s="529"/>
      <c r="P405" s="529"/>
      <c r="Q405" s="529"/>
      <c r="R405" s="529"/>
      <c r="S405" s="529"/>
      <c r="T405" s="529"/>
      <c r="U405" s="529"/>
      <c r="V405" s="153"/>
      <c r="W405" s="153"/>
      <c r="X405" s="153"/>
      <c r="Y405" s="153"/>
      <c r="Z405" s="153"/>
      <c r="AA405" s="153"/>
      <c r="AB405" s="153"/>
      <c r="AC405" s="153"/>
      <c r="AD405" s="153"/>
      <c r="AE405" s="153"/>
      <c r="AF405" s="153"/>
    </row>
    <row r="406" spans="1:32" s="83" customFormat="1" ht="15.75" x14ac:dyDescent="0.25">
      <c r="A406" s="153"/>
      <c r="B406" s="153"/>
      <c r="C406" s="153"/>
      <c r="D406" s="213"/>
      <c r="E406" s="254"/>
      <c r="F406" s="529"/>
      <c r="G406" s="529"/>
      <c r="H406" s="529"/>
      <c r="I406" s="529"/>
      <c r="J406" s="529"/>
      <c r="K406" s="529"/>
      <c r="L406" s="529"/>
      <c r="M406" s="529"/>
      <c r="N406" s="1656"/>
      <c r="O406" s="529"/>
      <c r="P406" s="529"/>
      <c r="Q406" s="529"/>
      <c r="R406" s="529"/>
      <c r="S406" s="529"/>
      <c r="T406" s="529"/>
      <c r="U406" s="529"/>
      <c r="V406" s="153"/>
      <c r="W406" s="153"/>
      <c r="X406" s="153"/>
      <c r="Y406" s="153"/>
      <c r="Z406" s="153"/>
      <c r="AA406" s="153"/>
      <c r="AB406" s="153"/>
      <c r="AC406" s="153"/>
      <c r="AD406" s="153"/>
      <c r="AE406" s="153"/>
      <c r="AF406" s="153"/>
    </row>
    <row r="407" spans="1:32" s="83" customFormat="1" ht="15.75" x14ac:dyDescent="0.25">
      <c r="A407" s="153"/>
      <c r="B407" s="153"/>
      <c r="C407" s="153"/>
      <c r="D407" s="213"/>
      <c r="E407" s="254"/>
      <c r="F407" s="529"/>
      <c r="G407" s="529"/>
      <c r="H407" s="529"/>
      <c r="I407" s="529"/>
      <c r="J407" s="529"/>
      <c r="K407" s="529"/>
      <c r="L407" s="529"/>
      <c r="M407" s="529"/>
      <c r="N407" s="1656"/>
      <c r="O407" s="529"/>
      <c r="P407" s="529"/>
      <c r="Q407" s="529"/>
      <c r="R407" s="529"/>
      <c r="S407" s="529"/>
      <c r="T407" s="529"/>
      <c r="U407" s="529"/>
      <c r="V407" s="153"/>
      <c r="W407" s="153"/>
      <c r="X407" s="153"/>
      <c r="Y407" s="153"/>
      <c r="Z407" s="153"/>
      <c r="AA407" s="153"/>
      <c r="AB407" s="153"/>
      <c r="AC407" s="153"/>
      <c r="AD407" s="153"/>
      <c r="AE407" s="153"/>
      <c r="AF407" s="153"/>
    </row>
    <row r="408" spans="1:32" s="83" customFormat="1" ht="15.75" x14ac:dyDescent="0.25">
      <c r="A408" s="153"/>
      <c r="B408" s="153"/>
      <c r="C408" s="153"/>
      <c r="D408" s="213"/>
      <c r="E408" s="254"/>
      <c r="F408" s="529"/>
      <c r="G408" s="529"/>
      <c r="H408" s="529"/>
      <c r="I408" s="529"/>
      <c r="J408" s="529"/>
      <c r="K408" s="529"/>
      <c r="L408" s="529"/>
      <c r="M408" s="529"/>
      <c r="N408" s="1656"/>
      <c r="O408" s="529"/>
      <c r="P408" s="529"/>
      <c r="Q408" s="529"/>
      <c r="R408" s="529"/>
      <c r="S408" s="529"/>
      <c r="T408" s="529"/>
      <c r="U408" s="529"/>
      <c r="V408" s="153"/>
      <c r="W408" s="153"/>
      <c r="X408" s="153"/>
      <c r="Y408" s="153"/>
      <c r="Z408" s="153"/>
      <c r="AA408" s="153"/>
      <c r="AB408" s="153"/>
      <c r="AC408" s="153"/>
      <c r="AD408" s="153"/>
      <c r="AE408" s="153"/>
      <c r="AF408" s="153"/>
    </row>
  </sheetData>
  <mergeCells count="4">
    <mergeCell ref="A1:J1"/>
    <mergeCell ref="A3:E3"/>
    <mergeCell ref="C169:D169"/>
    <mergeCell ref="C119:D119"/>
  </mergeCells>
  <phoneticPr fontId="13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9" firstPageNumber="4" orientation="portrait" r:id="rId1"/>
  <headerFooter alignWithMargins="0">
    <oddHeader>&amp;C&amp;8
&amp;R&amp;"Times New Roman,Félkövér"7. melléklet a(z) ...../2022.(     ) önkormányzati rendelethez</oddHeader>
    <oddFooter>&amp;C&amp;8&amp;P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>
    <tabColor rgb="FF92D050"/>
  </sheetPr>
  <dimension ref="A1:BB592"/>
  <sheetViews>
    <sheetView view="pageBreakPreview" zoomScaleNormal="100" zoomScaleSheetLayoutView="100" workbookViewId="0">
      <pane ySplit="3" topLeftCell="A25" activePane="bottomLeft" state="frozen"/>
      <selection activeCell="I19" sqref="I19"/>
      <selection pane="bottomLeft" activeCell="E542" sqref="E542"/>
    </sheetView>
  </sheetViews>
  <sheetFormatPr defaultColWidth="9.140625" defaultRowHeight="15" x14ac:dyDescent="0.25"/>
  <cols>
    <col min="1" max="1" width="4" style="5" customWidth="1"/>
    <col min="2" max="2" width="64.140625" style="240" customWidth="1"/>
    <col min="3" max="3" width="8.85546875" style="164" customWidth="1"/>
    <col min="4" max="5" width="14.28515625" style="64" customWidth="1"/>
    <col min="6" max="7" width="14.85546875" style="539" hidden="1" customWidth="1"/>
    <col min="8" max="10" width="15.7109375" style="539" hidden="1" customWidth="1"/>
    <col min="11" max="11" width="15.7109375" style="539" customWidth="1"/>
    <col min="12" max="12" width="18.28515625" style="1607" customWidth="1"/>
    <col min="13" max="13" width="13.140625" style="1688" bestFit="1" customWidth="1"/>
    <col min="14" max="14" width="10.85546875" style="1688" bestFit="1" customWidth="1"/>
    <col min="15" max="15" width="10.42578125" style="1688" bestFit="1" customWidth="1"/>
    <col min="16" max="16" width="12" style="1688" bestFit="1" customWidth="1"/>
    <col min="17" max="18" width="10.7109375" style="1667" bestFit="1" customWidth="1"/>
    <col min="19" max="20" width="10.28515625" style="1667" bestFit="1" customWidth="1"/>
    <col min="21" max="29" width="9.140625" style="1667"/>
    <col min="30" max="46" width="9.140625" style="539"/>
    <col min="47" max="16384" width="9.140625" style="64"/>
  </cols>
  <sheetData>
    <row r="1" spans="1:54" s="5" customFormat="1" ht="45.75" customHeight="1" x14ac:dyDescent="0.25">
      <c r="A1" s="1955" t="s">
        <v>1310</v>
      </c>
      <c r="B1" s="1955"/>
      <c r="C1" s="1955"/>
      <c r="D1" s="1955"/>
      <c r="E1" s="1955"/>
      <c r="F1" s="1955"/>
      <c r="G1" s="1955"/>
      <c r="H1" s="1955"/>
      <c r="I1" s="1955"/>
      <c r="J1" s="1955"/>
      <c r="K1" s="1955"/>
      <c r="L1" s="1607"/>
      <c r="M1" s="1682"/>
      <c r="N1" s="1682"/>
      <c r="O1" s="1682"/>
      <c r="P1" s="1682"/>
      <c r="Q1" s="1664"/>
      <c r="R1" s="1664"/>
      <c r="S1" s="1664"/>
      <c r="T1" s="1664"/>
      <c r="U1" s="1664"/>
      <c r="V1" s="1664"/>
      <c r="W1" s="1664"/>
      <c r="X1" s="1664"/>
      <c r="Y1" s="1664"/>
      <c r="Z1" s="1664"/>
      <c r="AA1" s="1664"/>
      <c r="AB1" s="1664"/>
      <c r="AC1" s="1664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</row>
    <row r="2" spans="1:54" s="5" customFormat="1" ht="13.5" customHeight="1" thickBot="1" x14ac:dyDescent="0.3">
      <c r="B2" s="214"/>
      <c r="C2" s="156"/>
      <c r="D2" s="215"/>
      <c r="E2" s="215"/>
      <c r="F2" s="1389"/>
      <c r="G2" s="535"/>
      <c r="H2" s="1408" t="s">
        <v>569</v>
      </c>
      <c r="I2" s="1408"/>
      <c r="J2" s="1408"/>
      <c r="K2" s="1408" t="s">
        <v>812</v>
      </c>
      <c r="L2" s="1607"/>
      <c r="M2" s="1682"/>
      <c r="N2" s="1682"/>
      <c r="O2" s="1682"/>
      <c r="P2" s="1682"/>
      <c r="Q2" s="1664"/>
      <c r="R2" s="1664"/>
      <c r="S2" s="1664"/>
      <c r="T2" s="1664"/>
      <c r="U2" s="1664"/>
      <c r="V2" s="1664"/>
      <c r="W2" s="1664"/>
      <c r="X2" s="1664"/>
      <c r="Y2" s="1664"/>
      <c r="Z2" s="1664"/>
      <c r="AA2" s="1664"/>
      <c r="AB2" s="1664"/>
      <c r="AC2" s="1664"/>
      <c r="AD2" s="535"/>
      <c r="AE2" s="535"/>
      <c r="AF2" s="535"/>
      <c r="AG2" s="535"/>
      <c r="AH2" s="535"/>
      <c r="AI2" s="535"/>
      <c r="AJ2" s="535"/>
      <c r="AK2" s="535"/>
      <c r="AL2" s="535"/>
      <c r="AM2" s="535"/>
      <c r="AN2" s="535"/>
      <c r="AO2" s="535"/>
      <c r="AP2" s="535"/>
      <c r="AQ2" s="535"/>
      <c r="AR2" s="535"/>
      <c r="AS2" s="535"/>
      <c r="AT2" s="535"/>
    </row>
    <row r="3" spans="1:54" s="916" customFormat="1" ht="41.25" customHeight="1" thickBot="1" x14ac:dyDescent="0.3">
      <c r="A3" s="1403"/>
      <c r="B3" s="1404" t="s">
        <v>71</v>
      </c>
      <c r="C3" s="1777"/>
      <c r="D3" s="1382" t="s">
        <v>751</v>
      </c>
      <c r="E3" s="1382" t="s">
        <v>1188</v>
      </c>
      <c r="F3" s="1251" t="s">
        <v>1301</v>
      </c>
      <c r="G3" s="1251" t="s">
        <v>11</v>
      </c>
      <c r="H3" s="1251" t="s">
        <v>1302</v>
      </c>
      <c r="I3" s="1251" t="s">
        <v>750</v>
      </c>
      <c r="J3" s="1251" t="s">
        <v>687</v>
      </c>
      <c r="K3" s="1251" t="s">
        <v>774</v>
      </c>
      <c r="L3" s="1658" t="s">
        <v>22</v>
      </c>
      <c r="M3" s="1683"/>
      <c r="N3" s="1683"/>
      <c r="O3" s="1683"/>
      <c r="P3" s="1683"/>
      <c r="Q3" s="1665"/>
      <c r="R3" s="1665"/>
      <c r="S3" s="1665"/>
      <c r="T3" s="1665"/>
      <c r="U3" s="1665"/>
      <c r="V3" s="1665"/>
      <c r="W3" s="1665"/>
      <c r="X3" s="1665"/>
      <c r="Y3" s="1665"/>
      <c r="Z3" s="1665"/>
      <c r="AA3" s="1665"/>
      <c r="AB3" s="1665"/>
      <c r="AC3" s="1665"/>
      <c r="AD3" s="929"/>
      <c r="AE3" s="929"/>
      <c r="AF3" s="929"/>
      <c r="AG3" s="929"/>
      <c r="AH3" s="929"/>
      <c r="AI3" s="929"/>
      <c r="AJ3" s="929"/>
      <c r="AK3" s="929"/>
      <c r="AL3" s="929"/>
      <c r="AM3" s="929"/>
      <c r="AN3" s="929"/>
      <c r="AO3" s="929"/>
      <c r="AP3" s="929"/>
      <c r="AQ3" s="929"/>
      <c r="AR3" s="929"/>
      <c r="AS3" s="929"/>
      <c r="AT3" s="929"/>
    </row>
    <row r="4" spans="1:54" s="5" customFormat="1" ht="10.5" customHeight="1" x14ac:dyDescent="0.25">
      <c r="A4" s="6"/>
      <c r="B4" s="214"/>
      <c r="C4" s="156"/>
      <c r="D4" s="320"/>
      <c r="E4" s="320"/>
      <c r="F4" s="638"/>
      <c r="G4" s="638"/>
      <c r="H4" s="638"/>
      <c r="I4" s="638"/>
      <c r="J4" s="638"/>
      <c r="K4" s="638"/>
      <c r="L4" s="1606"/>
      <c r="M4" s="1684"/>
      <c r="N4" s="1684"/>
      <c r="O4" s="1684"/>
      <c r="P4" s="1684"/>
      <c r="Q4" s="1666"/>
      <c r="R4" s="1666"/>
      <c r="S4" s="1666"/>
      <c r="T4" s="1666"/>
      <c r="U4" s="1666"/>
      <c r="V4" s="1666"/>
      <c r="W4" s="1666"/>
      <c r="X4" s="1666"/>
      <c r="Y4" s="1666"/>
      <c r="Z4" s="1666"/>
      <c r="AA4" s="1666"/>
      <c r="AB4" s="1666"/>
      <c r="AC4" s="1666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/>
      <c r="AV4"/>
      <c r="AW4"/>
      <c r="AX4"/>
      <c r="AY4"/>
      <c r="AZ4"/>
      <c r="BA4"/>
      <c r="BB4"/>
    </row>
    <row r="5" spans="1:54" s="5" customFormat="1" ht="15" customHeight="1" x14ac:dyDescent="0.25">
      <c r="A5" s="160" t="s">
        <v>266</v>
      </c>
      <c r="B5" s="240"/>
      <c r="C5" s="164"/>
      <c r="D5" s="852"/>
      <c r="E5" s="852"/>
      <c r="F5" s="643"/>
      <c r="G5" s="643"/>
      <c r="H5" s="643"/>
      <c r="I5" s="643"/>
      <c r="J5" s="643"/>
      <c r="K5" s="643"/>
      <c r="L5" s="1607"/>
      <c r="M5" s="1684"/>
      <c r="N5" s="1684"/>
      <c r="O5" s="1684"/>
      <c r="P5" s="1684"/>
      <c r="Q5" s="1666"/>
      <c r="R5" s="1666"/>
      <c r="S5" s="1666"/>
      <c r="T5" s="1666"/>
      <c r="U5" s="1666"/>
      <c r="V5" s="1666"/>
      <c r="W5" s="1666"/>
      <c r="X5" s="1666"/>
      <c r="Y5" s="1666"/>
      <c r="Z5" s="1666"/>
      <c r="AA5" s="1666"/>
      <c r="AB5" s="1666"/>
      <c r="AC5" s="1666"/>
      <c r="AD5" s="1383"/>
      <c r="AE5" s="1383"/>
      <c r="AF5" s="1383"/>
      <c r="AG5" s="1383"/>
      <c r="AH5" s="1383"/>
      <c r="AI5" s="1383"/>
      <c r="AJ5" s="1383"/>
      <c r="AK5" s="1383"/>
      <c r="AL5" s="1383"/>
      <c r="AM5" s="1383"/>
      <c r="AN5" s="1383"/>
      <c r="AO5" s="1383"/>
      <c r="AP5" s="1383"/>
      <c r="AQ5" s="1383"/>
      <c r="AR5" s="1383"/>
      <c r="AS5" s="1383"/>
      <c r="AT5" s="1383"/>
      <c r="AU5"/>
      <c r="AV5"/>
      <c r="AW5"/>
      <c r="AX5"/>
      <c r="AY5"/>
      <c r="AZ5"/>
      <c r="BA5"/>
      <c r="BB5"/>
    </row>
    <row r="6" spans="1:54" s="5" customFormat="1" ht="15" customHeight="1" x14ac:dyDescent="0.25">
      <c r="A6" s="118"/>
      <c r="B6" s="661" t="s">
        <v>500</v>
      </c>
      <c r="C6" s="164"/>
      <c r="D6" s="852"/>
      <c r="E6" s="852"/>
      <c r="F6" s="643"/>
      <c r="G6" s="643"/>
      <c r="H6" s="643"/>
      <c r="I6" s="643"/>
      <c r="J6" s="643"/>
      <c r="K6" s="643"/>
      <c r="L6" s="1607"/>
      <c r="M6" s="1684"/>
      <c r="N6" s="1684"/>
      <c r="O6" s="1684"/>
      <c r="P6" s="1684"/>
      <c r="Q6" s="1666"/>
      <c r="R6" s="1666"/>
      <c r="S6" s="1666"/>
      <c r="T6" s="1666"/>
      <c r="U6" s="1666"/>
      <c r="V6" s="1666"/>
      <c r="W6" s="1666"/>
      <c r="X6" s="1666"/>
      <c r="Y6" s="1666"/>
      <c r="Z6" s="1666"/>
      <c r="AA6" s="1666"/>
      <c r="AB6" s="1666"/>
      <c r="AC6" s="1666"/>
      <c r="AD6" s="1383"/>
      <c r="AE6" s="1383"/>
      <c r="AF6" s="1383"/>
      <c r="AG6" s="1383"/>
      <c r="AH6" s="1383"/>
      <c r="AI6" s="1383"/>
      <c r="AJ6" s="1383"/>
      <c r="AK6" s="1383"/>
      <c r="AL6" s="1383"/>
      <c r="AM6" s="1383"/>
      <c r="AN6" s="1383"/>
      <c r="AO6" s="1383"/>
      <c r="AP6" s="1383"/>
      <c r="AQ6" s="1383"/>
      <c r="AR6" s="1383"/>
      <c r="AS6" s="1383"/>
      <c r="AT6" s="1383"/>
      <c r="AU6"/>
      <c r="AV6"/>
      <c r="AW6"/>
      <c r="AX6"/>
      <c r="AY6"/>
      <c r="AZ6"/>
      <c r="BA6"/>
      <c r="BB6"/>
    </row>
    <row r="7" spans="1:54" s="5" customFormat="1" ht="10.5" customHeight="1" x14ac:dyDescent="0.25">
      <c r="A7" s="118"/>
      <c r="B7" s="240"/>
      <c r="C7" s="164"/>
      <c r="D7" s="852"/>
      <c r="E7" s="852"/>
      <c r="F7" s="643"/>
      <c r="G7" s="643"/>
      <c r="H7" s="643"/>
      <c r="I7" s="643"/>
      <c r="J7" s="643"/>
      <c r="K7" s="643"/>
      <c r="L7" s="1607"/>
      <c r="M7" s="1684"/>
      <c r="N7" s="1684"/>
      <c r="O7" s="1684"/>
      <c r="P7" s="1684"/>
      <c r="Q7" s="1666"/>
      <c r="R7" s="1666"/>
      <c r="S7" s="1666"/>
      <c r="T7" s="1666"/>
      <c r="U7" s="1666"/>
      <c r="V7" s="1666"/>
      <c r="W7" s="1666"/>
      <c r="X7" s="1666"/>
      <c r="Y7" s="1666"/>
      <c r="Z7" s="1666"/>
      <c r="AA7" s="1666"/>
      <c r="AB7" s="1666"/>
      <c r="AC7" s="1666"/>
      <c r="AD7" s="1383"/>
      <c r="AE7" s="1383"/>
      <c r="AF7" s="1383"/>
      <c r="AG7" s="1383"/>
      <c r="AH7" s="1383"/>
      <c r="AI7" s="1383"/>
      <c r="AJ7" s="1383"/>
      <c r="AK7" s="1383"/>
      <c r="AL7" s="1383"/>
      <c r="AM7" s="1383"/>
      <c r="AN7" s="1383"/>
      <c r="AO7" s="1383"/>
      <c r="AP7" s="1383"/>
      <c r="AQ7" s="1383"/>
      <c r="AR7" s="1383"/>
      <c r="AS7" s="1383"/>
      <c r="AT7" s="1383"/>
      <c r="AU7"/>
      <c r="AV7"/>
      <c r="AW7"/>
      <c r="AX7"/>
      <c r="AY7"/>
      <c r="AZ7"/>
      <c r="BA7"/>
      <c r="BB7"/>
    </row>
    <row r="8" spans="1:54" s="5" customFormat="1" ht="15" customHeight="1" x14ac:dyDescent="0.25">
      <c r="B8" s="162" t="s">
        <v>497</v>
      </c>
      <c r="C8" s="1808"/>
      <c r="D8" s="133"/>
      <c r="E8" s="133"/>
      <c r="F8" s="630"/>
      <c r="G8" s="535"/>
      <c r="H8" s="535"/>
      <c r="I8" s="535"/>
      <c r="J8" s="535"/>
      <c r="K8" s="535"/>
      <c r="L8" s="1607"/>
      <c r="M8" s="1684"/>
      <c r="N8" s="1684"/>
      <c r="O8" s="1684"/>
      <c r="P8" s="1684"/>
      <c r="Q8" s="1666"/>
      <c r="R8" s="1666"/>
      <c r="S8" s="1666"/>
      <c r="T8" s="1666"/>
      <c r="U8" s="1666"/>
      <c r="V8" s="1666"/>
      <c r="W8" s="1666"/>
      <c r="X8" s="1666"/>
      <c r="Y8" s="1666"/>
      <c r="Z8" s="1666"/>
      <c r="AA8" s="1666"/>
      <c r="AB8" s="1666"/>
      <c r="AC8" s="1666"/>
      <c r="AD8" s="1383"/>
      <c r="AE8" s="1383"/>
      <c r="AF8" s="1383"/>
      <c r="AG8" s="1383"/>
      <c r="AH8" s="1383"/>
      <c r="AI8" s="1383"/>
      <c r="AJ8" s="1383"/>
      <c r="AK8" s="1383"/>
      <c r="AL8" s="1383"/>
      <c r="AM8" s="1383"/>
      <c r="AN8" s="1383"/>
      <c r="AO8" s="1383"/>
      <c r="AP8" s="1383"/>
      <c r="AQ8" s="1383"/>
      <c r="AR8" s="1383"/>
      <c r="AS8" s="1383"/>
      <c r="AT8" s="1383"/>
      <c r="AU8"/>
      <c r="AV8"/>
      <c r="AW8"/>
      <c r="AX8"/>
      <c r="AY8"/>
      <c r="AZ8"/>
      <c r="BA8"/>
      <c r="BB8"/>
    </row>
    <row r="9" spans="1:54" s="5" customFormat="1" ht="30" customHeight="1" x14ac:dyDescent="0.25">
      <c r="B9" s="240" t="s">
        <v>1611</v>
      </c>
      <c r="C9" s="164"/>
      <c r="D9" s="105">
        <v>0</v>
      </c>
      <c r="E9" s="105">
        <v>800000</v>
      </c>
      <c r="F9" s="535"/>
      <c r="G9" s="1383">
        <v>0</v>
      </c>
      <c r="H9" s="535">
        <v>0</v>
      </c>
      <c r="I9" s="535"/>
      <c r="J9" s="535"/>
      <c r="K9" s="535">
        <v>800000</v>
      </c>
      <c r="L9" s="1607"/>
      <c r="M9" s="1684"/>
      <c r="N9" s="1684"/>
      <c r="O9" s="1684"/>
      <c r="P9" s="1684"/>
      <c r="Q9" s="1666"/>
      <c r="R9" s="1666"/>
      <c r="S9" s="1666"/>
      <c r="T9" s="1666"/>
      <c r="U9" s="1666"/>
      <c r="V9" s="1666"/>
      <c r="W9" s="1666"/>
      <c r="X9" s="1666"/>
      <c r="Y9" s="1666"/>
      <c r="Z9" s="1666"/>
      <c r="AA9" s="1666"/>
      <c r="AB9" s="1666"/>
      <c r="AC9" s="1666"/>
      <c r="AD9" s="1383"/>
      <c r="AE9" s="1383"/>
      <c r="AF9" s="1383"/>
      <c r="AG9" s="1383"/>
      <c r="AH9" s="1383"/>
      <c r="AI9" s="1383"/>
      <c r="AJ9" s="1383"/>
      <c r="AK9" s="1383"/>
      <c r="AL9" s="1383"/>
      <c r="AM9" s="1383"/>
      <c r="AN9" s="1383"/>
      <c r="AO9" s="1383"/>
      <c r="AP9" s="1383"/>
      <c r="AQ9" s="1383"/>
      <c r="AR9" s="1383"/>
      <c r="AS9" s="1383"/>
      <c r="AT9" s="1383"/>
      <c r="AU9"/>
      <c r="AV9"/>
      <c r="AW9"/>
      <c r="AX9"/>
      <c r="AY9"/>
      <c r="AZ9"/>
      <c r="BA9"/>
      <c r="BB9"/>
    </row>
    <row r="10" spans="1:54" s="5" customFormat="1" ht="15" hidden="1" customHeight="1" x14ac:dyDescent="0.25">
      <c r="B10" s="163"/>
      <c r="C10" s="164"/>
      <c r="D10" s="105"/>
      <c r="E10" s="105"/>
      <c r="F10" s="535"/>
      <c r="G10" s="1383">
        <v>0</v>
      </c>
      <c r="H10" s="535">
        <v>0</v>
      </c>
      <c r="I10" s="535"/>
      <c r="J10" s="535"/>
      <c r="K10" s="535">
        <v>0</v>
      </c>
      <c r="L10" s="1607"/>
      <c r="M10" s="1684"/>
      <c r="N10" s="1684"/>
      <c r="O10" s="1684"/>
      <c r="P10" s="1684"/>
      <c r="Q10" s="1666"/>
      <c r="R10" s="1666"/>
      <c r="S10" s="1666"/>
      <c r="T10" s="1666"/>
      <c r="U10" s="1666"/>
      <c r="V10" s="1666"/>
      <c r="W10" s="1666"/>
      <c r="X10" s="1666"/>
      <c r="Y10" s="1666"/>
      <c r="Z10" s="1666"/>
      <c r="AA10" s="1666"/>
      <c r="AB10" s="1666"/>
      <c r="AC10" s="1666"/>
      <c r="AD10" s="1383"/>
      <c r="AE10" s="1383"/>
      <c r="AF10" s="1383"/>
      <c r="AG10" s="1383"/>
      <c r="AH10" s="1383"/>
      <c r="AI10" s="1383"/>
      <c r="AJ10" s="1383"/>
      <c r="AK10" s="1383"/>
      <c r="AL10" s="1383"/>
      <c r="AM10" s="1383"/>
      <c r="AN10" s="1383"/>
      <c r="AO10" s="1383"/>
      <c r="AP10" s="1383"/>
      <c r="AQ10" s="1383"/>
      <c r="AR10" s="1383"/>
      <c r="AS10" s="1383"/>
      <c r="AT10" s="1383"/>
      <c r="AU10"/>
      <c r="AV10"/>
      <c r="AW10"/>
      <c r="AX10"/>
      <c r="AY10"/>
      <c r="AZ10"/>
      <c r="BA10"/>
      <c r="BB10"/>
    </row>
    <row r="11" spans="1:54" s="5" customFormat="1" hidden="1" x14ac:dyDescent="0.25">
      <c r="B11" s="203"/>
      <c r="C11" s="164"/>
      <c r="D11" s="105"/>
      <c r="E11" s="105"/>
      <c r="F11" s="535"/>
      <c r="G11" s="1383">
        <v>0</v>
      </c>
      <c r="H11" s="535">
        <v>0</v>
      </c>
      <c r="I11" s="535"/>
      <c r="J11" s="535"/>
      <c r="K11" s="535"/>
      <c r="L11" s="1607"/>
      <c r="M11" s="1684"/>
      <c r="N11" s="1684"/>
      <c r="O11" s="1684"/>
      <c r="P11" s="1684"/>
      <c r="Q11" s="1666"/>
      <c r="R11" s="1666"/>
      <c r="S11" s="1666"/>
      <c r="T11" s="1666"/>
      <c r="U11" s="1666"/>
      <c r="V11" s="1666"/>
      <c r="W11" s="1666"/>
      <c r="X11" s="1666"/>
      <c r="Y11" s="1666"/>
      <c r="Z11" s="1666"/>
      <c r="AA11" s="1666"/>
      <c r="AB11" s="1666"/>
      <c r="AC11" s="1666"/>
      <c r="AD11" s="1383"/>
      <c r="AE11" s="1383"/>
      <c r="AF11" s="1383"/>
      <c r="AG11" s="1383"/>
      <c r="AH11" s="1383"/>
      <c r="AI11" s="1383"/>
      <c r="AJ11" s="1383"/>
      <c r="AK11" s="1383"/>
      <c r="AL11" s="1383"/>
      <c r="AM11" s="1383"/>
      <c r="AN11" s="1383"/>
      <c r="AO11" s="1383"/>
      <c r="AP11" s="1383"/>
      <c r="AQ11" s="1383"/>
      <c r="AR11" s="1383"/>
      <c r="AS11" s="1383"/>
      <c r="AT11" s="1383"/>
      <c r="AU11"/>
      <c r="AV11"/>
      <c r="AW11"/>
      <c r="AX11"/>
      <c r="AY11"/>
      <c r="AZ11"/>
      <c r="BA11"/>
      <c r="BB11"/>
    </row>
    <row r="12" spans="1:54" s="5" customFormat="1" ht="15" hidden="1" customHeight="1" x14ac:dyDescent="0.25">
      <c r="B12" s="240"/>
      <c r="C12" s="164"/>
      <c r="D12" s="105"/>
      <c r="E12" s="105"/>
      <c r="F12" s="535"/>
      <c r="G12" s="1383">
        <v>0</v>
      </c>
      <c r="H12" s="535">
        <v>0</v>
      </c>
      <c r="I12" s="535"/>
      <c r="J12" s="535"/>
      <c r="K12" s="535"/>
      <c r="L12" s="1607"/>
      <c r="M12" s="1684"/>
      <c r="N12" s="1684"/>
      <c r="O12" s="1684"/>
      <c r="P12" s="1684"/>
      <c r="Q12" s="1666"/>
      <c r="R12" s="1666"/>
      <c r="S12" s="1666"/>
      <c r="T12" s="1666"/>
      <c r="U12" s="1666"/>
      <c r="V12" s="1666"/>
      <c r="W12" s="1666"/>
      <c r="X12" s="1666"/>
      <c r="Y12" s="1666"/>
      <c r="Z12" s="1666"/>
      <c r="AA12" s="1666"/>
      <c r="AB12" s="1666"/>
      <c r="AC12" s="1666"/>
      <c r="AD12" s="1383"/>
      <c r="AE12" s="1383"/>
      <c r="AF12" s="1383"/>
      <c r="AG12" s="1383"/>
      <c r="AH12" s="1383"/>
      <c r="AI12" s="1383"/>
      <c r="AJ12" s="1383"/>
      <c r="AK12" s="1383"/>
      <c r="AL12" s="1383"/>
      <c r="AM12" s="1383"/>
      <c r="AN12" s="1383"/>
      <c r="AO12" s="1383"/>
      <c r="AP12" s="1383"/>
      <c r="AQ12" s="1383"/>
      <c r="AR12" s="1383"/>
      <c r="AS12" s="1383"/>
      <c r="AT12" s="1383"/>
      <c r="AU12"/>
      <c r="AV12"/>
      <c r="AW12"/>
      <c r="AX12"/>
      <c r="AY12"/>
      <c r="AZ12"/>
      <c r="BA12"/>
      <c r="BB12"/>
    </row>
    <row r="13" spans="1:54" s="5" customFormat="1" ht="12.75" hidden="1" customHeight="1" x14ac:dyDescent="0.25">
      <c r="B13" s="163"/>
      <c r="C13" s="164"/>
      <c r="D13" s="34"/>
      <c r="E13" s="34"/>
      <c r="F13" s="583"/>
      <c r="G13" s="1383">
        <v>0</v>
      </c>
      <c r="H13" s="583">
        <v>0</v>
      </c>
      <c r="I13" s="583"/>
      <c r="J13" s="583"/>
      <c r="K13" s="583"/>
      <c r="L13" s="1607"/>
      <c r="M13" s="1684"/>
      <c r="N13" s="1684"/>
      <c r="O13" s="1684"/>
      <c r="P13" s="1684"/>
      <c r="Q13" s="1666"/>
      <c r="R13" s="1666"/>
      <c r="S13" s="1666"/>
      <c r="T13" s="1666"/>
      <c r="U13" s="1666"/>
      <c r="V13" s="1666"/>
      <c r="W13" s="1666"/>
      <c r="X13" s="1666"/>
      <c r="Y13" s="1666"/>
      <c r="Z13" s="1666"/>
      <c r="AA13" s="1666"/>
      <c r="AB13" s="1666"/>
      <c r="AC13" s="1666"/>
      <c r="AD13" s="1383"/>
      <c r="AE13" s="1383"/>
      <c r="AF13" s="1383"/>
      <c r="AG13" s="1383"/>
      <c r="AH13" s="1383"/>
      <c r="AI13" s="1383"/>
      <c r="AJ13" s="1383"/>
      <c r="AK13" s="1383"/>
      <c r="AL13" s="1383"/>
      <c r="AM13" s="1383"/>
      <c r="AN13" s="1383"/>
      <c r="AO13" s="1383"/>
      <c r="AP13" s="1383"/>
      <c r="AQ13" s="1383"/>
      <c r="AR13" s="1383"/>
      <c r="AS13" s="1383"/>
      <c r="AT13" s="1383"/>
      <c r="AU13"/>
      <c r="AV13"/>
      <c r="AW13"/>
      <c r="AX13"/>
      <c r="AY13"/>
      <c r="AZ13"/>
      <c r="BA13"/>
      <c r="BB13"/>
    </row>
    <row r="14" spans="1:54" s="5" customFormat="1" ht="17.25" hidden="1" customHeight="1" x14ac:dyDescent="0.25">
      <c r="B14" s="203"/>
      <c r="C14" s="164"/>
      <c r="D14" s="34"/>
      <c r="E14" s="34"/>
      <c r="F14" s="583"/>
      <c r="G14" s="1383">
        <v>0</v>
      </c>
      <c r="H14" s="583">
        <v>0</v>
      </c>
      <c r="I14" s="583"/>
      <c r="J14" s="583"/>
      <c r="K14" s="583"/>
      <c r="L14" s="1607"/>
      <c r="M14" s="1684"/>
      <c r="N14" s="1684"/>
      <c r="O14" s="1684"/>
      <c r="P14" s="1684"/>
      <c r="Q14" s="1666"/>
      <c r="R14" s="1666"/>
      <c r="S14" s="1666"/>
      <c r="T14" s="1666"/>
      <c r="U14" s="1666"/>
      <c r="V14" s="1666"/>
      <c r="W14" s="1666"/>
      <c r="X14" s="1666"/>
      <c r="Y14" s="1666"/>
      <c r="Z14" s="1666"/>
      <c r="AA14" s="1666"/>
      <c r="AB14" s="1666"/>
      <c r="AC14" s="1666"/>
      <c r="AD14" s="1383"/>
      <c r="AE14" s="1383"/>
      <c r="AF14" s="1383"/>
      <c r="AG14" s="1383"/>
      <c r="AH14" s="1383"/>
      <c r="AI14" s="1383"/>
      <c r="AJ14" s="1383"/>
      <c r="AK14" s="1383"/>
      <c r="AL14" s="1383"/>
      <c r="AM14" s="1383"/>
      <c r="AN14" s="1383"/>
      <c r="AO14" s="1383"/>
      <c r="AP14" s="1383"/>
      <c r="AQ14" s="1383"/>
      <c r="AR14" s="1383"/>
      <c r="AS14" s="1383"/>
      <c r="AT14" s="1383"/>
      <c r="AU14"/>
      <c r="AV14"/>
      <c r="AW14"/>
      <c r="AX14"/>
      <c r="AY14"/>
      <c r="AZ14"/>
      <c r="BA14"/>
      <c r="BB14"/>
    </row>
    <row r="15" spans="1:54" s="5" customFormat="1" ht="12.75" hidden="1" customHeight="1" x14ac:dyDescent="0.25">
      <c r="B15" s="163"/>
      <c r="C15" s="164"/>
      <c r="D15" s="34"/>
      <c r="E15" s="34"/>
      <c r="F15" s="583"/>
      <c r="G15" s="1383">
        <v>0</v>
      </c>
      <c r="H15" s="583">
        <v>0</v>
      </c>
      <c r="I15" s="583"/>
      <c r="J15" s="583"/>
      <c r="K15" s="583"/>
      <c r="L15" s="1607"/>
      <c r="M15" s="1684"/>
      <c r="N15" s="1684"/>
      <c r="O15" s="1684"/>
      <c r="P15" s="1684"/>
      <c r="Q15" s="1666"/>
      <c r="R15" s="1666"/>
      <c r="S15" s="1666"/>
      <c r="T15" s="1666"/>
      <c r="U15" s="1666"/>
      <c r="V15" s="1666"/>
      <c r="W15" s="1666"/>
      <c r="X15" s="1666"/>
      <c r="Y15" s="1666"/>
      <c r="Z15" s="1666"/>
      <c r="AA15" s="1666"/>
      <c r="AB15" s="1666"/>
      <c r="AC15" s="1666"/>
      <c r="AD15" s="1383"/>
      <c r="AE15" s="1383"/>
      <c r="AF15" s="1383"/>
      <c r="AG15" s="1383"/>
      <c r="AH15" s="1383"/>
      <c r="AI15" s="1383"/>
      <c r="AJ15" s="1383"/>
      <c r="AK15" s="1383"/>
      <c r="AL15" s="1383"/>
      <c r="AM15" s="1383"/>
      <c r="AN15" s="1383"/>
      <c r="AO15" s="1383"/>
      <c r="AP15" s="1383"/>
      <c r="AQ15" s="1383"/>
      <c r="AR15" s="1383"/>
      <c r="AS15" s="1383"/>
      <c r="AT15" s="1383"/>
      <c r="AU15"/>
      <c r="AV15"/>
      <c r="AW15"/>
      <c r="AX15"/>
      <c r="AY15"/>
      <c r="AZ15"/>
      <c r="BA15"/>
      <c r="BB15"/>
    </row>
    <row r="16" spans="1:54" s="5" customFormat="1" ht="15" hidden="1" customHeight="1" x14ac:dyDescent="0.25">
      <c r="B16" s="240"/>
      <c r="C16" s="164"/>
      <c r="D16" s="105"/>
      <c r="E16" s="105"/>
      <c r="F16" s="535"/>
      <c r="G16" s="1383">
        <v>0</v>
      </c>
      <c r="H16" s="535">
        <v>0</v>
      </c>
      <c r="I16" s="535"/>
      <c r="J16" s="535"/>
      <c r="K16" s="535"/>
      <c r="L16" s="1607"/>
      <c r="M16" s="1684"/>
      <c r="N16" s="1684"/>
      <c r="O16" s="1684"/>
      <c r="P16" s="1684"/>
      <c r="Q16" s="1666"/>
      <c r="R16" s="1666"/>
      <c r="S16" s="1666"/>
      <c r="T16" s="1666"/>
      <c r="U16" s="1666"/>
      <c r="V16" s="1666"/>
      <c r="W16" s="1666"/>
      <c r="X16" s="1666"/>
      <c r="Y16" s="1666"/>
      <c r="Z16" s="1666"/>
      <c r="AA16" s="1666"/>
      <c r="AB16" s="1666"/>
      <c r="AC16" s="1666"/>
      <c r="AD16" s="1383"/>
      <c r="AE16" s="1383"/>
      <c r="AF16" s="1383"/>
      <c r="AG16" s="1383"/>
      <c r="AH16" s="1383"/>
      <c r="AI16" s="1383"/>
      <c r="AJ16" s="1383"/>
      <c r="AK16" s="1383"/>
      <c r="AL16" s="1383"/>
      <c r="AM16" s="1383"/>
      <c r="AN16" s="1383"/>
      <c r="AO16" s="1383"/>
      <c r="AP16" s="1383"/>
      <c r="AQ16" s="1383"/>
      <c r="AR16" s="1383"/>
      <c r="AS16" s="1383"/>
      <c r="AT16" s="1383"/>
      <c r="AU16"/>
      <c r="AV16"/>
      <c r="AW16"/>
      <c r="AX16"/>
      <c r="AY16"/>
      <c r="AZ16"/>
      <c r="BA16"/>
      <c r="BB16"/>
    </row>
    <row r="17" spans="2:54" s="5" customFormat="1" ht="15" hidden="1" customHeight="1" x14ac:dyDescent="0.25">
      <c r="B17" s="240"/>
      <c r="C17" s="164"/>
      <c r="D17" s="105"/>
      <c r="E17" s="105"/>
      <c r="F17" s="535"/>
      <c r="G17" s="1383">
        <v>0</v>
      </c>
      <c r="H17" s="535">
        <v>0</v>
      </c>
      <c r="I17" s="535"/>
      <c r="J17" s="535"/>
      <c r="K17" s="535"/>
      <c r="L17" s="1607"/>
      <c r="M17" s="1684"/>
      <c r="N17" s="1684"/>
      <c r="O17" s="1684"/>
      <c r="P17" s="1684"/>
      <c r="Q17" s="1666"/>
      <c r="R17" s="1666"/>
      <c r="S17" s="1666"/>
      <c r="T17" s="1666"/>
      <c r="U17" s="1666"/>
      <c r="V17" s="1666"/>
      <c r="W17" s="1666"/>
      <c r="X17" s="1666"/>
      <c r="Y17" s="1666"/>
      <c r="Z17" s="1666"/>
      <c r="AA17" s="1666"/>
      <c r="AB17" s="1666"/>
      <c r="AC17" s="1666"/>
      <c r="AD17" s="1383"/>
      <c r="AE17" s="1383"/>
      <c r="AF17" s="1383"/>
      <c r="AG17" s="1383"/>
      <c r="AH17" s="1383"/>
      <c r="AI17" s="1383"/>
      <c r="AJ17" s="1383"/>
      <c r="AK17" s="1383"/>
      <c r="AL17" s="1383"/>
      <c r="AM17" s="1383"/>
      <c r="AN17" s="1383"/>
      <c r="AO17" s="1383"/>
      <c r="AP17" s="1383"/>
      <c r="AQ17" s="1383"/>
      <c r="AR17" s="1383"/>
      <c r="AS17" s="1383"/>
      <c r="AT17" s="1383"/>
      <c r="AU17"/>
      <c r="AV17"/>
      <c r="AW17"/>
      <c r="AX17"/>
      <c r="AY17"/>
      <c r="AZ17"/>
      <c r="BA17"/>
      <c r="BB17"/>
    </row>
    <row r="18" spans="2:54" s="5" customFormat="1" ht="15" hidden="1" customHeight="1" x14ac:dyDescent="0.25">
      <c r="B18" s="240"/>
      <c r="C18" s="164"/>
      <c r="D18" s="105"/>
      <c r="E18" s="105"/>
      <c r="F18" s="535"/>
      <c r="G18" s="1383">
        <v>0</v>
      </c>
      <c r="H18" s="535">
        <v>0</v>
      </c>
      <c r="I18" s="535"/>
      <c r="J18" s="535"/>
      <c r="K18" s="535"/>
      <c r="L18" s="1607"/>
      <c r="M18" s="1684"/>
      <c r="N18" s="1684"/>
      <c r="O18" s="1684"/>
      <c r="P18" s="1684"/>
      <c r="Q18" s="1666"/>
      <c r="R18" s="1666"/>
      <c r="S18" s="1666"/>
      <c r="T18" s="1666"/>
      <c r="U18" s="1666"/>
      <c r="V18" s="1666"/>
      <c r="W18" s="1666"/>
      <c r="X18" s="1666"/>
      <c r="Y18" s="1666"/>
      <c r="Z18" s="1666"/>
      <c r="AA18" s="1666"/>
      <c r="AB18" s="1666"/>
      <c r="AC18" s="1666"/>
      <c r="AD18" s="1383"/>
      <c r="AE18" s="1383"/>
      <c r="AF18" s="1383"/>
      <c r="AG18" s="1383"/>
      <c r="AH18" s="1383"/>
      <c r="AI18" s="1383"/>
      <c r="AJ18" s="1383"/>
      <c r="AK18" s="1383"/>
      <c r="AL18" s="1383"/>
      <c r="AM18" s="1383"/>
      <c r="AN18" s="1383"/>
      <c r="AO18" s="1383"/>
      <c r="AP18" s="1383"/>
      <c r="AQ18" s="1383"/>
      <c r="AR18" s="1383"/>
      <c r="AS18" s="1383"/>
      <c r="AT18" s="1383"/>
      <c r="AU18"/>
      <c r="AV18"/>
      <c r="AW18"/>
      <c r="AX18"/>
      <c r="AY18"/>
      <c r="AZ18"/>
      <c r="BA18"/>
      <c r="BB18"/>
    </row>
    <row r="19" spans="2:54" s="5" customFormat="1" ht="12.75" hidden="1" customHeight="1" x14ac:dyDescent="0.25">
      <c r="B19" s="163"/>
      <c r="C19" s="164"/>
      <c r="D19" s="34"/>
      <c r="E19" s="34"/>
      <c r="F19" s="583"/>
      <c r="G19" s="1383">
        <v>0</v>
      </c>
      <c r="H19" s="583">
        <v>0</v>
      </c>
      <c r="I19" s="583"/>
      <c r="J19" s="583"/>
      <c r="K19" s="583"/>
      <c r="L19" s="1607"/>
      <c r="M19" s="1684"/>
      <c r="N19" s="1684"/>
      <c r="O19" s="1684"/>
      <c r="P19" s="1684"/>
      <c r="Q19" s="1666"/>
      <c r="R19" s="1666"/>
      <c r="S19" s="1666"/>
      <c r="T19" s="1666"/>
      <c r="U19" s="1666"/>
      <c r="V19" s="1666"/>
      <c r="W19" s="1666"/>
      <c r="X19" s="1666"/>
      <c r="Y19" s="1666"/>
      <c r="Z19" s="1666"/>
      <c r="AA19" s="1666"/>
      <c r="AB19" s="1666"/>
      <c r="AC19" s="1666"/>
      <c r="AD19" s="1383"/>
      <c r="AE19" s="1383"/>
      <c r="AF19" s="1383"/>
      <c r="AG19" s="1383"/>
      <c r="AH19" s="1383"/>
      <c r="AI19" s="1383"/>
      <c r="AJ19" s="1383"/>
      <c r="AK19" s="1383"/>
      <c r="AL19" s="1383"/>
      <c r="AM19" s="1383"/>
      <c r="AN19" s="1383"/>
      <c r="AO19" s="1383"/>
      <c r="AP19" s="1383"/>
      <c r="AQ19" s="1383"/>
      <c r="AR19" s="1383"/>
      <c r="AS19" s="1383"/>
      <c r="AT19" s="1383"/>
      <c r="AU19"/>
      <c r="AV19"/>
      <c r="AW19"/>
      <c r="AX19"/>
      <c r="AY19"/>
      <c r="AZ19"/>
      <c r="BA19"/>
      <c r="BB19"/>
    </row>
    <row r="20" spans="2:54" s="5" customFormat="1" ht="15" hidden="1" customHeight="1" x14ac:dyDescent="0.25">
      <c r="B20" s="240"/>
      <c r="C20" s="164"/>
      <c r="D20" s="105"/>
      <c r="E20" s="105"/>
      <c r="F20" s="535"/>
      <c r="G20" s="1383">
        <v>0</v>
      </c>
      <c r="H20" s="535">
        <v>0</v>
      </c>
      <c r="I20" s="535"/>
      <c r="J20" s="535"/>
      <c r="K20" s="535"/>
      <c r="L20" s="1607"/>
      <c r="M20" s="1684"/>
      <c r="N20" s="1684"/>
      <c r="O20" s="1684"/>
      <c r="P20" s="1684"/>
      <c r="Q20" s="1666"/>
      <c r="R20" s="1666"/>
      <c r="S20" s="1666"/>
      <c r="T20" s="1666"/>
      <c r="U20" s="1666"/>
      <c r="V20" s="1666"/>
      <c r="W20" s="1666"/>
      <c r="X20" s="1666"/>
      <c r="Y20" s="1666"/>
      <c r="Z20" s="1666"/>
      <c r="AA20" s="1666"/>
      <c r="AB20" s="1666"/>
      <c r="AC20" s="1666"/>
      <c r="AD20" s="1383"/>
      <c r="AE20" s="1383"/>
      <c r="AF20" s="1383"/>
      <c r="AG20" s="1383"/>
      <c r="AH20" s="1383"/>
      <c r="AI20" s="1383"/>
      <c r="AJ20" s="1383"/>
      <c r="AK20" s="1383"/>
      <c r="AL20" s="1383"/>
      <c r="AM20" s="1383"/>
      <c r="AN20" s="1383"/>
      <c r="AO20" s="1383"/>
      <c r="AP20" s="1383"/>
      <c r="AQ20" s="1383"/>
      <c r="AR20" s="1383"/>
      <c r="AS20" s="1383"/>
      <c r="AT20" s="1383"/>
      <c r="AU20"/>
      <c r="AV20"/>
      <c r="AW20"/>
      <c r="AX20"/>
      <c r="AY20"/>
      <c r="AZ20"/>
      <c r="BA20"/>
      <c r="BB20"/>
    </row>
    <row r="21" spans="2:54" s="5" customFormat="1" ht="7.5" customHeight="1" thickBot="1" x14ac:dyDescent="0.3">
      <c r="B21" s="240"/>
      <c r="C21" s="164"/>
      <c r="F21" s="535"/>
      <c r="G21" s="535"/>
      <c r="H21" s="535"/>
      <c r="I21" s="535"/>
      <c r="J21" s="535"/>
      <c r="K21" s="535"/>
      <c r="L21" s="1607"/>
      <c r="M21" s="1684"/>
      <c r="N21" s="1684"/>
      <c r="O21" s="1684"/>
      <c r="P21" s="1684"/>
      <c r="Q21" s="1666"/>
      <c r="R21" s="1666"/>
      <c r="S21" s="1666"/>
      <c r="T21" s="1666"/>
      <c r="U21" s="1666"/>
      <c r="V21" s="1666"/>
      <c r="W21" s="1666"/>
      <c r="X21" s="1666"/>
      <c r="Y21" s="1666"/>
      <c r="Z21" s="1666"/>
      <c r="AA21" s="1666"/>
      <c r="AB21" s="1666"/>
      <c r="AC21" s="1666"/>
      <c r="AD21" s="1383"/>
      <c r="AE21" s="1383"/>
      <c r="AF21" s="1383"/>
      <c r="AG21" s="1383"/>
      <c r="AH21" s="1383"/>
      <c r="AI21" s="1383"/>
      <c r="AJ21" s="1383"/>
      <c r="AK21" s="1383"/>
      <c r="AL21" s="1383"/>
      <c r="AM21" s="1383"/>
      <c r="AN21" s="1383"/>
      <c r="AO21" s="1383"/>
      <c r="AP21" s="1383"/>
      <c r="AQ21" s="1383"/>
      <c r="AR21" s="1383"/>
      <c r="AS21" s="1383"/>
      <c r="AT21" s="1383"/>
      <c r="AU21"/>
      <c r="AV21"/>
      <c r="AW21"/>
      <c r="AX21"/>
      <c r="AY21"/>
      <c r="AZ21"/>
      <c r="BA21"/>
      <c r="BB21"/>
    </row>
    <row r="22" spans="2:54" s="5" customFormat="1" ht="15" customHeight="1" thickBot="1" x14ac:dyDescent="0.3">
      <c r="B22" s="165" t="s">
        <v>498</v>
      </c>
      <c r="C22" s="166"/>
      <c r="D22" s="220">
        <v>0</v>
      </c>
      <c r="E22" s="220">
        <v>800000</v>
      </c>
      <c r="F22" s="1410">
        <v>0</v>
      </c>
      <c r="G22" s="1410">
        <v>0</v>
      </c>
      <c r="H22" s="1410">
        <v>0</v>
      </c>
      <c r="I22" s="1410">
        <v>0</v>
      </c>
      <c r="J22" s="1410">
        <v>0</v>
      </c>
      <c r="K22" s="1410">
        <v>800000</v>
      </c>
      <c r="L22" s="1653"/>
      <c r="M22" s="1684"/>
      <c r="N22" s="1684"/>
      <c r="O22" s="1684"/>
      <c r="P22" s="1684"/>
      <c r="Q22" s="1666"/>
      <c r="R22" s="1666"/>
      <c r="S22" s="1666"/>
      <c r="T22" s="1666"/>
      <c r="U22" s="1666"/>
      <c r="V22" s="1666"/>
      <c r="W22" s="1666"/>
      <c r="X22" s="1666"/>
      <c r="Y22" s="1666"/>
      <c r="Z22" s="1666"/>
      <c r="AA22" s="1666"/>
      <c r="AB22" s="1666"/>
      <c r="AC22" s="1666"/>
      <c r="AD22" s="1383"/>
      <c r="AE22" s="1383"/>
      <c r="AF22" s="1383"/>
      <c r="AG22" s="1383"/>
      <c r="AH22" s="1383"/>
      <c r="AI22" s="1383"/>
      <c r="AJ22" s="1383"/>
      <c r="AK22" s="1383"/>
      <c r="AL22" s="1383"/>
      <c r="AM22" s="1383"/>
      <c r="AN22" s="1383"/>
      <c r="AO22" s="1383"/>
      <c r="AP22" s="1383"/>
      <c r="AQ22" s="1383"/>
      <c r="AR22" s="1383"/>
      <c r="AS22" s="1383"/>
      <c r="AT22" s="1383"/>
      <c r="AU22"/>
      <c r="AV22"/>
      <c r="AW22"/>
      <c r="AX22"/>
      <c r="AY22"/>
      <c r="AZ22"/>
      <c r="BA22"/>
      <c r="BB22"/>
    </row>
    <row r="23" spans="2:54" s="5" customFormat="1" ht="9" customHeight="1" x14ac:dyDescent="0.25">
      <c r="B23" s="240"/>
      <c r="C23" s="164"/>
      <c r="F23" s="535"/>
      <c r="G23" s="535"/>
      <c r="H23" s="535"/>
      <c r="I23" s="535"/>
      <c r="J23" s="535"/>
      <c r="K23" s="535"/>
      <c r="L23" s="1607"/>
      <c r="M23" s="1684"/>
      <c r="N23" s="1684"/>
      <c r="O23" s="1684"/>
      <c r="P23" s="1684"/>
      <c r="Q23" s="1666"/>
      <c r="R23" s="1666"/>
      <c r="S23" s="1666"/>
      <c r="T23" s="1666"/>
      <c r="U23" s="1666"/>
      <c r="V23" s="1666"/>
      <c r="W23" s="1666"/>
      <c r="X23" s="1666"/>
      <c r="Y23" s="1666"/>
      <c r="Z23" s="1666"/>
      <c r="AA23" s="1666"/>
      <c r="AB23" s="1666"/>
      <c r="AC23" s="1666"/>
      <c r="AD23" s="1383"/>
      <c r="AE23" s="1383"/>
      <c r="AF23" s="1383"/>
      <c r="AG23" s="1383"/>
      <c r="AH23" s="1383"/>
      <c r="AI23" s="1383"/>
      <c r="AJ23" s="1383"/>
      <c r="AK23" s="1383"/>
      <c r="AL23" s="1383"/>
      <c r="AM23" s="1383"/>
      <c r="AN23" s="1383"/>
      <c r="AO23" s="1383"/>
      <c r="AP23" s="1383"/>
      <c r="AQ23" s="1383"/>
      <c r="AR23" s="1383"/>
      <c r="AS23" s="1383"/>
      <c r="AT23" s="1383"/>
      <c r="AU23"/>
      <c r="AV23"/>
      <c r="AW23"/>
      <c r="AX23"/>
      <c r="AY23"/>
      <c r="AZ23"/>
      <c r="BA23"/>
      <c r="BB23"/>
    </row>
    <row r="24" spans="2:54" s="5" customFormat="1" ht="15" customHeight="1" x14ac:dyDescent="0.25">
      <c r="B24" s="162" t="s">
        <v>506</v>
      </c>
      <c r="C24" s="1809"/>
      <c r="F24" s="535"/>
      <c r="G24" s="537"/>
      <c r="H24" s="535"/>
      <c r="I24" s="535"/>
      <c r="J24" s="535"/>
      <c r="K24" s="535"/>
      <c r="L24" s="1607"/>
      <c r="M24" s="1684"/>
      <c r="N24" s="1684"/>
      <c r="O24" s="1684"/>
      <c r="P24" s="1684"/>
      <c r="Q24" s="1666"/>
      <c r="R24" s="1666"/>
      <c r="S24" s="1666"/>
      <c r="T24" s="1666"/>
      <c r="U24" s="1666"/>
      <c r="V24" s="1666"/>
      <c r="W24" s="1666"/>
      <c r="X24" s="1666"/>
      <c r="Y24" s="1666"/>
      <c r="Z24" s="1666"/>
      <c r="AA24" s="1666"/>
      <c r="AB24" s="1666"/>
      <c r="AC24" s="1666"/>
      <c r="AD24" s="1383"/>
      <c r="AE24" s="1383"/>
      <c r="AF24" s="1383"/>
      <c r="AG24" s="1383"/>
      <c r="AH24" s="1383"/>
      <c r="AI24" s="1383"/>
      <c r="AJ24" s="1383"/>
      <c r="AK24" s="1383"/>
      <c r="AL24" s="1383"/>
      <c r="AM24" s="1383"/>
      <c r="AN24" s="1383"/>
      <c r="AO24" s="1383"/>
      <c r="AP24" s="1383"/>
      <c r="AQ24" s="1383"/>
      <c r="AR24" s="1383"/>
      <c r="AS24" s="1383"/>
      <c r="AT24" s="1383"/>
      <c r="AU24"/>
      <c r="AV24"/>
      <c r="AW24"/>
      <c r="AX24"/>
      <c r="AY24"/>
      <c r="AZ24"/>
      <c r="BA24"/>
      <c r="BB24"/>
    </row>
    <row r="25" spans="2:54" s="5" customFormat="1" ht="30" x14ac:dyDescent="0.25">
      <c r="B25" s="240" t="s">
        <v>1611</v>
      </c>
      <c r="C25" s="164"/>
      <c r="D25" s="105">
        <v>0</v>
      </c>
      <c r="E25" s="105">
        <v>800000</v>
      </c>
      <c r="F25" s="535"/>
      <c r="G25" s="1383"/>
      <c r="H25" s="535"/>
      <c r="I25" s="535">
        <v>0</v>
      </c>
      <c r="J25" s="535">
        <v>0</v>
      </c>
      <c r="K25" s="535">
        <v>800000</v>
      </c>
      <c r="L25" s="1607"/>
      <c r="M25" s="1684"/>
      <c r="N25" s="1684"/>
      <c r="O25" s="1684"/>
      <c r="P25" s="1684"/>
      <c r="Q25" s="1666"/>
      <c r="R25" s="1666"/>
      <c r="S25" s="1666"/>
      <c r="T25" s="1666"/>
      <c r="U25" s="1666"/>
      <c r="V25" s="1666"/>
      <c r="W25" s="1666"/>
      <c r="X25" s="1666"/>
      <c r="Y25" s="1666"/>
      <c r="Z25" s="1666"/>
      <c r="AA25" s="1666"/>
      <c r="AB25" s="1666"/>
      <c r="AC25" s="1666"/>
      <c r="AD25" s="1383"/>
      <c r="AE25" s="1383"/>
      <c r="AF25" s="1383"/>
      <c r="AG25" s="1383"/>
      <c r="AH25" s="1383"/>
      <c r="AI25" s="1383"/>
      <c r="AJ25" s="1383"/>
      <c r="AK25" s="1383"/>
      <c r="AL25" s="1383"/>
      <c r="AM25" s="1383"/>
      <c r="AN25" s="1383"/>
      <c r="AO25" s="1383"/>
      <c r="AP25" s="1383"/>
      <c r="AQ25" s="1383"/>
      <c r="AR25" s="1383"/>
      <c r="AS25" s="1383"/>
      <c r="AT25" s="1383"/>
      <c r="AU25"/>
      <c r="AV25"/>
      <c r="AW25"/>
      <c r="AX25"/>
      <c r="AY25"/>
      <c r="AZ25"/>
      <c r="BA25"/>
      <c r="BB25"/>
    </row>
    <row r="26" spans="2:54" s="5" customFormat="1" ht="17.25" hidden="1" customHeight="1" x14ac:dyDescent="0.25">
      <c r="B26" s="203"/>
      <c r="C26" s="164"/>
      <c r="D26" s="105"/>
      <c r="E26" s="105"/>
      <c r="F26" s="535"/>
      <c r="G26" s="1383"/>
      <c r="H26" s="535"/>
      <c r="I26" s="535">
        <v>0</v>
      </c>
      <c r="J26" s="535">
        <v>0</v>
      </c>
      <c r="K26" s="535">
        <v>0</v>
      </c>
      <c r="L26" s="1607"/>
      <c r="M26" s="1684"/>
      <c r="N26" s="1684"/>
      <c r="O26" s="1684"/>
      <c r="P26" s="1684"/>
      <c r="Q26" s="1666"/>
      <c r="R26" s="1666"/>
      <c r="S26" s="1666"/>
      <c r="T26" s="1666"/>
      <c r="U26" s="1666"/>
      <c r="V26" s="1666"/>
      <c r="W26" s="1666"/>
      <c r="X26" s="1666"/>
      <c r="Y26" s="1666"/>
      <c r="Z26" s="1666"/>
      <c r="AA26" s="1666"/>
      <c r="AB26" s="1666"/>
      <c r="AC26" s="1666"/>
      <c r="AD26" s="1383"/>
      <c r="AE26" s="1383"/>
      <c r="AF26" s="1383"/>
      <c r="AG26" s="1383"/>
      <c r="AH26" s="1383"/>
      <c r="AI26" s="1383"/>
      <c r="AJ26" s="1383"/>
      <c r="AK26" s="1383"/>
      <c r="AL26" s="1383"/>
      <c r="AM26" s="1383"/>
      <c r="AN26" s="1383"/>
      <c r="AO26" s="1383"/>
      <c r="AP26" s="1383"/>
      <c r="AQ26" s="1383"/>
      <c r="AR26" s="1383"/>
      <c r="AS26" s="1383"/>
      <c r="AT26" s="1383"/>
      <c r="AU26"/>
      <c r="AV26"/>
      <c r="AW26"/>
      <c r="AX26"/>
      <c r="AY26"/>
      <c r="AZ26"/>
      <c r="BA26"/>
      <c r="BB26"/>
    </row>
    <row r="27" spans="2:54" s="5" customFormat="1" ht="17.25" hidden="1" customHeight="1" x14ac:dyDescent="0.25">
      <c r="B27" s="203"/>
      <c r="C27" s="167"/>
      <c r="D27" s="105"/>
      <c r="E27" s="105"/>
      <c r="F27" s="535"/>
      <c r="G27" s="1383"/>
      <c r="H27" s="535">
        <v>0</v>
      </c>
      <c r="I27" s="535">
        <v>0</v>
      </c>
      <c r="J27" s="535">
        <v>0</v>
      </c>
      <c r="K27" s="535">
        <v>0</v>
      </c>
      <c r="L27" s="1607"/>
      <c r="M27" s="1684"/>
      <c r="N27" s="1684"/>
      <c r="O27" s="1684"/>
      <c r="P27" s="1684"/>
      <c r="Q27" s="1666"/>
      <c r="R27" s="1666"/>
      <c r="S27" s="1666"/>
      <c r="T27" s="1666"/>
      <c r="U27" s="1666"/>
      <c r="V27" s="1666"/>
      <c r="W27" s="1666"/>
      <c r="X27" s="1666"/>
      <c r="Y27" s="1666"/>
      <c r="Z27" s="1666"/>
      <c r="AA27" s="1666"/>
      <c r="AB27" s="1666"/>
      <c r="AC27" s="1666"/>
      <c r="AD27" s="1383"/>
      <c r="AE27" s="1383"/>
      <c r="AF27" s="1383"/>
      <c r="AG27" s="1383"/>
      <c r="AH27" s="1383"/>
      <c r="AI27" s="1383"/>
      <c r="AJ27" s="1383"/>
      <c r="AK27" s="1383"/>
      <c r="AL27" s="1383"/>
      <c r="AM27" s="1383"/>
      <c r="AN27" s="1383"/>
      <c r="AO27" s="1383"/>
      <c r="AP27" s="1383"/>
      <c r="AQ27" s="1383"/>
      <c r="AR27" s="1383"/>
      <c r="AS27" s="1383"/>
      <c r="AT27" s="1383"/>
      <c r="AU27"/>
      <c r="AV27"/>
      <c r="AW27"/>
      <c r="AX27"/>
      <c r="AY27"/>
      <c r="AZ27"/>
      <c r="BA27"/>
      <c r="BB27"/>
    </row>
    <row r="28" spans="2:54" s="5" customFormat="1" ht="15" hidden="1" customHeight="1" x14ac:dyDescent="0.25">
      <c r="B28" s="203"/>
      <c r="C28" s="164"/>
      <c r="D28" s="105"/>
      <c r="E28" s="105"/>
      <c r="F28" s="535"/>
      <c r="G28" s="1383"/>
      <c r="H28" s="535">
        <v>0</v>
      </c>
      <c r="I28" s="535">
        <v>0</v>
      </c>
      <c r="J28" s="535">
        <v>0</v>
      </c>
      <c r="K28" s="535">
        <v>0</v>
      </c>
      <c r="L28" s="1607"/>
      <c r="M28" s="1684"/>
      <c r="N28" s="1684"/>
      <c r="O28" s="1684"/>
      <c r="P28" s="1684"/>
      <c r="Q28" s="1666"/>
      <c r="R28" s="1666"/>
      <c r="S28" s="1666"/>
      <c r="T28" s="1666"/>
      <c r="U28" s="1666"/>
      <c r="V28" s="1666"/>
      <c r="W28" s="1666"/>
      <c r="X28" s="1666"/>
      <c r="Y28" s="1666"/>
      <c r="Z28" s="1666"/>
      <c r="AA28" s="1666"/>
      <c r="AB28" s="1666"/>
      <c r="AC28" s="1666"/>
      <c r="AD28" s="1383"/>
      <c r="AE28" s="1383"/>
      <c r="AF28" s="1383"/>
      <c r="AG28" s="1383"/>
      <c r="AH28" s="1383"/>
      <c r="AI28" s="1383"/>
      <c r="AJ28" s="1383"/>
      <c r="AK28" s="1383"/>
      <c r="AL28" s="1383"/>
      <c r="AM28" s="1383"/>
      <c r="AN28" s="1383"/>
      <c r="AO28" s="1383"/>
      <c r="AP28" s="1383"/>
      <c r="AQ28" s="1383"/>
      <c r="AR28" s="1383"/>
      <c r="AS28" s="1383"/>
      <c r="AT28" s="1383"/>
      <c r="AU28"/>
      <c r="AV28"/>
      <c r="AW28"/>
      <c r="AX28"/>
      <c r="AY28"/>
      <c r="AZ28"/>
      <c r="BA28"/>
      <c r="BB28"/>
    </row>
    <row r="29" spans="2:54" s="5" customFormat="1" ht="15" hidden="1" customHeight="1" x14ac:dyDescent="0.25">
      <c r="B29" s="203"/>
      <c r="C29" s="164"/>
      <c r="D29" s="105"/>
      <c r="E29" s="105"/>
      <c r="F29" s="535"/>
      <c r="G29" s="1383"/>
      <c r="H29" s="535">
        <v>0</v>
      </c>
      <c r="I29" s="535">
        <v>0</v>
      </c>
      <c r="J29" s="535">
        <v>0</v>
      </c>
      <c r="K29" s="535">
        <v>0</v>
      </c>
      <c r="L29" s="1607"/>
      <c r="M29" s="1684"/>
      <c r="N29" s="1684"/>
      <c r="O29" s="1684"/>
      <c r="P29" s="1684"/>
      <c r="Q29" s="1666"/>
      <c r="R29" s="1666"/>
      <c r="S29" s="1666"/>
      <c r="T29" s="1666"/>
      <c r="U29" s="1666"/>
      <c r="V29" s="1666"/>
      <c r="W29" s="1666"/>
      <c r="X29" s="1666"/>
      <c r="Y29" s="1666"/>
      <c r="Z29" s="1666"/>
      <c r="AA29" s="1666"/>
      <c r="AB29" s="1666"/>
      <c r="AC29" s="1666"/>
      <c r="AD29" s="1383"/>
      <c r="AE29" s="1383"/>
      <c r="AF29" s="1383"/>
      <c r="AG29" s="1383"/>
      <c r="AH29" s="1383"/>
      <c r="AI29" s="1383"/>
      <c r="AJ29" s="1383"/>
      <c r="AK29" s="1383"/>
      <c r="AL29" s="1383"/>
      <c r="AM29" s="1383"/>
      <c r="AN29" s="1383"/>
      <c r="AO29" s="1383"/>
      <c r="AP29" s="1383"/>
      <c r="AQ29" s="1383"/>
      <c r="AR29" s="1383"/>
      <c r="AS29" s="1383"/>
      <c r="AT29" s="1383"/>
      <c r="AU29"/>
      <c r="AV29"/>
      <c r="AW29"/>
      <c r="AX29"/>
      <c r="AY29"/>
      <c r="AZ29"/>
      <c r="BA29"/>
      <c r="BB29"/>
    </row>
    <row r="30" spans="2:54" s="5" customFormat="1" ht="15" hidden="1" customHeight="1" x14ac:dyDescent="0.25">
      <c r="B30" s="245"/>
      <c r="C30" s="164"/>
      <c r="D30" s="105"/>
      <c r="E30" s="105"/>
      <c r="F30" s="535"/>
      <c r="G30" s="1383"/>
      <c r="H30" s="535">
        <v>0</v>
      </c>
      <c r="I30" s="535">
        <v>0</v>
      </c>
      <c r="J30" s="535">
        <v>0</v>
      </c>
      <c r="K30" s="535">
        <v>0</v>
      </c>
      <c r="L30" s="1607"/>
      <c r="M30" s="1684"/>
      <c r="N30" s="1684"/>
      <c r="O30" s="1684"/>
      <c r="P30" s="1684"/>
      <c r="Q30" s="1666"/>
      <c r="R30" s="1666"/>
      <c r="S30" s="1666"/>
      <c r="T30" s="1666"/>
      <c r="U30" s="1666"/>
      <c r="V30" s="1666"/>
      <c r="W30" s="1666"/>
      <c r="X30" s="1666"/>
      <c r="Y30" s="1666"/>
      <c r="Z30" s="1666"/>
      <c r="AA30" s="1666"/>
      <c r="AB30" s="1666"/>
      <c r="AC30" s="1666"/>
      <c r="AD30" s="1383"/>
      <c r="AE30" s="1383"/>
      <c r="AF30" s="1383"/>
      <c r="AG30" s="1383"/>
      <c r="AH30" s="1383"/>
      <c r="AI30" s="1383"/>
      <c r="AJ30" s="1383"/>
      <c r="AK30" s="1383"/>
      <c r="AL30" s="1383"/>
      <c r="AM30" s="1383"/>
      <c r="AN30" s="1383"/>
      <c r="AO30" s="1383"/>
      <c r="AP30" s="1383"/>
      <c r="AQ30" s="1383"/>
      <c r="AR30" s="1383"/>
      <c r="AS30" s="1383"/>
      <c r="AT30" s="1383"/>
      <c r="AU30"/>
      <c r="AV30"/>
      <c r="AW30"/>
      <c r="AX30"/>
      <c r="AY30"/>
      <c r="AZ30"/>
      <c r="BA30"/>
      <c r="BB30"/>
    </row>
    <row r="31" spans="2:54" s="5" customFormat="1" ht="15" hidden="1" customHeight="1" x14ac:dyDescent="0.25">
      <c r="B31" s="245"/>
      <c r="C31" s="164"/>
      <c r="D31" s="105"/>
      <c r="E31" s="105"/>
      <c r="F31" s="535"/>
      <c r="G31" s="1383"/>
      <c r="H31" s="535">
        <v>0</v>
      </c>
      <c r="I31" s="535">
        <v>0</v>
      </c>
      <c r="J31" s="535">
        <v>0</v>
      </c>
      <c r="K31" s="535">
        <v>0</v>
      </c>
      <c r="L31" s="1607"/>
      <c r="M31" s="1684"/>
      <c r="N31" s="1684"/>
      <c r="O31" s="1684"/>
      <c r="P31" s="1684"/>
      <c r="Q31" s="1666"/>
      <c r="R31" s="1666"/>
      <c r="S31" s="1666"/>
      <c r="T31" s="1666"/>
      <c r="U31" s="1666"/>
      <c r="V31" s="1666"/>
      <c r="W31" s="1666"/>
      <c r="X31" s="1666"/>
      <c r="Y31" s="1666"/>
      <c r="Z31" s="1666"/>
      <c r="AA31" s="1666"/>
      <c r="AB31" s="1666"/>
      <c r="AC31" s="1666"/>
      <c r="AD31" s="1383"/>
      <c r="AE31" s="1383"/>
      <c r="AF31" s="1383"/>
      <c r="AG31" s="1383"/>
      <c r="AH31" s="1383"/>
      <c r="AI31" s="1383"/>
      <c r="AJ31" s="1383"/>
      <c r="AK31" s="1383"/>
      <c r="AL31" s="1383"/>
      <c r="AM31" s="1383"/>
      <c r="AN31" s="1383"/>
      <c r="AO31" s="1383"/>
      <c r="AP31" s="1383"/>
      <c r="AQ31" s="1383"/>
      <c r="AR31" s="1383"/>
      <c r="AS31" s="1383"/>
      <c r="AT31" s="1383"/>
      <c r="AU31"/>
      <c r="AV31"/>
      <c r="AW31"/>
      <c r="AX31"/>
      <c r="AY31"/>
      <c r="AZ31"/>
      <c r="BA31"/>
      <c r="BB31"/>
    </row>
    <row r="32" spans="2:54" s="5" customFormat="1" ht="15" hidden="1" customHeight="1" x14ac:dyDescent="0.25">
      <c r="B32" s="203"/>
      <c r="C32" s="164"/>
      <c r="D32" s="105"/>
      <c r="E32" s="105"/>
      <c r="F32" s="535"/>
      <c r="G32" s="1383"/>
      <c r="H32" s="535">
        <v>0</v>
      </c>
      <c r="I32" s="535">
        <v>0</v>
      </c>
      <c r="J32" s="535">
        <v>0</v>
      </c>
      <c r="K32" s="535">
        <v>0</v>
      </c>
      <c r="L32" s="1607"/>
      <c r="M32" s="1684"/>
      <c r="N32" s="1684"/>
      <c r="O32" s="1684"/>
      <c r="P32" s="1684"/>
      <c r="Q32" s="1666"/>
      <c r="R32" s="1666"/>
      <c r="S32" s="1666"/>
      <c r="T32" s="1666"/>
      <c r="U32" s="1666"/>
      <c r="V32" s="1666"/>
      <c r="W32" s="1666"/>
      <c r="X32" s="1666"/>
      <c r="Y32" s="1666"/>
      <c r="Z32" s="1666"/>
      <c r="AA32" s="1666"/>
      <c r="AB32" s="1666"/>
      <c r="AC32" s="1666"/>
      <c r="AD32" s="1383"/>
      <c r="AE32" s="1383"/>
      <c r="AF32" s="1383"/>
      <c r="AG32" s="1383"/>
      <c r="AH32" s="1383"/>
      <c r="AI32" s="1383"/>
      <c r="AJ32" s="1383"/>
      <c r="AK32" s="1383"/>
      <c r="AL32" s="1383"/>
      <c r="AM32" s="1383"/>
      <c r="AN32" s="1383"/>
      <c r="AO32" s="1383"/>
      <c r="AP32" s="1383"/>
      <c r="AQ32" s="1383"/>
      <c r="AR32" s="1383"/>
      <c r="AS32" s="1383"/>
      <c r="AT32" s="1383"/>
      <c r="AU32"/>
      <c r="AV32"/>
      <c r="AW32"/>
      <c r="AX32"/>
      <c r="AY32"/>
      <c r="AZ32"/>
      <c r="BA32"/>
      <c r="BB32"/>
    </row>
    <row r="33" spans="2:54" s="5" customFormat="1" ht="15" hidden="1" customHeight="1" x14ac:dyDescent="0.25">
      <c r="B33" s="245"/>
      <c r="C33" s="164"/>
      <c r="D33" s="105"/>
      <c r="E33" s="105"/>
      <c r="F33" s="535"/>
      <c r="G33" s="1383"/>
      <c r="H33" s="535">
        <v>0</v>
      </c>
      <c r="I33" s="535">
        <v>0</v>
      </c>
      <c r="J33" s="535">
        <v>0</v>
      </c>
      <c r="K33" s="535">
        <v>0</v>
      </c>
      <c r="L33" s="1607"/>
      <c r="M33" s="1684"/>
      <c r="N33" s="1684"/>
      <c r="O33" s="1684"/>
      <c r="P33" s="1684"/>
      <c r="Q33" s="1666"/>
      <c r="R33" s="1666"/>
      <c r="S33" s="1666"/>
      <c r="T33" s="1666"/>
      <c r="U33" s="1666"/>
      <c r="V33" s="1666"/>
      <c r="W33" s="1666"/>
      <c r="X33" s="1666"/>
      <c r="Y33" s="1666"/>
      <c r="Z33" s="1666"/>
      <c r="AA33" s="1666"/>
      <c r="AB33" s="1666"/>
      <c r="AC33" s="1666"/>
      <c r="AD33" s="1383"/>
      <c r="AE33" s="1383"/>
      <c r="AF33" s="1383"/>
      <c r="AG33" s="1383"/>
      <c r="AH33" s="1383"/>
      <c r="AI33" s="1383"/>
      <c r="AJ33" s="1383"/>
      <c r="AK33" s="1383"/>
      <c r="AL33" s="1383"/>
      <c r="AM33" s="1383"/>
      <c r="AN33" s="1383"/>
      <c r="AO33" s="1383"/>
      <c r="AP33" s="1383"/>
      <c r="AQ33" s="1383"/>
      <c r="AR33" s="1383"/>
      <c r="AS33" s="1383"/>
      <c r="AT33" s="1383"/>
      <c r="AU33"/>
      <c r="AV33"/>
      <c r="AW33"/>
      <c r="AX33"/>
      <c r="AY33"/>
      <c r="AZ33"/>
      <c r="BA33"/>
      <c r="BB33"/>
    </row>
    <row r="34" spans="2:54" s="5" customFormat="1" ht="15" hidden="1" customHeight="1" x14ac:dyDescent="0.25">
      <c r="B34" s="245"/>
      <c r="C34" s="167"/>
      <c r="D34" s="105"/>
      <c r="E34" s="105"/>
      <c r="F34" s="535"/>
      <c r="G34" s="1383"/>
      <c r="H34" s="535">
        <v>0</v>
      </c>
      <c r="I34" s="535">
        <v>0</v>
      </c>
      <c r="J34" s="535">
        <v>0</v>
      </c>
      <c r="K34" s="535">
        <v>0</v>
      </c>
      <c r="L34" s="1607"/>
      <c r="M34" s="1684"/>
      <c r="N34" s="1684"/>
      <c r="O34" s="1684"/>
      <c r="P34" s="1684"/>
      <c r="Q34" s="1666"/>
      <c r="R34" s="1666"/>
      <c r="S34" s="1666"/>
      <c r="T34" s="1666"/>
      <c r="U34" s="1666"/>
      <c r="V34" s="1666"/>
      <c r="W34" s="1666"/>
      <c r="X34" s="1666"/>
      <c r="Y34" s="1666"/>
      <c r="Z34" s="1666"/>
      <c r="AA34" s="1666"/>
      <c r="AB34" s="1666"/>
      <c r="AC34" s="1666"/>
      <c r="AD34" s="1383"/>
      <c r="AE34" s="1383"/>
      <c r="AF34" s="1383"/>
      <c r="AG34" s="1383"/>
      <c r="AH34" s="1383"/>
      <c r="AI34" s="1383"/>
      <c r="AJ34" s="1383"/>
      <c r="AK34" s="1383"/>
      <c r="AL34" s="1383"/>
      <c r="AM34" s="1383"/>
      <c r="AN34" s="1383"/>
      <c r="AO34" s="1383"/>
      <c r="AP34" s="1383"/>
      <c r="AQ34" s="1383"/>
      <c r="AR34" s="1383"/>
      <c r="AS34" s="1383"/>
      <c r="AT34" s="1383"/>
      <c r="AU34"/>
      <c r="AV34"/>
      <c r="AW34"/>
      <c r="AX34"/>
      <c r="AY34"/>
      <c r="AZ34"/>
      <c r="BA34"/>
      <c r="BB34"/>
    </row>
    <row r="35" spans="2:54" s="5" customFormat="1" ht="15" hidden="1" customHeight="1" x14ac:dyDescent="0.25">
      <c r="B35" s="245"/>
      <c r="C35" s="167"/>
      <c r="D35" s="105"/>
      <c r="E35" s="105"/>
      <c r="F35" s="535"/>
      <c r="G35" s="1383"/>
      <c r="H35" s="535">
        <v>0</v>
      </c>
      <c r="I35" s="535">
        <v>0</v>
      </c>
      <c r="J35" s="535">
        <v>0</v>
      </c>
      <c r="K35" s="535">
        <v>0</v>
      </c>
      <c r="L35" s="1607"/>
      <c r="M35" s="1684"/>
      <c r="N35" s="1684"/>
      <c r="O35" s="1684"/>
      <c r="P35" s="1684"/>
      <c r="Q35" s="1666"/>
      <c r="R35" s="1666"/>
      <c r="S35" s="1666"/>
      <c r="T35" s="1666"/>
      <c r="U35" s="1666"/>
      <c r="V35" s="1666"/>
      <c r="W35" s="1666"/>
      <c r="X35" s="1666"/>
      <c r="Y35" s="1666"/>
      <c r="Z35" s="1666"/>
      <c r="AA35" s="1666"/>
      <c r="AB35" s="1666"/>
      <c r="AC35" s="1666"/>
      <c r="AD35" s="1383"/>
      <c r="AE35" s="1383"/>
      <c r="AF35" s="1383"/>
      <c r="AG35" s="1383"/>
      <c r="AH35" s="1383"/>
      <c r="AI35" s="1383"/>
      <c r="AJ35" s="1383"/>
      <c r="AK35" s="1383"/>
      <c r="AL35" s="1383"/>
      <c r="AM35" s="1383"/>
      <c r="AN35" s="1383"/>
      <c r="AO35" s="1383"/>
      <c r="AP35" s="1383"/>
      <c r="AQ35" s="1383"/>
      <c r="AR35" s="1383"/>
      <c r="AS35" s="1383"/>
      <c r="AT35" s="1383"/>
      <c r="AU35"/>
      <c r="AV35"/>
      <c r="AW35"/>
      <c r="AX35"/>
      <c r="AY35"/>
      <c r="AZ35"/>
      <c r="BA35"/>
      <c r="BB35"/>
    </row>
    <row r="36" spans="2:54" s="5" customFormat="1" ht="15" hidden="1" customHeight="1" x14ac:dyDescent="0.25">
      <c r="B36" s="245"/>
      <c r="C36" s="167"/>
      <c r="D36" s="105"/>
      <c r="E36" s="105"/>
      <c r="F36" s="535"/>
      <c r="G36" s="1383"/>
      <c r="H36" s="535">
        <v>0</v>
      </c>
      <c r="I36" s="535">
        <v>0</v>
      </c>
      <c r="J36" s="535">
        <v>0</v>
      </c>
      <c r="K36" s="535">
        <v>0</v>
      </c>
      <c r="L36" s="1607"/>
      <c r="M36" s="1684"/>
      <c r="N36" s="1684"/>
      <c r="O36" s="1684"/>
      <c r="P36" s="1684"/>
      <c r="Q36" s="1666"/>
      <c r="R36" s="1666"/>
      <c r="S36" s="1666"/>
      <c r="T36" s="1666"/>
      <c r="U36" s="1666"/>
      <c r="V36" s="1666"/>
      <c r="W36" s="1666"/>
      <c r="X36" s="1666"/>
      <c r="Y36" s="1666"/>
      <c r="Z36" s="1666"/>
      <c r="AA36" s="1666"/>
      <c r="AB36" s="1666"/>
      <c r="AC36" s="1666"/>
      <c r="AD36" s="1383"/>
      <c r="AE36" s="1383"/>
      <c r="AF36" s="1383"/>
      <c r="AG36" s="1383"/>
      <c r="AH36" s="1383"/>
      <c r="AI36" s="1383"/>
      <c r="AJ36" s="1383"/>
      <c r="AK36" s="1383"/>
      <c r="AL36" s="1383"/>
      <c r="AM36" s="1383"/>
      <c r="AN36" s="1383"/>
      <c r="AO36" s="1383"/>
      <c r="AP36" s="1383"/>
      <c r="AQ36" s="1383"/>
      <c r="AR36" s="1383"/>
      <c r="AS36" s="1383"/>
      <c r="AT36" s="1383"/>
      <c r="AU36"/>
      <c r="AV36"/>
      <c r="AW36"/>
      <c r="AX36"/>
      <c r="AY36"/>
      <c r="AZ36"/>
      <c r="BA36"/>
      <c r="BB36"/>
    </row>
    <row r="37" spans="2:54" s="5" customFormat="1" ht="15" hidden="1" customHeight="1" x14ac:dyDescent="0.25">
      <c r="B37" s="203"/>
      <c r="C37" s="164"/>
      <c r="D37" s="105"/>
      <c r="E37" s="105"/>
      <c r="F37" s="535"/>
      <c r="G37" s="1383"/>
      <c r="H37" s="535">
        <v>0</v>
      </c>
      <c r="I37" s="535">
        <v>0</v>
      </c>
      <c r="J37" s="535">
        <v>0</v>
      </c>
      <c r="K37" s="535">
        <v>0</v>
      </c>
      <c r="L37" s="1653"/>
      <c r="M37" s="1684"/>
      <c r="N37" s="1684"/>
      <c r="O37" s="1684"/>
      <c r="P37" s="1684"/>
      <c r="Q37" s="1666"/>
      <c r="R37" s="1666"/>
      <c r="S37" s="1666"/>
      <c r="T37" s="1666"/>
      <c r="U37" s="1666"/>
      <c r="V37" s="1666"/>
      <c r="W37" s="1666"/>
      <c r="X37" s="1666"/>
      <c r="Y37" s="1666"/>
      <c r="Z37" s="1666"/>
      <c r="AA37" s="1666"/>
      <c r="AB37" s="1666"/>
      <c r="AC37" s="1666"/>
      <c r="AD37" s="1383"/>
      <c r="AE37" s="1383"/>
      <c r="AF37" s="1383"/>
      <c r="AG37" s="1383"/>
      <c r="AH37" s="1383"/>
      <c r="AI37" s="1383"/>
      <c r="AJ37" s="1383"/>
      <c r="AK37" s="1383"/>
      <c r="AL37" s="1383"/>
      <c r="AM37" s="1383"/>
      <c r="AN37" s="1383"/>
      <c r="AO37" s="1383"/>
      <c r="AP37" s="1383"/>
      <c r="AQ37" s="1383"/>
      <c r="AR37" s="1383"/>
      <c r="AS37" s="1383"/>
      <c r="AT37" s="1383"/>
      <c r="AU37"/>
      <c r="AV37"/>
      <c r="AW37"/>
      <c r="AX37"/>
      <c r="AY37"/>
      <c r="AZ37"/>
      <c r="BA37"/>
      <c r="BB37"/>
    </row>
    <row r="38" spans="2:54" s="5" customFormat="1" ht="15" hidden="1" customHeight="1" x14ac:dyDescent="0.25">
      <c r="B38" s="203"/>
      <c r="C38" s="164"/>
      <c r="D38" s="105">
        <v>0</v>
      </c>
      <c r="E38" s="105">
        <v>0</v>
      </c>
      <c r="F38" s="535">
        <v>0</v>
      </c>
      <c r="G38" s="1383"/>
      <c r="H38" s="535">
        <v>0</v>
      </c>
      <c r="I38" s="535">
        <v>0</v>
      </c>
      <c r="J38" s="535">
        <v>0</v>
      </c>
      <c r="K38" s="535">
        <v>0</v>
      </c>
      <c r="L38" s="1653"/>
      <c r="M38" s="1684"/>
      <c r="N38" s="1684"/>
      <c r="O38" s="1684"/>
      <c r="P38" s="1684"/>
      <c r="Q38" s="1666"/>
      <c r="R38" s="1666"/>
      <c r="S38" s="1666"/>
      <c r="T38" s="1666"/>
      <c r="U38" s="1666"/>
      <c r="V38" s="1666"/>
      <c r="W38" s="1666"/>
      <c r="X38" s="1666"/>
      <c r="Y38" s="1666"/>
      <c r="Z38" s="1666"/>
      <c r="AA38" s="1666"/>
      <c r="AB38" s="1666"/>
      <c r="AC38" s="1666"/>
      <c r="AD38" s="1383"/>
      <c r="AE38" s="1383"/>
      <c r="AF38" s="1383"/>
      <c r="AG38" s="1383"/>
      <c r="AH38" s="1383"/>
      <c r="AI38" s="1383"/>
      <c r="AJ38" s="1383"/>
      <c r="AK38" s="1383"/>
      <c r="AL38" s="1383"/>
      <c r="AM38" s="1383"/>
      <c r="AN38" s="1383"/>
      <c r="AO38" s="1383"/>
      <c r="AP38" s="1383"/>
      <c r="AQ38" s="1383"/>
      <c r="AR38" s="1383"/>
      <c r="AS38" s="1383"/>
      <c r="AT38" s="1383"/>
      <c r="AU38"/>
      <c r="AV38"/>
      <c r="AW38"/>
      <c r="AX38"/>
      <c r="AY38"/>
      <c r="AZ38"/>
      <c r="BA38"/>
      <c r="BB38"/>
    </row>
    <row r="39" spans="2:54" s="5" customFormat="1" ht="10.5" customHeight="1" thickBot="1" x14ac:dyDescent="0.3">
      <c r="B39" s="241"/>
      <c r="C39" s="166"/>
      <c r="D39" s="243"/>
      <c r="E39" s="243"/>
      <c r="F39" s="597"/>
      <c r="G39" s="688"/>
      <c r="H39" s="597"/>
      <c r="I39" s="597"/>
      <c r="J39" s="597"/>
      <c r="K39" s="597"/>
      <c r="L39" s="1607"/>
      <c r="M39" s="1684"/>
      <c r="N39" s="1684"/>
      <c r="O39" s="1684"/>
      <c r="P39" s="1684"/>
      <c r="Q39" s="1666"/>
      <c r="R39" s="1666"/>
      <c r="S39" s="1666"/>
      <c r="T39" s="1666"/>
      <c r="U39" s="1666"/>
      <c r="V39" s="1666"/>
      <c r="W39" s="1666"/>
      <c r="X39" s="1666"/>
      <c r="Y39" s="1666"/>
      <c r="Z39" s="1666"/>
      <c r="AA39" s="1666"/>
      <c r="AB39" s="1666"/>
      <c r="AC39" s="1666"/>
      <c r="AD39" s="1383"/>
      <c r="AE39" s="1383"/>
      <c r="AF39" s="1383"/>
      <c r="AG39" s="1383"/>
      <c r="AH39" s="1383"/>
      <c r="AI39" s="1383"/>
      <c r="AJ39" s="1383"/>
      <c r="AK39" s="1383"/>
      <c r="AL39" s="1383"/>
      <c r="AM39" s="1383"/>
      <c r="AN39" s="1383"/>
      <c r="AO39" s="1383"/>
      <c r="AP39" s="1383"/>
      <c r="AQ39" s="1383"/>
      <c r="AR39" s="1383"/>
      <c r="AS39" s="1383"/>
      <c r="AT39" s="1383"/>
      <c r="AU39"/>
      <c r="AV39"/>
      <c r="AW39"/>
      <c r="AX39"/>
      <c r="AY39"/>
      <c r="AZ39"/>
      <c r="BA39"/>
      <c r="BB39"/>
    </row>
    <row r="40" spans="2:54" s="5" customFormat="1" ht="15" customHeight="1" thickBot="1" x14ac:dyDescent="0.3">
      <c r="B40" s="165" t="s">
        <v>507</v>
      </c>
      <c r="C40" s="166"/>
      <c r="D40" s="220">
        <v>0</v>
      </c>
      <c r="E40" s="220">
        <v>800000</v>
      </c>
      <c r="F40" s="1410">
        <v>0</v>
      </c>
      <c r="G40" s="1410">
        <v>0</v>
      </c>
      <c r="H40" s="1410">
        <v>0</v>
      </c>
      <c r="I40" s="1410">
        <v>0</v>
      </c>
      <c r="J40" s="1410">
        <v>0</v>
      </c>
      <c r="K40" s="1410">
        <v>800000</v>
      </c>
      <c r="L40" s="1653"/>
      <c r="M40" s="1684"/>
      <c r="N40" s="1684"/>
      <c r="O40" s="1684"/>
      <c r="P40" s="1684"/>
      <c r="Q40" s="1666"/>
      <c r="R40" s="1666"/>
      <c r="S40" s="1666"/>
      <c r="T40" s="1666"/>
      <c r="U40" s="1666"/>
      <c r="V40" s="1666"/>
      <c r="W40" s="1666"/>
      <c r="X40" s="1666"/>
      <c r="Y40" s="1666"/>
      <c r="Z40" s="1666"/>
      <c r="AA40" s="1666"/>
      <c r="AB40" s="1666"/>
      <c r="AC40" s="1666"/>
      <c r="AD40" s="1383"/>
      <c r="AE40" s="1383"/>
      <c r="AF40" s="1383"/>
      <c r="AG40" s="1383"/>
      <c r="AH40" s="1383"/>
      <c r="AI40" s="1383"/>
      <c r="AJ40" s="1383"/>
      <c r="AK40" s="1383"/>
      <c r="AL40" s="1383"/>
      <c r="AM40" s="1383"/>
      <c r="AN40" s="1383"/>
      <c r="AO40" s="1383"/>
      <c r="AP40" s="1383"/>
      <c r="AQ40" s="1383"/>
      <c r="AR40" s="1383"/>
      <c r="AS40" s="1383"/>
      <c r="AT40" s="1383"/>
      <c r="AU40"/>
      <c r="AV40"/>
      <c r="AW40"/>
      <c r="AX40"/>
      <c r="AY40"/>
      <c r="AZ40"/>
      <c r="BA40"/>
      <c r="BB40"/>
    </row>
    <row r="41" spans="2:54" s="5" customFormat="1" ht="11.25" hidden="1" customHeight="1" x14ac:dyDescent="0.25">
      <c r="B41" s="240"/>
      <c r="C41" s="164"/>
      <c r="F41" s="535"/>
      <c r="G41" s="535"/>
      <c r="H41" s="535"/>
      <c r="I41" s="535"/>
      <c r="J41" s="535"/>
      <c r="K41" s="535"/>
      <c r="L41" s="1607"/>
      <c r="M41" s="1684"/>
      <c r="N41" s="1684"/>
      <c r="O41" s="1684"/>
      <c r="P41" s="1684"/>
      <c r="Q41" s="1666"/>
      <c r="R41" s="1666"/>
      <c r="S41" s="1666"/>
      <c r="T41" s="1666"/>
      <c r="U41" s="1666"/>
      <c r="V41" s="1666"/>
      <c r="W41" s="1666"/>
      <c r="X41" s="1666"/>
      <c r="Y41" s="1666"/>
      <c r="Z41" s="1666"/>
      <c r="AA41" s="1666"/>
      <c r="AB41" s="1666"/>
      <c r="AC41" s="1666"/>
      <c r="AD41" s="1383"/>
      <c r="AE41" s="1383"/>
      <c r="AF41" s="1383"/>
      <c r="AG41" s="1383"/>
      <c r="AH41" s="1383"/>
      <c r="AI41" s="1383"/>
      <c r="AJ41" s="1383"/>
      <c r="AK41" s="1383"/>
      <c r="AL41" s="1383"/>
      <c r="AM41" s="1383"/>
      <c r="AN41" s="1383"/>
      <c r="AO41" s="1383"/>
      <c r="AP41" s="1383"/>
      <c r="AQ41" s="1383"/>
      <c r="AR41" s="1383"/>
      <c r="AS41" s="1383"/>
      <c r="AT41" s="1383"/>
      <c r="AU41"/>
      <c r="AV41"/>
      <c r="AW41"/>
      <c r="AX41"/>
      <c r="AY41"/>
      <c r="AZ41"/>
      <c r="BA41"/>
      <c r="BB41"/>
    </row>
    <row r="42" spans="2:54" s="5" customFormat="1" ht="15.75" hidden="1" customHeight="1" x14ac:dyDescent="0.25">
      <c r="B42" s="161" t="s">
        <v>523</v>
      </c>
      <c r="C42" s="106"/>
      <c r="F42" s="535"/>
      <c r="G42" s="535"/>
      <c r="H42" s="535"/>
      <c r="I42" s="535"/>
      <c r="J42" s="535"/>
      <c r="K42" s="535"/>
      <c r="L42" s="1606"/>
      <c r="M42" s="1684"/>
      <c r="N42" s="1684"/>
      <c r="O42" s="1684"/>
      <c r="P42" s="1684"/>
      <c r="Q42" s="1666"/>
      <c r="R42" s="1666"/>
      <c r="S42" s="1666"/>
      <c r="T42" s="1666"/>
      <c r="U42" s="1666"/>
      <c r="V42" s="1666"/>
      <c r="W42" s="1666"/>
      <c r="X42" s="1666"/>
      <c r="Y42" s="1666"/>
      <c r="Z42" s="1666"/>
      <c r="AA42" s="1666"/>
      <c r="AB42" s="1666"/>
      <c r="AC42" s="1666"/>
      <c r="AD42" s="1383"/>
      <c r="AE42" s="1383"/>
      <c r="AF42" s="1383"/>
      <c r="AG42" s="1383"/>
      <c r="AH42" s="1383"/>
      <c r="AI42" s="1383"/>
      <c r="AJ42" s="1383"/>
      <c r="AK42" s="1383"/>
      <c r="AL42" s="1383"/>
      <c r="AM42" s="1383"/>
      <c r="AN42" s="1383"/>
      <c r="AO42" s="1383"/>
      <c r="AP42" s="1383"/>
      <c r="AQ42" s="1383"/>
      <c r="AR42" s="1383"/>
      <c r="AS42" s="1383"/>
      <c r="AT42" s="1383"/>
      <c r="AU42"/>
      <c r="AV42"/>
      <c r="AW42"/>
      <c r="AX42"/>
      <c r="AY42"/>
      <c r="AZ42"/>
      <c r="BA42"/>
      <c r="BB42"/>
    </row>
    <row r="43" spans="2:54" s="5" customFormat="1" ht="15.75" hidden="1" x14ac:dyDescent="0.25">
      <c r="B43" s="169" t="s">
        <v>1299</v>
      </c>
      <c r="C43" s="106"/>
      <c r="F43" s="535"/>
      <c r="G43" s="535">
        <v>0</v>
      </c>
      <c r="H43" s="535">
        <v>0</v>
      </c>
      <c r="I43" s="535"/>
      <c r="J43" s="535"/>
      <c r="K43" s="535">
        <v>0</v>
      </c>
      <c r="L43" s="1606"/>
      <c r="M43" s="1684"/>
      <c r="N43" s="1684"/>
      <c r="O43" s="1684"/>
      <c r="P43" s="1684"/>
      <c r="Q43" s="1666"/>
      <c r="R43" s="1666"/>
      <c r="S43" s="1666"/>
      <c r="T43" s="1666"/>
      <c r="U43" s="1666"/>
      <c r="V43" s="1666"/>
      <c r="W43" s="1666"/>
      <c r="X43" s="1666"/>
      <c r="Y43" s="1666"/>
      <c r="Z43" s="1666"/>
      <c r="AA43" s="1666"/>
      <c r="AB43" s="1666"/>
      <c r="AC43" s="1666"/>
      <c r="AD43" s="1383"/>
      <c r="AE43" s="1383"/>
      <c r="AF43" s="1383"/>
      <c r="AG43" s="1383"/>
      <c r="AH43" s="1383"/>
      <c r="AI43" s="1383"/>
      <c r="AJ43" s="1383"/>
      <c r="AK43" s="1383"/>
      <c r="AL43" s="1383"/>
      <c r="AM43" s="1383"/>
      <c r="AN43" s="1383"/>
      <c r="AO43" s="1383"/>
      <c r="AP43" s="1383"/>
      <c r="AQ43" s="1383"/>
      <c r="AR43" s="1383"/>
      <c r="AS43" s="1383"/>
      <c r="AT43" s="1383"/>
      <c r="AU43"/>
      <c r="AV43"/>
      <c r="AW43"/>
      <c r="AX43"/>
      <c r="AY43"/>
      <c r="AZ43"/>
      <c r="BA43"/>
      <c r="BB43"/>
    </row>
    <row r="44" spans="2:54" s="5" customFormat="1" ht="15.75" hidden="1" customHeight="1" x14ac:dyDescent="0.25">
      <c r="B44" s="169"/>
      <c r="C44" s="106"/>
      <c r="D44" s="105"/>
      <c r="E44" s="105"/>
      <c r="F44" s="535"/>
      <c r="G44" s="1383"/>
      <c r="H44" s="535"/>
      <c r="I44" s="535">
        <v>0</v>
      </c>
      <c r="J44" s="535">
        <v>0</v>
      </c>
      <c r="K44" s="535">
        <v>0</v>
      </c>
      <c r="L44" s="1606"/>
      <c r="M44" s="1684"/>
      <c r="N44" s="1684"/>
      <c r="O44" s="1684"/>
      <c r="P44" s="1684"/>
      <c r="Q44" s="1666"/>
      <c r="R44" s="1666"/>
      <c r="S44" s="1666"/>
      <c r="T44" s="1666"/>
      <c r="U44" s="1666"/>
      <c r="V44" s="1666"/>
      <c r="W44" s="1666"/>
      <c r="X44" s="1666"/>
      <c r="Y44" s="1666"/>
      <c r="Z44" s="1666"/>
      <c r="AA44" s="1666"/>
      <c r="AB44" s="1666"/>
      <c r="AC44" s="1666"/>
      <c r="AD44" s="1383"/>
      <c r="AE44" s="1383"/>
      <c r="AF44" s="1383"/>
      <c r="AG44" s="1383"/>
      <c r="AH44" s="1383"/>
      <c r="AI44" s="1383"/>
      <c r="AJ44" s="1383"/>
      <c r="AK44" s="1383"/>
      <c r="AL44" s="1383"/>
      <c r="AM44" s="1383"/>
      <c r="AN44" s="1383"/>
      <c r="AO44" s="1383"/>
      <c r="AP44" s="1383"/>
      <c r="AQ44" s="1383"/>
      <c r="AR44" s="1383"/>
      <c r="AS44" s="1383"/>
      <c r="AT44" s="1383"/>
      <c r="AU44"/>
      <c r="AV44"/>
      <c r="AW44"/>
      <c r="AX44"/>
      <c r="AY44"/>
      <c r="AZ44"/>
      <c r="BA44"/>
      <c r="BB44"/>
    </row>
    <row r="45" spans="2:54" s="5" customFormat="1" ht="15.75" hidden="1" customHeight="1" x14ac:dyDescent="0.25">
      <c r="B45" s="169"/>
      <c r="C45" s="106"/>
      <c r="D45" s="105"/>
      <c r="E45" s="105"/>
      <c r="F45" s="535"/>
      <c r="G45" s="1383"/>
      <c r="H45" s="535"/>
      <c r="I45" s="535">
        <v>0</v>
      </c>
      <c r="J45" s="535">
        <v>0</v>
      </c>
      <c r="K45" s="535">
        <v>0</v>
      </c>
      <c r="L45" s="1606"/>
      <c r="M45" s="1684"/>
      <c r="N45" s="1684"/>
      <c r="O45" s="1684"/>
      <c r="P45" s="1684"/>
      <c r="Q45" s="1666"/>
      <c r="R45" s="1666"/>
      <c r="S45" s="1666"/>
      <c r="T45" s="1666"/>
      <c r="U45" s="1666"/>
      <c r="V45" s="1666"/>
      <c r="W45" s="1666"/>
      <c r="X45" s="1666"/>
      <c r="Y45" s="1666"/>
      <c r="Z45" s="1666"/>
      <c r="AA45" s="1666"/>
      <c r="AB45" s="1666"/>
      <c r="AC45" s="1666"/>
      <c r="AD45" s="1383"/>
      <c r="AE45" s="1383"/>
      <c r="AF45" s="1383"/>
      <c r="AG45" s="1383"/>
      <c r="AH45" s="1383"/>
      <c r="AI45" s="1383"/>
      <c r="AJ45" s="1383"/>
      <c r="AK45" s="1383"/>
      <c r="AL45" s="1383"/>
      <c r="AM45" s="1383"/>
      <c r="AN45" s="1383"/>
      <c r="AO45" s="1383"/>
      <c r="AP45" s="1383"/>
      <c r="AQ45" s="1383"/>
      <c r="AR45" s="1383"/>
      <c r="AS45" s="1383"/>
      <c r="AT45" s="1383"/>
      <c r="AU45"/>
      <c r="AV45"/>
      <c r="AW45"/>
      <c r="AX45"/>
      <c r="AY45"/>
      <c r="AZ45"/>
      <c r="BA45"/>
      <c r="BB45"/>
    </row>
    <row r="46" spans="2:54" s="5" customFormat="1" ht="15.75" hidden="1" customHeight="1" x14ac:dyDescent="0.25">
      <c r="B46" s="169"/>
      <c r="C46" s="106"/>
      <c r="D46" s="105"/>
      <c r="E46" s="105"/>
      <c r="F46" s="535"/>
      <c r="G46" s="1383"/>
      <c r="H46" s="535"/>
      <c r="I46" s="535">
        <v>0</v>
      </c>
      <c r="J46" s="535">
        <v>0</v>
      </c>
      <c r="K46" s="535">
        <v>0</v>
      </c>
      <c r="L46" s="1606"/>
      <c r="M46" s="1684"/>
      <c r="N46" s="1684"/>
      <c r="O46" s="1684"/>
      <c r="P46" s="1684"/>
      <c r="Q46" s="1666"/>
      <c r="R46" s="1666"/>
      <c r="S46" s="1666"/>
      <c r="T46" s="1666"/>
      <c r="U46" s="1666"/>
      <c r="V46" s="1666"/>
      <c r="W46" s="1666"/>
      <c r="X46" s="1666"/>
      <c r="Y46" s="1666"/>
      <c r="Z46" s="1666"/>
      <c r="AA46" s="1666"/>
      <c r="AB46" s="1666"/>
      <c r="AC46" s="1666"/>
      <c r="AD46" s="1383"/>
      <c r="AE46" s="1383"/>
      <c r="AF46" s="1383"/>
      <c r="AG46" s="1383"/>
      <c r="AH46" s="1383"/>
      <c r="AI46" s="1383"/>
      <c r="AJ46" s="1383"/>
      <c r="AK46" s="1383"/>
      <c r="AL46" s="1383"/>
      <c r="AM46" s="1383"/>
      <c r="AN46" s="1383"/>
      <c r="AO46" s="1383"/>
      <c r="AP46" s="1383"/>
      <c r="AQ46" s="1383"/>
      <c r="AR46" s="1383"/>
      <c r="AS46" s="1383"/>
      <c r="AT46" s="1383"/>
      <c r="AU46"/>
      <c r="AV46"/>
      <c r="AW46"/>
      <c r="AX46"/>
      <c r="AY46"/>
      <c r="AZ46"/>
      <c r="BA46"/>
      <c r="BB46"/>
    </row>
    <row r="47" spans="2:54" s="5" customFormat="1" ht="15.75" hidden="1" customHeight="1" thickBot="1" x14ac:dyDescent="0.25">
      <c r="B47" s="168"/>
      <c r="C47" s="106"/>
      <c r="D47" s="105"/>
      <c r="E47" s="105"/>
      <c r="F47" s="535"/>
      <c r="G47" s="537"/>
      <c r="H47" s="583"/>
      <c r="I47" s="583"/>
      <c r="J47" s="583"/>
      <c r="K47" s="583"/>
      <c r="L47" s="1606"/>
      <c r="M47" s="1684"/>
      <c r="N47" s="1684"/>
      <c r="O47" s="1684"/>
      <c r="P47" s="1684"/>
      <c r="Q47" s="1666"/>
      <c r="R47" s="1666"/>
      <c r="S47" s="1666"/>
      <c r="T47" s="1666"/>
      <c r="U47" s="1666"/>
      <c r="V47" s="1666"/>
      <c r="W47" s="1666"/>
      <c r="X47" s="1666"/>
      <c r="Y47" s="1666"/>
      <c r="Z47" s="1666"/>
      <c r="AA47" s="1666"/>
      <c r="AB47" s="1666"/>
      <c r="AC47" s="1666"/>
      <c r="AD47" s="1383"/>
      <c r="AE47" s="1383"/>
      <c r="AF47" s="1383"/>
      <c r="AG47" s="1383"/>
      <c r="AH47" s="1383"/>
      <c r="AI47" s="1383"/>
      <c r="AJ47" s="1383"/>
      <c r="AK47" s="1383"/>
      <c r="AL47" s="1383"/>
      <c r="AM47" s="1383"/>
      <c r="AN47" s="1383"/>
      <c r="AO47" s="1383"/>
      <c r="AP47" s="1383"/>
      <c r="AQ47" s="1383"/>
      <c r="AR47" s="1383"/>
      <c r="AS47" s="1383"/>
      <c r="AT47" s="1383"/>
      <c r="AU47"/>
      <c r="AV47"/>
      <c r="AW47"/>
      <c r="AX47"/>
      <c r="AY47"/>
      <c r="AZ47"/>
      <c r="BA47"/>
      <c r="BB47"/>
    </row>
    <row r="48" spans="2:54" s="5" customFormat="1" ht="15.75" hidden="1" customHeight="1" thickBot="1" x14ac:dyDescent="0.3">
      <c r="B48" s="165" t="s">
        <v>522</v>
      </c>
      <c r="C48" s="106"/>
      <c r="D48" s="220">
        <v>0</v>
      </c>
      <c r="E48" s="220">
        <v>0</v>
      </c>
      <c r="F48" s="1410">
        <v>0</v>
      </c>
      <c r="G48" s="1410">
        <v>0</v>
      </c>
      <c r="H48" s="1410">
        <v>0</v>
      </c>
      <c r="I48" s="1410">
        <v>0</v>
      </c>
      <c r="J48" s="1410">
        <v>0</v>
      </c>
      <c r="K48" s="1410">
        <v>0</v>
      </c>
      <c r="L48" s="1606"/>
      <c r="M48" s="1684"/>
      <c r="N48" s="1684"/>
      <c r="O48" s="1684"/>
      <c r="P48" s="1684"/>
      <c r="Q48" s="1666"/>
      <c r="R48" s="1666"/>
      <c r="S48" s="1666"/>
      <c r="T48" s="1666"/>
      <c r="U48" s="1666"/>
      <c r="V48" s="1666"/>
      <c r="W48" s="1666"/>
      <c r="X48" s="1666"/>
      <c r="Y48" s="1666"/>
      <c r="Z48" s="1666"/>
      <c r="AA48" s="1666"/>
      <c r="AB48" s="1666"/>
      <c r="AC48" s="1666"/>
      <c r="AD48" s="1383"/>
      <c r="AE48" s="1383"/>
      <c r="AF48" s="1383"/>
      <c r="AG48" s="1383"/>
      <c r="AH48" s="1383"/>
      <c r="AI48" s="1383"/>
      <c r="AJ48" s="1383"/>
      <c r="AK48" s="1383"/>
      <c r="AL48" s="1383"/>
      <c r="AM48" s="1383"/>
      <c r="AN48" s="1383"/>
      <c r="AO48" s="1383"/>
      <c r="AP48" s="1383"/>
      <c r="AQ48" s="1383"/>
      <c r="AR48" s="1383"/>
      <c r="AS48" s="1383"/>
      <c r="AT48" s="1383"/>
      <c r="AU48"/>
      <c r="AV48"/>
      <c r="AW48"/>
      <c r="AX48"/>
      <c r="AY48"/>
      <c r="AZ48"/>
      <c r="BA48"/>
      <c r="BB48"/>
    </row>
    <row r="49" spans="1:54" s="5" customFormat="1" ht="11.25" customHeight="1" thickBot="1" x14ac:dyDescent="0.3">
      <c r="B49" s="170"/>
      <c r="C49" s="164"/>
      <c r="F49" s="535"/>
      <c r="G49" s="535"/>
      <c r="H49" s="535"/>
      <c r="I49" s="535"/>
      <c r="J49" s="535"/>
      <c r="K49" s="535"/>
      <c r="L49" s="1607"/>
      <c r="M49" s="1684"/>
      <c r="N49" s="1684"/>
      <c r="O49" s="1684"/>
      <c r="P49" s="1684"/>
      <c r="Q49" s="1666"/>
      <c r="R49" s="1666"/>
      <c r="S49" s="1666"/>
      <c r="T49" s="1666"/>
      <c r="U49" s="1666"/>
      <c r="V49" s="1666"/>
      <c r="W49" s="1666"/>
      <c r="X49" s="1666"/>
      <c r="Y49" s="1666"/>
      <c r="Z49" s="1666"/>
      <c r="AA49" s="1666"/>
      <c r="AB49" s="1666"/>
      <c r="AC49" s="1666"/>
      <c r="AD49" s="1383"/>
      <c r="AE49" s="1383"/>
      <c r="AF49" s="1383"/>
      <c r="AG49" s="1383"/>
      <c r="AH49" s="1383"/>
      <c r="AI49" s="1383"/>
      <c r="AJ49" s="1383"/>
      <c r="AK49" s="1383"/>
      <c r="AL49" s="1383"/>
      <c r="AM49" s="1383"/>
      <c r="AN49" s="1383"/>
      <c r="AO49" s="1383"/>
      <c r="AP49" s="1383"/>
      <c r="AQ49" s="1383"/>
      <c r="AR49" s="1383"/>
      <c r="AS49" s="1383"/>
      <c r="AT49" s="1383"/>
      <c r="AU49"/>
      <c r="AV49"/>
      <c r="AW49"/>
      <c r="AX49"/>
      <c r="AY49"/>
      <c r="AZ49"/>
      <c r="BA49"/>
      <c r="BB49"/>
    </row>
    <row r="50" spans="1:54" s="5" customFormat="1" ht="15.75" thickBot="1" x14ac:dyDescent="0.3">
      <c r="B50" s="661" t="s">
        <v>929</v>
      </c>
      <c r="C50" s="171" t="s">
        <v>479</v>
      </c>
      <c r="D50" s="220">
        <v>0</v>
      </c>
      <c r="E50" s="220">
        <v>1600000</v>
      </c>
      <c r="F50" s="220">
        <v>0</v>
      </c>
      <c r="G50" s="220">
        <v>0</v>
      </c>
      <c r="H50" s="220">
        <v>0</v>
      </c>
      <c r="I50" s="220">
        <v>0</v>
      </c>
      <c r="J50" s="220">
        <v>0</v>
      </c>
      <c r="K50" s="220">
        <v>1600000</v>
      </c>
      <c r="L50" s="1653"/>
      <c r="M50" s="1684"/>
      <c r="N50" s="1684"/>
      <c r="O50" s="1684"/>
      <c r="P50" s="1684"/>
      <c r="Q50" s="1666"/>
      <c r="R50" s="1666"/>
      <c r="S50" s="1666"/>
      <c r="T50" s="1666"/>
      <c r="U50" s="1666"/>
      <c r="V50" s="1666"/>
      <c r="W50" s="1666"/>
      <c r="X50" s="1666"/>
      <c r="Y50" s="1666"/>
      <c r="Z50" s="1666"/>
      <c r="AA50" s="1666"/>
      <c r="AB50" s="1666"/>
      <c r="AC50" s="1666"/>
      <c r="AD50" s="1383"/>
      <c r="AE50" s="1383"/>
      <c r="AF50" s="1383"/>
      <c r="AG50" s="1383"/>
      <c r="AH50" s="1383"/>
      <c r="AI50" s="1383"/>
      <c r="AJ50" s="1383"/>
      <c r="AK50" s="1383"/>
      <c r="AL50" s="1383"/>
      <c r="AM50" s="1383"/>
      <c r="AN50" s="1383"/>
      <c r="AO50" s="1383"/>
      <c r="AP50" s="1383"/>
      <c r="AQ50" s="1383"/>
      <c r="AR50" s="1383"/>
      <c r="AS50" s="1383"/>
      <c r="AT50" s="1383"/>
      <c r="AU50"/>
      <c r="AV50"/>
      <c r="AW50"/>
      <c r="AX50"/>
      <c r="AY50"/>
      <c r="AZ50"/>
      <c r="BA50"/>
      <c r="BB50"/>
    </row>
    <row r="51" spans="1:54" s="5" customFormat="1" ht="1.5" customHeight="1" x14ac:dyDescent="0.25">
      <c r="B51" s="161"/>
      <c r="C51" s="166"/>
      <c r="D51" s="226"/>
      <c r="E51" s="226"/>
      <c r="F51" s="682"/>
      <c r="G51" s="688"/>
      <c r="H51" s="682"/>
      <c r="I51" s="682"/>
      <c r="J51" s="682"/>
      <c r="K51" s="682"/>
      <c r="L51" s="1653"/>
      <c r="M51" s="1684"/>
      <c r="N51" s="1684"/>
      <c r="O51" s="1684"/>
      <c r="P51" s="1684"/>
      <c r="Q51" s="1666"/>
      <c r="R51" s="1666"/>
      <c r="S51" s="1666"/>
      <c r="T51" s="1666"/>
      <c r="U51" s="1666"/>
      <c r="V51" s="1666"/>
      <c r="W51" s="1666"/>
      <c r="X51" s="1666"/>
      <c r="Y51" s="1666"/>
      <c r="Z51" s="1666"/>
      <c r="AA51" s="1666"/>
      <c r="AB51" s="1666"/>
      <c r="AC51" s="1666"/>
      <c r="AD51" s="1383"/>
      <c r="AE51" s="1383"/>
      <c r="AF51" s="1383"/>
      <c r="AG51" s="1383"/>
      <c r="AH51" s="1383"/>
      <c r="AI51" s="1383"/>
      <c r="AJ51" s="1383"/>
      <c r="AK51" s="1383"/>
      <c r="AL51" s="1383"/>
      <c r="AM51" s="1383"/>
      <c r="AN51" s="1383"/>
      <c r="AO51" s="1383"/>
      <c r="AP51" s="1383"/>
      <c r="AQ51" s="1383"/>
      <c r="AR51" s="1383"/>
      <c r="AS51" s="1383"/>
      <c r="AT51" s="1383"/>
      <c r="AU51"/>
      <c r="AV51"/>
      <c r="AW51"/>
      <c r="AX51"/>
      <c r="AY51"/>
      <c r="AZ51"/>
      <c r="BA51"/>
      <c r="BB51"/>
    </row>
    <row r="52" spans="1:54" s="5" customFormat="1" ht="15" hidden="1" customHeight="1" x14ac:dyDescent="0.25">
      <c r="B52" s="240"/>
      <c r="C52" s="164"/>
      <c r="F52" s="535"/>
      <c r="G52" s="535"/>
      <c r="H52" s="535"/>
      <c r="I52" s="535"/>
      <c r="J52" s="535"/>
      <c r="K52" s="535"/>
      <c r="L52" s="1607"/>
      <c r="M52" s="1684"/>
      <c r="N52" s="1684"/>
      <c r="O52" s="1684"/>
      <c r="P52" s="1684"/>
      <c r="Q52" s="1666"/>
      <c r="R52" s="1666"/>
      <c r="S52" s="1666"/>
      <c r="T52" s="1666"/>
      <c r="U52" s="1666"/>
      <c r="V52" s="1666"/>
      <c r="W52" s="1666"/>
      <c r="X52" s="1666"/>
      <c r="Y52" s="1666"/>
      <c r="Z52" s="1666"/>
      <c r="AA52" s="1666"/>
      <c r="AB52" s="1666"/>
      <c r="AC52" s="1666"/>
      <c r="AD52" s="1383"/>
      <c r="AE52" s="1383"/>
      <c r="AF52" s="1383"/>
      <c r="AG52" s="1383"/>
      <c r="AH52" s="1383"/>
      <c r="AI52" s="1383"/>
      <c r="AJ52" s="1383"/>
      <c r="AK52" s="1383"/>
      <c r="AL52" s="1383"/>
      <c r="AM52" s="1383"/>
      <c r="AN52" s="1383"/>
      <c r="AO52" s="1383"/>
      <c r="AP52" s="1383"/>
      <c r="AQ52" s="1383"/>
      <c r="AR52" s="1383"/>
      <c r="AS52" s="1383"/>
      <c r="AT52" s="1383"/>
      <c r="AU52"/>
      <c r="AV52"/>
      <c r="AW52"/>
      <c r="AX52"/>
      <c r="AY52"/>
      <c r="AZ52"/>
      <c r="BA52"/>
      <c r="BB52"/>
    </row>
    <row r="53" spans="1:54" s="5" customFormat="1" ht="15" hidden="1" customHeight="1" x14ac:dyDescent="0.25">
      <c r="A53" s="106"/>
      <c r="B53" s="662" t="s">
        <v>277</v>
      </c>
      <c r="C53" s="164"/>
      <c r="F53" s="535"/>
      <c r="G53" s="535"/>
      <c r="H53" s="535"/>
      <c r="I53" s="535"/>
      <c r="J53" s="535"/>
      <c r="K53" s="535"/>
      <c r="L53" s="1607"/>
      <c r="M53" s="1684"/>
      <c r="N53" s="1684"/>
      <c r="O53" s="1684"/>
      <c r="P53" s="1684"/>
      <c r="Q53" s="1666"/>
      <c r="R53" s="1666"/>
      <c r="S53" s="1666"/>
      <c r="T53" s="1666"/>
      <c r="U53" s="1666"/>
      <c r="V53" s="1666"/>
      <c r="W53" s="1666"/>
      <c r="X53" s="1666"/>
      <c r="Y53" s="1666"/>
      <c r="Z53" s="1666"/>
      <c r="AA53" s="1666"/>
      <c r="AB53" s="1666"/>
      <c r="AC53" s="1666"/>
      <c r="AD53" s="1383"/>
      <c r="AE53" s="1383"/>
      <c r="AF53" s="1383"/>
      <c r="AG53" s="1383"/>
      <c r="AH53" s="1383"/>
      <c r="AI53" s="1383"/>
      <c r="AJ53" s="1383"/>
      <c r="AK53" s="1383"/>
      <c r="AL53" s="1383"/>
      <c r="AM53" s="1383"/>
      <c r="AN53" s="1383"/>
      <c r="AO53" s="1383"/>
      <c r="AP53" s="1383"/>
      <c r="AQ53" s="1383"/>
      <c r="AR53" s="1383"/>
      <c r="AS53" s="1383"/>
      <c r="AT53" s="1383"/>
      <c r="AU53"/>
      <c r="AV53"/>
      <c r="AW53"/>
      <c r="AX53"/>
      <c r="AY53"/>
      <c r="AZ53"/>
      <c r="BA53"/>
      <c r="BB53"/>
    </row>
    <row r="54" spans="1:54" s="5" customFormat="1" ht="16.5" hidden="1" customHeight="1" x14ac:dyDescent="0.25">
      <c r="A54" s="106"/>
      <c r="B54" s="162" t="s">
        <v>474</v>
      </c>
      <c r="C54" s="164"/>
      <c r="F54" s="535"/>
      <c r="G54" s="535"/>
      <c r="H54" s="535"/>
      <c r="I54" s="535"/>
      <c r="J54" s="535"/>
      <c r="K54" s="535"/>
      <c r="L54" s="1607"/>
      <c r="M54" s="1684"/>
      <c r="N54" s="1684"/>
      <c r="O54" s="1684"/>
      <c r="P54" s="1684"/>
      <c r="Q54" s="1666"/>
      <c r="R54" s="1666"/>
      <c r="S54" s="1666"/>
      <c r="T54" s="1666"/>
      <c r="U54" s="1666"/>
      <c r="V54" s="1666"/>
      <c r="W54" s="1666"/>
      <c r="X54" s="1666"/>
      <c r="Y54" s="1666"/>
      <c r="Z54" s="1666"/>
      <c r="AA54" s="1666"/>
      <c r="AB54" s="1666"/>
      <c r="AC54" s="1666"/>
      <c r="AD54" s="1383"/>
      <c r="AE54" s="1383"/>
      <c r="AF54" s="1383"/>
      <c r="AG54" s="1383"/>
      <c r="AH54" s="1383"/>
      <c r="AI54" s="1383"/>
      <c r="AJ54" s="1383"/>
      <c r="AK54" s="1383"/>
      <c r="AL54" s="1383"/>
      <c r="AM54" s="1383"/>
      <c r="AN54" s="1383"/>
      <c r="AO54" s="1383"/>
      <c r="AP54" s="1383"/>
      <c r="AQ54" s="1383"/>
      <c r="AR54" s="1383"/>
      <c r="AS54" s="1383"/>
      <c r="AT54" s="1383"/>
      <c r="AU54"/>
      <c r="AV54"/>
      <c r="AW54"/>
      <c r="AX54"/>
      <c r="AY54"/>
      <c r="AZ54"/>
      <c r="BA54"/>
      <c r="BB54"/>
    </row>
    <row r="55" spans="1:54" s="5" customFormat="1" ht="8.25" hidden="1" customHeight="1" x14ac:dyDescent="0.25">
      <c r="A55" s="106"/>
      <c r="B55" s="162"/>
      <c r="C55" s="164"/>
      <c r="D55" s="172"/>
      <c r="E55" s="172"/>
      <c r="F55" s="1409"/>
      <c r="G55" s="537"/>
      <c r="H55" s="535"/>
      <c r="I55" s="535"/>
      <c r="J55" s="535"/>
      <c r="K55" s="535"/>
      <c r="L55" s="1607"/>
      <c r="M55" s="1684"/>
      <c r="N55" s="1684"/>
      <c r="O55" s="1684"/>
      <c r="P55" s="1684"/>
      <c r="Q55" s="1666"/>
      <c r="R55" s="1666"/>
      <c r="S55" s="1666"/>
      <c r="T55" s="1666"/>
      <c r="U55" s="1666"/>
      <c r="V55" s="1666"/>
      <c r="W55" s="1666"/>
      <c r="X55" s="1666"/>
      <c r="Y55" s="1666"/>
      <c r="Z55" s="1666"/>
      <c r="AA55" s="1666"/>
      <c r="AB55" s="1666"/>
      <c r="AC55" s="1666"/>
      <c r="AD55" s="1383"/>
      <c r="AE55" s="1383"/>
      <c r="AF55" s="1383"/>
      <c r="AG55" s="1383"/>
      <c r="AH55" s="1383"/>
      <c r="AI55" s="1383"/>
      <c r="AJ55" s="1383"/>
      <c r="AK55" s="1383"/>
      <c r="AL55" s="1383"/>
      <c r="AM55" s="1383"/>
      <c r="AN55" s="1383"/>
      <c r="AO55" s="1383"/>
      <c r="AP55" s="1383"/>
      <c r="AQ55" s="1383"/>
      <c r="AR55" s="1383"/>
      <c r="AS55" s="1383"/>
      <c r="AT55" s="1383"/>
      <c r="AU55"/>
      <c r="AV55"/>
      <c r="AW55"/>
      <c r="AX55"/>
      <c r="AY55"/>
      <c r="AZ55"/>
      <c r="BA55"/>
      <c r="BB55"/>
    </row>
    <row r="56" spans="1:54" s="5" customFormat="1" ht="15" hidden="1" customHeight="1" x14ac:dyDescent="0.25">
      <c r="A56" s="106"/>
      <c r="B56" s="240"/>
      <c r="C56" s="164"/>
      <c r="D56" s="172"/>
      <c r="E56" s="172"/>
      <c r="F56" s="1409"/>
      <c r="G56" s="1383"/>
      <c r="H56" s="535">
        <v>0</v>
      </c>
      <c r="I56" s="535">
        <v>0</v>
      </c>
      <c r="J56" s="535">
        <v>0</v>
      </c>
      <c r="K56" s="535">
        <v>0</v>
      </c>
      <c r="L56" s="1607"/>
      <c r="M56" s="1684"/>
      <c r="N56" s="1684"/>
      <c r="O56" s="1684"/>
      <c r="P56" s="1684"/>
      <c r="Q56" s="1666"/>
      <c r="R56" s="1666"/>
      <c r="S56" s="1666"/>
      <c r="T56" s="1666"/>
      <c r="U56" s="1666"/>
      <c r="V56" s="1666"/>
      <c r="W56" s="1666"/>
      <c r="X56" s="1666"/>
      <c r="Y56" s="1666"/>
      <c r="Z56" s="1666"/>
      <c r="AA56" s="1666"/>
      <c r="AB56" s="1666"/>
      <c r="AC56" s="1666"/>
      <c r="AD56" s="1383"/>
      <c r="AE56" s="1383"/>
      <c r="AF56" s="1383"/>
      <c r="AG56" s="1383"/>
      <c r="AH56" s="1383"/>
      <c r="AI56" s="1383"/>
      <c r="AJ56" s="1383"/>
      <c r="AK56" s="1383"/>
      <c r="AL56" s="1383"/>
      <c r="AM56" s="1383"/>
      <c r="AN56" s="1383"/>
      <c r="AO56" s="1383"/>
      <c r="AP56" s="1383"/>
      <c r="AQ56" s="1383"/>
      <c r="AR56" s="1383"/>
      <c r="AS56" s="1383"/>
      <c r="AT56" s="1383"/>
      <c r="AU56"/>
      <c r="AV56"/>
      <c r="AW56"/>
      <c r="AX56"/>
      <c r="AY56"/>
      <c r="AZ56"/>
      <c r="BA56"/>
      <c r="BB56"/>
    </row>
    <row r="57" spans="1:54" s="5" customFormat="1" ht="15" hidden="1" customHeight="1" x14ac:dyDescent="0.25">
      <c r="A57" s="106"/>
      <c r="B57" s="240"/>
      <c r="C57" s="164"/>
      <c r="D57" s="172"/>
      <c r="E57" s="172"/>
      <c r="F57" s="1409"/>
      <c r="G57" s="1383"/>
      <c r="H57" s="535">
        <v>0</v>
      </c>
      <c r="I57" s="535">
        <v>0</v>
      </c>
      <c r="J57" s="535">
        <v>0</v>
      </c>
      <c r="K57" s="535">
        <v>0</v>
      </c>
      <c r="L57" s="1607"/>
      <c r="M57" s="1684"/>
      <c r="N57" s="1684"/>
      <c r="O57" s="1684"/>
      <c r="P57" s="1684"/>
      <c r="Q57" s="1666"/>
      <c r="R57" s="1666"/>
      <c r="S57" s="1666"/>
      <c r="T57" s="1666"/>
      <c r="U57" s="1666"/>
      <c r="V57" s="1666"/>
      <c r="W57" s="1666"/>
      <c r="X57" s="1666"/>
      <c r="Y57" s="1666"/>
      <c r="Z57" s="1666"/>
      <c r="AA57" s="1666"/>
      <c r="AB57" s="1666"/>
      <c r="AC57" s="1666"/>
      <c r="AD57" s="1383"/>
      <c r="AE57" s="1383"/>
      <c r="AF57" s="1383"/>
      <c r="AG57" s="1383"/>
      <c r="AH57" s="1383"/>
      <c r="AI57" s="1383"/>
      <c r="AJ57" s="1383"/>
      <c r="AK57" s="1383"/>
      <c r="AL57" s="1383"/>
      <c r="AM57" s="1383"/>
      <c r="AN57" s="1383"/>
      <c r="AO57" s="1383"/>
      <c r="AP57" s="1383"/>
      <c r="AQ57" s="1383"/>
      <c r="AR57" s="1383"/>
      <c r="AS57" s="1383"/>
      <c r="AT57" s="1383"/>
      <c r="AU57"/>
      <c r="AV57"/>
      <c r="AW57"/>
      <c r="AX57"/>
      <c r="AY57"/>
      <c r="AZ57"/>
      <c r="BA57"/>
      <c r="BB57"/>
    </row>
    <row r="58" spans="1:54" s="5" customFormat="1" ht="15" hidden="1" customHeight="1" x14ac:dyDescent="0.25">
      <c r="A58" s="106"/>
      <c r="B58" s="235"/>
      <c r="C58" s="164"/>
      <c r="D58" s="172"/>
      <c r="E58" s="172"/>
      <c r="F58" s="1409"/>
      <c r="G58" s="1383"/>
      <c r="H58" s="535">
        <v>0</v>
      </c>
      <c r="I58" s="535">
        <v>0</v>
      </c>
      <c r="J58" s="535">
        <v>0</v>
      </c>
      <c r="K58" s="535">
        <v>0</v>
      </c>
      <c r="L58" s="1607"/>
      <c r="M58" s="1684"/>
      <c r="N58" s="1684"/>
      <c r="O58" s="1684"/>
      <c r="P58" s="1684"/>
      <c r="Q58" s="1666"/>
      <c r="R58" s="1666"/>
      <c r="S58" s="1666"/>
      <c r="T58" s="1666"/>
      <c r="U58" s="1666"/>
      <c r="V58" s="1666"/>
      <c r="W58" s="1666"/>
      <c r="X58" s="1666"/>
      <c r="Y58" s="1666"/>
      <c r="Z58" s="1666"/>
      <c r="AA58" s="1666"/>
      <c r="AB58" s="1666"/>
      <c r="AC58" s="1666"/>
      <c r="AD58" s="1383"/>
      <c r="AE58" s="1383"/>
      <c r="AF58" s="1383"/>
      <c r="AG58" s="1383"/>
      <c r="AH58" s="1383"/>
      <c r="AI58" s="1383"/>
      <c r="AJ58" s="1383"/>
      <c r="AK58" s="1383"/>
      <c r="AL58" s="1383"/>
      <c r="AM58" s="1383"/>
      <c r="AN58" s="1383"/>
      <c r="AO58" s="1383"/>
      <c r="AP58" s="1383"/>
      <c r="AQ58" s="1383"/>
      <c r="AR58" s="1383"/>
      <c r="AS58" s="1383"/>
      <c r="AT58" s="1383"/>
      <c r="AU58"/>
      <c r="AV58"/>
      <c r="AW58"/>
      <c r="AX58"/>
      <c r="AY58"/>
      <c r="AZ58"/>
      <c r="BA58"/>
      <c r="BB58"/>
    </row>
    <row r="59" spans="1:54" s="5" customFormat="1" ht="11.25" hidden="1" customHeight="1" thickBot="1" x14ac:dyDescent="0.25">
      <c r="A59" s="106"/>
      <c r="B59" s="162"/>
      <c r="C59" s="164"/>
      <c r="D59" s="243"/>
      <c r="E59" s="243"/>
      <c r="F59" s="597"/>
      <c r="G59" s="688"/>
      <c r="H59" s="597"/>
      <c r="I59" s="597"/>
      <c r="J59" s="597"/>
      <c r="K59" s="597"/>
      <c r="L59" s="1607"/>
      <c r="M59" s="1684"/>
      <c r="N59" s="1684"/>
      <c r="O59" s="1684"/>
      <c r="P59" s="1684"/>
      <c r="Q59" s="1666"/>
      <c r="R59" s="1666"/>
      <c r="S59" s="1666"/>
      <c r="T59" s="1666"/>
      <c r="U59" s="1666"/>
      <c r="V59" s="1666"/>
      <c r="W59" s="1666"/>
      <c r="X59" s="1666"/>
      <c r="Y59" s="1666"/>
      <c r="Z59" s="1666"/>
      <c r="AA59" s="1666"/>
      <c r="AB59" s="1666"/>
      <c r="AC59" s="1666"/>
      <c r="AD59" s="1383"/>
      <c r="AE59" s="1383"/>
      <c r="AF59" s="1383"/>
      <c r="AG59" s="1383"/>
      <c r="AH59" s="1383"/>
      <c r="AI59" s="1383"/>
      <c r="AJ59" s="1383"/>
      <c r="AK59" s="1383"/>
      <c r="AL59" s="1383"/>
      <c r="AM59" s="1383"/>
      <c r="AN59" s="1383"/>
      <c r="AO59" s="1383"/>
      <c r="AP59" s="1383"/>
      <c r="AQ59" s="1383"/>
      <c r="AR59" s="1383"/>
      <c r="AS59" s="1383"/>
      <c r="AT59" s="1383"/>
      <c r="AU59"/>
      <c r="AV59"/>
      <c r="AW59"/>
      <c r="AX59"/>
      <c r="AY59"/>
      <c r="AZ59"/>
      <c r="BA59"/>
      <c r="BB59"/>
    </row>
    <row r="60" spans="1:54" s="5" customFormat="1" ht="15" hidden="1" customHeight="1" thickBot="1" x14ac:dyDescent="0.3">
      <c r="A60" s="106"/>
      <c r="B60" s="165" t="s">
        <v>475</v>
      </c>
      <c r="C60" s="164"/>
      <c r="D60" s="220">
        <v>0</v>
      </c>
      <c r="E60" s="220">
        <v>0</v>
      </c>
      <c r="F60" s="1394">
        <v>0</v>
      </c>
      <c r="G60" s="1383">
        <v>0</v>
      </c>
      <c r="H60" s="1394">
        <v>0</v>
      </c>
      <c r="I60" s="1394">
        <v>0</v>
      </c>
      <c r="J60" s="1394">
        <v>0</v>
      </c>
      <c r="K60" s="1394">
        <v>0</v>
      </c>
      <c r="L60" s="1653"/>
      <c r="M60" s="1684"/>
      <c r="N60" s="1684"/>
      <c r="O60" s="1684"/>
      <c r="P60" s="1684"/>
      <c r="Q60" s="1666"/>
      <c r="R60" s="1666"/>
      <c r="S60" s="1666"/>
      <c r="T60" s="1666"/>
      <c r="U60" s="1666"/>
      <c r="V60" s="1666"/>
      <c r="W60" s="1666"/>
      <c r="X60" s="1666"/>
      <c r="Y60" s="1666"/>
      <c r="Z60" s="1666"/>
      <c r="AA60" s="1666"/>
      <c r="AB60" s="1666"/>
      <c r="AC60" s="1666"/>
      <c r="AD60" s="1383"/>
      <c r="AE60" s="1383"/>
      <c r="AF60" s="1383"/>
      <c r="AG60" s="1383"/>
      <c r="AH60" s="1383"/>
      <c r="AI60" s="1383"/>
      <c r="AJ60" s="1383"/>
      <c r="AK60" s="1383"/>
      <c r="AL60" s="1383"/>
      <c r="AM60" s="1383"/>
      <c r="AN60" s="1383"/>
      <c r="AO60" s="1383"/>
      <c r="AP60" s="1383"/>
      <c r="AQ60" s="1383"/>
      <c r="AR60" s="1383"/>
      <c r="AS60" s="1383"/>
      <c r="AT60" s="1383"/>
      <c r="AU60"/>
      <c r="AV60"/>
      <c r="AW60"/>
      <c r="AX60"/>
      <c r="AY60"/>
      <c r="AZ60"/>
      <c r="BA60"/>
      <c r="BB60"/>
    </row>
    <row r="61" spans="1:54" s="5" customFormat="1" hidden="1" x14ac:dyDescent="0.25">
      <c r="A61" s="106"/>
      <c r="B61" s="162"/>
      <c r="C61" s="164"/>
      <c r="F61" s="535"/>
      <c r="G61" s="535"/>
      <c r="H61" s="535"/>
      <c r="I61" s="535"/>
      <c r="J61" s="535"/>
      <c r="K61" s="535"/>
      <c r="L61" s="1607"/>
      <c r="M61" s="1684"/>
      <c r="N61" s="1684"/>
      <c r="O61" s="1684"/>
      <c r="P61" s="1684"/>
      <c r="Q61" s="1666"/>
      <c r="R61" s="1666"/>
      <c r="S61" s="1666"/>
      <c r="T61" s="1666"/>
      <c r="U61" s="1666"/>
      <c r="V61" s="1666"/>
      <c r="W61" s="1666"/>
      <c r="X61" s="1666"/>
      <c r="Y61" s="1666"/>
      <c r="Z61" s="1666"/>
      <c r="AA61" s="1666"/>
      <c r="AB61" s="1666"/>
      <c r="AC61" s="1666"/>
      <c r="AD61" s="1383"/>
      <c r="AE61" s="1383"/>
      <c r="AF61" s="1383"/>
      <c r="AG61" s="1383"/>
      <c r="AH61" s="1383"/>
      <c r="AI61" s="1383"/>
      <c r="AJ61" s="1383"/>
      <c r="AK61" s="1383"/>
      <c r="AL61" s="1383"/>
      <c r="AM61" s="1383"/>
      <c r="AN61" s="1383"/>
      <c r="AO61" s="1383"/>
      <c r="AP61" s="1383"/>
      <c r="AQ61" s="1383"/>
      <c r="AR61" s="1383"/>
      <c r="AS61" s="1383"/>
      <c r="AT61" s="1383"/>
      <c r="AU61"/>
      <c r="AV61"/>
      <c r="AW61"/>
      <c r="AX61"/>
      <c r="AY61"/>
      <c r="AZ61"/>
      <c r="BA61"/>
      <c r="BB61"/>
    </row>
    <row r="62" spans="1:54" s="5" customFormat="1" hidden="1" x14ac:dyDescent="0.25">
      <c r="B62" s="162" t="s">
        <v>476</v>
      </c>
      <c r="C62" s="1808"/>
      <c r="F62" s="535"/>
      <c r="G62" s="535"/>
      <c r="H62" s="535"/>
      <c r="I62" s="535"/>
      <c r="J62" s="535"/>
      <c r="K62" s="535"/>
      <c r="L62" s="1607"/>
      <c r="M62" s="1684"/>
      <c r="N62" s="1684"/>
      <c r="O62" s="1684"/>
      <c r="P62" s="1684"/>
      <c r="Q62" s="1666"/>
      <c r="R62" s="1666"/>
      <c r="S62" s="1666"/>
      <c r="T62" s="1666"/>
      <c r="U62" s="1666"/>
      <c r="V62" s="1666"/>
      <c r="W62" s="1666"/>
      <c r="X62" s="1666"/>
      <c r="Y62" s="1666"/>
      <c r="Z62" s="1666"/>
      <c r="AA62" s="1666"/>
      <c r="AB62" s="1666"/>
      <c r="AC62" s="1666"/>
      <c r="AD62" s="1383"/>
      <c r="AE62" s="1383"/>
      <c r="AF62" s="1383"/>
      <c r="AG62" s="1383"/>
      <c r="AH62" s="1383"/>
      <c r="AI62" s="1383"/>
      <c r="AJ62" s="1383"/>
      <c r="AK62" s="1383"/>
      <c r="AL62" s="1383"/>
      <c r="AM62" s="1383"/>
      <c r="AN62" s="1383"/>
      <c r="AO62" s="1383"/>
      <c r="AP62" s="1383"/>
      <c r="AQ62" s="1383"/>
      <c r="AR62" s="1383"/>
      <c r="AS62" s="1383"/>
      <c r="AT62" s="1383"/>
      <c r="AU62"/>
      <c r="AV62"/>
      <c r="AW62"/>
      <c r="AX62"/>
      <c r="AY62"/>
      <c r="AZ62"/>
      <c r="BA62"/>
      <c r="BB62"/>
    </row>
    <row r="63" spans="1:54" s="5" customFormat="1" ht="15" hidden="1" customHeight="1" x14ac:dyDescent="0.25">
      <c r="B63" s="203"/>
      <c r="C63" s="164"/>
      <c r="D63" s="105"/>
      <c r="E63" s="105"/>
      <c r="F63" s="535"/>
      <c r="G63" s="1383"/>
      <c r="H63" s="535">
        <v>0</v>
      </c>
      <c r="I63" s="535">
        <v>0</v>
      </c>
      <c r="J63" s="535">
        <v>0</v>
      </c>
      <c r="K63" s="535">
        <v>0</v>
      </c>
      <c r="L63" s="1607"/>
      <c r="M63" s="1684"/>
      <c r="N63" s="1684"/>
      <c r="O63" s="1684"/>
      <c r="P63" s="1684"/>
      <c r="Q63" s="1666"/>
      <c r="R63" s="1666"/>
      <c r="S63" s="1666"/>
      <c r="T63" s="1666"/>
      <c r="U63" s="1666"/>
      <c r="V63" s="1666"/>
      <c r="W63" s="1666"/>
      <c r="X63" s="1666"/>
      <c r="Y63" s="1666"/>
      <c r="Z63" s="1666"/>
      <c r="AA63" s="1666"/>
      <c r="AB63" s="1666"/>
      <c r="AC63" s="1666"/>
      <c r="AD63" s="1383"/>
      <c r="AE63" s="1383"/>
      <c r="AF63" s="1383"/>
      <c r="AG63" s="1383"/>
      <c r="AH63" s="1383"/>
      <c r="AI63" s="1383"/>
      <c r="AJ63" s="1383"/>
      <c r="AK63" s="1383"/>
      <c r="AL63" s="1383"/>
      <c r="AM63" s="1383"/>
      <c r="AN63" s="1383"/>
      <c r="AO63" s="1383"/>
      <c r="AP63" s="1383"/>
      <c r="AQ63" s="1383"/>
      <c r="AR63" s="1383"/>
      <c r="AS63" s="1383"/>
      <c r="AT63" s="1383"/>
      <c r="AU63"/>
      <c r="AV63"/>
      <c r="AW63"/>
      <c r="AX63"/>
      <c r="AY63"/>
      <c r="AZ63"/>
      <c r="BA63"/>
      <c r="BB63"/>
    </row>
    <row r="64" spans="1:54" s="5" customFormat="1" ht="15" hidden="1" customHeight="1" x14ac:dyDescent="0.25">
      <c r="B64" s="240"/>
      <c r="C64" s="164"/>
      <c r="D64" s="172"/>
      <c r="E64" s="172"/>
      <c r="F64" s="1409"/>
      <c r="G64" s="1383"/>
      <c r="H64" s="535">
        <v>0</v>
      </c>
      <c r="I64" s="535">
        <v>0</v>
      </c>
      <c r="J64" s="535">
        <v>0</v>
      </c>
      <c r="K64" s="535">
        <v>0</v>
      </c>
      <c r="L64" s="1607"/>
      <c r="M64" s="1684"/>
      <c r="N64" s="1684"/>
      <c r="O64" s="1684"/>
      <c r="P64" s="1684"/>
      <c r="Q64" s="1666"/>
      <c r="R64" s="1666"/>
      <c r="S64" s="1666"/>
      <c r="T64" s="1666"/>
      <c r="U64" s="1666"/>
      <c r="V64" s="1666"/>
      <c r="W64" s="1666"/>
      <c r="X64" s="1666"/>
      <c r="Y64" s="1666"/>
      <c r="Z64" s="1666"/>
      <c r="AA64" s="1666"/>
      <c r="AB64" s="1666"/>
      <c r="AC64" s="1666"/>
      <c r="AD64" s="1383"/>
      <c r="AE64" s="1383"/>
      <c r="AF64" s="1383"/>
      <c r="AG64" s="1383"/>
      <c r="AH64" s="1383"/>
      <c r="AI64" s="1383"/>
      <c r="AJ64" s="1383"/>
      <c r="AK64" s="1383"/>
      <c r="AL64" s="1383"/>
      <c r="AM64" s="1383"/>
      <c r="AN64" s="1383"/>
      <c r="AO64" s="1383"/>
      <c r="AP64" s="1383"/>
      <c r="AQ64" s="1383"/>
      <c r="AR64" s="1383"/>
      <c r="AS64" s="1383"/>
      <c r="AT64" s="1383"/>
      <c r="AU64"/>
      <c r="AV64"/>
      <c r="AW64"/>
      <c r="AX64"/>
      <c r="AY64"/>
      <c r="AZ64"/>
      <c r="BA64"/>
      <c r="BB64"/>
    </row>
    <row r="65" spans="1:54" s="5" customFormat="1" ht="15" hidden="1" customHeight="1" x14ac:dyDescent="0.25">
      <c r="B65" s="240"/>
      <c r="C65" s="164"/>
      <c r="D65" s="172"/>
      <c r="E65" s="172"/>
      <c r="F65" s="1409"/>
      <c r="G65" s="1383"/>
      <c r="H65" s="535">
        <v>0</v>
      </c>
      <c r="I65" s="535">
        <v>0</v>
      </c>
      <c r="J65" s="535">
        <v>0</v>
      </c>
      <c r="K65" s="535">
        <v>0</v>
      </c>
      <c r="L65" s="1607"/>
      <c r="M65" s="1684"/>
      <c r="N65" s="1684"/>
      <c r="O65" s="1684"/>
      <c r="P65" s="1684"/>
      <c r="Q65" s="1666"/>
      <c r="R65" s="1666"/>
      <c r="S65" s="1666"/>
      <c r="T65" s="1666"/>
      <c r="U65" s="1666"/>
      <c r="V65" s="1666"/>
      <c r="W65" s="1666"/>
      <c r="X65" s="1666"/>
      <c r="Y65" s="1666"/>
      <c r="Z65" s="1666"/>
      <c r="AA65" s="1666"/>
      <c r="AB65" s="1666"/>
      <c r="AC65" s="1666"/>
      <c r="AD65" s="1383"/>
      <c r="AE65" s="1383"/>
      <c r="AF65" s="1383"/>
      <c r="AG65" s="1383"/>
      <c r="AH65" s="1383"/>
      <c r="AI65" s="1383"/>
      <c r="AJ65" s="1383"/>
      <c r="AK65" s="1383"/>
      <c r="AL65" s="1383"/>
      <c r="AM65" s="1383"/>
      <c r="AN65" s="1383"/>
      <c r="AO65" s="1383"/>
      <c r="AP65" s="1383"/>
      <c r="AQ65" s="1383"/>
      <c r="AR65" s="1383"/>
      <c r="AS65" s="1383"/>
      <c r="AT65" s="1383"/>
      <c r="AU65"/>
      <c r="AV65"/>
      <c r="AW65"/>
      <c r="AX65"/>
      <c r="AY65"/>
      <c r="AZ65"/>
      <c r="BA65"/>
      <c r="BB65"/>
    </row>
    <row r="66" spans="1:54" s="5" customFormat="1" ht="15" hidden="1" customHeight="1" x14ac:dyDescent="0.25">
      <c r="B66" s="240"/>
      <c r="C66" s="164"/>
      <c r="D66" s="172"/>
      <c r="E66" s="172"/>
      <c r="F66" s="1409"/>
      <c r="G66" s="1383"/>
      <c r="H66" s="535">
        <v>0</v>
      </c>
      <c r="I66" s="535">
        <v>0</v>
      </c>
      <c r="J66" s="535">
        <v>0</v>
      </c>
      <c r="K66" s="535">
        <v>0</v>
      </c>
      <c r="L66" s="1607"/>
      <c r="M66" s="1684"/>
      <c r="N66" s="1684"/>
      <c r="O66" s="1684"/>
      <c r="P66" s="1684"/>
      <c r="Q66" s="1666"/>
      <c r="R66" s="1666"/>
      <c r="S66" s="1666"/>
      <c r="T66" s="1666"/>
      <c r="U66" s="1666"/>
      <c r="V66" s="1666"/>
      <c r="W66" s="1666"/>
      <c r="X66" s="1666"/>
      <c r="Y66" s="1666"/>
      <c r="Z66" s="1666"/>
      <c r="AA66" s="1666"/>
      <c r="AB66" s="1666"/>
      <c r="AC66" s="1666"/>
      <c r="AD66" s="1383"/>
      <c r="AE66" s="1383"/>
      <c r="AF66" s="1383"/>
      <c r="AG66" s="1383"/>
      <c r="AH66" s="1383"/>
      <c r="AI66" s="1383"/>
      <c r="AJ66" s="1383"/>
      <c r="AK66" s="1383"/>
      <c r="AL66" s="1383"/>
      <c r="AM66" s="1383"/>
      <c r="AN66" s="1383"/>
      <c r="AO66" s="1383"/>
      <c r="AP66" s="1383"/>
      <c r="AQ66" s="1383"/>
      <c r="AR66" s="1383"/>
      <c r="AS66" s="1383"/>
      <c r="AT66" s="1383"/>
      <c r="AU66"/>
      <c r="AV66"/>
      <c r="AW66"/>
      <c r="AX66"/>
      <c r="AY66"/>
      <c r="AZ66"/>
      <c r="BA66"/>
      <c r="BB66"/>
    </row>
    <row r="67" spans="1:54" s="5" customFormat="1" ht="15" hidden="1" customHeight="1" x14ac:dyDescent="0.25">
      <c r="B67" s="170"/>
      <c r="C67" s="171"/>
      <c r="D67" s="172"/>
      <c r="E67" s="172"/>
      <c r="F67" s="1409"/>
      <c r="G67" s="1383"/>
      <c r="H67" s="535">
        <v>0</v>
      </c>
      <c r="I67" s="535">
        <v>0</v>
      </c>
      <c r="J67" s="535">
        <v>0</v>
      </c>
      <c r="K67" s="535">
        <v>0</v>
      </c>
      <c r="L67" s="1607"/>
      <c r="M67" s="1684"/>
      <c r="N67" s="1684"/>
      <c r="O67" s="1684"/>
      <c r="P67" s="1684"/>
      <c r="Q67" s="1666"/>
      <c r="R67" s="1666"/>
      <c r="S67" s="1666"/>
      <c r="T67" s="1666"/>
      <c r="U67" s="1666"/>
      <c r="V67" s="1666"/>
      <c r="W67" s="1666"/>
      <c r="X67" s="1666"/>
      <c r="Y67" s="1666"/>
      <c r="Z67" s="1666"/>
      <c r="AA67" s="1666"/>
      <c r="AB67" s="1666"/>
      <c r="AC67" s="1666"/>
      <c r="AD67" s="1383"/>
      <c r="AE67" s="1383"/>
      <c r="AF67" s="1383"/>
      <c r="AG67" s="1383"/>
      <c r="AH67" s="1383"/>
      <c r="AI67" s="1383"/>
      <c r="AJ67" s="1383"/>
      <c r="AK67" s="1383"/>
      <c r="AL67" s="1383"/>
      <c r="AM67" s="1383"/>
      <c r="AN67" s="1383"/>
      <c r="AO67" s="1383"/>
      <c r="AP67" s="1383"/>
      <c r="AQ67" s="1383"/>
      <c r="AR67" s="1383"/>
      <c r="AS67" s="1383"/>
      <c r="AT67" s="1383"/>
      <c r="AU67"/>
      <c r="AV67"/>
      <c r="AW67"/>
      <c r="AX67"/>
      <c r="AY67"/>
      <c r="AZ67"/>
      <c r="BA67"/>
      <c r="BB67"/>
    </row>
    <row r="68" spans="1:54" s="5" customFormat="1" ht="15" hidden="1" customHeight="1" x14ac:dyDescent="0.25">
      <c r="B68" s="201"/>
      <c r="C68" s="171"/>
      <c r="D68" s="172"/>
      <c r="E68" s="172"/>
      <c r="F68" s="1409"/>
      <c r="G68" s="1383"/>
      <c r="H68" s="535">
        <v>0</v>
      </c>
      <c r="I68" s="535">
        <v>0</v>
      </c>
      <c r="J68" s="535">
        <v>0</v>
      </c>
      <c r="K68" s="535">
        <v>0</v>
      </c>
      <c r="L68" s="1607"/>
      <c r="M68" s="1684"/>
      <c r="N68" s="1684"/>
      <c r="O68" s="1684"/>
      <c r="P68" s="1684"/>
      <c r="Q68" s="1666"/>
      <c r="R68" s="1666"/>
      <c r="S68" s="1666"/>
      <c r="T68" s="1666"/>
      <c r="U68" s="1666"/>
      <c r="V68" s="1666"/>
      <c r="W68" s="1666"/>
      <c r="X68" s="1666"/>
      <c r="Y68" s="1666"/>
      <c r="Z68" s="1666"/>
      <c r="AA68" s="1666"/>
      <c r="AB68" s="1666"/>
      <c r="AC68" s="1666"/>
      <c r="AD68" s="1383"/>
      <c r="AE68" s="1383"/>
      <c r="AF68" s="1383"/>
      <c r="AG68" s="1383"/>
      <c r="AH68" s="1383"/>
      <c r="AI68" s="1383"/>
      <c r="AJ68" s="1383"/>
      <c r="AK68" s="1383"/>
      <c r="AL68" s="1383"/>
      <c r="AM68" s="1383"/>
      <c r="AN68" s="1383"/>
      <c r="AO68" s="1383"/>
      <c r="AP68" s="1383"/>
      <c r="AQ68" s="1383"/>
      <c r="AR68" s="1383"/>
      <c r="AS68" s="1383"/>
      <c r="AT68" s="1383"/>
      <c r="AU68"/>
      <c r="AV68"/>
      <c r="AW68"/>
      <c r="AX68"/>
      <c r="AY68"/>
      <c r="AZ68"/>
      <c r="BA68"/>
      <c r="BB68"/>
    </row>
    <row r="69" spans="1:54" s="5" customFormat="1" ht="30" hidden="1" customHeight="1" x14ac:dyDescent="0.25">
      <c r="B69" s="173"/>
      <c r="C69" s="171"/>
      <c r="D69" s="132"/>
      <c r="E69" s="132"/>
      <c r="F69" s="594"/>
      <c r="G69" s="1383"/>
      <c r="H69" s="594">
        <v>0</v>
      </c>
      <c r="I69" s="594">
        <v>0</v>
      </c>
      <c r="J69" s="594">
        <v>0</v>
      </c>
      <c r="K69" s="594">
        <v>0</v>
      </c>
      <c r="L69" s="1607"/>
      <c r="M69" s="1684"/>
      <c r="N69" s="1684"/>
      <c r="O69" s="1684"/>
      <c r="P69" s="1684"/>
      <c r="Q69" s="1666"/>
      <c r="R69" s="1666"/>
      <c r="S69" s="1666"/>
      <c r="T69" s="1666"/>
      <c r="U69" s="1666"/>
      <c r="V69" s="1666"/>
      <c r="W69" s="1666"/>
      <c r="X69" s="1666"/>
      <c r="Y69" s="1666"/>
      <c r="Z69" s="1666"/>
      <c r="AA69" s="1666"/>
      <c r="AB69" s="1666"/>
      <c r="AC69" s="1666"/>
      <c r="AD69" s="1383"/>
      <c r="AE69" s="1383"/>
      <c r="AF69" s="1383"/>
      <c r="AG69" s="1383"/>
      <c r="AH69" s="1383"/>
      <c r="AI69" s="1383"/>
      <c r="AJ69" s="1383"/>
      <c r="AK69" s="1383"/>
      <c r="AL69" s="1383"/>
      <c r="AM69" s="1383"/>
      <c r="AN69" s="1383"/>
      <c r="AO69" s="1383"/>
      <c r="AP69" s="1383"/>
      <c r="AQ69" s="1383"/>
      <c r="AR69" s="1383"/>
      <c r="AS69" s="1383"/>
      <c r="AT69" s="1383"/>
      <c r="AU69"/>
      <c r="AV69"/>
      <c r="AW69"/>
      <c r="AX69"/>
      <c r="AY69"/>
      <c r="AZ69"/>
      <c r="BA69"/>
      <c r="BB69"/>
    </row>
    <row r="70" spans="1:54" s="5" customFormat="1" ht="15" hidden="1" customHeight="1" x14ac:dyDescent="0.25">
      <c r="B70" s="201"/>
      <c r="C70" s="171"/>
      <c r="D70" s="132"/>
      <c r="E70" s="132"/>
      <c r="F70" s="594"/>
      <c r="G70" s="1383"/>
      <c r="H70" s="594">
        <v>0</v>
      </c>
      <c r="I70" s="594">
        <v>0</v>
      </c>
      <c r="J70" s="594">
        <v>0</v>
      </c>
      <c r="K70" s="594">
        <v>0</v>
      </c>
      <c r="L70" s="1607"/>
      <c r="M70" s="1684"/>
      <c r="N70" s="1684"/>
      <c r="O70" s="1684"/>
      <c r="P70" s="1684"/>
      <c r="Q70" s="1666"/>
      <c r="R70" s="1666"/>
      <c r="S70" s="1666"/>
      <c r="T70" s="1666"/>
      <c r="U70" s="1666"/>
      <c r="V70" s="1666"/>
      <c r="W70" s="1666"/>
      <c r="X70" s="1666"/>
      <c r="Y70" s="1666"/>
      <c r="Z70" s="1666"/>
      <c r="AA70" s="1666"/>
      <c r="AB70" s="1666"/>
      <c r="AC70" s="1666"/>
      <c r="AD70" s="1383"/>
      <c r="AE70" s="1383"/>
      <c r="AF70" s="1383"/>
      <c r="AG70" s="1383"/>
      <c r="AH70" s="1383"/>
      <c r="AI70" s="1383"/>
      <c r="AJ70" s="1383"/>
      <c r="AK70" s="1383"/>
      <c r="AL70" s="1383"/>
      <c r="AM70" s="1383"/>
      <c r="AN70" s="1383"/>
      <c r="AO70" s="1383"/>
      <c r="AP70" s="1383"/>
      <c r="AQ70" s="1383"/>
      <c r="AR70" s="1383"/>
      <c r="AS70" s="1383"/>
      <c r="AT70" s="1383"/>
      <c r="AU70"/>
      <c r="AV70"/>
      <c r="AW70"/>
      <c r="AX70"/>
      <c r="AY70"/>
      <c r="AZ70"/>
      <c r="BA70"/>
      <c r="BB70"/>
    </row>
    <row r="71" spans="1:54" s="5" customFormat="1" ht="15" hidden="1" customHeight="1" x14ac:dyDescent="0.25">
      <c r="B71" s="240"/>
      <c r="C71" s="171"/>
      <c r="D71" s="132"/>
      <c r="E71" s="132"/>
      <c r="F71" s="594"/>
      <c r="G71" s="1383"/>
      <c r="H71" s="594">
        <v>0</v>
      </c>
      <c r="I71" s="594">
        <v>0</v>
      </c>
      <c r="J71" s="594">
        <v>0</v>
      </c>
      <c r="K71" s="594">
        <v>0</v>
      </c>
      <c r="L71" s="1607"/>
      <c r="M71" s="1684"/>
      <c r="N71" s="1684"/>
      <c r="O71" s="1684"/>
      <c r="P71" s="1684"/>
      <c r="Q71" s="1666"/>
      <c r="R71" s="1666"/>
      <c r="S71" s="1666"/>
      <c r="T71" s="1666"/>
      <c r="U71" s="1666"/>
      <c r="V71" s="1666"/>
      <c r="W71" s="1666"/>
      <c r="X71" s="1666"/>
      <c r="Y71" s="1666"/>
      <c r="Z71" s="1666"/>
      <c r="AA71" s="1666"/>
      <c r="AB71" s="1666"/>
      <c r="AC71" s="1666"/>
      <c r="AD71" s="1383"/>
      <c r="AE71" s="1383"/>
      <c r="AF71" s="1383"/>
      <c r="AG71" s="1383"/>
      <c r="AH71" s="1383"/>
      <c r="AI71" s="1383"/>
      <c r="AJ71" s="1383"/>
      <c r="AK71" s="1383"/>
      <c r="AL71" s="1383"/>
      <c r="AM71" s="1383"/>
      <c r="AN71" s="1383"/>
      <c r="AO71" s="1383"/>
      <c r="AP71" s="1383"/>
      <c r="AQ71" s="1383"/>
      <c r="AR71" s="1383"/>
      <c r="AS71" s="1383"/>
      <c r="AT71" s="1383"/>
      <c r="AU71"/>
      <c r="AV71"/>
      <c r="AW71"/>
      <c r="AX71"/>
      <c r="AY71"/>
      <c r="AZ71"/>
      <c r="BA71"/>
      <c r="BB71"/>
    </row>
    <row r="72" spans="1:54" s="5" customFormat="1" ht="10.5" hidden="1" customHeight="1" thickBot="1" x14ac:dyDescent="0.25">
      <c r="B72" s="201"/>
      <c r="C72" s="171"/>
      <c r="D72" s="243"/>
      <c r="E72" s="243"/>
      <c r="F72" s="597"/>
      <c r="G72" s="688"/>
      <c r="H72" s="597"/>
      <c r="I72" s="597"/>
      <c r="J72" s="597"/>
      <c r="K72" s="597"/>
      <c r="L72" s="1607"/>
      <c r="M72" s="1684"/>
      <c r="N72" s="1684"/>
      <c r="O72" s="1684"/>
      <c r="P72" s="1684"/>
      <c r="Q72" s="1666"/>
      <c r="R72" s="1666"/>
      <c r="S72" s="1666"/>
      <c r="T72" s="1666"/>
      <c r="U72" s="1666"/>
      <c r="V72" s="1666"/>
      <c r="W72" s="1666"/>
      <c r="X72" s="1666"/>
      <c r="Y72" s="1666"/>
      <c r="Z72" s="1666"/>
      <c r="AA72" s="1666"/>
      <c r="AB72" s="1666"/>
      <c r="AC72" s="1666"/>
      <c r="AD72" s="1383"/>
      <c r="AE72" s="1383"/>
      <c r="AF72" s="1383"/>
      <c r="AG72" s="1383"/>
      <c r="AH72" s="1383"/>
      <c r="AI72" s="1383"/>
      <c r="AJ72" s="1383"/>
      <c r="AK72" s="1383"/>
      <c r="AL72" s="1383"/>
      <c r="AM72" s="1383"/>
      <c r="AN72" s="1383"/>
      <c r="AO72" s="1383"/>
      <c r="AP72" s="1383"/>
      <c r="AQ72" s="1383"/>
      <c r="AR72" s="1383"/>
      <c r="AS72" s="1383"/>
      <c r="AT72" s="1383"/>
      <c r="AU72"/>
      <c r="AV72"/>
      <c r="AW72"/>
      <c r="AX72"/>
      <c r="AY72"/>
      <c r="AZ72"/>
      <c r="BA72"/>
      <c r="BB72"/>
    </row>
    <row r="73" spans="1:54" s="5" customFormat="1" ht="15" hidden="1" customHeight="1" thickBot="1" x14ac:dyDescent="0.3">
      <c r="B73" s="62" t="s">
        <v>477</v>
      </c>
      <c r="C73" s="166"/>
      <c r="D73" s="220">
        <v>0</v>
      </c>
      <c r="E73" s="220">
        <v>0</v>
      </c>
      <c r="F73" s="1394">
        <v>0</v>
      </c>
      <c r="G73" s="1383">
        <v>0</v>
      </c>
      <c r="H73" s="1395">
        <v>0</v>
      </c>
      <c r="I73" s="1395">
        <v>0</v>
      </c>
      <c r="J73" s="1395">
        <v>0</v>
      </c>
      <c r="K73" s="1395">
        <v>0</v>
      </c>
      <c r="L73" s="1653"/>
      <c r="M73" s="1684"/>
      <c r="N73" s="1684"/>
      <c r="O73" s="1684"/>
      <c r="P73" s="1684"/>
      <c r="Q73" s="1666"/>
      <c r="R73" s="1666"/>
      <c r="S73" s="1666"/>
      <c r="T73" s="1666"/>
      <c r="U73" s="1666"/>
      <c r="V73" s="1666"/>
      <c r="W73" s="1666"/>
      <c r="X73" s="1666"/>
      <c r="Y73" s="1666"/>
      <c r="Z73" s="1666"/>
      <c r="AA73" s="1666"/>
      <c r="AB73" s="1666"/>
      <c r="AC73" s="1666"/>
      <c r="AD73" s="1383"/>
      <c r="AE73" s="1383"/>
      <c r="AF73" s="1383"/>
      <c r="AG73" s="1383"/>
      <c r="AH73" s="1383"/>
      <c r="AI73" s="1383"/>
      <c r="AJ73" s="1383"/>
      <c r="AK73" s="1383"/>
      <c r="AL73" s="1383"/>
      <c r="AM73" s="1383"/>
      <c r="AN73" s="1383"/>
      <c r="AO73" s="1383"/>
      <c r="AP73" s="1383"/>
      <c r="AQ73" s="1383"/>
      <c r="AR73" s="1383"/>
      <c r="AS73" s="1383"/>
      <c r="AT73" s="1383"/>
      <c r="AU73"/>
      <c r="AV73"/>
      <c r="AW73"/>
      <c r="AX73"/>
      <c r="AY73"/>
      <c r="AZ73"/>
      <c r="BA73"/>
      <c r="BB73"/>
    </row>
    <row r="74" spans="1:54" s="5" customFormat="1" ht="15" hidden="1" customHeight="1" thickBot="1" x14ac:dyDescent="0.25">
      <c r="B74" s="161"/>
      <c r="C74" s="171"/>
      <c r="F74" s="535"/>
      <c r="G74" s="535"/>
      <c r="H74" s="535"/>
      <c r="I74" s="535"/>
      <c r="J74" s="535"/>
      <c r="K74" s="535"/>
      <c r="L74" s="1607"/>
      <c r="M74" s="1684"/>
      <c r="N74" s="1684"/>
      <c r="O74" s="1684"/>
      <c r="P74" s="1684"/>
      <c r="Q74" s="1666"/>
      <c r="R74" s="1666"/>
      <c r="S74" s="1666"/>
      <c r="T74" s="1666"/>
      <c r="U74" s="1666"/>
      <c r="V74" s="1666"/>
      <c r="W74" s="1666"/>
      <c r="X74" s="1666"/>
      <c r="Y74" s="1666"/>
      <c r="Z74" s="1666"/>
      <c r="AA74" s="1666"/>
      <c r="AB74" s="1666"/>
      <c r="AC74" s="1666"/>
      <c r="AD74" s="1383"/>
      <c r="AE74" s="1383"/>
      <c r="AF74" s="1383"/>
      <c r="AG74" s="1383"/>
      <c r="AH74" s="1383"/>
      <c r="AI74" s="1383"/>
      <c r="AJ74" s="1383"/>
      <c r="AK74" s="1383"/>
      <c r="AL74" s="1383"/>
      <c r="AM74" s="1383"/>
      <c r="AN74" s="1383"/>
      <c r="AO74" s="1383"/>
      <c r="AP74" s="1383"/>
      <c r="AQ74" s="1383"/>
      <c r="AR74" s="1383"/>
      <c r="AS74" s="1383"/>
      <c r="AT74" s="1383"/>
      <c r="AU74"/>
      <c r="AV74"/>
      <c r="AW74"/>
      <c r="AX74"/>
      <c r="AY74"/>
      <c r="AZ74"/>
      <c r="BA74"/>
      <c r="BB74"/>
    </row>
    <row r="75" spans="1:54" s="5" customFormat="1" ht="15.75" hidden="1" thickBot="1" x14ac:dyDescent="0.3">
      <c r="B75" s="663" t="s">
        <v>928</v>
      </c>
      <c r="C75" s="171" t="s">
        <v>479</v>
      </c>
      <c r="D75" s="174">
        <v>0</v>
      </c>
      <c r="E75" s="174">
        <v>0</v>
      </c>
      <c r="F75" s="1410">
        <v>0</v>
      </c>
      <c r="G75" s="1383">
        <v>0</v>
      </c>
      <c r="H75" s="1410">
        <v>0</v>
      </c>
      <c r="I75" s="1410">
        <v>0</v>
      </c>
      <c r="J75" s="1410">
        <v>0</v>
      </c>
      <c r="K75" s="1410">
        <v>0</v>
      </c>
      <c r="L75" s="1653"/>
      <c r="M75" s="1684"/>
      <c r="N75" s="1684"/>
      <c r="O75" s="1684"/>
      <c r="P75" s="1684"/>
      <c r="Q75" s="1666"/>
      <c r="R75" s="1666"/>
      <c r="S75" s="1666"/>
      <c r="T75" s="1666"/>
      <c r="U75" s="1666"/>
      <c r="V75" s="1666"/>
      <c r="W75" s="1666"/>
      <c r="X75" s="1666"/>
      <c r="Y75" s="1666"/>
      <c r="Z75" s="1666"/>
      <c r="AA75" s="1666"/>
      <c r="AB75" s="1666"/>
      <c r="AC75" s="1666"/>
      <c r="AD75" s="1383"/>
      <c r="AE75" s="1383"/>
      <c r="AF75" s="1383"/>
      <c r="AG75" s="1383"/>
      <c r="AH75" s="1383"/>
      <c r="AI75" s="1383"/>
      <c r="AJ75" s="1383"/>
      <c r="AK75" s="1383"/>
      <c r="AL75" s="1383"/>
      <c r="AM75" s="1383"/>
      <c r="AN75" s="1383"/>
      <c r="AO75" s="1383"/>
      <c r="AP75" s="1383"/>
      <c r="AQ75" s="1383"/>
      <c r="AR75" s="1383"/>
      <c r="AS75" s="1383"/>
      <c r="AT75" s="1383"/>
      <c r="AU75"/>
      <c r="AV75"/>
      <c r="AW75"/>
      <c r="AX75"/>
      <c r="AY75"/>
      <c r="AZ75"/>
      <c r="BA75"/>
      <c r="BB75"/>
    </row>
    <row r="76" spans="1:54" s="5" customFormat="1" ht="7.5" customHeight="1" thickBot="1" x14ac:dyDescent="0.3">
      <c r="B76" s="175"/>
      <c r="C76" s="171"/>
      <c r="D76" s="243"/>
      <c r="E76" s="243"/>
      <c r="F76" s="597"/>
      <c r="G76" s="597"/>
      <c r="H76" s="597"/>
      <c r="I76" s="597"/>
      <c r="J76" s="597"/>
      <c r="K76" s="597"/>
      <c r="L76" s="1607"/>
      <c r="M76" s="1684"/>
      <c r="N76" s="1684"/>
      <c r="O76" s="1684"/>
      <c r="P76" s="1684"/>
      <c r="Q76" s="1666"/>
      <c r="R76" s="1666"/>
      <c r="S76" s="1666"/>
      <c r="T76" s="1666"/>
      <c r="U76" s="1666"/>
      <c r="V76" s="1666"/>
      <c r="W76" s="1666"/>
      <c r="X76" s="1666"/>
      <c r="Y76" s="1666"/>
      <c r="Z76" s="1666"/>
      <c r="AA76" s="1666"/>
      <c r="AB76" s="1666"/>
      <c r="AC76" s="1666"/>
      <c r="AD76" s="1383"/>
      <c r="AE76" s="1383"/>
      <c r="AF76" s="1383"/>
      <c r="AG76" s="1383"/>
      <c r="AH76" s="1383"/>
      <c r="AI76" s="1383"/>
      <c r="AJ76" s="1383"/>
      <c r="AK76" s="1383"/>
      <c r="AL76" s="1383"/>
      <c r="AM76" s="1383"/>
      <c r="AN76" s="1383"/>
      <c r="AO76" s="1383"/>
      <c r="AP76" s="1383"/>
      <c r="AQ76" s="1383"/>
      <c r="AR76" s="1383"/>
      <c r="AS76" s="1383"/>
      <c r="AT76" s="1383"/>
      <c r="AU76"/>
      <c r="AV76"/>
      <c r="AW76"/>
      <c r="AX76"/>
      <c r="AY76"/>
      <c r="AZ76"/>
      <c r="BA76"/>
      <c r="BB76"/>
    </row>
    <row r="77" spans="1:54" s="212" customFormat="1" ht="23.25" customHeight="1" thickBot="1" x14ac:dyDescent="0.3">
      <c r="B77" s="1405" t="s">
        <v>84</v>
      </c>
      <c r="C77" s="1406"/>
      <c r="D77" s="1407">
        <v>0</v>
      </c>
      <c r="E77" s="1407">
        <v>1600000</v>
      </c>
      <c r="F77" s="1411">
        <v>0</v>
      </c>
      <c r="G77" s="1411">
        <v>0</v>
      </c>
      <c r="H77" s="1411">
        <v>0</v>
      </c>
      <c r="I77" s="1411">
        <v>0</v>
      </c>
      <c r="J77" s="1411">
        <v>0</v>
      </c>
      <c r="K77" s="1411">
        <v>1600000</v>
      </c>
      <c r="L77" s="1653"/>
      <c r="M77" s="1684"/>
      <c r="N77" s="1684"/>
      <c r="O77" s="1684"/>
      <c r="P77" s="1684"/>
      <c r="Q77" s="1666"/>
      <c r="R77" s="1666"/>
      <c r="S77" s="1666"/>
      <c r="T77" s="1666"/>
      <c r="U77" s="1666"/>
      <c r="V77" s="1666"/>
      <c r="W77" s="1666"/>
      <c r="X77" s="1666"/>
      <c r="Y77" s="1666"/>
      <c r="Z77" s="1666"/>
      <c r="AA77" s="1666"/>
      <c r="AB77" s="1666"/>
      <c r="AC77" s="1666"/>
      <c r="AD77" s="1383"/>
      <c r="AE77" s="1383"/>
      <c r="AF77" s="1383"/>
      <c r="AG77" s="1383"/>
      <c r="AH77" s="1383"/>
      <c r="AI77" s="1383"/>
      <c r="AJ77" s="1383"/>
      <c r="AK77" s="1383"/>
      <c r="AL77" s="1383"/>
      <c r="AM77" s="1383"/>
      <c r="AN77" s="1383"/>
      <c r="AO77" s="1383"/>
      <c r="AP77" s="1383"/>
      <c r="AQ77" s="1383"/>
      <c r="AR77" s="1383"/>
      <c r="AS77" s="1383"/>
      <c r="AT77" s="1383"/>
      <c r="AU77"/>
      <c r="AV77"/>
      <c r="AW77"/>
      <c r="AX77"/>
      <c r="AY77"/>
      <c r="AZ77"/>
      <c r="BA77"/>
      <c r="BB77"/>
    </row>
    <row r="78" spans="1:54" s="5" customFormat="1" ht="12" customHeight="1" x14ac:dyDescent="0.25">
      <c r="B78" s="240"/>
      <c r="C78" s="164"/>
      <c r="F78" s="535"/>
      <c r="G78" s="535"/>
      <c r="H78" s="535"/>
      <c r="I78" s="535"/>
      <c r="J78" s="535"/>
      <c r="K78" s="535"/>
      <c r="L78" s="1607"/>
      <c r="M78" s="1684"/>
      <c r="N78" s="1684"/>
      <c r="O78" s="1684"/>
      <c r="P78" s="1684"/>
      <c r="Q78" s="1666"/>
      <c r="R78" s="1666"/>
      <c r="S78" s="1666"/>
      <c r="T78" s="1666"/>
      <c r="U78" s="1666"/>
      <c r="V78" s="1666"/>
      <c r="W78" s="1666"/>
      <c r="X78" s="1666"/>
      <c r="Y78" s="1666"/>
      <c r="Z78" s="1666"/>
      <c r="AA78" s="1666"/>
      <c r="AB78" s="1666"/>
      <c r="AC78" s="1666"/>
      <c r="AD78" s="1383"/>
      <c r="AE78" s="1383"/>
      <c r="AF78" s="1383"/>
      <c r="AG78" s="1383"/>
      <c r="AH78" s="1383"/>
      <c r="AI78" s="1383"/>
      <c r="AJ78" s="1383"/>
      <c r="AK78" s="1383"/>
      <c r="AL78" s="1383"/>
      <c r="AM78" s="1383"/>
      <c r="AN78" s="1383"/>
      <c r="AO78" s="1383"/>
      <c r="AP78" s="1383"/>
      <c r="AQ78" s="1383"/>
      <c r="AR78" s="1383"/>
      <c r="AS78" s="1383"/>
      <c r="AT78" s="1383"/>
      <c r="AU78"/>
      <c r="AV78"/>
      <c r="AW78"/>
      <c r="AX78"/>
      <c r="AY78"/>
      <c r="AZ78"/>
      <c r="BA78"/>
      <c r="BB78"/>
    </row>
    <row r="79" spans="1:54" s="5" customFormat="1" ht="28.5" customHeight="1" x14ac:dyDescent="0.25">
      <c r="A79" s="160" t="s">
        <v>321</v>
      </c>
      <c r="B79" s="176"/>
      <c r="C79" s="177"/>
      <c r="F79" s="535"/>
      <c r="G79" s="535"/>
      <c r="H79" s="535"/>
      <c r="I79" s="535"/>
      <c r="J79" s="535"/>
      <c r="K79" s="535"/>
      <c r="L79" s="1607"/>
      <c r="M79" s="1684"/>
      <c r="N79" s="1684"/>
      <c r="O79" s="1684"/>
      <c r="P79" s="1684"/>
      <c r="Q79" s="1666"/>
      <c r="R79" s="1666"/>
      <c r="S79" s="1666"/>
      <c r="T79" s="1666"/>
      <c r="U79" s="1666"/>
      <c r="V79" s="1666"/>
      <c r="W79" s="1666"/>
      <c r="X79" s="1666"/>
      <c r="Y79" s="1666"/>
      <c r="Z79" s="1666"/>
      <c r="AA79" s="1666"/>
      <c r="AB79" s="1666"/>
      <c r="AC79" s="1666"/>
      <c r="AD79" s="1383"/>
      <c r="AE79" s="1383"/>
      <c r="AF79" s="1383"/>
      <c r="AG79" s="1383"/>
      <c r="AH79" s="1383"/>
      <c r="AI79" s="1383"/>
      <c r="AJ79" s="1383"/>
      <c r="AK79" s="1383"/>
      <c r="AL79" s="1383"/>
      <c r="AM79" s="1383"/>
      <c r="AN79" s="1383"/>
      <c r="AO79" s="1383"/>
      <c r="AP79" s="1383"/>
      <c r="AQ79" s="1383"/>
      <c r="AR79" s="1383"/>
      <c r="AS79" s="1383"/>
      <c r="AT79" s="1383"/>
      <c r="AU79"/>
      <c r="AV79"/>
      <c r="AW79"/>
      <c r="AX79"/>
      <c r="AY79"/>
      <c r="AZ79"/>
      <c r="BA79"/>
      <c r="BB79"/>
    </row>
    <row r="80" spans="1:54" s="5" customFormat="1" ht="5.25" customHeight="1" x14ac:dyDescent="0.25">
      <c r="A80" s="178"/>
      <c r="B80" s="176"/>
      <c r="C80" s="177"/>
      <c r="F80" s="535"/>
      <c r="G80" s="535"/>
      <c r="H80" s="535"/>
      <c r="I80" s="535"/>
      <c r="J80" s="535"/>
      <c r="K80" s="535"/>
      <c r="L80" s="1607"/>
      <c r="M80" s="1684"/>
      <c r="N80" s="1684"/>
      <c r="O80" s="1684"/>
      <c r="P80" s="1684"/>
      <c r="Q80" s="1666"/>
      <c r="R80" s="1666"/>
      <c r="S80" s="1666"/>
      <c r="T80" s="1666"/>
      <c r="U80" s="1666"/>
      <c r="V80" s="1666"/>
      <c r="W80" s="1666"/>
      <c r="X80" s="1666"/>
      <c r="Y80" s="1666"/>
      <c r="Z80" s="1666"/>
      <c r="AA80" s="1666"/>
      <c r="AB80" s="1666"/>
      <c r="AC80" s="1666"/>
      <c r="AD80" s="1383"/>
      <c r="AE80" s="1383"/>
      <c r="AF80" s="1383"/>
      <c r="AG80" s="1383"/>
      <c r="AH80" s="1383"/>
      <c r="AI80" s="1383"/>
      <c r="AJ80" s="1383"/>
      <c r="AK80" s="1383"/>
      <c r="AL80" s="1383"/>
      <c r="AM80" s="1383"/>
      <c r="AN80" s="1383"/>
      <c r="AO80" s="1383"/>
      <c r="AP80" s="1383"/>
      <c r="AQ80" s="1383"/>
      <c r="AR80" s="1383"/>
      <c r="AS80" s="1383"/>
      <c r="AT80" s="1383"/>
      <c r="AU80"/>
      <c r="AV80"/>
      <c r="AW80"/>
      <c r="AX80"/>
      <c r="AY80"/>
      <c r="AZ80"/>
      <c r="BA80"/>
      <c r="BB80"/>
    </row>
    <row r="81" spans="1:54" s="5" customFormat="1" ht="14.1" hidden="1" customHeight="1" x14ac:dyDescent="0.25">
      <c r="A81" s="106"/>
      <c r="B81" s="661" t="s">
        <v>85</v>
      </c>
      <c r="C81" s="164"/>
      <c r="F81" s="535"/>
      <c r="G81" s="535"/>
      <c r="H81" s="535"/>
      <c r="I81" s="535"/>
      <c r="J81" s="535"/>
      <c r="K81" s="535"/>
      <c r="L81" s="1607"/>
      <c r="M81" s="1684"/>
      <c r="N81" s="1684"/>
      <c r="O81" s="1684"/>
      <c r="P81" s="1684"/>
      <c r="Q81" s="1666"/>
      <c r="R81" s="1666"/>
      <c r="S81" s="1666"/>
      <c r="T81" s="1666"/>
      <c r="U81" s="1666"/>
      <c r="V81" s="1666"/>
      <c r="W81" s="1666"/>
      <c r="X81" s="1666"/>
      <c r="Y81" s="1666"/>
      <c r="Z81" s="1666"/>
      <c r="AA81" s="1666"/>
      <c r="AB81" s="1666"/>
      <c r="AC81" s="1666"/>
      <c r="AD81" s="1383"/>
      <c r="AE81" s="1383"/>
      <c r="AF81" s="1383"/>
      <c r="AG81" s="1383"/>
      <c r="AH81" s="1383"/>
      <c r="AI81" s="1383"/>
      <c r="AJ81" s="1383"/>
      <c r="AK81" s="1383"/>
      <c r="AL81" s="1383"/>
      <c r="AM81" s="1383"/>
      <c r="AN81" s="1383"/>
      <c r="AO81" s="1383"/>
      <c r="AP81" s="1383"/>
      <c r="AQ81" s="1383"/>
      <c r="AR81" s="1383"/>
      <c r="AS81" s="1383"/>
      <c r="AT81" s="1383"/>
      <c r="AU81"/>
      <c r="AV81"/>
      <c r="AW81"/>
      <c r="AX81"/>
      <c r="AY81"/>
      <c r="AZ81"/>
      <c r="BA81"/>
      <c r="BB81"/>
    </row>
    <row r="82" spans="1:54" s="5" customFormat="1" ht="14.25" hidden="1" customHeight="1" x14ac:dyDescent="0.25">
      <c r="A82" s="106"/>
      <c r="B82" s="161"/>
      <c r="C82" s="164"/>
      <c r="F82" s="535"/>
      <c r="G82" s="535"/>
      <c r="H82" s="535"/>
      <c r="I82" s="535"/>
      <c r="J82" s="535"/>
      <c r="K82" s="535"/>
      <c r="L82" s="1607"/>
      <c r="M82" s="1684"/>
      <c r="N82" s="1684"/>
      <c r="O82" s="1684"/>
      <c r="P82" s="1684"/>
      <c r="Q82" s="1666"/>
      <c r="R82" s="1666"/>
      <c r="S82" s="1666"/>
      <c r="T82" s="1666"/>
      <c r="U82" s="1666"/>
      <c r="V82" s="1666"/>
      <c r="W82" s="1666"/>
      <c r="X82" s="1666"/>
      <c r="Y82" s="1666"/>
      <c r="Z82" s="1666"/>
      <c r="AA82" s="1666"/>
      <c r="AB82" s="1666"/>
      <c r="AC82" s="1666"/>
      <c r="AD82" s="1383"/>
      <c r="AE82" s="1383"/>
      <c r="AF82" s="1383"/>
      <c r="AG82" s="1383"/>
      <c r="AH82" s="1383"/>
      <c r="AI82" s="1383"/>
      <c r="AJ82" s="1383"/>
      <c r="AK82" s="1383"/>
      <c r="AL82" s="1383"/>
      <c r="AM82" s="1383"/>
      <c r="AN82" s="1383"/>
      <c r="AO82" s="1383"/>
      <c r="AP82" s="1383"/>
      <c r="AQ82" s="1383"/>
      <c r="AR82" s="1383"/>
      <c r="AS82" s="1383"/>
      <c r="AT82" s="1383"/>
      <c r="AU82"/>
      <c r="AV82"/>
      <c r="AW82"/>
      <c r="AX82"/>
      <c r="AY82"/>
      <c r="AZ82"/>
      <c r="BA82"/>
      <c r="BB82"/>
    </row>
    <row r="83" spans="1:54" s="5" customFormat="1" ht="8.25" hidden="1" customHeight="1" x14ac:dyDescent="0.25">
      <c r="A83" s="118"/>
      <c r="B83" s="179"/>
      <c r="C83" s="164">
        <v>0</v>
      </c>
      <c r="D83" s="226"/>
      <c r="E83" s="226"/>
      <c r="F83" s="682"/>
      <c r="G83" s="535"/>
      <c r="H83" s="682"/>
      <c r="I83" s="682"/>
      <c r="J83" s="682"/>
      <c r="K83" s="682"/>
      <c r="L83" s="1653"/>
      <c r="M83" s="1684"/>
      <c r="N83" s="1684"/>
      <c r="O83" s="1684"/>
      <c r="P83" s="1684"/>
      <c r="Q83" s="1666"/>
      <c r="R83" s="1666"/>
      <c r="S83" s="1666"/>
      <c r="T83" s="1666"/>
      <c r="U83" s="1666"/>
      <c r="V83" s="1666"/>
      <c r="W83" s="1666"/>
      <c r="X83" s="1666"/>
      <c r="Y83" s="1666"/>
      <c r="Z83" s="1666"/>
      <c r="AA83" s="1666"/>
      <c r="AB83" s="1666"/>
      <c r="AC83" s="1666"/>
      <c r="AD83" s="1383"/>
      <c r="AE83" s="1383"/>
      <c r="AF83" s="1383"/>
      <c r="AG83" s="1383"/>
      <c r="AH83" s="1383"/>
      <c r="AI83" s="1383"/>
      <c r="AJ83" s="1383"/>
      <c r="AK83" s="1383"/>
      <c r="AL83" s="1383"/>
      <c r="AM83" s="1383"/>
      <c r="AN83" s="1383"/>
      <c r="AO83" s="1383"/>
      <c r="AP83" s="1383"/>
      <c r="AQ83" s="1383"/>
      <c r="AR83" s="1383"/>
      <c r="AS83" s="1383"/>
      <c r="AT83" s="1383"/>
      <c r="AU83"/>
      <c r="AV83"/>
      <c r="AW83"/>
      <c r="AX83"/>
      <c r="AY83"/>
      <c r="AZ83"/>
      <c r="BA83"/>
      <c r="BB83"/>
    </row>
    <row r="84" spans="1:54" s="5" customFormat="1" ht="16.5" hidden="1" customHeight="1" x14ac:dyDescent="0.25">
      <c r="B84" s="162" t="s">
        <v>442</v>
      </c>
      <c r="C84" s="1808"/>
      <c r="D84" s="133"/>
      <c r="E84" s="133"/>
      <c r="F84" s="630"/>
      <c r="G84" s="535"/>
      <c r="H84" s="535"/>
      <c r="I84" s="535"/>
      <c r="J84" s="535"/>
      <c r="K84" s="535"/>
      <c r="L84" s="1607"/>
      <c r="M84" s="1684"/>
      <c r="N84" s="1684"/>
      <c r="O84" s="1684"/>
      <c r="P84" s="1684"/>
      <c r="Q84" s="1666"/>
      <c r="R84" s="1666"/>
      <c r="S84" s="1666"/>
      <c r="T84" s="1666"/>
      <c r="U84" s="1666"/>
      <c r="V84" s="1666"/>
      <c r="W84" s="1666"/>
      <c r="X84" s="1666"/>
      <c r="Y84" s="1666"/>
      <c r="Z84" s="1666"/>
      <c r="AA84" s="1666"/>
      <c r="AB84" s="1666"/>
      <c r="AC84" s="1666"/>
      <c r="AD84" s="1383"/>
      <c r="AE84" s="1383"/>
      <c r="AF84" s="1383"/>
      <c r="AG84" s="1383"/>
      <c r="AH84" s="1383"/>
      <c r="AI84" s="1383"/>
      <c r="AJ84" s="1383"/>
      <c r="AK84" s="1383"/>
      <c r="AL84" s="1383"/>
      <c r="AM84" s="1383"/>
      <c r="AN84" s="1383"/>
      <c r="AO84" s="1383"/>
      <c r="AP84" s="1383"/>
      <c r="AQ84" s="1383"/>
      <c r="AR84" s="1383"/>
      <c r="AS84" s="1383"/>
      <c r="AT84" s="1383"/>
      <c r="AU84"/>
      <c r="AV84"/>
      <c r="AW84"/>
      <c r="AX84"/>
      <c r="AY84"/>
      <c r="AZ84"/>
      <c r="BA84"/>
      <c r="BB84"/>
    </row>
    <row r="85" spans="1:54" s="5" customFormat="1" hidden="1" x14ac:dyDescent="0.25">
      <c r="B85" s="206" t="s">
        <v>907</v>
      </c>
      <c r="C85" s="241"/>
      <c r="D85" s="134"/>
      <c r="E85" s="134"/>
      <c r="F85" s="630"/>
      <c r="G85" s="536"/>
      <c r="H85" s="630"/>
      <c r="I85" s="630"/>
      <c r="J85" s="630"/>
      <c r="K85" s="630"/>
      <c r="L85" s="1607"/>
      <c r="M85" s="1684"/>
      <c r="N85" s="1684"/>
      <c r="O85" s="1684"/>
      <c r="P85" s="1684"/>
      <c r="Q85" s="1666"/>
      <c r="R85" s="1666"/>
      <c r="S85" s="1666"/>
      <c r="T85" s="1666"/>
      <c r="U85" s="1666"/>
      <c r="V85" s="1666"/>
      <c r="W85" s="1666"/>
      <c r="X85" s="1666"/>
      <c r="Y85" s="1666"/>
      <c r="Z85" s="1666"/>
      <c r="AA85" s="1666"/>
      <c r="AB85" s="1666"/>
      <c r="AC85" s="1666"/>
      <c r="AD85" s="1383"/>
      <c r="AE85" s="1383"/>
      <c r="AF85" s="1383"/>
      <c r="AG85" s="1383"/>
      <c r="AH85" s="1383"/>
      <c r="AI85" s="1383"/>
      <c r="AJ85" s="1383"/>
      <c r="AK85" s="1383"/>
      <c r="AL85" s="1383"/>
      <c r="AM85" s="1383"/>
      <c r="AN85" s="1383"/>
      <c r="AO85" s="1383"/>
      <c r="AP85" s="1383"/>
      <c r="AQ85" s="1383"/>
      <c r="AR85" s="1383"/>
      <c r="AS85" s="1383"/>
      <c r="AT85" s="1383"/>
      <c r="AU85"/>
      <c r="AV85"/>
      <c r="AW85"/>
      <c r="AX85"/>
      <c r="AY85"/>
      <c r="AZ85"/>
      <c r="BA85"/>
      <c r="BB85"/>
    </row>
    <row r="86" spans="1:54" s="5" customFormat="1" ht="15.75" hidden="1" x14ac:dyDescent="0.25">
      <c r="B86" s="180"/>
      <c r="C86" s="241"/>
      <c r="D86" s="134"/>
      <c r="E86" s="134"/>
      <c r="F86" s="630"/>
      <c r="G86" s="536"/>
      <c r="H86" s="630">
        <v>0</v>
      </c>
      <c r="I86" s="630"/>
      <c r="J86" s="630"/>
      <c r="K86" s="630">
        <v>0</v>
      </c>
      <c r="L86" s="1607"/>
      <c r="M86" s="1684"/>
      <c r="N86" s="1684"/>
      <c r="O86" s="1684"/>
      <c r="P86" s="1684"/>
      <c r="Q86" s="1666"/>
      <c r="R86" s="1666"/>
      <c r="S86" s="1666"/>
      <c r="T86" s="1666"/>
      <c r="U86" s="1666"/>
      <c r="V86" s="1666"/>
      <c r="W86" s="1666"/>
      <c r="X86" s="1666"/>
      <c r="Y86" s="1666"/>
      <c r="Z86" s="1666"/>
      <c r="AA86" s="1666"/>
      <c r="AB86" s="1666"/>
      <c r="AC86" s="1666"/>
      <c r="AD86" s="1383"/>
      <c r="AE86" s="1383"/>
      <c r="AF86" s="1383"/>
      <c r="AG86" s="1383"/>
      <c r="AH86" s="1383"/>
      <c r="AI86" s="1383"/>
      <c r="AJ86" s="1383"/>
      <c r="AK86" s="1383"/>
      <c r="AL86" s="1383"/>
      <c r="AM86" s="1383"/>
      <c r="AN86" s="1383"/>
      <c r="AO86" s="1383"/>
      <c r="AP86" s="1383"/>
      <c r="AQ86" s="1383"/>
      <c r="AR86" s="1383"/>
      <c r="AS86" s="1383"/>
      <c r="AT86" s="1383"/>
      <c r="AU86"/>
      <c r="AV86"/>
      <c r="AW86"/>
      <c r="AX86"/>
      <c r="AY86"/>
      <c r="AZ86"/>
      <c r="BA86"/>
      <c r="BB86"/>
    </row>
    <row r="87" spans="1:54" s="5" customFormat="1" ht="16.5" hidden="1" customHeight="1" x14ac:dyDescent="0.25">
      <c r="B87" s="180"/>
      <c r="C87" s="241"/>
      <c r="D87" s="244"/>
      <c r="E87" s="244"/>
      <c r="F87" s="1392"/>
      <c r="G87" s="1383"/>
      <c r="H87" s="1392">
        <v>0</v>
      </c>
      <c r="I87" s="1392"/>
      <c r="J87" s="1392"/>
      <c r="K87" s="1392">
        <v>0</v>
      </c>
      <c r="L87" s="1607"/>
      <c r="M87" s="1684"/>
      <c r="N87" s="1684"/>
      <c r="O87" s="1684"/>
      <c r="P87" s="1684"/>
      <c r="Q87" s="1666"/>
      <c r="R87" s="1666"/>
      <c r="S87" s="1666"/>
      <c r="T87" s="1666"/>
      <c r="U87" s="1666"/>
      <c r="V87" s="1666"/>
      <c r="W87" s="1666"/>
      <c r="X87" s="1666"/>
      <c r="Y87" s="1666"/>
      <c r="Z87" s="1666"/>
      <c r="AA87" s="1666"/>
      <c r="AB87" s="1666"/>
      <c r="AC87" s="1666"/>
      <c r="AD87" s="1383"/>
      <c r="AE87" s="1383"/>
      <c r="AF87" s="1383"/>
      <c r="AG87" s="1383"/>
      <c r="AH87" s="1383"/>
      <c r="AI87" s="1383"/>
      <c r="AJ87" s="1383"/>
      <c r="AK87" s="1383"/>
      <c r="AL87" s="1383"/>
      <c r="AM87" s="1383"/>
      <c r="AN87" s="1383"/>
      <c r="AO87" s="1383"/>
      <c r="AP87" s="1383"/>
      <c r="AQ87" s="1383"/>
      <c r="AR87" s="1383"/>
      <c r="AS87" s="1383"/>
      <c r="AT87" s="1383"/>
      <c r="AU87"/>
      <c r="AV87"/>
      <c r="AW87"/>
      <c r="AX87"/>
      <c r="AY87"/>
      <c r="AZ87"/>
      <c r="BA87"/>
      <c r="BB87"/>
    </row>
    <row r="88" spans="1:54" s="5" customFormat="1" ht="15.75" hidden="1" x14ac:dyDescent="0.25">
      <c r="B88" s="180"/>
      <c r="C88" s="241"/>
      <c r="D88" s="244"/>
      <c r="E88" s="244"/>
      <c r="F88" s="1392"/>
      <c r="G88" s="540"/>
      <c r="H88" s="1392">
        <v>0</v>
      </c>
      <c r="I88" s="1392"/>
      <c r="J88" s="1392"/>
      <c r="K88" s="1392">
        <v>0</v>
      </c>
      <c r="L88" s="1607"/>
      <c r="M88" s="1684"/>
      <c r="N88" s="1684"/>
      <c r="O88" s="1684"/>
      <c r="P88" s="1684"/>
      <c r="Q88" s="1666"/>
      <c r="R88" s="1666"/>
      <c r="S88" s="1666"/>
      <c r="T88" s="1666"/>
      <c r="U88" s="1666"/>
      <c r="V88" s="1666"/>
      <c r="W88" s="1666"/>
      <c r="X88" s="1666"/>
      <c r="Y88" s="1666"/>
      <c r="Z88" s="1666"/>
      <c r="AA88" s="1666"/>
      <c r="AB88" s="1666"/>
      <c r="AC88" s="1666"/>
      <c r="AD88" s="1383"/>
      <c r="AE88" s="1383"/>
      <c r="AF88" s="1383"/>
      <c r="AG88" s="1383"/>
      <c r="AH88" s="1383"/>
      <c r="AI88" s="1383"/>
      <c r="AJ88" s="1383"/>
      <c r="AK88" s="1383"/>
      <c r="AL88" s="1383"/>
      <c r="AM88" s="1383"/>
      <c r="AN88" s="1383"/>
      <c r="AO88" s="1383"/>
      <c r="AP88" s="1383"/>
      <c r="AQ88" s="1383"/>
      <c r="AR88" s="1383"/>
      <c r="AS88" s="1383"/>
      <c r="AT88" s="1383"/>
      <c r="AU88"/>
      <c r="AV88"/>
      <c r="AW88"/>
      <c r="AX88"/>
      <c r="AY88"/>
      <c r="AZ88"/>
      <c r="BA88"/>
      <c r="BB88"/>
    </row>
    <row r="89" spans="1:54" s="5" customFormat="1" ht="15.75" hidden="1" x14ac:dyDescent="0.25">
      <c r="B89" s="180"/>
      <c r="C89" s="241"/>
      <c r="D89" s="244"/>
      <c r="E89" s="244"/>
      <c r="F89" s="1392"/>
      <c r="G89" s="540"/>
      <c r="H89" s="1392">
        <v>0</v>
      </c>
      <c r="I89" s="1392"/>
      <c r="J89" s="1392"/>
      <c r="K89" s="1392">
        <v>0</v>
      </c>
      <c r="L89" s="1607"/>
      <c r="M89" s="1684"/>
      <c r="N89" s="1684"/>
      <c r="O89" s="1684"/>
      <c r="P89" s="1684"/>
      <c r="Q89" s="1666"/>
      <c r="R89" s="1666"/>
      <c r="S89" s="1666"/>
      <c r="T89" s="1666"/>
      <c r="U89" s="1666"/>
      <c r="V89" s="1666"/>
      <c r="W89" s="1666"/>
      <c r="X89" s="1666"/>
      <c r="Y89" s="1666"/>
      <c r="Z89" s="1666"/>
      <c r="AA89" s="1666"/>
      <c r="AB89" s="1666"/>
      <c r="AC89" s="1666"/>
      <c r="AD89" s="1383"/>
      <c r="AE89" s="1383"/>
      <c r="AF89" s="1383"/>
      <c r="AG89" s="1383"/>
      <c r="AH89" s="1383"/>
      <c r="AI89" s="1383"/>
      <c r="AJ89" s="1383"/>
      <c r="AK89" s="1383"/>
      <c r="AL89" s="1383"/>
      <c r="AM89" s="1383"/>
      <c r="AN89" s="1383"/>
      <c r="AO89" s="1383"/>
      <c r="AP89" s="1383"/>
      <c r="AQ89" s="1383"/>
      <c r="AR89" s="1383"/>
      <c r="AS89" s="1383"/>
      <c r="AT89" s="1383"/>
      <c r="AU89"/>
      <c r="AV89"/>
      <c r="AW89"/>
      <c r="AX89"/>
      <c r="AY89"/>
      <c r="AZ89"/>
      <c r="BA89"/>
      <c r="BB89"/>
    </row>
    <row r="90" spans="1:54" s="5" customFormat="1" hidden="1" x14ac:dyDescent="0.25">
      <c r="B90" s="206" t="s">
        <v>908</v>
      </c>
      <c r="C90" s="241"/>
      <c r="D90" s="244"/>
      <c r="E90" s="244"/>
      <c r="F90" s="1392"/>
      <c r="G90" s="540"/>
      <c r="H90" s="1392"/>
      <c r="I90" s="1392"/>
      <c r="J90" s="1392"/>
      <c r="K90" s="1392"/>
      <c r="L90" s="1607"/>
      <c r="M90" s="1684"/>
      <c r="N90" s="1684"/>
      <c r="O90" s="1684"/>
      <c r="P90" s="1684"/>
      <c r="Q90" s="1666"/>
      <c r="R90" s="1666"/>
      <c r="S90" s="1666"/>
      <c r="T90" s="1666"/>
      <c r="U90" s="1666"/>
      <c r="V90" s="1666"/>
      <c r="W90" s="1666"/>
      <c r="X90" s="1666"/>
      <c r="Y90" s="1666"/>
      <c r="Z90" s="1666"/>
      <c r="AA90" s="1666"/>
      <c r="AB90" s="1666"/>
      <c r="AC90" s="1666"/>
      <c r="AD90" s="1383"/>
      <c r="AE90" s="1383"/>
      <c r="AF90" s="1383"/>
      <c r="AG90" s="1383"/>
      <c r="AH90" s="1383"/>
      <c r="AI90" s="1383"/>
      <c r="AJ90" s="1383"/>
      <c r="AK90" s="1383"/>
      <c r="AL90" s="1383"/>
      <c r="AM90" s="1383"/>
      <c r="AN90" s="1383"/>
      <c r="AO90" s="1383"/>
      <c r="AP90" s="1383"/>
      <c r="AQ90" s="1383"/>
      <c r="AR90" s="1383"/>
      <c r="AS90" s="1383"/>
      <c r="AT90" s="1383"/>
      <c r="AU90"/>
      <c r="AV90"/>
      <c r="AW90"/>
      <c r="AX90"/>
      <c r="AY90"/>
      <c r="AZ90"/>
      <c r="BA90"/>
      <c r="BB90"/>
    </row>
    <row r="91" spans="1:54" s="5" customFormat="1" ht="15.75" hidden="1" x14ac:dyDescent="0.25">
      <c r="B91" s="180"/>
      <c r="C91" s="241"/>
      <c r="D91" s="244"/>
      <c r="E91" s="244"/>
      <c r="F91" s="1392"/>
      <c r="G91" s="1383"/>
      <c r="H91" s="1392">
        <v>0</v>
      </c>
      <c r="I91" s="1392"/>
      <c r="J91" s="1392"/>
      <c r="K91" s="1392">
        <v>0</v>
      </c>
      <c r="L91" s="1607"/>
      <c r="M91" s="1684"/>
      <c r="N91" s="1684"/>
      <c r="O91" s="1684"/>
      <c r="P91" s="1684"/>
      <c r="Q91" s="1666"/>
      <c r="R91" s="1666"/>
      <c r="S91" s="1666"/>
      <c r="T91" s="1666"/>
      <c r="U91" s="1666"/>
      <c r="V91" s="1666"/>
      <c r="W91" s="1666"/>
      <c r="X91" s="1666"/>
      <c r="Y91" s="1666"/>
      <c r="Z91" s="1666"/>
      <c r="AA91" s="1666"/>
      <c r="AB91" s="1666"/>
      <c r="AC91" s="1666"/>
      <c r="AD91" s="1383"/>
      <c r="AE91" s="1383"/>
      <c r="AF91" s="1383"/>
      <c r="AG91" s="1383"/>
      <c r="AH91" s="1383"/>
      <c r="AI91" s="1383"/>
      <c r="AJ91" s="1383"/>
      <c r="AK91" s="1383"/>
      <c r="AL91" s="1383"/>
      <c r="AM91" s="1383"/>
      <c r="AN91" s="1383"/>
      <c r="AO91" s="1383"/>
      <c r="AP91" s="1383"/>
      <c r="AQ91" s="1383"/>
      <c r="AR91" s="1383"/>
      <c r="AS91" s="1383"/>
      <c r="AT91" s="1383"/>
      <c r="AU91"/>
      <c r="AV91"/>
      <c r="AW91"/>
      <c r="AX91"/>
      <c r="AY91"/>
      <c r="AZ91"/>
      <c r="BA91"/>
      <c r="BB91"/>
    </row>
    <row r="92" spans="1:54" s="5" customFormat="1" ht="15.75" hidden="1" x14ac:dyDescent="0.25">
      <c r="B92" s="180"/>
      <c r="C92" s="241"/>
      <c r="D92" s="244"/>
      <c r="E92" s="244"/>
      <c r="F92" s="1392"/>
      <c r="G92" s="1383"/>
      <c r="H92" s="1392">
        <v>0</v>
      </c>
      <c r="I92" s="1392"/>
      <c r="J92" s="1392"/>
      <c r="K92" s="1392">
        <v>0</v>
      </c>
      <c r="L92" s="1607"/>
      <c r="M92" s="1684"/>
      <c r="N92" s="1684"/>
      <c r="O92" s="1684"/>
      <c r="P92" s="1684"/>
      <c r="Q92" s="1666"/>
      <c r="R92" s="1666"/>
      <c r="S92" s="1666"/>
      <c r="T92" s="1666"/>
      <c r="U92" s="1666"/>
      <c r="V92" s="1666"/>
      <c r="W92" s="1666"/>
      <c r="X92" s="1666"/>
      <c r="Y92" s="1666"/>
      <c r="Z92" s="1666"/>
      <c r="AA92" s="1666"/>
      <c r="AB92" s="1666"/>
      <c r="AC92" s="1666"/>
      <c r="AD92" s="1383"/>
      <c r="AE92" s="1383"/>
      <c r="AF92" s="1383"/>
      <c r="AG92" s="1383"/>
      <c r="AH92" s="1383"/>
      <c r="AI92" s="1383"/>
      <c r="AJ92" s="1383"/>
      <c r="AK92" s="1383"/>
      <c r="AL92" s="1383"/>
      <c r="AM92" s="1383"/>
      <c r="AN92" s="1383"/>
      <c r="AO92" s="1383"/>
      <c r="AP92" s="1383"/>
      <c r="AQ92" s="1383"/>
      <c r="AR92" s="1383"/>
      <c r="AS92" s="1383"/>
      <c r="AT92" s="1383"/>
      <c r="AU92"/>
      <c r="AV92"/>
      <c r="AW92"/>
      <c r="AX92"/>
      <c r="AY92"/>
      <c r="AZ92"/>
      <c r="BA92"/>
      <c r="BB92"/>
    </row>
    <row r="93" spans="1:54" s="5" customFormat="1" ht="15.75" hidden="1" x14ac:dyDescent="0.25">
      <c r="B93" s="180"/>
      <c r="C93" s="241"/>
      <c r="D93" s="244"/>
      <c r="E93" s="244"/>
      <c r="F93" s="1392"/>
      <c r="G93" s="1383"/>
      <c r="H93" s="1392">
        <v>0</v>
      </c>
      <c r="I93" s="1392"/>
      <c r="J93" s="1392"/>
      <c r="K93" s="1392">
        <v>0</v>
      </c>
      <c r="L93" s="1607"/>
      <c r="M93" s="1684"/>
      <c r="N93" s="1684"/>
      <c r="O93" s="1684"/>
      <c r="P93" s="1684"/>
      <c r="Q93" s="1666"/>
      <c r="R93" s="1666"/>
      <c r="S93" s="1666"/>
      <c r="T93" s="1666"/>
      <c r="U93" s="1666"/>
      <c r="V93" s="1666"/>
      <c r="W93" s="1666"/>
      <c r="X93" s="1666"/>
      <c r="Y93" s="1666"/>
      <c r="Z93" s="1666"/>
      <c r="AA93" s="1666"/>
      <c r="AB93" s="1666"/>
      <c r="AC93" s="1666"/>
      <c r="AD93" s="1383"/>
      <c r="AE93" s="1383"/>
      <c r="AF93" s="1383"/>
      <c r="AG93" s="1383"/>
      <c r="AH93" s="1383"/>
      <c r="AI93" s="1383"/>
      <c r="AJ93" s="1383"/>
      <c r="AK93" s="1383"/>
      <c r="AL93" s="1383"/>
      <c r="AM93" s="1383"/>
      <c r="AN93" s="1383"/>
      <c r="AO93" s="1383"/>
      <c r="AP93" s="1383"/>
      <c r="AQ93" s="1383"/>
      <c r="AR93" s="1383"/>
      <c r="AS93" s="1383"/>
      <c r="AT93" s="1383"/>
      <c r="AU93"/>
      <c r="AV93"/>
      <c r="AW93"/>
      <c r="AX93"/>
      <c r="AY93"/>
      <c r="AZ93"/>
      <c r="BA93"/>
      <c r="BB93"/>
    </row>
    <row r="94" spans="1:54" s="5" customFormat="1" hidden="1" x14ac:dyDescent="0.25">
      <c r="B94" s="230" t="s">
        <v>791</v>
      </c>
      <c r="C94" s="241"/>
      <c r="D94" s="244"/>
      <c r="E94" s="244"/>
      <c r="F94" s="1392"/>
      <c r="G94" s="540"/>
      <c r="H94" s="1392"/>
      <c r="I94" s="1392"/>
      <c r="J94" s="1392"/>
      <c r="K94" s="1392"/>
      <c r="L94" s="1607"/>
      <c r="M94" s="1684"/>
      <c r="N94" s="1684"/>
      <c r="O94" s="1684"/>
      <c r="P94" s="1684"/>
      <c r="Q94" s="1666"/>
      <c r="R94" s="1666"/>
      <c r="S94" s="1666"/>
      <c r="T94" s="1666"/>
      <c r="U94" s="1666"/>
      <c r="V94" s="1666"/>
      <c r="W94" s="1666"/>
      <c r="X94" s="1666"/>
      <c r="Y94" s="1666"/>
      <c r="Z94" s="1666"/>
      <c r="AA94" s="1666"/>
      <c r="AB94" s="1666"/>
      <c r="AC94" s="1666"/>
      <c r="AD94" s="1383"/>
      <c r="AE94" s="1383"/>
      <c r="AF94" s="1383"/>
      <c r="AG94" s="1383"/>
      <c r="AH94" s="1383"/>
      <c r="AI94" s="1383"/>
      <c r="AJ94" s="1383"/>
      <c r="AK94" s="1383"/>
      <c r="AL94" s="1383"/>
      <c r="AM94" s="1383"/>
      <c r="AN94" s="1383"/>
      <c r="AO94" s="1383"/>
      <c r="AP94" s="1383"/>
      <c r="AQ94" s="1383"/>
      <c r="AR94" s="1383"/>
      <c r="AS94" s="1383"/>
      <c r="AT94" s="1383"/>
      <c r="AU94"/>
      <c r="AV94"/>
      <c r="AW94"/>
      <c r="AX94"/>
      <c r="AY94"/>
      <c r="AZ94"/>
      <c r="BA94"/>
      <c r="BB94"/>
    </row>
    <row r="95" spans="1:54" s="5" customFormat="1" ht="15.75" hidden="1" x14ac:dyDescent="0.25">
      <c r="B95" s="180"/>
      <c r="C95" s="241"/>
      <c r="D95" s="244"/>
      <c r="E95" s="244"/>
      <c r="F95" s="1392"/>
      <c r="G95" s="540"/>
      <c r="H95" s="1392"/>
      <c r="I95" s="1392"/>
      <c r="J95" s="1392"/>
      <c r="K95" s="1392">
        <v>0</v>
      </c>
      <c r="L95" s="1607"/>
      <c r="M95" s="1684"/>
      <c r="N95" s="1684"/>
      <c r="O95" s="1684"/>
      <c r="P95" s="1684"/>
      <c r="Q95" s="1666"/>
      <c r="R95" s="1666"/>
      <c r="S95" s="1666"/>
      <c r="T95" s="1666"/>
      <c r="U95" s="1666"/>
      <c r="V95" s="1666"/>
      <c r="W95" s="1666"/>
      <c r="X95" s="1666"/>
      <c r="Y95" s="1666"/>
      <c r="Z95" s="1666"/>
      <c r="AA95" s="1666"/>
      <c r="AB95" s="1666"/>
      <c r="AC95" s="1666"/>
      <c r="AD95" s="1383"/>
      <c r="AE95" s="1383"/>
      <c r="AF95" s="1383"/>
      <c r="AG95" s="1383"/>
      <c r="AH95" s="1383"/>
      <c r="AI95" s="1383"/>
      <c r="AJ95" s="1383"/>
      <c r="AK95" s="1383"/>
      <c r="AL95" s="1383"/>
      <c r="AM95" s="1383"/>
      <c r="AN95" s="1383"/>
      <c r="AO95" s="1383"/>
      <c r="AP95" s="1383"/>
      <c r="AQ95" s="1383"/>
      <c r="AR95" s="1383"/>
      <c r="AS95" s="1383"/>
      <c r="AT95" s="1383"/>
      <c r="AU95"/>
      <c r="AV95"/>
      <c r="AW95"/>
      <c r="AX95"/>
      <c r="AY95"/>
      <c r="AZ95"/>
      <c r="BA95"/>
      <c r="BB95"/>
    </row>
    <row r="96" spans="1:54" s="5" customFormat="1" ht="15.75" hidden="1" x14ac:dyDescent="0.25">
      <c r="B96" s="180"/>
      <c r="C96" s="241"/>
      <c r="D96" s="244"/>
      <c r="E96" s="244"/>
      <c r="F96" s="1392"/>
      <c r="G96" s="540"/>
      <c r="H96" s="1392"/>
      <c r="I96" s="1392"/>
      <c r="J96" s="1392"/>
      <c r="K96" s="1392">
        <v>0</v>
      </c>
      <c r="L96" s="1607"/>
      <c r="M96" s="1684"/>
      <c r="N96" s="1684"/>
      <c r="O96" s="1684"/>
      <c r="P96" s="1684"/>
      <c r="Q96" s="1666"/>
      <c r="R96" s="1666"/>
      <c r="S96" s="1666"/>
      <c r="T96" s="1666"/>
      <c r="U96" s="1666"/>
      <c r="V96" s="1666"/>
      <c r="W96" s="1666"/>
      <c r="X96" s="1666"/>
      <c r="Y96" s="1666"/>
      <c r="Z96" s="1666"/>
      <c r="AA96" s="1666"/>
      <c r="AB96" s="1666"/>
      <c r="AC96" s="1666"/>
      <c r="AD96" s="1383"/>
      <c r="AE96" s="1383"/>
      <c r="AF96" s="1383"/>
      <c r="AG96" s="1383"/>
      <c r="AH96" s="1383"/>
      <c r="AI96" s="1383"/>
      <c r="AJ96" s="1383"/>
      <c r="AK96" s="1383"/>
      <c r="AL96" s="1383"/>
      <c r="AM96" s="1383"/>
      <c r="AN96" s="1383"/>
      <c r="AO96" s="1383"/>
      <c r="AP96" s="1383"/>
      <c r="AQ96" s="1383"/>
      <c r="AR96" s="1383"/>
      <c r="AS96" s="1383"/>
      <c r="AT96" s="1383"/>
      <c r="AU96"/>
      <c r="AV96"/>
      <c r="AW96"/>
      <c r="AX96"/>
      <c r="AY96"/>
      <c r="AZ96"/>
      <c r="BA96"/>
      <c r="BB96"/>
    </row>
    <row r="97" spans="2:54" s="5" customFormat="1" ht="15.75" hidden="1" x14ac:dyDescent="0.25">
      <c r="B97" s="180"/>
      <c r="C97" s="241"/>
      <c r="D97" s="244"/>
      <c r="E97" s="244"/>
      <c r="F97" s="1392"/>
      <c r="G97" s="540"/>
      <c r="H97" s="1392"/>
      <c r="I97" s="1392"/>
      <c r="J97" s="1392"/>
      <c r="K97" s="1392">
        <v>0</v>
      </c>
      <c r="L97" s="1607"/>
      <c r="M97" s="1684"/>
      <c r="N97" s="1684"/>
      <c r="O97" s="1684"/>
      <c r="P97" s="1684"/>
      <c r="Q97" s="1666"/>
      <c r="R97" s="1666"/>
      <c r="S97" s="1666"/>
      <c r="T97" s="1666"/>
      <c r="U97" s="1666"/>
      <c r="V97" s="1666"/>
      <c r="W97" s="1666"/>
      <c r="X97" s="1666"/>
      <c r="Y97" s="1666"/>
      <c r="Z97" s="1666"/>
      <c r="AA97" s="1666"/>
      <c r="AB97" s="1666"/>
      <c r="AC97" s="1666"/>
      <c r="AD97" s="1383"/>
      <c r="AE97" s="1383"/>
      <c r="AF97" s="1383"/>
      <c r="AG97" s="1383"/>
      <c r="AH97" s="1383"/>
      <c r="AI97" s="1383"/>
      <c r="AJ97" s="1383"/>
      <c r="AK97" s="1383"/>
      <c r="AL97" s="1383"/>
      <c r="AM97" s="1383"/>
      <c r="AN97" s="1383"/>
      <c r="AO97" s="1383"/>
      <c r="AP97" s="1383"/>
      <c r="AQ97" s="1383"/>
      <c r="AR97" s="1383"/>
      <c r="AS97" s="1383"/>
      <c r="AT97" s="1383"/>
      <c r="AU97"/>
      <c r="AV97"/>
      <c r="AW97"/>
      <c r="AX97"/>
      <c r="AY97"/>
      <c r="AZ97"/>
      <c r="BA97"/>
      <c r="BB97"/>
    </row>
    <row r="98" spans="2:54" s="5" customFormat="1" ht="15.75" hidden="1" x14ac:dyDescent="0.25">
      <c r="B98" s="180"/>
      <c r="C98" s="241"/>
      <c r="D98" s="244"/>
      <c r="E98" s="244"/>
      <c r="F98" s="1392"/>
      <c r="G98" s="1383"/>
      <c r="H98" s="1392">
        <v>0</v>
      </c>
      <c r="I98" s="1392"/>
      <c r="J98" s="1392"/>
      <c r="K98" s="1392">
        <v>0</v>
      </c>
      <c r="L98" s="1607"/>
      <c r="M98" s="1684"/>
      <c r="N98" s="1684"/>
      <c r="O98" s="1684"/>
      <c r="P98" s="1684"/>
      <c r="Q98" s="1666"/>
      <c r="R98" s="1666"/>
      <c r="S98" s="1666"/>
      <c r="T98" s="1666"/>
      <c r="U98" s="1666"/>
      <c r="V98" s="1666"/>
      <c r="W98" s="1666"/>
      <c r="X98" s="1666"/>
      <c r="Y98" s="1666"/>
      <c r="Z98" s="1666"/>
      <c r="AA98" s="1666"/>
      <c r="AB98" s="1666"/>
      <c r="AC98" s="1666"/>
      <c r="AD98" s="1383"/>
      <c r="AE98" s="1383"/>
      <c r="AF98" s="1383"/>
      <c r="AG98" s="1383"/>
      <c r="AH98" s="1383"/>
      <c r="AI98" s="1383"/>
      <c r="AJ98" s="1383"/>
      <c r="AK98" s="1383"/>
      <c r="AL98" s="1383"/>
      <c r="AM98" s="1383"/>
      <c r="AN98" s="1383"/>
      <c r="AO98" s="1383"/>
      <c r="AP98" s="1383"/>
      <c r="AQ98" s="1383"/>
      <c r="AR98" s="1383"/>
      <c r="AS98" s="1383"/>
      <c r="AT98" s="1383"/>
      <c r="AU98"/>
      <c r="AV98"/>
      <c r="AW98"/>
      <c r="AX98"/>
      <c r="AY98"/>
      <c r="AZ98"/>
      <c r="BA98"/>
      <c r="BB98"/>
    </row>
    <row r="99" spans="2:54" s="5" customFormat="1" hidden="1" x14ac:dyDescent="0.25">
      <c r="B99" s="230" t="s">
        <v>910</v>
      </c>
      <c r="C99" s="241"/>
      <c r="D99" s="244"/>
      <c r="E99" s="244"/>
      <c r="F99" s="1392"/>
      <c r="G99" s="540"/>
      <c r="H99" s="1392"/>
      <c r="I99" s="1392"/>
      <c r="J99" s="1392"/>
      <c r="K99" s="1392"/>
      <c r="L99" s="1607"/>
      <c r="M99" s="1684"/>
      <c r="N99" s="1684"/>
      <c r="O99" s="1684"/>
      <c r="P99" s="1684"/>
      <c r="Q99" s="1666"/>
      <c r="R99" s="1666"/>
      <c r="S99" s="1666"/>
      <c r="T99" s="1666"/>
      <c r="U99" s="1666"/>
      <c r="V99" s="1666"/>
      <c r="W99" s="1666"/>
      <c r="X99" s="1666"/>
      <c r="Y99" s="1666"/>
      <c r="Z99" s="1666"/>
      <c r="AA99" s="1666"/>
      <c r="AB99" s="1666"/>
      <c r="AC99" s="1666"/>
      <c r="AD99" s="1383"/>
      <c r="AE99" s="1383"/>
      <c r="AF99" s="1383"/>
      <c r="AG99" s="1383"/>
      <c r="AH99" s="1383"/>
      <c r="AI99" s="1383"/>
      <c r="AJ99" s="1383"/>
      <c r="AK99" s="1383"/>
      <c r="AL99" s="1383"/>
      <c r="AM99" s="1383"/>
      <c r="AN99" s="1383"/>
      <c r="AO99" s="1383"/>
      <c r="AP99" s="1383"/>
      <c r="AQ99" s="1383"/>
      <c r="AR99" s="1383"/>
      <c r="AS99" s="1383"/>
      <c r="AT99" s="1383"/>
      <c r="AU99"/>
      <c r="AV99"/>
      <c r="AW99"/>
      <c r="AX99"/>
      <c r="AY99"/>
      <c r="AZ99"/>
      <c r="BA99"/>
      <c r="BB99"/>
    </row>
    <row r="100" spans="2:54" s="5" customFormat="1" ht="15.75" hidden="1" x14ac:dyDescent="0.25">
      <c r="B100" s="180"/>
      <c r="C100" s="241"/>
      <c r="D100" s="244"/>
      <c r="E100" s="244"/>
      <c r="F100" s="1392"/>
      <c r="G100" s="1383"/>
      <c r="H100" s="1392">
        <v>0</v>
      </c>
      <c r="I100" s="1392"/>
      <c r="J100" s="1392"/>
      <c r="K100" s="1392">
        <v>0</v>
      </c>
      <c r="L100" s="1607"/>
      <c r="M100" s="1684"/>
      <c r="N100" s="1684"/>
      <c r="O100" s="1684"/>
      <c r="P100" s="1684"/>
      <c r="Q100" s="1666"/>
      <c r="R100" s="1666"/>
      <c r="S100" s="1666"/>
      <c r="T100" s="1666"/>
      <c r="U100" s="1666"/>
      <c r="V100" s="1666"/>
      <c r="W100" s="1666"/>
      <c r="X100" s="1666"/>
      <c r="Y100" s="1666"/>
      <c r="Z100" s="1666"/>
      <c r="AA100" s="1666"/>
      <c r="AB100" s="1666"/>
      <c r="AC100" s="1666"/>
      <c r="AD100" s="1383"/>
      <c r="AE100" s="1383"/>
      <c r="AF100" s="1383"/>
      <c r="AG100" s="1383"/>
      <c r="AH100" s="1383"/>
      <c r="AI100" s="1383"/>
      <c r="AJ100" s="1383"/>
      <c r="AK100" s="1383"/>
      <c r="AL100" s="1383"/>
      <c r="AM100" s="1383"/>
      <c r="AN100" s="1383"/>
      <c r="AO100" s="1383"/>
      <c r="AP100" s="1383"/>
      <c r="AQ100" s="1383"/>
      <c r="AR100" s="1383"/>
      <c r="AS100" s="1383"/>
      <c r="AT100" s="1383"/>
      <c r="AU100"/>
      <c r="AV100"/>
      <c r="AW100"/>
      <c r="AX100"/>
      <c r="AY100"/>
      <c r="AZ100"/>
      <c r="BA100"/>
      <c r="BB100"/>
    </row>
    <row r="101" spans="2:54" s="5" customFormat="1" ht="15.75" hidden="1" x14ac:dyDescent="0.25">
      <c r="B101" s="180"/>
      <c r="C101" s="164"/>
      <c r="D101" s="134"/>
      <c r="E101" s="134"/>
      <c r="F101" s="630"/>
      <c r="G101" s="1383"/>
      <c r="H101" s="535">
        <v>0</v>
      </c>
      <c r="I101" s="535"/>
      <c r="J101" s="535"/>
      <c r="K101" s="535">
        <v>0</v>
      </c>
      <c r="L101" s="1607"/>
      <c r="M101" s="1684"/>
      <c r="N101" s="1684"/>
      <c r="O101" s="1684"/>
      <c r="P101" s="1684"/>
      <c r="Q101" s="1666"/>
      <c r="R101" s="1666"/>
      <c r="S101" s="1666"/>
      <c r="T101" s="1666"/>
      <c r="U101" s="1666"/>
      <c r="V101" s="1666"/>
      <c r="W101" s="1666"/>
      <c r="X101" s="1666"/>
      <c r="Y101" s="1666"/>
      <c r="Z101" s="1666"/>
      <c r="AA101" s="1666"/>
      <c r="AB101" s="1666"/>
      <c r="AC101" s="1666"/>
      <c r="AD101" s="1383"/>
      <c r="AE101" s="1383"/>
      <c r="AF101" s="1383"/>
      <c r="AG101" s="1383"/>
      <c r="AH101" s="1383"/>
      <c r="AI101" s="1383"/>
      <c r="AJ101" s="1383"/>
      <c r="AK101" s="1383"/>
      <c r="AL101" s="1383"/>
      <c r="AM101" s="1383"/>
      <c r="AN101" s="1383"/>
      <c r="AO101" s="1383"/>
      <c r="AP101" s="1383"/>
      <c r="AQ101" s="1383"/>
      <c r="AR101" s="1383"/>
      <c r="AS101" s="1383"/>
      <c r="AT101" s="1383"/>
      <c r="AU101"/>
      <c r="AV101"/>
      <c r="AW101"/>
      <c r="AX101"/>
      <c r="AY101"/>
      <c r="AZ101"/>
      <c r="BA101"/>
      <c r="BB101"/>
    </row>
    <row r="102" spans="2:54" s="5" customFormat="1" ht="15.75" hidden="1" x14ac:dyDescent="0.25">
      <c r="B102" s="180"/>
      <c r="C102" s="164"/>
      <c r="D102" s="133"/>
      <c r="E102" s="133"/>
      <c r="F102" s="630"/>
      <c r="G102" s="1383"/>
      <c r="H102" s="535">
        <v>0</v>
      </c>
      <c r="I102" s="535"/>
      <c r="J102" s="535"/>
      <c r="K102" s="535">
        <v>0</v>
      </c>
      <c r="L102" s="1607"/>
      <c r="M102" s="1684"/>
      <c r="N102" s="1684"/>
      <c r="O102" s="1684"/>
      <c r="P102" s="1684"/>
      <c r="Q102" s="1666"/>
      <c r="R102" s="1666"/>
      <c r="S102" s="1666"/>
      <c r="T102" s="1666"/>
      <c r="U102" s="1666"/>
      <c r="V102" s="1666"/>
      <c r="W102" s="1666"/>
      <c r="X102" s="1666"/>
      <c r="Y102" s="1666"/>
      <c r="Z102" s="1666"/>
      <c r="AA102" s="1666"/>
      <c r="AB102" s="1666"/>
      <c r="AC102" s="1666"/>
      <c r="AD102" s="1383"/>
      <c r="AE102" s="1383"/>
      <c r="AF102" s="1383"/>
      <c r="AG102" s="1383"/>
      <c r="AH102" s="1383"/>
      <c r="AI102" s="1383"/>
      <c r="AJ102" s="1383"/>
      <c r="AK102" s="1383"/>
      <c r="AL102" s="1383"/>
      <c r="AM102" s="1383"/>
      <c r="AN102" s="1383"/>
      <c r="AO102" s="1383"/>
      <c r="AP102" s="1383"/>
      <c r="AQ102" s="1383"/>
      <c r="AR102" s="1383"/>
      <c r="AS102" s="1383"/>
      <c r="AT102" s="1383"/>
      <c r="AU102"/>
      <c r="AV102"/>
      <c r="AW102"/>
      <c r="AX102"/>
      <c r="AY102"/>
      <c r="AZ102"/>
      <c r="BA102"/>
      <c r="BB102"/>
    </row>
    <row r="103" spans="2:54" s="5" customFormat="1" ht="11.25" hidden="1" customHeight="1" thickBot="1" x14ac:dyDescent="0.25">
      <c r="B103" s="240"/>
      <c r="C103" s="164"/>
      <c r="F103" s="535"/>
      <c r="G103" s="537"/>
      <c r="H103" s="535"/>
      <c r="I103" s="535"/>
      <c r="J103" s="535"/>
      <c r="K103" s="535"/>
      <c r="L103" s="1607"/>
      <c r="M103" s="1684"/>
      <c r="N103" s="1684"/>
      <c r="O103" s="1684"/>
      <c r="P103" s="1684"/>
      <c r="Q103" s="1666"/>
      <c r="R103" s="1666"/>
      <c r="S103" s="1666"/>
      <c r="T103" s="1666"/>
      <c r="U103" s="1666"/>
      <c r="V103" s="1666"/>
      <c r="W103" s="1666"/>
      <c r="X103" s="1666"/>
      <c r="Y103" s="1666"/>
      <c r="Z103" s="1666"/>
      <c r="AA103" s="1666"/>
      <c r="AB103" s="1666"/>
      <c r="AC103" s="1666"/>
      <c r="AD103" s="1383"/>
      <c r="AE103" s="1383"/>
      <c r="AF103" s="1383"/>
      <c r="AG103" s="1383"/>
      <c r="AH103" s="1383"/>
      <c r="AI103" s="1383"/>
      <c r="AJ103" s="1383"/>
      <c r="AK103" s="1383"/>
      <c r="AL103" s="1383"/>
      <c r="AM103" s="1383"/>
      <c r="AN103" s="1383"/>
      <c r="AO103" s="1383"/>
      <c r="AP103" s="1383"/>
      <c r="AQ103" s="1383"/>
      <c r="AR103" s="1383"/>
      <c r="AS103" s="1383"/>
      <c r="AT103" s="1383"/>
      <c r="AU103"/>
      <c r="AV103"/>
      <c r="AW103"/>
      <c r="AX103"/>
      <c r="AY103"/>
      <c r="AZ103"/>
      <c r="BA103"/>
      <c r="BB103"/>
    </row>
    <row r="104" spans="2:54" s="5" customFormat="1" ht="15.75" hidden="1" thickBot="1" x14ac:dyDescent="0.3">
      <c r="B104" s="165" t="s">
        <v>480</v>
      </c>
      <c r="C104" s="166"/>
      <c r="D104" s="182">
        <v>0</v>
      </c>
      <c r="E104" s="182">
        <v>0</v>
      </c>
      <c r="F104" s="1412">
        <v>0</v>
      </c>
      <c r="G104" s="1383">
        <v>0</v>
      </c>
      <c r="H104" s="1412">
        <v>0</v>
      </c>
      <c r="I104" s="1412"/>
      <c r="J104" s="1412"/>
      <c r="K104" s="1412">
        <v>0</v>
      </c>
      <c r="L104" s="1653"/>
      <c r="M104" s="1684"/>
      <c r="N104" s="1684"/>
      <c r="O104" s="1684"/>
      <c r="P104" s="1684"/>
      <c r="Q104" s="1666"/>
      <c r="R104" s="1666"/>
      <c r="S104" s="1666"/>
      <c r="T104" s="1666"/>
      <c r="U104" s="1666"/>
      <c r="V104" s="1666"/>
      <c r="W104" s="1666"/>
      <c r="X104" s="1666"/>
      <c r="Y104" s="1666"/>
      <c r="Z104" s="1666"/>
      <c r="AA104" s="1666"/>
      <c r="AB104" s="1666"/>
      <c r="AC104" s="1666"/>
      <c r="AD104" s="1383"/>
      <c r="AE104" s="1383"/>
      <c r="AF104" s="1383"/>
      <c r="AG104" s="1383"/>
      <c r="AH104" s="1383"/>
      <c r="AI104" s="1383"/>
      <c r="AJ104" s="1383"/>
      <c r="AK104" s="1383"/>
      <c r="AL104" s="1383"/>
      <c r="AM104" s="1383"/>
      <c r="AN104" s="1383"/>
      <c r="AO104" s="1383"/>
      <c r="AP104" s="1383"/>
      <c r="AQ104" s="1383"/>
      <c r="AR104" s="1383"/>
      <c r="AS104" s="1383"/>
      <c r="AT104" s="1383"/>
      <c r="AU104"/>
      <c r="AV104"/>
      <c r="AW104"/>
      <c r="AX104"/>
      <c r="AY104"/>
      <c r="AZ104"/>
      <c r="BA104"/>
      <c r="BB104"/>
    </row>
    <row r="105" spans="2:54" s="5" customFormat="1" ht="9" hidden="1" customHeight="1" x14ac:dyDescent="0.25">
      <c r="B105" s="240"/>
      <c r="C105" s="164"/>
      <c r="F105" s="535"/>
      <c r="G105" s="535"/>
      <c r="H105" s="535"/>
      <c r="I105" s="535"/>
      <c r="J105" s="535"/>
      <c r="K105" s="535"/>
      <c r="L105" s="1607"/>
      <c r="M105" s="1684"/>
      <c r="N105" s="1684"/>
      <c r="O105" s="1684"/>
      <c r="P105" s="1684"/>
      <c r="Q105" s="1666"/>
      <c r="R105" s="1666"/>
      <c r="S105" s="1666"/>
      <c r="T105" s="1666"/>
      <c r="U105" s="1666"/>
      <c r="V105" s="1666"/>
      <c r="W105" s="1666"/>
      <c r="X105" s="1666"/>
      <c r="Y105" s="1666"/>
      <c r="Z105" s="1666"/>
      <c r="AA105" s="1666"/>
      <c r="AB105" s="1666"/>
      <c r="AC105" s="1666"/>
      <c r="AD105" s="1383"/>
      <c r="AE105" s="1383"/>
      <c r="AF105" s="1383"/>
      <c r="AG105" s="1383"/>
      <c r="AH105" s="1383"/>
      <c r="AI105" s="1383"/>
      <c r="AJ105" s="1383"/>
      <c r="AK105" s="1383"/>
      <c r="AL105" s="1383"/>
      <c r="AM105" s="1383"/>
      <c r="AN105" s="1383"/>
      <c r="AO105" s="1383"/>
      <c r="AP105" s="1383"/>
      <c r="AQ105" s="1383"/>
      <c r="AR105" s="1383"/>
      <c r="AS105" s="1383"/>
      <c r="AT105" s="1383"/>
      <c r="AU105"/>
      <c r="AV105"/>
      <c r="AW105"/>
      <c r="AX105"/>
      <c r="AY105"/>
      <c r="AZ105"/>
      <c r="BA105"/>
      <c r="BB105"/>
    </row>
    <row r="106" spans="2:54" s="5" customFormat="1" hidden="1" x14ac:dyDescent="0.25">
      <c r="B106" s="162" t="s">
        <v>478</v>
      </c>
      <c r="C106" s="1808"/>
      <c r="F106" s="535"/>
      <c r="G106" s="535"/>
      <c r="H106" s="535"/>
      <c r="I106" s="535"/>
      <c r="J106" s="535"/>
      <c r="K106" s="535"/>
      <c r="L106" s="1607"/>
      <c r="M106" s="1684"/>
      <c r="N106" s="1684"/>
      <c r="O106" s="1684"/>
      <c r="P106" s="1684"/>
      <c r="Q106" s="1666"/>
      <c r="R106" s="1666"/>
      <c r="S106" s="1666"/>
      <c r="T106" s="1666"/>
      <c r="U106" s="1666"/>
      <c r="V106" s="1666"/>
      <c r="W106" s="1666"/>
      <c r="X106" s="1666"/>
      <c r="Y106" s="1666"/>
      <c r="Z106" s="1666"/>
      <c r="AA106" s="1666"/>
      <c r="AB106" s="1666"/>
      <c r="AC106" s="1666"/>
      <c r="AD106" s="1383"/>
      <c r="AE106" s="1383"/>
      <c r="AF106" s="1383"/>
      <c r="AG106" s="1383"/>
      <c r="AH106" s="1383"/>
      <c r="AI106" s="1383"/>
      <c r="AJ106" s="1383"/>
      <c r="AK106" s="1383"/>
      <c r="AL106" s="1383"/>
      <c r="AM106" s="1383"/>
      <c r="AN106" s="1383"/>
      <c r="AO106" s="1383"/>
      <c r="AP106" s="1383"/>
      <c r="AQ106" s="1383"/>
      <c r="AR106" s="1383"/>
      <c r="AS106" s="1383"/>
      <c r="AT106" s="1383"/>
      <c r="AU106"/>
      <c r="AV106"/>
      <c r="AW106"/>
      <c r="AX106"/>
      <c r="AY106"/>
      <c r="AZ106"/>
      <c r="BA106"/>
      <c r="BB106"/>
    </row>
    <row r="107" spans="2:54" s="5" customFormat="1" hidden="1" x14ac:dyDescent="0.25">
      <c r="B107" s="240"/>
      <c r="C107" s="164"/>
      <c r="F107" s="535"/>
      <c r="G107" s="1383"/>
      <c r="H107" s="535">
        <v>0</v>
      </c>
      <c r="I107" s="535"/>
      <c r="J107" s="535"/>
      <c r="K107" s="535">
        <v>0</v>
      </c>
      <c r="L107" s="1607"/>
      <c r="M107" s="1684"/>
      <c r="N107" s="1684"/>
      <c r="O107" s="1684"/>
      <c r="P107" s="1684"/>
      <c r="Q107" s="1666"/>
      <c r="R107" s="1666"/>
      <c r="S107" s="1666"/>
      <c r="T107" s="1666"/>
      <c r="U107" s="1666"/>
      <c r="V107" s="1666"/>
      <c r="W107" s="1666"/>
      <c r="X107" s="1666"/>
      <c r="Y107" s="1666"/>
      <c r="Z107" s="1666"/>
      <c r="AA107" s="1666"/>
      <c r="AB107" s="1666"/>
      <c r="AC107" s="1666"/>
      <c r="AD107" s="1383"/>
      <c r="AE107" s="1383"/>
      <c r="AF107" s="1383"/>
      <c r="AG107" s="1383"/>
      <c r="AH107" s="1383"/>
      <c r="AI107" s="1383"/>
      <c r="AJ107" s="1383"/>
      <c r="AK107" s="1383"/>
      <c r="AL107" s="1383"/>
      <c r="AM107" s="1383"/>
      <c r="AN107" s="1383"/>
      <c r="AO107" s="1383"/>
      <c r="AP107" s="1383"/>
      <c r="AQ107" s="1383"/>
      <c r="AR107" s="1383"/>
      <c r="AS107" s="1383"/>
      <c r="AT107" s="1383"/>
      <c r="AU107"/>
      <c r="AV107"/>
      <c r="AW107"/>
      <c r="AX107"/>
      <c r="AY107"/>
      <c r="AZ107"/>
      <c r="BA107"/>
      <c r="BB107"/>
    </row>
    <row r="108" spans="2:54" s="5" customFormat="1" hidden="1" x14ac:dyDescent="0.25">
      <c r="B108" s="240"/>
      <c r="C108" s="164"/>
      <c r="F108" s="535"/>
      <c r="G108" s="1383"/>
      <c r="H108" s="535">
        <v>0</v>
      </c>
      <c r="I108" s="535"/>
      <c r="J108" s="535"/>
      <c r="K108" s="535">
        <v>0</v>
      </c>
      <c r="L108" s="1607"/>
      <c r="M108" s="1684"/>
      <c r="N108" s="1684"/>
      <c r="O108" s="1684"/>
      <c r="P108" s="1684"/>
      <c r="Q108" s="1666"/>
      <c r="R108" s="1666"/>
      <c r="S108" s="1666"/>
      <c r="T108" s="1666"/>
      <c r="U108" s="1666"/>
      <c r="V108" s="1666"/>
      <c r="W108" s="1666"/>
      <c r="X108" s="1666"/>
      <c r="Y108" s="1666"/>
      <c r="Z108" s="1666"/>
      <c r="AA108" s="1666"/>
      <c r="AB108" s="1666"/>
      <c r="AC108" s="1666"/>
      <c r="AD108" s="1383"/>
      <c r="AE108" s="1383"/>
      <c r="AF108" s="1383"/>
      <c r="AG108" s="1383"/>
      <c r="AH108" s="1383"/>
      <c r="AI108" s="1383"/>
      <c r="AJ108" s="1383"/>
      <c r="AK108" s="1383"/>
      <c r="AL108" s="1383"/>
      <c r="AM108" s="1383"/>
      <c r="AN108" s="1383"/>
      <c r="AO108" s="1383"/>
      <c r="AP108" s="1383"/>
      <c r="AQ108" s="1383"/>
      <c r="AR108" s="1383"/>
      <c r="AS108" s="1383"/>
      <c r="AT108" s="1383"/>
      <c r="AU108"/>
      <c r="AV108"/>
      <c r="AW108"/>
      <c r="AX108"/>
      <c r="AY108"/>
      <c r="AZ108"/>
      <c r="BA108"/>
      <c r="BB108"/>
    </row>
    <row r="109" spans="2:54" s="5" customFormat="1" hidden="1" x14ac:dyDescent="0.25">
      <c r="B109" s="240"/>
      <c r="C109" s="164"/>
      <c r="F109" s="535"/>
      <c r="G109" s="1383"/>
      <c r="H109" s="535">
        <v>0</v>
      </c>
      <c r="I109" s="535"/>
      <c r="J109" s="535"/>
      <c r="K109" s="535">
        <v>0</v>
      </c>
      <c r="L109" s="1607"/>
      <c r="M109" s="1684"/>
      <c r="N109" s="1684"/>
      <c r="O109" s="1684"/>
      <c r="P109" s="1684"/>
      <c r="Q109" s="1666"/>
      <c r="R109" s="1666"/>
      <c r="S109" s="1666"/>
      <c r="T109" s="1666"/>
      <c r="U109" s="1666"/>
      <c r="V109" s="1666"/>
      <c r="W109" s="1666"/>
      <c r="X109" s="1666"/>
      <c r="Y109" s="1666"/>
      <c r="Z109" s="1666"/>
      <c r="AA109" s="1666"/>
      <c r="AB109" s="1666"/>
      <c r="AC109" s="1666"/>
      <c r="AD109" s="1383"/>
      <c r="AE109" s="1383"/>
      <c r="AF109" s="1383"/>
      <c r="AG109" s="1383"/>
      <c r="AH109" s="1383"/>
      <c r="AI109" s="1383"/>
      <c r="AJ109" s="1383"/>
      <c r="AK109" s="1383"/>
      <c r="AL109" s="1383"/>
      <c r="AM109" s="1383"/>
      <c r="AN109" s="1383"/>
      <c r="AO109" s="1383"/>
      <c r="AP109" s="1383"/>
      <c r="AQ109" s="1383"/>
      <c r="AR109" s="1383"/>
      <c r="AS109" s="1383"/>
      <c r="AT109" s="1383"/>
      <c r="AU109"/>
      <c r="AV109"/>
      <c r="AW109"/>
      <c r="AX109"/>
      <c r="AY109"/>
      <c r="AZ109"/>
      <c r="BA109"/>
      <c r="BB109"/>
    </row>
    <row r="110" spans="2:54" s="5" customFormat="1" hidden="1" x14ac:dyDescent="0.25">
      <c r="B110" s="240"/>
      <c r="C110" s="164"/>
      <c r="F110" s="535"/>
      <c r="G110" s="1383"/>
      <c r="H110" s="535">
        <v>0</v>
      </c>
      <c r="I110" s="535"/>
      <c r="J110" s="535"/>
      <c r="K110" s="535">
        <v>0</v>
      </c>
      <c r="L110" s="1607"/>
      <c r="M110" s="1684"/>
      <c r="N110" s="1684"/>
      <c r="O110" s="1684"/>
      <c r="P110" s="1684"/>
      <c r="Q110" s="1666"/>
      <c r="R110" s="1666"/>
      <c r="S110" s="1666"/>
      <c r="T110" s="1666"/>
      <c r="U110" s="1666"/>
      <c r="V110" s="1666"/>
      <c r="W110" s="1666"/>
      <c r="X110" s="1666"/>
      <c r="Y110" s="1666"/>
      <c r="Z110" s="1666"/>
      <c r="AA110" s="1666"/>
      <c r="AB110" s="1666"/>
      <c r="AC110" s="1666"/>
      <c r="AD110" s="1383"/>
      <c r="AE110" s="1383"/>
      <c r="AF110" s="1383"/>
      <c r="AG110" s="1383"/>
      <c r="AH110" s="1383"/>
      <c r="AI110" s="1383"/>
      <c r="AJ110" s="1383"/>
      <c r="AK110" s="1383"/>
      <c r="AL110" s="1383"/>
      <c r="AM110" s="1383"/>
      <c r="AN110" s="1383"/>
      <c r="AO110" s="1383"/>
      <c r="AP110" s="1383"/>
      <c r="AQ110" s="1383"/>
      <c r="AR110" s="1383"/>
      <c r="AS110" s="1383"/>
      <c r="AT110" s="1383"/>
      <c r="AU110"/>
      <c r="AV110"/>
      <c r="AW110"/>
      <c r="AX110"/>
      <c r="AY110"/>
      <c r="AZ110"/>
      <c r="BA110"/>
      <c r="BB110"/>
    </row>
    <row r="111" spans="2:54" s="5" customFormat="1" hidden="1" x14ac:dyDescent="0.25">
      <c r="B111" s="240"/>
      <c r="C111" s="164"/>
      <c r="F111" s="535"/>
      <c r="G111" s="1383"/>
      <c r="H111" s="535">
        <v>0</v>
      </c>
      <c r="I111" s="535"/>
      <c r="J111" s="535"/>
      <c r="K111" s="535">
        <v>0</v>
      </c>
      <c r="L111" s="1607"/>
      <c r="M111" s="1684"/>
      <c r="N111" s="1684"/>
      <c r="O111" s="1684"/>
      <c r="P111" s="1684"/>
      <c r="Q111" s="1666"/>
      <c r="R111" s="1666"/>
      <c r="S111" s="1666"/>
      <c r="T111" s="1666"/>
      <c r="U111" s="1666"/>
      <c r="V111" s="1666"/>
      <c r="W111" s="1666"/>
      <c r="X111" s="1666"/>
      <c r="Y111" s="1666"/>
      <c r="Z111" s="1666"/>
      <c r="AA111" s="1666"/>
      <c r="AB111" s="1666"/>
      <c r="AC111" s="1666"/>
      <c r="AD111" s="1383"/>
      <c r="AE111" s="1383"/>
      <c r="AF111" s="1383"/>
      <c r="AG111" s="1383"/>
      <c r="AH111" s="1383"/>
      <c r="AI111" s="1383"/>
      <c r="AJ111" s="1383"/>
      <c r="AK111" s="1383"/>
      <c r="AL111" s="1383"/>
      <c r="AM111" s="1383"/>
      <c r="AN111" s="1383"/>
      <c r="AO111" s="1383"/>
      <c r="AP111" s="1383"/>
      <c r="AQ111" s="1383"/>
      <c r="AR111" s="1383"/>
      <c r="AS111" s="1383"/>
      <c r="AT111" s="1383"/>
      <c r="AU111"/>
      <c r="AV111"/>
      <c r="AW111"/>
      <c r="AX111"/>
      <c r="AY111"/>
      <c r="AZ111"/>
      <c r="BA111"/>
      <c r="BB111"/>
    </row>
    <row r="112" spans="2:54" s="5" customFormat="1" hidden="1" x14ac:dyDescent="0.25">
      <c r="B112" s="240"/>
      <c r="C112" s="164"/>
      <c r="D112" s="105"/>
      <c r="E112" s="105"/>
      <c r="F112" s="535"/>
      <c r="G112" s="1383"/>
      <c r="H112" s="535">
        <v>0</v>
      </c>
      <c r="I112" s="535"/>
      <c r="J112" s="535"/>
      <c r="K112" s="535">
        <v>0</v>
      </c>
      <c r="L112" s="1607"/>
      <c r="M112" s="1684"/>
      <c r="N112" s="1684"/>
      <c r="O112" s="1684"/>
      <c r="P112" s="1684"/>
      <c r="Q112" s="1666"/>
      <c r="R112" s="1666"/>
      <c r="S112" s="1666"/>
      <c r="T112" s="1666"/>
      <c r="U112" s="1666"/>
      <c r="V112" s="1666"/>
      <c r="W112" s="1666"/>
      <c r="X112" s="1666"/>
      <c r="Y112" s="1666"/>
      <c r="Z112" s="1666"/>
      <c r="AA112" s="1666"/>
      <c r="AB112" s="1666"/>
      <c r="AC112" s="1666"/>
      <c r="AD112" s="1383"/>
      <c r="AE112" s="1383"/>
      <c r="AF112" s="1383"/>
      <c r="AG112" s="1383"/>
      <c r="AH112" s="1383"/>
      <c r="AI112" s="1383"/>
      <c r="AJ112" s="1383"/>
      <c r="AK112" s="1383"/>
      <c r="AL112" s="1383"/>
      <c r="AM112" s="1383"/>
      <c r="AN112" s="1383"/>
      <c r="AO112" s="1383"/>
      <c r="AP112" s="1383"/>
      <c r="AQ112" s="1383"/>
      <c r="AR112" s="1383"/>
      <c r="AS112" s="1383"/>
      <c r="AT112" s="1383"/>
      <c r="AU112"/>
      <c r="AV112"/>
      <c r="AW112"/>
      <c r="AX112"/>
      <c r="AY112"/>
      <c r="AZ112"/>
      <c r="BA112"/>
      <c r="BB112"/>
    </row>
    <row r="113" spans="2:54" s="5" customFormat="1" hidden="1" x14ac:dyDescent="0.25">
      <c r="B113" s="240"/>
      <c r="C113" s="164"/>
      <c r="D113" s="172"/>
      <c r="E113" s="172"/>
      <c r="F113" s="1409"/>
      <c r="G113" s="1383"/>
      <c r="H113" s="535">
        <v>0</v>
      </c>
      <c r="I113" s="535"/>
      <c r="J113" s="535"/>
      <c r="K113" s="535">
        <v>0</v>
      </c>
      <c r="L113" s="1607"/>
      <c r="M113" s="1684"/>
      <c r="N113" s="1684"/>
      <c r="O113" s="1684"/>
      <c r="P113" s="1684"/>
      <c r="Q113" s="1666"/>
      <c r="R113" s="1666"/>
      <c r="S113" s="1666"/>
      <c r="T113" s="1666"/>
      <c r="U113" s="1666"/>
      <c r="V113" s="1666"/>
      <c r="W113" s="1666"/>
      <c r="X113" s="1666"/>
      <c r="Y113" s="1666"/>
      <c r="Z113" s="1666"/>
      <c r="AA113" s="1666"/>
      <c r="AB113" s="1666"/>
      <c r="AC113" s="1666"/>
      <c r="AD113" s="1383"/>
      <c r="AE113" s="1383"/>
      <c r="AF113" s="1383"/>
      <c r="AG113" s="1383"/>
      <c r="AH113" s="1383"/>
      <c r="AI113" s="1383"/>
      <c r="AJ113" s="1383"/>
      <c r="AK113" s="1383"/>
      <c r="AL113" s="1383"/>
      <c r="AM113" s="1383"/>
      <c r="AN113" s="1383"/>
      <c r="AO113" s="1383"/>
      <c r="AP113" s="1383"/>
      <c r="AQ113" s="1383"/>
      <c r="AR113" s="1383"/>
      <c r="AS113" s="1383"/>
      <c r="AT113" s="1383"/>
      <c r="AU113"/>
      <c r="AV113"/>
      <c r="AW113"/>
      <c r="AX113"/>
      <c r="AY113"/>
      <c r="AZ113"/>
      <c r="BA113"/>
      <c r="BB113"/>
    </row>
    <row r="114" spans="2:54" s="5" customFormat="1" ht="8.25" hidden="1" customHeight="1" thickBot="1" x14ac:dyDescent="0.25">
      <c r="B114" s="241"/>
      <c r="C114" s="166"/>
      <c r="D114" s="243"/>
      <c r="E114" s="243"/>
      <c r="F114" s="597"/>
      <c r="G114" s="537"/>
      <c r="H114" s="597"/>
      <c r="I114" s="597"/>
      <c r="J114" s="597"/>
      <c r="K114" s="597"/>
      <c r="L114" s="1607"/>
      <c r="M114" s="1684"/>
      <c r="N114" s="1684"/>
      <c r="O114" s="1684"/>
      <c r="P114" s="1684"/>
      <c r="Q114" s="1666"/>
      <c r="R114" s="1666"/>
      <c r="S114" s="1666"/>
      <c r="T114" s="1666"/>
      <c r="U114" s="1666"/>
      <c r="V114" s="1666"/>
      <c r="W114" s="1666"/>
      <c r="X114" s="1666"/>
      <c r="Y114" s="1666"/>
      <c r="Z114" s="1666"/>
      <c r="AA114" s="1666"/>
      <c r="AB114" s="1666"/>
      <c r="AC114" s="1666"/>
      <c r="AD114" s="1383"/>
      <c r="AE114" s="1383"/>
      <c r="AF114" s="1383"/>
      <c r="AG114" s="1383"/>
      <c r="AH114" s="1383"/>
      <c r="AI114" s="1383"/>
      <c r="AJ114" s="1383"/>
      <c r="AK114" s="1383"/>
      <c r="AL114" s="1383"/>
      <c r="AM114" s="1383"/>
      <c r="AN114" s="1383"/>
      <c r="AO114" s="1383"/>
      <c r="AP114" s="1383"/>
      <c r="AQ114" s="1383"/>
      <c r="AR114" s="1383"/>
      <c r="AS114" s="1383"/>
      <c r="AT114" s="1383"/>
      <c r="AU114"/>
      <c r="AV114"/>
      <c r="AW114"/>
      <c r="AX114"/>
      <c r="AY114"/>
      <c r="AZ114"/>
      <c r="BA114"/>
      <c r="BB114"/>
    </row>
    <row r="115" spans="2:54" s="5" customFormat="1" ht="15.75" hidden="1" thickBot="1" x14ac:dyDescent="0.3">
      <c r="B115" s="206" t="s">
        <v>481</v>
      </c>
      <c r="C115" s="166"/>
      <c r="D115" s="182">
        <v>0</v>
      </c>
      <c r="E115" s="182">
        <v>0</v>
      </c>
      <c r="F115" s="1412">
        <v>0</v>
      </c>
      <c r="G115" s="1383">
        <v>0</v>
      </c>
      <c r="H115" s="1412">
        <v>0</v>
      </c>
      <c r="I115" s="1412"/>
      <c r="J115" s="1412"/>
      <c r="K115" s="1412">
        <v>0</v>
      </c>
      <c r="L115" s="1653"/>
      <c r="M115" s="1684"/>
      <c r="N115" s="1684"/>
      <c r="O115" s="1684"/>
      <c r="P115" s="1684"/>
      <c r="Q115" s="1666"/>
      <c r="R115" s="1666"/>
      <c r="S115" s="1666"/>
      <c r="T115" s="1666"/>
      <c r="U115" s="1666"/>
      <c r="V115" s="1666"/>
      <c r="W115" s="1666"/>
      <c r="X115" s="1666"/>
      <c r="Y115" s="1666"/>
      <c r="Z115" s="1666"/>
      <c r="AA115" s="1666"/>
      <c r="AB115" s="1666"/>
      <c r="AC115" s="1666"/>
      <c r="AD115" s="1383"/>
      <c r="AE115" s="1383"/>
      <c r="AF115" s="1383"/>
      <c r="AG115" s="1383"/>
      <c r="AH115" s="1383"/>
      <c r="AI115" s="1383"/>
      <c r="AJ115" s="1383"/>
      <c r="AK115" s="1383"/>
      <c r="AL115" s="1383"/>
      <c r="AM115" s="1383"/>
      <c r="AN115" s="1383"/>
      <c r="AO115" s="1383"/>
      <c r="AP115" s="1383"/>
      <c r="AQ115" s="1383"/>
      <c r="AR115" s="1383"/>
      <c r="AS115" s="1383"/>
      <c r="AT115" s="1383"/>
      <c r="AU115"/>
      <c r="AV115"/>
      <c r="AW115"/>
      <c r="AX115"/>
      <c r="AY115"/>
      <c r="AZ115"/>
      <c r="BA115"/>
      <c r="BB115"/>
    </row>
    <row r="116" spans="2:54" s="5" customFormat="1" ht="16.5" hidden="1" customHeight="1" x14ac:dyDescent="0.25">
      <c r="B116" s="206"/>
      <c r="C116" s="166"/>
      <c r="D116" s="226"/>
      <c r="E116" s="226"/>
      <c r="F116" s="682"/>
      <c r="G116" s="688"/>
      <c r="H116" s="682"/>
      <c r="I116" s="682"/>
      <c r="J116" s="682"/>
      <c r="K116" s="682"/>
      <c r="L116" s="1653"/>
      <c r="M116" s="1684"/>
      <c r="N116" s="1684"/>
      <c r="O116" s="1684"/>
      <c r="P116" s="1684"/>
      <c r="Q116" s="1666"/>
      <c r="R116" s="1666"/>
      <c r="S116" s="1666"/>
      <c r="T116" s="1666"/>
      <c r="U116" s="1666"/>
      <c r="V116" s="1666"/>
      <c r="W116" s="1666"/>
      <c r="X116" s="1666"/>
      <c r="Y116" s="1666"/>
      <c r="Z116" s="1666"/>
      <c r="AA116" s="1666"/>
      <c r="AB116" s="1666"/>
      <c r="AC116" s="1666"/>
      <c r="AD116" s="1383"/>
      <c r="AE116" s="1383"/>
      <c r="AF116" s="1383"/>
      <c r="AG116" s="1383"/>
      <c r="AH116" s="1383"/>
      <c r="AI116" s="1383"/>
      <c r="AJ116" s="1383"/>
      <c r="AK116" s="1383"/>
      <c r="AL116" s="1383"/>
      <c r="AM116" s="1383"/>
      <c r="AN116" s="1383"/>
      <c r="AO116" s="1383"/>
      <c r="AP116" s="1383"/>
      <c r="AQ116" s="1383"/>
      <c r="AR116" s="1383"/>
      <c r="AS116" s="1383"/>
      <c r="AT116" s="1383"/>
      <c r="AU116"/>
      <c r="AV116"/>
      <c r="AW116"/>
      <c r="AX116"/>
      <c r="AY116"/>
      <c r="AZ116"/>
      <c r="BA116"/>
      <c r="BB116"/>
    </row>
    <row r="117" spans="2:54" s="5" customFormat="1" hidden="1" x14ac:dyDescent="0.25">
      <c r="B117" s="183" t="s">
        <v>523</v>
      </c>
      <c r="C117" s="106"/>
      <c r="F117" s="535"/>
      <c r="G117" s="535"/>
      <c r="H117" s="535"/>
      <c r="I117" s="535"/>
      <c r="J117" s="535"/>
      <c r="K117" s="535"/>
      <c r="L117" s="1606"/>
      <c r="M117" s="1684"/>
      <c r="N117" s="1684"/>
      <c r="O117" s="1684"/>
      <c r="P117" s="1684"/>
      <c r="Q117" s="1666"/>
      <c r="R117" s="1666"/>
      <c r="S117" s="1666"/>
      <c r="T117" s="1666"/>
      <c r="U117" s="1666"/>
      <c r="V117" s="1666"/>
      <c r="W117" s="1666"/>
      <c r="X117" s="1666"/>
      <c r="Y117" s="1666"/>
      <c r="Z117" s="1666"/>
      <c r="AA117" s="1666"/>
      <c r="AB117" s="1666"/>
      <c r="AC117" s="1666"/>
      <c r="AD117" s="1383"/>
      <c r="AE117" s="1383"/>
      <c r="AF117" s="1383"/>
      <c r="AG117" s="1383"/>
      <c r="AH117" s="1383"/>
      <c r="AI117" s="1383"/>
      <c r="AJ117" s="1383"/>
      <c r="AK117" s="1383"/>
      <c r="AL117" s="1383"/>
      <c r="AM117" s="1383"/>
      <c r="AN117" s="1383"/>
      <c r="AO117" s="1383"/>
      <c r="AP117" s="1383"/>
      <c r="AQ117" s="1383"/>
      <c r="AR117" s="1383"/>
      <c r="AS117" s="1383"/>
      <c r="AT117" s="1383"/>
      <c r="AU117"/>
      <c r="AV117"/>
      <c r="AW117"/>
      <c r="AX117"/>
      <c r="AY117"/>
      <c r="AZ117"/>
      <c r="BA117"/>
      <c r="BB117"/>
    </row>
    <row r="118" spans="2:54" s="5" customFormat="1" ht="8.25" hidden="1" customHeight="1" x14ac:dyDescent="0.25">
      <c r="B118" s="168"/>
      <c r="C118" s="106"/>
      <c r="F118" s="535"/>
      <c r="G118" s="535"/>
      <c r="H118" s="535"/>
      <c r="I118" s="535"/>
      <c r="J118" s="535"/>
      <c r="K118" s="535"/>
      <c r="L118" s="1606"/>
      <c r="M118" s="1684"/>
      <c r="N118" s="1684"/>
      <c r="O118" s="1684"/>
      <c r="P118" s="1684"/>
      <c r="Q118" s="1666"/>
      <c r="R118" s="1666"/>
      <c r="S118" s="1666"/>
      <c r="T118" s="1666"/>
      <c r="U118" s="1666"/>
      <c r="V118" s="1666"/>
      <c r="W118" s="1666"/>
      <c r="X118" s="1666"/>
      <c r="Y118" s="1666"/>
      <c r="Z118" s="1666"/>
      <c r="AA118" s="1666"/>
      <c r="AB118" s="1666"/>
      <c r="AC118" s="1666"/>
      <c r="AD118" s="1383"/>
      <c r="AE118" s="1383"/>
      <c r="AF118" s="1383"/>
      <c r="AG118" s="1383"/>
      <c r="AH118" s="1383"/>
      <c r="AI118" s="1383"/>
      <c r="AJ118" s="1383"/>
      <c r="AK118" s="1383"/>
      <c r="AL118" s="1383"/>
      <c r="AM118" s="1383"/>
      <c r="AN118" s="1383"/>
      <c r="AO118" s="1383"/>
      <c r="AP118" s="1383"/>
      <c r="AQ118" s="1383"/>
      <c r="AR118" s="1383"/>
      <c r="AS118" s="1383"/>
      <c r="AT118" s="1383"/>
      <c r="AU118"/>
      <c r="AV118"/>
      <c r="AW118"/>
      <c r="AX118"/>
      <c r="AY118"/>
      <c r="AZ118"/>
      <c r="BA118"/>
      <c r="BB118"/>
    </row>
    <row r="119" spans="2:54" s="5" customFormat="1" ht="13.5" hidden="1" customHeight="1" x14ac:dyDescent="0.25">
      <c r="B119" s="206" t="s">
        <v>1255</v>
      </c>
      <c r="C119" s="106"/>
      <c r="F119" s="535"/>
      <c r="G119" s="535"/>
      <c r="H119" s="535"/>
      <c r="I119" s="535"/>
      <c r="J119" s="535"/>
      <c r="K119" s="535"/>
      <c r="L119" s="1606"/>
      <c r="M119" s="1684"/>
      <c r="N119" s="1684"/>
      <c r="O119" s="1684"/>
      <c r="P119" s="1684"/>
      <c r="Q119" s="1666"/>
      <c r="R119" s="1666"/>
      <c r="S119" s="1666"/>
      <c r="T119" s="1666"/>
      <c r="U119" s="1666"/>
      <c r="V119" s="1666"/>
      <c r="W119" s="1666"/>
      <c r="X119" s="1666"/>
      <c r="Y119" s="1666"/>
      <c r="Z119" s="1666"/>
      <c r="AA119" s="1666"/>
      <c r="AB119" s="1666"/>
      <c r="AC119" s="1666"/>
      <c r="AD119" s="1383"/>
      <c r="AE119" s="1383"/>
      <c r="AF119" s="1383"/>
      <c r="AG119" s="1383"/>
      <c r="AH119" s="1383"/>
      <c r="AI119" s="1383"/>
      <c r="AJ119" s="1383"/>
      <c r="AK119" s="1383"/>
      <c r="AL119" s="1383"/>
      <c r="AM119" s="1383"/>
      <c r="AN119" s="1383"/>
      <c r="AO119" s="1383"/>
      <c r="AP119" s="1383"/>
      <c r="AQ119" s="1383"/>
      <c r="AR119" s="1383"/>
      <c r="AS119" s="1383"/>
      <c r="AT119" s="1383"/>
      <c r="AU119"/>
      <c r="AV119"/>
      <c r="AW119"/>
      <c r="AX119"/>
      <c r="AY119"/>
      <c r="AZ119"/>
      <c r="BA119"/>
      <c r="BB119"/>
    </row>
    <row r="120" spans="2:54" s="5" customFormat="1" ht="15.75" hidden="1" customHeight="1" x14ac:dyDescent="0.25">
      <c r="B120" s="180" t="s">
        <v>670</v>
      </c>
      <c r="C120" s="106"/>
      <c r="D120" s="105"/>
      <c r="E120" s="105"/>
      <c r="F120" s="535"/>
      <c r="G120" s="1383">
        <v>0</v>
      </c>
      <c r="H120" s="535">
        <v>0</v>
      </c>
      <c r="I120" s="535"/>
      <c r="J120" s="535"/>
      <c r="K120" s="535">
        <v>0</v>
      </c>
      <c r="L120" s="1606"/>
      <c r="M120" s="1684"/>
      <c r="N120" s="1684"/>
      <c r="O120" s="1684"/>
      <c r="P120" s="1684"/>
      <c r="Q120" s="1666"/>
      <c r="R120" s="1666"/>
      <c r="S120" s="1666"/>
      <c r="T120" s="1666"/>
      <c r="U120" s="1666"/>
      <c r="V120" s="1666"/>
      <c r="W120" s="1666"/>
      <c r="X120" s="1666"/>
      <c r="Y120" s="1666"/>
      <c r="Z120" s="1666"/>
      <c r="AA120" s="1666"/>
      <c r="AB120" s="1666"/>
      <c r="AC120" s="1666"/>
      <c r="AD120" s="1383"/>
      <c r="AE120" s="1383"/>
      <c r="AF120" s="1383"/>
      <c r="AG120" s="1383"/>
      <c r="AH120" s="1383"/>
      <c r="AI120" s="1383"/>
      <c r="AJ120" s="1383"/>
      <c r="AK120" s="1383"/>
      <c r="AL120" s="1383"/>
      <c r="AM120" s="1383"/>
      <c r="AN120" s="1383"/>
      <c r="AO120" s="1383"/>
      <c r="AP120" s="1383"/>
      <c r="AQ120" s="1383"/>
      <c r="AR120" s="1383"/>
      <c r="AS120" s="1383"/>
      <c r="AT120" s="1383"/>
      <c r="AU120"/>
      <c r="AV120"/>
      <c r="AW120"/>
      <c r="AX120"/>
      <c r="AY120"/>
      <c r="AZ120"/>
      <c r="BA120"/>
      <c r="BB120"/>
    </row>
    <row r="121" spans="2:54" s="133" customFormat="1" ht="31.5" hidden="1" x14ac:dyDescent="0.25">
      <c r="B121" s="1644" t="s">
        <v>1258</v>
      </c>
      <c r="C121" s="166"/>
      <c r="D121" s="134"/>
      <c r="E121" s="134"/>
      <c r="F121" s="630"/>
      <c r="G121" s="1612">
        <v>0</v>
      </c>
      <c r="H121" s="536">
        <v>0</v>
      </c>
      <c r="I121" s="630"/>
      <c r="J121" s="630"/>
      <c r="K121" s="535">
        <v>0</v>
      </c>
      <c r="L121" s="1659"/>
      <c r="M121" s="1685"/>
      <c r="N121" s="1685"/>
      <c r="O121" s="1685"/>
      <c r="P121" s="1685"/>
      <c r="Q121" s="1592"/>
      <c r="R121" s="1592"/>
      <c r="S121" s="1592"/>
      <c r="T121" s="1592"/>
      <c r="U121" s="1592"/>
      <c r="V121" s="1592"/>
      <c r="W121" s="1592"/>
      <c r="X121" s="1592"/>
      <c r="Y121" s="1592"/>
      <c r="Z121" s="1592"/>
      <c r="AA121" s="1592"/>
      <c r="AB121" s="1592"/>
      <c r="AC121" s="1592"/>
      <c r="AD121" s="1612"/>
      <c r="AE121" s="1612"/>
      <c r="AF121" s="1612"/>
      <c r="AG121" s="1612"/>
      <c r="AH121" s="1612"/>
      <c r="AI121" s="1612"/>
      <c r="AJ121" s="1612"/>
      <c r="AK121" s="1612"/>
      <c r="AL121" s="1612"/>
      <c r="AM121" s="1612"/>
      <c r="AN121" s="1612"/>
      <c r="AO121" s="1612"/>
      <c r="AP121" s="1612"/>
      <c r="AQ121" s="1612"/>
      <c r="AR121" s="1612"/>
      <c r="AS121" s="1612"/>
      <c r="AT121" s="1612"/>
      <c r="AU121" s="1611"/>
      <c r="AV121" s="1611"/>
      <c r="AW121" s="1611"/>
      <c r="AX121" s="1611"/>
      <c r="AY121" s="1611"/>
      <c r="AZ121" s="1611"/>
      <c r="BA121" s="1611"/>
      <c r="BB121" s="1611"/>
    </row>
    <row r="122" spans="2:54" s="133" customFormat="1" ht="15.75" hidden="1" customHeight="1" x14ac:dyDescent="0.25">
      <c r="B122" s="206" t="s">
        <v>908</v>
      </c>
      <c r="C122" s="166"/>
      <c r="D122" s="134"/>
      <c r="E122" s="134"/>
      <c r="F122" s="630"/>
      <c r="G122" s="1393"/>
      <c r="H122" s="536"/>
      <c r="I122" s="630"/>
      <c r="J122" s="630"/>
      <c r="K122" s="535">
        <v>0</v>
      </c>
      <c r="L122" s="1659"/>
      <c r="M122" s="1685"/>
      <c r="N122" s="1685"/>
      <c r="O122" s="1685"/>
      <c r="P122" s="1685"/>
      <c r="Q122" s="1592"/>
      <c r="R122" s="1592"/>
      <c r="S122" s="1592"/>
      <c r="T122" s="1592"/>
      <c r="U122" s="1592"/>
      <c r="V122" s="1592"/>
      <c r="W122" s="1592"/>
      <c r="X122" s="1592"/>
      <c r="Y122" s="1592"/>
      <c r="Z122" s="1592"/>
      <c r="AA122" s="1592"/>
      <c r="AB122" s="1592"/>
      <c r="AC122" s="1592"/>
      <c r="AD122" s="1612"/>
      <c r="AE122" s="1612"/>
      <c r="AF122" s="1612"/>
      <c r="AG122" s="1612"/>
      <c r="AH122" s="1612"/>
      <c r="AI122" s="1612"/>
      <c r="AJ122" s="1612"/>
      <c r="AK122" s="1612"/>
      <c r="AL122" s="1612"/>
      <c r="AM122" s="1612"/>
      <c r="AN122" s="1612"/>
      <c r="AO122" s="1612"/>
      <c r="AP122" s="1612"/>
      <c r="AQ122" s="1612"/>
      <c r="AR122" s="1612"/>
      <c r="AS122" s="1612"/>
      <c r="AT122" s="1612"/>
      <c r="AU122" s="1611"/>
      <c r="AV122" s="1611"/>
      <c r="AW122" s="1611"/>
      <c r="AX122" s="1611"/>
      <c r="AY122" s="1611"/>
      <c r="AZ122" s="1611"/>
      <c r="BA122" s="1611"/>
      <c r="BB122" s="1611"/>
    </row>
    <row r="123" spans="2:54" s="133" customFormat="1" ht="31.5" hidden="1" x14ac:dyDescent="0.25">
      <c r="B123" s="1644" t="s">
        <v>1292</v>
      </c>
      <c r="C123" s="166"/>
      <c r="D123" s="134"/>
      <c r="E123" s="134"/>
      <c r="F123" s="630"/>
      <c r="G123" s="1612">
        <v>0</v>
      </c>
      <c r="H123" s="536">
        <v>0</v>
      </c>
      <c r="I123" s="630"/>
      <c r="J123" s="630"/>
      <c r="K123" s="535">
        <v>0</v>
      </c>
      <c r="L123" s="1659"/>
      <c r="M123" s="1685"/>
      <c r="N123" s="1685"/>
      <c r="O123" s="1685"/>
      <c r="P123" s="1685"/>
      <c r="Q123" s="1592"/>
      <c r="R123" s="1592"/>
      <c r="S123" s="1592"/>
      <c r="T123" s="1592"/>
      <c r="U123" s="1592"/>
      <c r="V123" s="1592"/>
      <c r="W123" s="1592"/>
      <c r="X123" s="1592"/>
      <c r="Y123" s="1592"/>
      <c r="Z123" s="1592"/>
      <c r="AA123" s="1592"/>
      <c r="AB123" s="1592"/>
      <c r="AC123" s="1592"/>
      <c r="AD123" s="1612"/>
      <c r="AE123" s="1612"/>
      <c r="AF123" s="1612"/>
      <c r="AG123" s="1612"/>
      <c r="AH123" s="1612"/>
      <c r="AI123" s="1612"/>
      <c r="AJ123" s="1612"/>
      <c r="AK123" s="1612"/>
      <c r="AL123" s="1612"/>
      <c r="AM123" s="1612"/>
      <c r="AN123" s="1612"/>
      <c r="AO123" s="1612"/>
      <c r="AP123" s="1612"/>
      <c r="AQ123" s="1612"/>
      <c r="AR123" s="1612"/>
      <c r="AS123" s="1612"/>
      <c r="AT123" s="1612"/>
      <c r="AU123" s="1611"/>
      <c r="AV123" s="1611"/>
      <c r="AW123" s="1611"/>
      <c r="AX123" s="1611"/>
      <c r="AY123" s="1611"/>
      <c r="AZ123" s="1611"/>
      <c r="BA123" s="1611"/>
      <c r="BB123" s="1611"/>
    </row>
    <row r="124" spans="2:54" s="133" customFormat="1" ht="15.75" hidden="1" customHeight="1" x14ac:dyDescent="0.25">
      <c r="B124" s="1614" t="s">
        <v>670</v>
      </c>
      <c r="C124" s="166"/>
      <c r="D124" s="134"/>
      <c r="E124" s="134"/>
      <c r="F124" s="630"/>
      <c r="G124" s="1612">
        <v>0</v>
      </c>
      <c r="H124" s="536">
        <v>0</v>
      </c>
      <c r="I124" s="630"/>
      <c r="J124" s="630"/>
      <c r="K124" s="535">
        <v>0</v>
      </c>
      <c r="L124" s="1659"/>
      <c r="M124" s="1685"/>
      <c r="N124" s="1685"/>
      <c r="O124" s="1685"/>
      <c r="P124" s="1685"/>
      <c r="Q124" s="1592"/>
      <c r="R124" s="1592"/>
      <c r="S124" s="1592"/>
      <c r="T124" s="1592"/>
      <c r="U124" s="1592"/>
      <c r="V124" s="1592"/>
      <c r="W124" s="1592"/>
      <c r="X124" s="1592"/>
      <c r="Y124" s="1592"/>
      <c r="Z124" s="1592"/>
      <c r="AA124" s="1592"/>
      <c r="AB124" s="1592"/>
      <c r="AC124" s="1592"/>
      <c r="AD124" s="1612"/>
      <c r="AE124" s="1612"/>
      <c r="AF124" s="1612"/>
      <c r="AG124" s="1612"/>
      <c r="AH124" s="1612"/>
      <c r="AI124" s="1612"/>
      <c r="AJ124" s="1612"/>
      <c r="AK124" s="1612"/>
      <c r="AL124" s="1612"/>
      <c r="AM124" s="1612"/>
      <c r="AN124" s="1612"/>
      <c r="AO124" s="1612"/>
      <c r="AP124" s="1612"/>
      <c r="AQ124" s="1612"/>
      <c r="AR124" s="1612"/>
      <c r="AS124" s="1612"/>
      <c r="AT124" s="1612"/>
      <c r="AU124" s="1611"/>
      <c r="AV124" s="1611"/>
      <c r="AW124" s="1611"/>
      <c r="AX124" s="1611"/>
      <c r="AY124" s="1611"/>
      <c r="AZ124" s="1611"/>
      <c r="BA124" s="1611"/>
      <c r="BB124" s="1611"/>
    </row>
    <row r="125" spans="2:54" s="133" customFormat="1" ht="15.75" hidden="1" customHeight="1" x14ac:dyDescent="0.25">
      <c r="B125" s="230" t="s">
        <v>791</v>
      </c>
      <c r="C125" s="166"/>
      <c r="D125" s="134"/>
      <c r="E125" s="134"/>
      <c r="F125" s="630"/>
      <c r="G125" s="1612"/>
      <c r="H125" s="536"/>
      <c r="I125" s="630"/>
      <c r="J125" s="630"/>
      <c r="K125" s="535">
        <v>0</v>
      </c>
      <c r="L125" s="1659"/>
      <c r="M125" s="1685"/>
      <c r="N125" s="1685"/>
      <c r="O125" s="1685"/>
      <c r="P125" s="1685"/>
      <c r="Q125" s="1592"/>
      <c r="R125" s="1592"/>
      <c r="S125" s="1592"/>
      <c r="T125" s="1592"/>
      <c r="U125" s="1592"/>
      <c r="V125" s="1592"/>
      <c r="W125" s="1592"/>
      <c r="X125" s="1592"/>
      <c r="Y125" s="1592"/>
      <c r="Z125" s="1592"/>
      <c r="AA125" s="1592"/>
      <c r="AB125" s="1592"/>
      <c r="AC125" s="1592"/>
      <c r="AD125" s="1612"/>
      <c r="AE125" s="1612"/>
      <c r="AF125" s="1612"/>
      <c r="AG125" s="1612"/>
      <c r="AH125" s="1612"/>
      <c r="AI125" s="1612"/>
      <c r="AJ125" s="1612"/>
      <c r="AK125" s="1612"/>
      <c r="AL125" s="1612"/>
      <c r="AM125" s="1612"/>
      <c r="AN125" s="1612"/>
      <c r="AO125" s="1612"/>
      <c r="AP125" s="1612"/>
      <c r="AQ125" s="1612"/>
      <c r="AR125" s="1612"/>
      <c r="AS125" s="1612"/>
      <c r="AT125" s="1612"/>
      <c r="AU125" s="1611"/>
      <c r="AV125" s="1611"/>
      <c r="AW125" s="1611"/>
      <c r="AX125" s="1611"/>
      <c r="AY125" s="1611"/>
      <c r="AZ125" s="1611"/>
      <c r="BA125" s="1611"/>
      <c r="BB125" s="1611"/>
    </row>
    <row r="126" spans="2:54" s="133" customFormat="1" ht="15.75" hidden="1" customHeight="1" x14ac:dyDescent="0.25">
      <c r="B126" s="1614" t="s">
        <v>670</v>
      </c>
      <c r="C126" s="166"/>
      <c r="D126" s="134"/>
      <c r="E126" s="134"/>
      <c r="F126" s="630"/>
      <c r="G126" s="1612">
        <v>0</v>
      </c>
      <c r="H126" s="536">
        <v>0</v>
      </c>
      <c r="I126" s="630"/>
      <c r="J126" s="630"/>
      <c r="K126" s="535">
        <v>0</v>
      </c>
      <c r="L126" s="1659"/>
      <c r="M126" s="1685"/>
      <c r="N126" s="1685"/>
      <c r="O126" s="1685"/>
      <c r="P126" s="1685"/>
      <c r="Q126" s="1592"/>
      <c r="R126" s="1592"/>
      <c r="S126" s="1592"/>
      <c r="T126" s="1592"/>
      <c r="U126" s="1592"/>
      <c r="V126" s="1592"/>
      <c r="W126" s="1592"/>
      <c r="X126" s="1592"/>
      <c r="Y126" s="1592"/>
      <c r="Z126" s="1592"/>
      <c r="AA126" s="1592"/>
      <c r="AB126" s="1592"/>
      <c r="AC126" s="1592"/>
      <c r="AD126" s="1612"/>
      <c r="AE126" s="1612"/>
      <c r="AF126" s="1612"/>
      <c r="AG126" s="1612"/>
      <c r="AH126" s="1612"/>
      <c r="AI126" s="1612"/>
      <c r="AJ126" s="1612"/>
      <c r="AK126" s="1612"/>
      <c r="AL126" s="1612"/>
      <c r="AM126" s="1612"/>
      <c r="AN126" s="1612"/>
      <c r="AO126" s="1612"/>
      <c r="AP126" s="1612"/>
      <c r="AQ126" s="1612"/>
      <c r="AR126" s="1612"/>
      <c r="AS126" s="1612"/>
      <c r="AT126" s="1612"/>
      <c r="AU126" s="1611"/>
      <c r="AV126" s="1611"/>
      <c r="AW126" s="1611"/>
      <c r="AX126" s="1611"/>
      <c r="AY126" s="1611"/>
      <c r="AZ126" s="1611"/>
      <c r="BA126" s="1611"/>
      <c r="BB126" s="1611"/>
    </row>
    <row r="127" spans="2:54" s="133" customFormat="1" ht="15.75" hidden="1" customHeight="1" x14ac:dyDescent="0.25">
      <c r="B127" s="230" t="s">
        <v>910</v>
      </c>
      <c r="C127" s="166"/>
      <c r="D127" s="134"/>
      <c r="E127" s="134"/>
      <c r="F127" s="630"/>
      <c r="G127" s="1612"/>
      <c r="H127" s="536"/>
      <c r="I127" s="630"/>
      <c r="J127" s="630"/>
      <c r="K127" s="535">
        <v>0</v>
      </c>
      <c r="L127" s="1659"/>
      <c r="M127" s="1685"/>
      <c r="N127" s="1685"/>
      <c r="O127" s="1685"/>
      <c r="P127" s="1685"/>
      <c r="Q127" s="1592"/>
      <c r="R127" s="1592"/>
      <c r="S127" s="1592"/>
      <c r="T127" s="1592"/>
      <c r="U127" s="1592"/>
      <c r="V127" s="1592"/>
      <c r="W127" s="1592"/>
      <c r="X127" s="1592"/>
      <c r="Y127" s="1592"/>
      <c r="Z127" s="1592"/>
      <c r="AA127" s="1592"/>
      <c r="AB127" s="1592"/>
      <c r="AC127" s="1592"/>
      <c r="AD127" s="1612"/>
      <c r="AE127" s="1612"/>
      <c r="AF127" s="1612"/>
      <c r="AG127" s="1612"/>
      <c r="AH127" s="1612"/>
      <c r="AI127" s="1612"/>
      <c r="AJ127" s="1612"/>
      <c r="AK127" s="1612"/>
      <c r="AL127" s="1612"/>
      <c r="AM127" s="1612"/>
      <c r="AN127" s="1612"/>
      <c r="AO127" s="1612"/>
      <c r="AP127" s="1612"/>
      <c r="AQ127" s="1612"/>
      <c r="AR127" s="1612"/>
      <c r="AS127" s="1612"/>
      <c r="AT127" s="1612"/>
      <c r="AU127" s="1611"/>
      <c r="AV127" s="1611"/>
      <c r="AW127" s="1611"/>
      <c r="AX127" s="1611"/>
      <c r="AY127" s="1611"/>
      <c r="AZ127" s="1611"/>
      <c r="BA127" s="1611"/>
      <c r="BB127" s="1611"/>
    </row>
    <row r="128" spans="2:54" s="133" customFormat="1" ht="31.5" hidden="1" x14ac:dyDescent="0.25">
      <c r="B128" s="1644" t="s">
        <v>1259</v>
      </c>
      <c r="C128" s="166"/>
      <c r="D128" s="134"/>
      <c r="E128" s="134"/>
      <c r="F128" s="630"/>
      <c r="G128" s="1612">
        <v>0</v>
      </c>
      <c r="H128" s="536">
        <v>0</v>
      </c>
      <c r="I128" s="630"/>
      <c r="J128" s="630"/>
      <c r="K128" s="535">
        <v>0</v>
      </c>
      <c r="L128" s="1659"/>
      <c r="M128" s="1685"/>
      <c r="N128" s="1685"/>
      <c r="O128" s="1685"/>
      <c r="P128" s="1685"/>
      <c r="Q128" s="1592"/>
      <c r="R128" s="1592"/>
      <c r="S128" s="1592"/>
      <c r="T128" s="1592"/>
      <c r="U128" s="1592"/>
      <c r="V128" s="1592"/>
      <c r="W128" s="1592"/>
      <c r="X128" s="1592"/>
      <c r="Y128" s="1592"/>
      <c r="Z128" s="1592"/>
      <c r="AA128" s="1592"/>
      <c r="AB128" s="1592"/>
      <c r="AC128" s="1592"/>
      <c r="AD128" s="1612"/>
      <c r="AE128" s="1612"/>
      <c r="AF128" s="1612"/>
      <c r="AG128" s="1612"/>
      <c r="AH128" s="1612"/>
      <c r="AI128" s="1612"/>
      <c r="AJ128" s="1612"/>
      <c r="AK128" s="1612"/>
      <c r="AL128" s="1612"/>
      <c r="AM128" s="1612"/>
      <c r="AN128" s="1612"/>
      <c r="AO128" s="1612"/>
      <c r="AP128" s="1612"/>
      <c r="AQ128" s="1612"/>
      <c r="AR128" s="1612"/>
      <c r="AS128" s="1612"/>
      <c r="AT128" s="1612"/>
      <c r="AU128" s="1611"/>
      <c r="AV128" s="1611"/>
      <c r="AW128" s="1611"/>
      <c r="AX128" s="1611"/>
      <c r="AY128" s="1611"/>
      <c r="AZ128" s="1611"/>
      <c r="BA128" s="1611"/>
      <c r="BB128" s="1611"/>
    </row>
    <row r="129" spans="1:54" s="5" customFormat="1" ht="15.75" hidden="1" customHeight="1" x14ac:dyDescent="0.25">
      <c r="B129" s="180" t="s">
        <v>670</v>
      </c>
      <c r="C129" s="106"/>
      <c r="D129" s="105"/>
      <c r="E129" s="105"/>
      <c r="F129" s="535"/>
      <c r="G129" s="1383">
        <v>0</v>
      </c>
      <c r="H129" s="535">
        <v>0</v>
      </c>
      <c r="I129" s="535"/>
      <c r="J129" s="535"/>
      <c r="K129" s="535">
        <v>0</v>
      </c>
      <c r="L129" s="1606"/>
      <c r="M129" s="1684"/>
      <c r="N129" s="1684"/>
      <c r="O129" s="1684"/>
      <c r="P129" s="1684"/>
      <c r="Q129" s="1666"/>
      <c r="R129" s="1666"/>
      <c r="S129" s="1666"/>
      <c r="T129" s="1666"/>
      <c r="U129" s="1666"/>
      <c r="V129" s="1666"/>
      <c r="W129" s="1666"/>
      <c r="X129" s="1666"/>
      <c r="Y129" s="1666"/>
      <c r="Z129" s="1666"/>
      <c r="AA129" s="1666"/>
      <c r="AB129" s="1666"/>
      <c r="AC129" s="1666"/>
      <c r="AD129" s="1383"/>
      <c r="AE129" s="1383"/>
      <c r="AF129" s="1383"/>
      <c r="AG129" s="1383"/>
      <c r="AH129" s="1383"/>
      <c r="AI129" s="1383"/>
      <c r="AJ129" s="1383"/>
      <c r="AK129" s="1383"/>
      <c r="AL129" s="1383"/>
      <c r="AM129" s="1383"/>
      <c r="AN129" s="1383"/>
      <c r="AO129" s="1383"/>
      <c r="AP129" s="1383"/>
      <c r="AQ129" s="1383"/>
      <c r="AR129" s="1383"/>
      <c r="AS129" s="1383"/>
      <c r="AT129" s="1383"/>
      <c r="AU129"/>
      <c r="AV129"/>
      <c r="AW129"/>
      <c r="AX129"/>
      <c r="AY129"/>
      <c r="AZ129"/>
      <c r="BA129"/>
      <c r="BB129"/>
    </row>
    <row r="130" spans="1:54" s="5" customFormat="1" ht="10.5" hidden="1" customHeight="1" thickBot="1" x14ac:dyDescent="0.25">
      <c r="B130" s="168"/>
      <c r="C130" s="106"/>
      <c r="D130" s="105"/>
      <c r="E130" s="105"/>
      <c r="F130" s="535"/>
      <c r="G130" s="537"/>
      <c r="H130" s="583"/>
      <c r="I130" s="583"/>
      <c r="J130" s="583"/>
      <c r="K130" s="583"/>
      <c r="L130" s="1606"/>
      <c r="M130" s="1684"/>
      <c r="N130" s="1684"/>
      <c r="O130" s="1684"/>
      <c r="P130" s="1684"/>
      <c r="Q130" s="1666"/>
      <c r="R130" s="1666"/>
      <c r="S130" s="1666"/>
      <c r="T130" s="1666"/>
      <c r="U130" s="1666"/>
      <c r="V130" s="1666"/>
      <c r="W130" s="1666"/>
      <c r="X130" s="1666"/>
      <c r="Y130" s="1666"/>
      <c r="Z130" s="1666"/>
      <c r="AA130" s="1666"/>
      <c r="AB130" s="1666"/>
      <c r="AC130" s="1666"/>
      <c r="AD130" s="1383"/>
      <c r="AE130" s="1383"/>
      <c r="AF130" s="1383"/>
      <c r="AG130" s="1383"/>
      <c r="AH130" s="1383"/>
      <c r="AI130" s="1383"/>
      <c r="AJ130" s="1383"/>
      <c r="AK130" s="1383"/>
      <c r="AL130" s="1383"/>
      <c r="AM130" s="1383"/>
      <c r="AN130" s="1383"/>
      <c r="AO130" s="1383"/>
      <c r="AP130" s="1383"/>
      <c r="AQ130" s="1383"/>
      <c r="AR130" s="1383"/>
      <c r="AS130" s="1383"/>
      <c r="AT130" s="1383"/>
      <c r="AU130"/>
      <c r="AV130"/>
      <c r="AW130"/>
      <c r="AX130"/>
      <c r="AY130"/>
      <c r="AZ130"/>
      <c r="BA130"/>
      <c r="BB130"/>
    </row>
    <row r="131" spans="1:54" s="5" customFormat="1" ht="15.75" hidden="1" thickBot="1" x14ac:dyDescent="0.3">
      <c r="B131" s="165" t="s">
        <v>522</v>
      </c>
      <c r="C131" s="106"/>
      <c r="D131" s="182">
        <v>0</v>
      </c>
      <c r="E131" s="182">
        <v>0</v>
      </c>
      <c r="F131" s="1412">
        <v>0</v>
      </c>
      <c r="G131" s="1412">
        <v>0</v>
      </c>
      <c r="H131" s="1412">
        <v>0</v>
      </c>
      <c r="I131" s="1412">
        <v>0</v>
      </c>
      <c r="J131" s="1412">
        <v>0</v>
      </c>
      <c r="K131" s="1412">
        <v>0</v>
      </c>
      <c r="L131" s="1653"/>
      <c r="M131" s="1684"/>
      <c r="N131" s="1684"/>
      <c r="O131" s="1684"/>
      <c r="P131" s="1684"/>
      <c r="Q131" s="1666"/>
      <c r="R131" s="1666"/>
      <c r="S131" s="1666"/>
      <c r="T131" s="1666"/>
      <c r="U131" s="1666"/>
      <c r="V131" s="1666"/>
      <c r="W131" s="1666"/>
      <c r="X131" s="1666"/>
      <c r="Y131" s="1666"/>
      <c r="Z131" s="1666"/>
      <c r="AA131" s="1666"/>
      <c r="AB131" s="1666"/>
      <c r="AC131" s="1666"/>
      <c r="AD131" s="1383"/>
      <c r="AE131" s="1383"/>
      <c r="AF131" s="1383"/>
      <c r="AG131" s="1383"/>
      <c r="AH131" s="1383"/>
      <c r="AI131" s="1383"/>
      <c r="AJ131" s="1383"/>
      <c r="AK131" s="1383"/>
      <c r="AL131" s="1383"/>
      <c r="AM131" s="1383"/>
      <c r="AN131" s="1383"/>
      <c r="AO131" s="1383"/>
      <c r="AP131" s="1383"/>
      <c r="AQ131" s="1383"/>
      <c r="AR131" s="1383"/>
      <c r="AS131" s="1383"/>
      <c r="AT131" s="1383"/>
      <c r="AU131"/>
      <c r="AV131"/>
      <c r="AW131"/>
      <c r="AX131"/>
      <c r="AY131"/>
      <c r="AZ131"/>
      <c r="BA131"/>
      <c r="BB131"/>
    </row>
    <row r="132" spans="1:54" s="5" customFormat="1" ht="16.5" hidden="1" customHeight="1" thickBot="1" x14ac:dyDescent="0.25">
      <c r="B132" s="206"/>
      <c r="C132" s="166"/>
      <c r="D132" s="226"/>
      <c r="E132" s="226"/>
      <c r="F132" s="682"/>
      <c r="G132" s="688"/>
      <c r="H132" s="682"/>
      <c r="I132" s="682"/>
      <c r="J132" s="682"/>
      <c r="K132" s="682"/>
      <c r="L132" s="1653"/>
      <c r="M132" s="1684"/>
      <c r="N132" s="1684"/>
      <c r="O132" s="1684"/>
      <c r="P132" s="1684"/>
      <c r="Q132" s="1666"/>
      <c r="R132" s="1666"/>
      <c r="S132" s="1666"/>
      <c r="T132" s="1666"/>
      <c r="U132" s="1666"/>
      <c r="V132" s="1666"/>
      <c r="W132" s="1666"/>
      <c r="X132" s="1666"/>
      <c r="Y132" s="1666"/>
      <c r="Z132" s="1666"/>
      <c r="AA132" s="1666"/>
      <c r="AB132" s="1666"/>
      <c r="AC132" s="1666"/>
      <c r="AD132" s="1383"/>
      <c r="AE132" s="1383"/>
      <c r="AF132" s="1383"/>
      <c r="AG132" s="1383"/>
      <c r="AH132" s="1383"/>
      <c r="AI132" s="1383"/>
      <c r="AJ132" s="1383"/>
      <c r="AK132" s="1383"/>
      <c r="AL132" s="1383"/>
      <c r="AM132" s="1383"/>
      <c r="AN132" s="1383"/>
      <c r="AO132" s="1383"/>
      <c r="AP132" s="1383"/>
      <c r="AQ132" s="1383"/>
      <c r="AR132" s="1383"/>
      <c r="AS132" s="1383"/>
      <c r="AT132" s="1383"/>
      <c r="AU132"/>
      <c r="AV132"/>
      <c r="AW132"/>
      <c r="AX132"/>
      <c r="AY132"/>
      <c r="AZ132"/>
      <c r="BA132"/>
      <c r="BB132"/>
    </row>
    <row r="133" spans="1:54" s="5" customFormat="1" ht="15.75" hidden="1" customHeight="1" x14ac:dyDescent="0.25">
      <c r="B133" s="206"/>
      <c r="C133" s="166"/>
      <c r="D133" s="226"/>
      <c r="E133" s="226"/>
      <c r="F133" s="682"/>
      <c r="G133" s="688"/>
      <c r="H133" s="682"/>
      <c r="I133" s="682"/>
      <c r="J133" s="682"/>
      <c r="K133" s="682"/>
      <c r="L133" s="1607"/>
      <c r="M133" s="1684"/>
      <c r="N133" s="1684"/>
      <c r="O133" s="1684"/>
      <c r="P133" s="1684"/>
      <c r="Q133" s="1666"/>
      <c r="R133" s="1666"/>
      <c r="S133" s="1666"/>
      <c r="T133" s="1666"/>
      <c r="U133" s="1666"/>
      <c r="V133" s="1666"/>
      <c r="W133" s="1666"/>
      <c r="X133" s="1666"/>
      <c r="Y133" s="1666"/>
      <c r="Z133" s="1666"/>
      <c r="AA133" s="1666"/>
      <c r="AB133" s="1666"/>
      <c r="AC133" s="1666"/>
      <c r="AD133" s="1383"/>
      <c r="AE133" s="1383"/>
      <c r="AF133" s="1383"/>
      <c r="AG133" s="1383"/>
      <c r="AH133" s="1383"/>
      <c r="AI133" s="1383"/>
      <c r="AJ133" s="1383"/>
      <c r="AK133" s="1383"/>
      <c r="AL133" s="1383"/>
      <c r="AM133" s="1383"/>
      <c r="AN133" s="1383"/>
      <c r="AO133" s="1383"/>
      <c r="AP133" s="1383"/>
      <c r="AQ133" s="1383"/>
      <c r="AR133" s="1383"/>
      <c r="AS133" s="1383"/>
      <c r="AT133" s="1383"/>
      <c r="AU133"/>
      <c r="AV133"/>
      <c r="AW133"/>
      <c r="AX133"/>
      <c r="AY133"/>
      <c r="AZ133"/>
      <c r="BA133"/>
      <c r="BB133"/>
    </row>
    <row r="134" spans="1:54" s="5" customFormat="1" ht="16.5" hidden="1" customHeight="1" x14ac:dyDescent="0.25">
      <c r="B134" s="206"/>
      <c r="C134" s="166"/>
      <c r="D134" s="226"/>
      <c r="E134" s="226"/>
      <c r="F134" s="682"/>
      <c r="G134" s="688"/>
      <c r="H134" s="682"/>
      <c r="I134" s="682"/>
      <c r="J134" s="682"/>
      <c r="K134" s="682"/>
      <c r="L134" s="1653"/>
      <c r="M134" s="1684"/>
      <c r="N134" s="1684"/>
      <c r="O134" s="1684"/>
      <c r="P134" s="1684"/>
      <c r="Q134" s="1666"/>
      <c r="R134" s="1666"/>
      <c r="S134" s="1666"/>
      <c r="T134" s="1666"/>
      <c r="U134" s="1666"/>
      <c r="V134" s="1666"/>
      <c r="W134" s="1666"/>
      <c r="X134" s="1666"/>
      <c r="Y134" s="1666"/>
      <c r="Z134" s="1666"/>
      <c r="AA134" s="1666"/>
      <c r="AB134" s="1666"/>
      <c r="AC134" s="1666"/>
      <c r="AD134" s="1383"/>
      <c r="AE134" s="1383"/>
      <c r="AF134" s="1383"/>
      <c r="AG134" s="1383"/>
      <c r="AH134" s="1383"/>
      <c r="AI134" s="1383"/>
      <c r="AJ134" s="1383"/>
      <c r="AK134" s="1383"/>
      <c r="AL134" s="1383"/>
      <c r="AM134" s="1383"/>
      <c r="AN134" s="1383"/>
      <c r="AO134" s="1383"/>
      <c r="AP134" s="1383"/>
      <c r="AQ134" s="1383"/>
      <c r="AR134" s="1383"/>
      <c r="AS134" s="1383"/>
      <c r="AT134" s="1383"/>
      <c r="AU134"/>
      <c r="AV134"/>
      <c r="AW134"/>
      <c r="AX134"/>
      <c r="AY134"/>
      <c r="AZ134"/>
      <c r="BA134"/>
      <c r="BB134"/>
    </row>
    <row r="135" spans="1:54" s="5" customFormat="1" ht="15.75" hidden="1" customHeight="1" thickBot="1" x14ac:dyDescent="0.25">
      <c r="B135" s="206"/>
      <c r="C135" s="166"/>
      <c r="D135" s="226"/>
      <c r="E135" s="226"/>
      <c r="F135" s="682"/>
      <c r="G135" s="688"/>
      <c r="H135" s="682"/>
      <c r="I135" s="682"/>
      <c r="J135" s="682"/>
      <c r="K135" s="682"/>
      <c r="L135" s="1607"/>
      <c r="M135" s="1684"/>
      <c r="N135" s="1684"/>
      <c r="O135" s="1684"/>
      <c r="P135" s="1684"/>
      <c r="Q135" s="1666"/>
      <c r="R135" s="1666"/>
      <c r="S135" s="1666"/>
      <c r="T135" s="1666"/>
      <c r="U135" s="1666"/>
      <c r="V135" s="1666"/>
      <c r="W135" s="1666"/>
      <c r="X135" s="1666"/>
      <c r="Y135" s="1666"/>
      <c r="Z135" s="1666"/>
      <c r="AA135" s="1666"/>
      <c r="AB135" s="1666"/>
      <c r="AC135" s="1666"/>
      <c r="AD135" s="1383"/>
      <c r="AE135" s="1383"/>
      <c r="AF135" s="1383"/>
      <c r="AG135" s="1383"/>
      <c r="AH135" s="1383"/>
      <c r="AI135" s="1383"/>
      <c r="AJ135" s="1383"/>
      <c r="AK135" s="1383"/>
      <c r="AL135" s="1383"/>
      <c r="AM135" s="1383"/>
      <c r="AN135" s="1383"/>
      <c r="AO135" s="1383"/>
      <c r="AP135" s="1383"/>
      <c r="AQ135" s="1383"/>
      <c r="AR135" s="1383"/>
      <c r="AS135" s="1383"/>
      <c r="AT135" s="1383"/>
      <c r="AU135"/>
      <c r="AV135"/>
      <c r="AW135"/>
      <c r="AX135"/>
      <c r="AY135"/>
      <c r="AZ135"/>
      <c r="BA135"/>
      <c r="BB135"/>
    </row>
    <row r="136" spans="1:54" s="5" customFormat="1" ht="18" hidden="1" customHeight="1" thickBot="1" x14ac:dyDescent="0.3">
      <c r="B136" s="663" t="s">
        <v>926</v>
      </c>
      <c r="C136" s="171" t="s">
        <v>479</v>
      </c>
      <c r="D136" s="174">
        <v>0</v>
      </c>
      <c r="E136" s="174">
        <v>0</v>
      </c>
      <c r="F136" s="1410">
        <v>0</v>
      </c>
      <c r="G136" s="1410">
        <v>0</v>
      </c>
      <c r="H136" s="1410">
        <v>0</v>
      </c>
      <c r="I136" s="1410">
        <v>0</v>
      </c>
      <c r="J136" s="1410">
        <v>0</v>
      </c>
      <c r="K136" s="1410">
        <v>0</v>
      </c>
      <c r="L136" s="1653"/>
      <c r="M136" s="1684"/>
      <c r="N136" s="1684"/>
      <c r="O136" s="1684"/>
      <c r="P136" s="1684"/>
      <c r="Q136" s="1666"/>
      <c r="R136" s="1666"/>
      <c r="S136" s="1666"/>
      <c r="T136" s="1666"/>
      <c r="U136" s="1666"/>
      <c r="V136" s="1666"/>
      <c r="W136" s="1666"/>
      <c r="X136" s="1666"/>
      <c r="Y136" s="1666"/>
      <c r="Z136" s="1666"/>
      <c r="AA136" s="1666"/>
      <c r="AB136" s="1666"/>
      <c r="AC136" s="1666"/>
      <c r="AD136" s="1383"/>
      <c r="AE136" s="1383"/>
      <c r="AF136" s="1383"/>
      <c r="AG136" s="1383"/>
      <c r="AH136" s="1383"/>
      <c r="AI136" s="1383"/>
      <c r="AJ136" s="1383"/>
      <c r="AK136" s="1383"/>
      <c r="AL136" s="1383"/>
      <c r="AM136" s="1383"/>
      <c r="AN136" s="1383"/>
      <c r="AO136" s="1383"/>
      <c r="AP136" s="1383"/>
      <c r="AQ136" s="1383"/>
      <c r="AR136" s="1383"/>
      <c r="AS136" s="1383"/>
      <c r="AT136" s="1383"/>
      <c r="AU136"/>
      <c r="AV136"/>
      <c r="AW136"/>
      <c r="AX136"/>
      <c r="AY136"/>
      <c r="AZ136"/>
      <c r="BA136"/>
      <c r="BB136"/>
    </row>
    <row r="137" spans="1:54" s="5" customFormat="1" hidden="1" x14ac:dyDescent="0.25">
      <c r="B137" s="175"/>
      <c r="C137" s="171"/>
      <c r="D137" s="243"/>
      <c r="E137" s="243"/>
      <c r="F137" s="597"/>
      <c r="G137" s="688"/>
      <c r="H137" s="597"/>
      <c r="I137" s="597"/>
      <c r="J137" s="597"/>
      <c r="K137" s="597"/>
      <c r="L137" s="1607"/>
      <c r="M137" s="1684"/>
      <c r="N137" s="1684"/>
      <c r="O137" s="1684"/>
      <c r="P137" s="1684"/>
      <c r="Q137" s="1666"/>
      <c r="R137" s="1666"/>
      <c r="S137" s="1666"/>
      <c r="T137" s="1666"/>
      <c r="U137" s="1666"/>
      <c r="V137" s="1666"/>
      <c r="W137" s="1666"/>
      <c r="X137" s="1666"/>
      <c r="Y137" s="1666"/>
      <c r="Z137" s="1666"/>
      <c r="AA137" s="1666"/>
      <c r="AB137" s="1666"/>
      <c r="AC137" s="1666"/>
      <c r="AD137" s="1383"/>
      <c r="AE137" s="1383"/>
      <c r="AF137" s="1383"/>
      <c r="AG137" s="1383"/>
      <c r="AH137" s="1383"/>
      <c r="AI137" s="1383"/>
      <c r="AJ137" s="1383"/>
      <c r="AK137" s="1383"/>
      <c r="AL137" s="1383"/>
      <c r="AM137" s="1383"/>
      <c r="AN137" s="1383"/>
      <c r="AO137" s="1383"/>
      <c r="AP137" s="1383"/>
      <c r="AQ137" s="1383"/>
      <c r="AR137" s="1383"/>
      <c r="AS137" s="1383"/>
      <c r="AT137" s="1383"/>
      <c r="AU137"/>
      <c r="AV137"/>
      <c r="AW137"/>
      <c r="AX137"/>
      <c r="AY137"/>
      <c r="AZ137"/>
      <c r="BA137"/>
      <c r="BB137"/>
    </row>
    <row r="138" spans="1:54" s="5" customFormat="1" hidden="1" x14ac:dyDescent="0.25">
      <c r="B138" s="175"/>
      <c r="C138" s="171"/>
      <c r="D138" s="243"/>
      <c r="E138" s="243"/>
      <c r="F138" s="597"/>
      <c r="G138" s="688"/>
      <c r="H138" s="597"/>
      <c r="I138" s="597"/>
      <c r="J138" s="597"/>
      <c r="K138" s="597"/>
      <c r="L138" s="1607"/>
      <c r="M138" s="1684"/>
      <c r="N138" s="1684"/>
      <c r="O138" s="1684"/>
      <c r="P138" s="1684"/>
      <c r="Q138" s="1666"/>
      <c r="R138" s="1666"/>
      <c r="S138" s="1666"/>
      <c r="T138" s="1666"/>
      <c r="U138" s="1666"/>
      <c r="V138" s="1666"/>
      <c r="W138" s="1666"/>
      <c r="X138" s="1666"/>
      <c r="Y138" s="1666"/>
      <c r="Z138" s="1666"/>
      <c r="AA138" s="1666"/>
      <c r="AB138" s="1666"/>
      <c r="AC138" s="1666"/>
      <c r="AD138" s="1383"/>
      <c r="AE138" s="1383"/>
      <c r="AF138" s="1383"/>
      <c r="AG138" s="1383"/>
      <c r="AH138" s="1383"/>
      <c r="AI138" s="1383"/>
      <c r="AJ138" s="1383"/>
      <c r="AK138" s="1383"/>
      <c r="AL138" s="1383"/>
      <c r="AM138" s="1383"/>
      <c r="AN138" s="1383"/>
      <c r="AO138" s="1383"/>
      <c r="AP138" s="1383"/>
      <c r="AQ138" s="1383"/>
      <c r="AR138" s="1383"/>
      <c r="AS138" s="1383"/>
      <c r="AT138" s="1383"/>
      <c r="AU138"/>
      <c r="AV138"/>
      <c r="AW138"/>
      <c r="AX138"/>
      <c r="AY138"/>
      <c r="AZ138"/>
      <c r="BA138"/>
      <c r="BB138"/>
    </row>
    <row r="139" spans="1:54" s="5" customFormat="1" hidden="1" x14ac:dyDescent="0.25">
      <c r="A139" s="118"/>
      <c r="B139" s="661" t="s">
        <v>41</v>
      </c>
      <c r="C139" s="164"/>
      <c r="F139" s="535"/>
      <c r="G139" s="583"/>
      <c r="H139" s="535"/>
      <c r="I139" s="535"/>
      <c r="J139" s="535"/>
      <c r="K139" s="535"/>
      <c r="L139" s="1607"/>
      <c r="M139" s="1684"/>
      <c r="N139" s="1684"/>
      <c r="O139" s="1684"/>
      <c r="P139" s="1684"/>
      <c r="Q139" s="1666"/>
      <c r="R139" s="1666"/>
      <c r="S139" s="1666"/>
      <c r="T139" s="1666"/>
      <c r="U139" s="1666"/>
      <c r="V139" s="1666"/>
      <c r="W139" s="1666"/>
      <c r="X139" s="1666"/>
      <c r="Y139" s="1666"/>
      <c r="Z139" s="1666"/>
      <c r="AA139" s="1666"/>
      <c r="AB139" s="1666"/>
      <c r="AC139" s="1666"/>
      <c r="AD139" s="1383"/>
      <c r="AE139" s="1383"/>
      <c r="AF139" s="1383"/>
      <c r="AG139" s="1383"/>
      <c r="AH139" s="1383"/>
      <c r="AI139" s="1383"/>
      <c r="AJ139" s="1383"/>
      <c r="AK139" s="1383"/>
      <c r="AL139" s="1383"/>
      <c r="AM139" s="1383"/>
      <c r="AN139" s="1383"/>
      <c r="AO139" s="1383"/>
      <c r="AP139" s="1383"/>
      <c r="AQ139" s="1383"/>
      <c r="AR139" s="1383"/>
      <c r="AS139" s="1383"/>
      <c r="AT139" s="1383"/>
      <c r="AU139"/>
      <c r="AV139"/>
      <c r="AW139"/>
      <c r="AX139"/>
      <c r="AY139"/>
      <c r="AZ139"/>
      <c r="BA139"/>
      <c r="BB139"/>
    </row>
    <row r="140" spans="1:54" s="5" customFormat="1" ht="7.5" hidden="1" customHeight="1" x14ac:dyDescent="0.25">
      <c r="B140" s="161"/>
      <c r="C140" s="171"/>
      <c r="F140" s="535"/>
      <c r="G140" s="535"/>
      <c r="H140" s="535"/>
      <c r="I140" s="535"/>
      <c r="J140" s="535"/>
      <c r="K140" s="535"/>
      <c r="L140" s="1607"/>
      <c r="M140" s="1684"/>
      <c r="N140" s="1684"/>
      <c r="O140" s="1684"/>
      <c r="P140" s="1684"/>
      <c r="Q140" s="1666"/>
      <c r="R140" s="1666"/>
      <c r="S140" s="1666"/>
      <c r="T140" s="1666"/>
      <c r="U140" s="1666"/>
      <c r="V140" s="1666"/>
      <c r="W140" s="1666"/>
      <c r="X140" s="1666"/>
      <c r="Y140" s="1666"/>
      <c r="Z140" s="1666"/>
      <c r="AA140" s="1666"/>
      <c r="AB140" s="1666"/>
      <c r="AC140" s="1666"/>
      <c r="AD140" s="1383"/>
      <c r="AE140" s="1383"/>
      <c r="AF140" s="1383"/>
      <c r="AG140" s="1383"/>
      <c r="AH140" s="1383"/>
      <c r="AI140" s="1383"/>
      <c r="AJ140" s="1383"/>
      <c r="AK140" s="1383"/>
      <c r="AL140" s="1383"/>
      <c r="AM140" s="1383"/>
      <c r="AN140" s="1383"/>
      <c r="AO140" s="1383"/>
      <c r="AP140" s="1383"/>
      <c r="AQ140" s="1383"/>
      <c r="AR140" s="1383"/>
      <c r="AS140" s="1383"/>
      <c r="AT140" s="1383"/>
      <c r="AU140"/>
      <c r="AV140"/>
      <c r="AW140"/>
      <c r="AX140"/>
      <c r="AY140"/>
      <c r="AZ140"/>
      <c r="BA140"/>
      <c r="BB140"/>
    </row>
    <row r="141" spans="1:54" s="5" customFormat="1" ht="19.5" hidden="1" customHeight="1" x14ac:dyDescent="0.25">
      <c r="B141" s="165" t="s">
        <v>482</v>
      </c>
      <c r="C141" s="166"/>
      <c r="D141" s="226"/>
      <c r="E141" s="226"/>
      <c r="F141" s="682"/>
      <c r="G141" s="688"/>
      <c r="H141" s="682"/>
      <c r="I141" s="682"/>
      <c r="J141" s="682"/>
      <c r="K141" s="682"/>
      <c r="L141" s="1607"/>
      <c r="M141" s="1684"/>
      <c r="N141" s="1684"/>
      <c r="O141" s="1684"/>
      <c r="P141" s="1684"/>
      <c r="Q141" s="1666"/>
      <c r="R141" s="1666"/>
      <c r="S141" s="1666"/>
      <c r="T141" s="1666"/>
      <c r="U141" s="1666"/>
      <c r="V141" s="1666"/>
      <c r="W141" s="1666"/>
      <c r="X141" s="1666"/>
      <c r="Y141" s="1666"/>
      <c r="Z141" s="1666"/>
      <c r="AA141" s="1666"/>
      <c r="AB141" s="1666"/>
      <c r="AC141" s="1666"/>
      <c r="AD141" s="1383"/>
      <c r="AE141" s="1383"/>
      <c r="AF141" s="1383"/>
      <c r="AG141" s="1383"/>
      <c r="AH141" s="1383"/>
      <c r="AI141" s="1383"/>
      <c r="AJ141" s="1383"/>
      <c r="AK141" s="1383"/>
      <c r="AL141" s="1383"/>
      <c r="AM141" s="1383"/>
      <c r="AN141" s="1383"/>
      <c r="AO141" s="1383"/>
      <c r="AP141" s="1383"/>
      <c r="AQ141" s="1383"/>
      <c r="AR141" s="1383"/>
      <c r="AS141" s="1383"/>
      <c r="AT141" s="1383"/>
      <c r="AU141"/>
      <c r="AV141"/>
      <c r="AW141"/>
      <c r="AX141"/>
      <c r="AY141"/>
      <c r="AZ141"/>
      <c r="BA141"/>
      <c r="BB141"/>
    </row>
    <row r="142" spans="1:54" s="5" customFormat="1" ht="15.75" hidden="1" customHeight="1" x14ac:dyDescent="0.25">
      <c r="B142" s="206"/>
      <c r="C142" s="166"/>
      <c r="D142" s="233"/>
      <c r="E142" s="233"/>
      <c r="F142" s="1401"/>
      <c r="G142" s="582"/>
      <c r="H142" s="1401"/>
      <c r="I142" s="1401"/>
      <c r="J142" s="1401"/>
      <c r="K142" s="1401"/>
      <c r="L142" s="1607"/>
      <c r="M142" s="1684"/>
      <c r="N142" s="1684"/>
      <c r="O142" s="1684"/>
      <c r="P142" s="1684"/>
      <c r="Q142" s="1666"/>
      <c r="R142" s="1666"/>
      <c r="S142" s="1666"/>
      <c r="T142" s="1666"/>
      <c r="U142" s="1666"/>
      <c r="V142" s="1666"/>
      <c r="W142" s="1666"/>
      <c r="X142" s="1666"/>
      <c r="Y142" s="1666"/>
      <c r="Z142" s="1666"/>
      <c r="AA142" s="1666"/>
      <c r="AB142" s="1666"/>
      <c r="AC142" s="1666"/>
      <c r="AD142" s="1383"/>
      <c r="AE142" s="1383"/>
      <c r="AF142" s="1383"/>
      <c r="AG142" s="1383"/>
      <c r="AH142" s="1383"/>
      <c r="AI142" s="1383"/>
      <c r="AJ142" s="1383"/>
      <c r="AK142" s="1383"/>
      <c r="AL142" s="1383"/>
      <c r="AM142" s="1383"/>
      <c r="AN142" s="1383"/>
      <c r="AO142" s="1383"/>
      <c r="AP142" s="1383"/>
      <c r="AQ142" s="1383"/>
      <c r="AR142" s="1383"/>
      <c r="AS142" s="1383"/>
      <c r="AT142" s="1383"/>
      <c r="AU142"/>
      <c r="AV142"/>
      <c r="AW142"/>
      <c r="AX142"/>
      <c r="AY142"/>
      <c r="AZ142"/>
      <c r="BA142"/>
      <c r="BB142"/>
    </row>
    <row r="143" spans="1:54" s="5" customFormat="1" ht="13.5" hidden="1" customHeight="1" x14ac:dyDescent="0.25">
      <c r="B143" s="207"/>
      <c r="C143" s="166"/>
      <c r="D143" s="233"/>
      <c r="E143" s="233"/>
      <c r="F143" s="1401"/>
      <c r="G143" s="1383"/>
      <c r="H143" s="1401">
        <v>0</v>
      </c>
      <c r="I143" s="1401">
        <v>0</v>
      </c>
      <c r="J143" s="1401">
        <v>0</v>
      </c>
      <c r="K143" s="1401">
        <v>0</v>
      </c>
      <c r="L143" s="1607"/>
      <c r="M143" s="1684"/>
      <c r="N143" s="1684"/>
      <c r="O143" s="1684"/>
      <c r="P143" s="1684"/>
      <c r="Q143" s="1666"/>
      <c r="R143" s="1666"/>
      <c r="S143" s="1666"/>
      <c r="T143" s="1666"/>
      <c r="U143" s="1666"/>
      <c r="V143" s="1666"/>
      <c r="W143" s="1666"/>
      <c r="X143" s="1666"/>
      <c r="Y143" s="1666"/>
      <c r="Z143" s="1666"/>
      <c r="AA143" s="1666"/>
      <c r="AB143" s="1666"/>
      <c r="AC143" s="1666"/>
      <c r="AD143" s="1383"/>
      <c r="AE143" s="1383"/>
      <c r="AF143" s="1383"/>
      <c r="AG143" s="1383"/>
      <c r="AH143" s="1383"/>
      <c r="AI143" s="1383"/>
      <c r="AJ143" s="1383"/>
      <c r="AK143" s="1383"/>
      <c r="AL143" s="1383"/>
      <c r="AM143" s="1383"/>
      <c r="AN143" s="1383"/>
      <c r="AO143" s="1383"/>
      <c r="AP143" s="1383"/>
      <c r="AQ143" s="1383"/>
      <c r="AR143" s="1383"/>
      <c r="AS143" s="1383"/>
      <c r="AT143" s="1383"/>
      <c r="AU143"/>
      <c r="AV143"/>
      <c r="AW143"/>
      <c r="AX143"/>
      <c r="AY143"/>
      <c r="AZ143"/>
      <c r="BA143"/>
      <c r="BB143"/>
    </row>
    <row r="144" spans="1:54" s="5" customFormat="1" ht="13.5" hidden="1" customHeight="1" x14ac:dyDescent="0.25">
      <c r="B144" s="179"/>
      <c r="C144" s="166"/>
      <c r="D144" s="233"/>
      <c r="E144" s="233"/>
      <c r="F144" s="1401"/>
      <c r="G144" s="1383"/>
      <c r="H144" s="1401">
        <v>0</v>
      </c>
      <c r="I144" s="1401">
        <v>0</v>
      </c>
      <c r="J144" s="1401">
        <v>0</v>
      </c>
      <c r="K144" s="1401">
        <v>0</v>
      </c>
      <c r="L144" s="1607"/>
      <c r="M144" s="1684"/>
      <c r="N144" s="1684"/>
      <c r="O144" s="1684"/>
      <c r="P144" s="1684"/>
      <c r="Q144" s="1666"/>
      <c r="R144" s="1666"/>
      <c r="S144" s="1666"/>
      <c r="T144" s="1666"/>
      <c r="U144" s="1666"/>
      <c r="V144" s="1666"/>
      <c r="W144" s="1666"/>
      <c r="X144" s="1666"/>
      <c r="Y144" s="1666"/>
      <c r="Z144" s="1666"/>
      <c r="AA144" s="1666"/>
      <c r="AB144" s="1666"/>
      <c r="AC144" s="1666"/>
      <c r="AD144" s="1383"/>
      <c r="AE144" s="1383"/>
      <c r="AF144" s="1383"/>
      <c r="AG144" s="1383"/>
      <c r="AH144" s="1383"/>
      <c r="AI144" s="1383"/>
      <c r="AJ144" s="1383"/>
      <c r="AK144" s="1383"/>
      <c r="AL144" s="1383"/>
      <c r="AM144" s="1383"/>
      <c r="AN144" s="1383"/>
      <c r="AO144" s="1383"/>
      <c r="AP144" s="1383"/>
      <c r="AQ144" s="1383"/>
      <c r="AR144" s="1383"/>
      <c r="AS144" s="1383"/>
      <c r="AT144" s="1383"/>
      <c r="AU144"/>
      <c r="AV144"/>
      <c r="AW144"/>
      <c r="AX144"/>
      <c r="AY144"/>
      <c r="AZ144"/>
      <c r="BA144"/>
      <c r="BB144"/>
    </row>
    <row r="145" spans="1:54" s="5" customFormat="1" ht="13.5" hidden="1" customHeight="1" thickBot="1" x14ac:dyDescent="0.25">
      <c r="B145" s="179"/>
      <c r="C145" s="166"/>
      <c r="D145" s="233"/>
      <c r="E145" s="233"/>
      <c r="F145" s="1401"/>
      <c r="G145" s="582"/>
      <c r="H145" s="1401"/>
      <c r="I145" s="1401"/>
      <c r="J145" s="1401"/>
      <c r="K145" s="1401"/>
      <c r="L145" s="1607"/>
      <c r="M145" s="1684"/>
      <c r="N145" s="1684"/>
      <c r="O145" s="1684"/>
      <c r="P145" s="1684"/>
      <c r="Q145" s="1666"/>
      <c r="R145" s="1666"/>
      <c r="S145" s="1666"/>
      <c r="T145" s="1666"/>
      <c r="U145" s="1666"/>
      <c r="V145" s="1666"/>
      <c r="W145" s="1666"/>
      <c r="X145" s="1666"/>
      <c r="Y145" s="1666"/>
      <c r="Z145" s="1666"/>
      <c r="AA145" s="1666"/>
      <c r="AB145" s="1666"/>
      <c r="AC145" s="1666"/>
      <c r="AD145" s="1383"/>
      <c r="AE145" s="1383"/>
      <c r="AF145" s="1383"/>
      <c r="AG145" s="1383"/>
      <c r="AH145" s="1383"/>
      <c r="AI145" s="1383"/>
      <c r="AJ145" s="1383"/>
      <c r="AK145" s="1383"/>
      <c r="AL145" s="1383"/>
      <c r="AM145" s="1383"/>
      <c r="AN145" s="1383"/>
      <c r="AO145" s="1383"/>
      <c r="AP145" s="1383"/>
      <c r="AQ145" s="1383"/>
      <c r="AR145" s="1383"/>
      <c r="AS145" s="1383"/>
      <c r="AT145" s="1383"/>
      <c r="AU145"/>
      <c r="AV145"/>
      <c r="AW145"/>
      <c r="AX145"/>
      <c r="AY145"/>
      <c r="AZ145"/>
      <c r="BA145"/>
      <c r="BB145"/>
    </row>
    <row r="146" spans="1:54" s="5" customFormat="1" ht="18" hidden="1" customHeight="1" thickBot="1" x14ac:dyDescent="0.3">
      <c r="B146" s="165" t="s">
        <v>483</v>
      </c>
      <c r="C146" s="164"/>
      <c r="D146" s="227">
        <v>0</v>
      </c>
      <c r="E146" s="227">
        <v>0</v>
      </c>
      <c r="F146" s="1397">
        <v>0</v>
      </c>
      <c r="G146" s="1383">
        <v>0</v>
      </c>
      <c r="H146" s="1383">
        <v>0</v>
      </c>
      <c r="I146" s="1383">
        <v>0</v>
      </c>
      <c r="J146" s="1383">
        <v>0</v>
      </c>
      <c r="K146" s="1383">
        <v>0</v>
      </c>
      <c r="L146" s="1653"/>
      <c r="M146" s="1684"/>
      <c r="N146" s="1684"/>
      <c r="O146" s="1684"/>
      <c r="P146" s="1684"/>
      <c r="Q146" s="1666"/>
      <c r="R146" s="1666"/>
      <c r="S146" s="1666"/>
      <c r="T146" s="1666"/>
      <c r="U146" s="1666"/>
      <c r="V146" s="1666"/>
      <c r="W146" s="1666"/>
      <c r="X146" s="1666"/>
      <c r="Y146" s="1666"/>
      <c r="Z146" s="1666"/>
      <c r="AA146" s="1666"/>
      <c r="AB146" s="1666"/>
      <c r="AC146" s="1666"/>
      <c r="AD146" s="1383"/>
      <c r="AE146" s="1383"/>
      <c r="AF146" s="1383"/>
      <c r="AG146" s="1383"/>
      <c r="AH146" s="1383"/>
      <c r="AI146" s="1383"/>
      <c r="AJ146" s="1383"/>
      <c r="AK146" s="1383"/>
      <c r="AL146" s="1383"/>
      <c r="AM146" s="1383"/>
      <c r="AN146" s="1383"/>
      <c r="AO146" s="1383"/>
      <c r="AP146" s="1383"/>
      <c r="AQ146" s="1383"/>
      <c r="AR146" s="1383"/>
      <c r="AS146" s="1383"/>
      <c r="AT146" s="1383"/>
      <c r="AU146"/>
      <c r="AV146"/>
      <c r="AW146"/>
      <c r="AX146"/>
      <c r="AY146"/>
      <c r="AZ146"/>
      <c r="BA146"/>
      <c r="BB146"/>
    </row>
    <row r="147" spans="1:54" s="5" customFormat="1" ht="11.25" hidden="1" customHeight="1" x14ac:dyDescent="0.25">
      <c r="B147" s="240"/>
      <c r="C147" s="164"/>
      <c r="F147" s="535"/>
      <c r="G147" s="535"/>
      <c r="H147" s="535"/>
      <c r="I147" s="535"/>
      <c r="J147" s="535"/>
      <c r="K147" s="535"/>
      <c r="L147" s="1607"/>
      <c r="M147" s="1684"/>
      <c r="N147" s="1684"/>
      <c r="O147" s="1684"/>
      <c r="P147" s="1684"/>
      <c r="Q147" s="1666"/>
      <c r="R147" s="1666"/>
      <c r="S147" s="1666"/>
      <c r="T147" s="1666"/>
      <c r="U147" s="1666"/>
      <c r="V147" s="1666"/>
      <c r="W147" s="1666"/>
      <c r="X147" s="1666"/>
      <c r="Y147" s="1666"/>
      <c r="Z147" s="1666"/>
      <c r="AA147" s="1666"/>
      <c r="AB147" s="1666"/>
      <c r="AC147" s="1666"/>
      <c r="AD147" s="1383"/>
      <c r="AE147" s="1383"/>
      <c r="AF147" s="1383"/>
      <c r="AG147" s="1383"/>
      <c r="AH147" s="1383"/>
      <c r="AI147" s="1383"/>
      <c r="AJ147" s="1383"/>
      <c r="AK147" s="1383"/>
      <c r="AL147" s="1383"/>
      <c r="AM147" s="1383"/>
      <c r="AN147" s="1383"/>
      <c r="AO147" s="1383"/>
      <c r="AP147" s="1383"/>
      <c r="AQ147" s="1383"/>
      <c r="AR147" s="1383"/>
      <c r="AS147" s="1383"/>
      <c r="AT147" s="1383"/>
      <c r="AU147"/>
      <c r="AV147"/>
      <c r="AW147"/>
      <c r="AX147"/>
      <c r="AY147"/>
      <c r="AZ147"/>
      <c r="BA147"/>
      <c r="BB147"/>
    </row>
    <row r="148" spans="1:54" s="5" customFormat="1" ht="11.25" hidden="1" customHeight="1" x14ac:dyDescent="0.25">
      <c r="B148" s="162"/>
      <c r="C148" s="164"/>
      <c r="F148" s="535"/>
      <c r="G148" s="535"/>
      <c r="H148" s="535"/>
      <c r="I148" s="535"/>
      <c r="J148" s="535"/>
      <c r="K148" s="535"/>
      <c r="L148" s="1607"/>
      <c r="M148" s="1684"/>
      <c r="N148" s="1684"/>
      <c r="O148" s="1684"/>
      <c r="P148" s="1684"/>
      <c r="Q148" s="1666"/>
      <c r="R148" s="1666"/>
      <c r="S148" s="1666"/>
      <c r="T148" s="1666"/>
      <c r="U148" s="1666"/>
      <c r="V148" s="1666"/>
      <c r="W148" s="1666"/>
      <c r="X148" s="1666"/>
      <c r="Y148" s="1666"/>
      <c r="Z148" s="1666"/>
      <c r="AA148" s="1666"/>
      <c r="AB148" s="1666"/>
      <c r="AC148" s="1666"/>
      <c r="AD148" s="1383"/>
      <c r="AE148" s="1383"/>
      <c r="AF148" s="1383"/>
      <c r="AG148" s="1383"/>
      <c r="AH148" s="1383"/>
      <c r="AI148" s="1383"/>
      <c r="AJ148" s="1383"/>
      <c r="AK148" s="1383"/>
      <c r="AL148" s="1383"/>
      <c r="AM148" s="1383"/>
      <c r="AN148" s="1383"/>
      <c r="AO148" s="1383"/>
      <c r="AP148" s="1383"/>
      <c r="AQ148" s="1383"/>
      <c r="AR148" s="1383"/>
      <c r="AS148" s="1383"/>
      <c r="AT148" s="1383"/>
      <c r="AU148"/>
      <c r="AV148"/>
      <c r="AW148"/>
      <c r="AX148"/>
      <c r="AY148"/>
      <c r="AZ148"/>
      <c r="BA148"/>
      <c r="BB148"/>
    </row>
    <row r="149" spans="1:54" s="5" customFormat="1" ht="13.5" hidden="1" customHeight="1" x14ac:dyDescent="0.25">
      <c r="B149" s="162" t="s">
        <v>925</v>
      </c>
      <c r="C149" s="1808"/>
      <c r="F149" s="535"/>
      <c r="G149" s="535"/>
      <c r="H149" s="535"/>
      <c r="I149" s="535"/>
      <c r="J149" s="535"/>
      <c r="K149" s="535"/>
      <c r="L149" s="1607"/>
      <c r="M149" s="1684"/>
      <c r="N149" s="1684"/>
      <c r="O149" s="1684"/>
      <c r="P149" s="1684"/>
      <c r="Q149" s="1666"/>
      <c r="R149" s="1666"/>
      <c r="S149" s="1666"/>
      <c r="T149" s="1666"/>
      <c r="U149" s="1666"/>
      <c r="V149" s="1666"/>
      <c r="W149" s="1666"/>
      <c r="X149" s="1666"/>
      <c r="Y149" s="1666"/>
      <c r="Z149" s="1666"/>
      <c r="AA149" s="1666"/>
      <c r="AB149" s="1666"/>
      <c r="AC149" s="1666"/>
      <c r="AD149" s="1383"/>
      <c r="AE149" s="1383"/>
      <c r="AF149" s="1383"/>
      <c r="AG149" s="1383"/>
      <c r="AH149" s="1383"/>
      <c r="AI149" s="1383"/>
      <c r="AJ149" s="1383"/>
      <c r="AK149" s="1383"/>
      <c r="AL149" s="1383"/>
      <c r="AM149" s="1383"/>
      <c r="AN149" s="1383"/>
      <c r="AO149" s="1383"/>
      <c r="AP149" s="1383"/>
      <c r="AQ149" s="1383"/>
      <c r="AR149" s="1383"/>
      <c r="AS149" s="1383"/>
      <c r="AT149" s="1383"/>
      <c r="AU149"/>
      <c r="AV149"/>
      <c r="AW149"/>
      <c r="AX149"/>
      <c r="AY149"/>
      <c r="AZ149"/>
      <c r="BA149"/>
      <c r="BB149"/>
    </row>
    <row r="150" spans="1:54" s="5" customFormat="1" ht="11.25" hidden="1" customHeight="1" x14ac:dyDescent="0.25">
      <c r="B150" s="240"/>
      <c r="C150" s="164"/>
      <c r="D150" s="172"/>
      <c r="E150" s="172"/>
      <c r="F150" s="1409"/>
      <c r="G150" s="1383"/>
      <c r="H150" s="535">
        <v>0</v>
      </c>
      <c r="I150" s="535">
        <v>0</v>
      </c>
      <c r="J150" s="535">
        <v>0</v>
      </c>
      <c r="K150" s="535">
        <v>0</v>
      </c>
      <c r="L150" s="1607"/>
      <c r="M150" s="1684"/>
      <c r="N150" s="1684"/>
      <c r="O150" s="1684"/>
      <c r="P150" s="1684"/>
      <c r="Q150" s="1666"/>
      <c r="R150" s="1666"/>
      <c r="S150" s="1666"/>
      <c r="T150" s="1666"/>
      <c r="U150" s="1666"/>
      <c r="V150" s="1666"/>
      <c r="W150" s="1666"/>
      <c r="X150" s="1666"/>
      <c r="Y150" s="1666"/>
      <c r="Z150" s="1666"/>
      <c r="AA150" s="1666"/>
      <c r="AB150" s="1666"/>
      <c r="AC150" s="1666"/>
      <c r="AD150" s="1383"/>
      <c r="AE150" s="1383"/>
      <c r="AF150" s="1383"/>
      <c r="AG150" s="1383"/>
      <c r="AH150" s="1383"/>
      <c r="AI150" s="1383"/>
      <c r="AJ150" s="1383"/>
      <c r="AK150" s="1383"/>
      <c r="AL150" s="1383"/>
      <c r="AM150" s="1383"/>
      <c r="AN150" s="1383"/>
      <c r="AO150" s="1383"/>
      <c r="AP150" s="1383"/>
      <c r="AQ150" s="1383"/>
      <c r="AR150" s="1383"/>
      <c r="AS150" s="1383"/>
      <c r="AT150" s="1383"/>
      <c r="AU150"/>
      <c r="AV150"/>
      <c r="AW150"/>
      <c r="AX150"/>
      <c r="AY150"/>
      <c r="AZ150"/>
      <c r="BA150"/>
      <c r="BB150"/>
    </row>
    <row r="151" spans="1:54" s="5" customFormat="1" ht="11.25" hidden="1" customHeight="1" x14ac:dyDescent="0.25">
      <c r="B151" s="240"/>
      <c r="C151" s="164"/>
      <c r="D151" s="172"/>
      <c r="E151" s="172"/>
      <c r="F151" s="1409"/>
      <c r="G151" s="1383"/>
      <c r="H151" s="535">
        <v>0</v>
      </c>
      <c r="I151" s="535">
        <v>0</v>
      </c>
      <c r="J151" s="535">
        <v>0</v>
      </c>
      <c r="K151" s="535">
        <v>0</v>
      </c>
      <c r="L151" s="1607"/>
      <c r="M151" s="1684"/>
      <c r="N151" s="1684"/>
      <c r="O151" s="1684"/>
      <c r="P151" s="1684"/>
      <c r="Q151" s="1666"/>
      <c r="R151" s="1666"/>
      <c r="S151" s="1666"/>
      <c r="T151" s="1666"/>
      <c r="U151" s="1666"/>
      <c r="V151" s="1666"/>
      <c r="W151" s="1666"/>
      <c r="X151" s="1666"/>
      <c r="Y151" s="1666"/>
      <c r="Z151" s="1666"/>
      <c r="AA151" s="1666"/>
      <c r="AB151" s="1666"/>
      <c r="AC151" s="1666"/>
      <c r="AD151" s="1383"/>
      <c r="AE151" s="1383"/>
      <c r="AF151" s="1383"/>
      <c r="AG151" s="1383"/>
      <c r="AH151" s="1383"/>
      <c r="AI151" s="1383"/>
      <c r="AJ151" s="1383"/>
      <c r="AK151" s="1383"/>
      <c r="AL151" s="1383"/>
      <c r="AM151" s="1383"/>
      <c r="AN151" s="1383"/>
      <c r="AO151" s="1383"/>
      <c r="AP151" s="1383"/>
      <c r="AQ151" s="1383"/>
      <c r="AR151" s="1383"/>
      <c r="AS151" s="1383"/>
      <c r="AT151" s="1383"/>
      <c r="AU151"/>
      <c r="AV151"/>
      <c r="AW151"/>
      <c r="AX151"/>
      <c r="AY151"/>
      <c r="AZ151"/>
      <c r="BA151"/>
      <c r="BB151"/>
    </row>
    <row r="152" spans="1:54" s="5" customFormat="1" ht="11.25" hidden="1" customHeight="1" thickBot="1" x14ac:dyDescent="0.25">
      <c r="B152" s="241"/>
      <c r="C152" s="166"/>
      <c r="D152" s="243"/>
      <c r="E152" s="243"/>
      <c r="F152" s="597"/>
      <c r="G152" s="537"/>
      <c r="H152" s="597">
        <v>0</v>
      </c>
      <c r="I152" s="597">
        <v>0</v>
      </c>
      <c r="J152" s="597">
        <v>0</v>
      </c>
      <c r="K152" s="597">
        <v>0</v>
      </c>
      <c r="L152" s="1607"/>
      <c r="M152" s="1684"/>
      <c r="N152" s="1684"/>
      <c r="O152" s="1684"/>
      <c r="P152" s="1684"/>
      <c r="Q152" s="1666"/>
      <c r="R152" s="1666"/>
      <c r="S152" s="1666"/>
      <c r="T152" s="1666"/>
      <c r="U152" s="1666"/>
      <c r="V152" s="1666"/>
      <c r="W152" s="1666"/>
      <c r="X152" s="1666"/>
      <c r="Y152" s="1666"/>
      <c r="Z152" s="1666"/>
      <c r="AA152" s="1666"/>
      <c r="AB152" s="1666"/>
      <c r="AC152" s="1666"/>
      <c r="AD152" s="1383"/>
      <c r="AE152" s="1383"/>
      <c r="AF152" s="1383"/>
      <c r="AG152" s="1383"/>
      <c r="AH152" s="1383"/>
      <c r="AI152" s="1383"/>
      <c r="AJ152" s="1383"/>
      <c r="AK152" s="1383"/>
      <c r="AL152" s="1383"/>
      <c r="AM152" s="1383"/>
      <c r="AN152" s="1383"/>
      <c r="AO152" s="1383"/>
      <c r="AP152" s="1383"/>
      <c r="AQ152" s="1383"/>
      <c r="AR152" s="1383"/>
      <c r="AS152" s="1383"/>
      <c r="AT152" s="1383"/>
      <c r="AU152"/>
      <c r="AV152"/>
      <c r="AW152"/>
      <c r="AX152"/>
      <c r="AY152"/>
      <c r="AZ152"/>
      <c r="BA152"/>
      <c r="BB152"/>
    </row>
    <row r="153" spans="1:54" s="5" customFormat="1" ht="14.25" hidden="1" customHeight="1" thickBot="1" x14ac:dyDescent="0.3">
      <c r="B153" s="206" t="s">
        <v>477</v>
      </c>
      <c r="C153" s="166"/>
      <c r="D153" s="220">
        <v>0</v>
      </c>
      <c r="E153" s="220">
        <v>0</v>
      </c>
      <c r="F153" s="1394">
        <v>0</v>
      </c>
      <c r="G153" s="1395">
        <v>0</v>
      </c>
      <c r="H153" s="1394">
        <v>0</v>
      </c>
      <c r="I153" s="1394">
        <v>0</v>
      </c>
      <c r="J153" s="1394">
        <v>0</v>
      </c>
      <c r="K153" s="1394">
        <v>0</v>
      </c>
      <c r="L153" s="1653"/>
      <c r="M153" s="1684"/>
      <c r="N153" s="1684"/>
      <c r="O153" s="1684"/>
      <c r="P153" s="1684"/>
      <c r="Q153" s="1666"/>
      <c r="R153" s="1666"/>
      <c r="S153" s="1666"/>
      <c r="T153" s="1666"/>
      <c r="U153" s="1666"/>
      <c r="V153" s="1666"/>
      <c r="W153" s="1666"/>
      <c r="X153" s="1666"/>
      <c r="Y153" s="1666"/>
      <c r="Z153" s="1666"/>
      <c r="AA153" s="1666"/>
      <c r="AB153" s="1666"/>
      <c r="AC153" s="1666"/>
      <c r="AD153" s="1383"/>
      <c r="AE153" s="1383"/>
      <c r="AF153" s="1383"/>
      <c r="AG153" s="1383"/>
      <c r="AH153" s="1383"/>
      <c r="AI153" s="1383"/>
      <c r="AJ153" s="1383"/>
      <c r="AK153" s="1383"/>
      <c r="AL153" s="1383"/>
      <c r="AM153" s="1383"/>
      <c r="AN153" s="1383"/>
      <c r="AO153" s="1383"/>
      <c r="AP153" s="1383"/>
      <c r="AQ153" s="1383"/>
      <c r="AR153" s="1383"/>
      <c r="AS153" s="1383"/>
      <c r="AT153" s="1383"/>
      <c r="AU153"/>
      <c r="AV153"/>
      <c r="AW153"/>
      <c r="AX153"/>
      <c r="AY153"/>
      <c r="AZ153"/>
      <c r="BA153"/>
      <c r="BB153"/>
    </row>
    <row r="154" spans="1:54" s="5" customFormat="1" ht="13.5" hidden="1" customHeight="1" thickBot="1" x14ac:dyDescent="0.25">
      <c r="B154" s="161"/>
      <c r="C154" s="171"/>
      <c r="F154" s="535"/>
      <c r="G154" s="535"/>
      <c r="H154" s="535"/>
      <c r="I154" s="535"/>
      <c r="J154" s="535"/>
      <c r="K154" s="535"/>
      <c r="L154" s="1607"/>
      <c r="M154" s="1684"/>
      <c r="N154" s="1684"/>
      <c r="O154" s="1684"/>
      <c r="P154" s="1684"/>
      <c r="Q154" s="1666"/>
      <c r="R154" s="1666"/>
      <c r="S154" s="1666"/>
      <c r="T154" s="1666"/>
      <c r="U154" s="1666"/>
      <c r="V154" s="1666"/>
      <c r="W154" s="1666"/>
      <c r="X154" s="1666"/>
      <c r="Y154" s="1666"/>
      <c r="Z154" s="1666"/>
      <c r="AA154" s="1666"/>
      <c r="AB154" s="1666"/>
      <c r="AC154" s="1666"/>
      <c r="AD154" s="1383"/>
      <c r="AE154" s="1383"/>
      <c r="AF154" s="1383"/>
      <c r="AG154" s="1383"/>
      <c r="AH154" s="1383"/>
      <c r="AI154" s="1383"/>
      <c r="AJ154" s="1383"/>
      <c r="AK154" s="1383"/>
      <c r="AL154" s="1383"/>
      <c r="AM154" s="1383"/>
      <c r="AN154" s="1383"/>
      <c r="AO154" s="1383"/>
      <c r="AP154" s="1383"/>
      <c r="AQ154" s="1383"/>
      <c r="AR154" s="1383"/>
      <c r="AS154" s="1383"/>
      <c r="AT154" s="1383"/>
      <c r="AU154"/>
      <c r="AV154"/>
      <c r="AW154"/>
      <c r="AX154"/>
      <c r="AY154"/>
      <c r="AZ154"/>
      <c r="BA154"/>
      <c r="BB154"/>
    </row>
    <row r="155" spans="1:54" s="5" customFormat="1" ht="18" hidden="1" customHeight="1" thickBot="1" x14ac:dyDescent="0.3">
      <c r="B155" s="663" t="s">
        <v>927</v>
      </c>
      <c r="C155" s="171" t="s">
        <v>479</v>
      </c>
      <c r="D155" s="174">
        <v>0</v>
      </c>
      <c r="E155" s="174">
        <v>0</v>
      </c>
      <c r="F155" s="1410">
        <v>0</v>
      </c>
      <c r="G155" s="1410">
        <v>0</v>
      </c>
      <c r="H155" s="1410">
        <v>0</v>
      </c>
      <c r="I155" s="1410">
        <v>0</v>
      </c>
      <c r="J155" s="1410">
        <v>0</v>
      </c>
      <c r="K155" s="1410">
        <v>0</v>
      </c>
      <c r="L155" s="1653"/>
      <c r="M155" s="1684"/>
      <c r="N155" s="1684"/>
      <c r="O155" s="1684"/>
      <c r="P155" s="1684"/>
      <c r="Q155" s="1666"/>
      <c r="R155" s="1666"/>
      <c r="S155" s="1666"/>
      <c r="T155" s="1666"/>
      <c r="U155" s="1666"/>
      <c r="V155" s="1666"/>
      <c r="W155" s="1666"/>
      <c r="X155" s="1666"/>
      <c r="Y155" s="1666"/>
      <c r="Z155" s="1666"/>
      <c r="AA155" s="1666"/>
      <c r="AB155" s="1666"/>
      <c r="AC155" s="1666"/>
      <c r="AD155" s="1383"/>
      <c r="AE155" s="1383"/>
      <c r="AF155" s="1383"/>
      <c r="AG155" s="1383"/>
      <c r="AH155" s="1383"/>
      <c r="AI155" s="1383"/>
      <c r="AJ155" s="1383"/>
      <c r="AK155" s="1383"/>
      <c r="AL155" s="1383"/>
      <c r="AM155" s="1383"/>
      <c r="AN155" s="1383"/>
      <c r="AO155" s="1383"/>
      <c r="AP155" s="1383"/>
      <c r="AQ155" s="1383"/>
      <c r="AR155" s="1383"/>
      <c r="AS155" s="1383"/>
      <c r="AT155" s="1383"/>
      <c r="AU155"/>
      <c r="AV155"/>
      <c r="AW155"/>
      <c r="AX155"/>
      <c r="AY155"/>
      <c r="AZ155"/>
      <c r="BA155"/>
      <c r="BB155"/>
    </row>
    <row r="156" spans="1:54" s="5" customFormat="1" ht="12.75" customHeight="1" thickBot="1" x14ac:dyDescent="0.3">
      <c r="B156" s="175"/>
      <c r="C156" s="171"/>
      <c r="D156" s="243"/>
      <c r="E156" s="243"/>
      <c r="F156" s="597"/>
      <c r="G156" s="597"/>
      <c r="H156" s="597"/>
      <c r="I156" s="597"/>
      <c r="J156" s="597"/>
      <c r="K156" s="597"/>
      <c r="L156" s="1607"/>
      <c r="M156" s="1684"/>
      <c r="N156" s="1684"/>
      <c r="O156" s="1684"/>
      <c r="P156" s="1684"/>
      <c r="Q156" s="1666"/>
      <c r="R156" s="1666"/>
      <c r="S156" s="1666"/>
      <c r="T156" s="1666"/>
      <c r="U156" s="1666"/>
      <c r="V156" s="1666"/>
      <c r="W156" s="1666"/>
      <c r="X156" s="1666"/>
      <c r="Y156" s="1666"/>
      <c r="Z156" s="1666"/>
      <c r="AA156" s="1666"/>
      <c r="AB156" s="1666"/>
      <c r="AC156" s="1666"/>
      <c r="AD156" s="1383"/>
      <c r="AE156" s="1383"/>
      <c r="AF156" s="1383"/>
      <c r="AG156" s="1383"/>
      <c r="AH156" s="1383"/>
      <c r="AI156" s="1383"/>
      <c r="AJ156" s="1383"/>
      <c r="AK156" s="1383"/>
      <c r="AL156" s="1383"/>
      <c r="AM156" s="1383"/>
      <c r="AN156" s="1383"/>
      <c r="AO156" s="1383"/>
      <c r="AP156" s="1383"/>
      <c r="AQ156" s="1383"/>
      <c r="AR156" s="1383"/>
      <c r="AS156" s="1383"/>
      <c r="AT156" s="1383"/>
      <c r="AU156"/>
      <c r="AV156"/>
      <c r="AW156"/>
      <c r="AX156"/>
      <c r="AY156"/>
      <c r="AZ156"/>
      <c r="BA156"/>
      <c r="BB156"/>
    </row>
    <row r="157" spans="1:54" s="210" customFormat="1" ht="23.25" customHeight="1" thickBot="1" x14ac:dyDescent="0.3">
      <c r="A157" s="212"/>
      <c r="B157" s="1405" t="s">
        <v>681</v>
      </c>
      <c r="C157" s="1406"/>
      <c r="D157" s="1407">
        <v>0</v>
      </c>
      <c r="E157" s="1407">
        <v>0</v>
      </c>
      <c r="F157" s="1411">
        <v>0</v>
      </c>
      <c r="G157" s="1411">
        <v>0</v>
      </c>
      <c r="H157" s="1411">
        <v>0</v>
      </c>
      <c r="I157" s="1411">
        <v>0</v>
      </c>
      <c r="J157" s="1411">
        <v>0</v>
      </c>
      <c r="K157" s="1411">
        <v>0</v>
      </c>
      <c r="L157" s="1653"/>
      <c r="M157" s="1684"/>
      <c r="N157" s="1684"/>
      <c r="O157" s="1684"/>
      <c r="P157" s="1684"/>
      <c r="Q157" s="1666"/>
      <c r="R157" s="1666"/>
      <c r="S157" s="1666"/>
      <c r="T157" s="1666"/>
      <c r="U157" s="1666"/>
      <c r="V157" s="1666"/>
      <c r="W157" s="1666"/>
      <c r="X157" s="1666"/>
      <c r="Y157" s="1666"/>
      <c r="Z157" s="1666"/>
      <c r="AA157" s="1666"/>
      <c r="AB157" s="1666"/>
      <c r="AC157" s="1666"/>
      <c r="AD157" s="1383"/>
      <c r="AE157" s="1383"/>
      <c r="AF157" s="1383"/>
      <c r="AG157" s="1383"/>
      <c r="AH157" s="1383"/>
      <c r="AI157" s="1383"/>
      <c r="AJ157" s="1383"/>
      <c r="AK157" s="1383"/>
      <c r="AL157" s="1383"/>
      <c r="AM157" s="1383"/>
      <c r="AN157" s="1383"/>
      <c r="AO157" s="1383"/>
      <c r="AP157" s="1383"/>
      <c r="AQ157" s="1383"/>
      <c r="AR157" s="1383"/>
      <c r="AS157" s="1383"/>
      <c r="AT157" s="1383"/>
      <c r="AU157"/>
      <c r="AV157"/>
      <c r="AW157"/>
      <c r="AX157"/>
      <c r="AY157"/>
      <c r="AZ157"/>
      <c r="BA157"/>
      <c r="BB157"/>
    </row>
    <row r="158" spans="1:54" s="5" customFormat="1" ht="17.25" hidden="1" customHeight="1" x14ac:dyDescent="0.25">
      <c r="B158" s="229"/>
      <c r="C158" s="164"/>
      <c r="D158" s="243"/>
      <c r="E158" s="243"/>
      <c r="F158" s="597"/>
      <c r="G158" s="615"/>
      <c r="H158" s="682"/>
      <c r="I158" s="682"/>
      <c r="J158" s="682"/>
      <c r="K158" s="682"/>
      <c r="L158" s="1653"/>
      <c r="M158" s="1684"/>
      <c r="N158" s="1684"/>
      <c r="O158" s="1684"/>
      <c r="P158" s="1684"/>
      <c r="Q158" s="1666"/>
      <c r="R158" s="1666"/>
      <c r="S158" s="1666"/>
      <c r="T158" s="1666"/>
      <c r="U158" s="1666"/>
      <c r="V158" s="1666"/>
      <c r="W158" s="1666"/>
      <c r="X158" s="1666"/>
      <c r="Y158" s="1666"/>
      <c r="Z158" s="1666"/>
      <c r="AA158" s="1666"/>
      <c r="AB158" s="1666"/>
      <c r="AC158" s="1666"/>
      <c r="AD158" s="1383"/>
      <c r="AE158" s="1383"/>
      <c r="AF158" s="1383"/>
      <c r="AG158" s="1383"/>
      <c r="AH158" s="1383"/>
      <c r="AI158" s="1383"/>
      <c r="AJ158" s="1383"/>
      <c r="AK158" s="1383"/>
      <c r="AL158" s="1383"/>
      <c r="AM158" s="1383"/>
      <c r="AN158" s="1383"/>
      <c r="AO158" s="1383"/>
      <c r="AP158" s="1383"/>
      <c r="AQ158" s="1383"/>
      <c r="AR158" s="1383"/>
      <c r="AS158" s="1383"/>
      <c r="AT158" s="1383"/>
      <c r="AU158"/>
      <c r="AV158"/>
      <c r="AW158"/>
      <c r="AX158"/>
      <c r="AY158"/>
      <c r="AZ158"/>
      <c r="BA158"/>
      <c r="BB158"/>
    </row>
    <row r="159" spans="1:54" s="5" customFormat="1" x14ac:dyDescent="0.25">
      <c r="B159" s="229"/>
      <c r="C159" s="164"/>
      <c r="D159" s="243"/>
      <c r="E159" s="243"/>
      <c r="F159" s="597"/>
      <c r="G159" s="615"/>
      <c r="H159" s="682"/>
      <c r="I159" s="682"/>
      <c r="J159" s="682"/>
      <c r="K159" s="682"/>
      <c r="L159" s="1653"/>
      <c r="M159" s="1684"/>
      <c r="N159" s="1684"/>
      <c r="O159" s="1684"/>
      <c r="P159" s="1684"/>
      <c r="Q159" s="1666"/>
      <c r="R159" s="1666"/>
      <c r="S159" s="1666"/>
      <c r="T159" s="1666"/>
      <c r="U159" s="1666"/>
      <c r="V159" s="1666"/>
      <c r="W159" s="1666"/>
      <c r="X159" s="1666"/>
      <c r="Y159" s="1666"/>
      <c r="Z159" s="1666"/>
      <c r="AA159" s="1666"/>
      <c r="AB159" s="1666"/>
      <c r="AC159" s="1666"/>
      <c r="AD159" s="1383"/>
      <c r="AE159" s="1383"/>
      <c r="AF159" s="1383"/>
      <c r="AG159" s="1383"/>
      <c r="AH159" s="1383"/>
      <c r="AI159" s="1383"/>
      <c r="AJ159" s="1383"/>
      <c r="AK159" s="1383"/>
      <c r="AL159" s="1383"/>
      <c r="AM159" s="1383"/>
      <c r="AN159" s="1383"/>
      <c r="AO159" s="1383"/>
      <c r="AP159" s="1383"/>
      <c r="AQ159" s="1383"/>
      <c r="AR159" s="1383"/>
      <c r="AS159" s="1383"/>
      <c r="AT159" s="1383"/>
      <c r="AU159"/>
      <c r="AV159"/>
      <c r="AW159"/>
      <c r="AX159"/>
      <c r="AY159"/>
      <c r="AZ159"/>
      <c r="BA159"/>
      <c r="BB159"/>
    </row>
    <row r="160" spans="1:54" s="5" customFormat="1" ht="28.5" customHeight="1" x14ac:dyDescent="0.25">
      <c r="A160" s="160" t="s">
        <v>35</v>
      </c>
      <c r="B160" s="229"/>
      <c r="C160" s="164"/>
      <c r="D160" s="243"/>
      <c r="E160" s="243"/>
      <c r="F160" s="597"/>
      <c r="G160" s="615"/>
      <c r="H160" s="682"/>
      <c r="I160" s="682"/>
      <c r="J160" s="682"/>
      <c r="K160" s="682"/>
      <c r="L160" s="1653"/>
      <c r="M160" s="1684"/>
      <c r="N160" s="1684"/>
      <c r="O160" s="1684"/>
      <c r="P160" s="1684"/>
      <c r="Q160" s="1666"/>
      <c r="R160" s="1666"/>
      <c r="S160" s="1666"/>
      <c r="T160" s="1666"/>
      <c r="U160" s="1666"/>
      <c r="V160" s="1666"/>
      <c r="W160" s="1666"/>
      <c r="X160" s="1666"/>
      <c r="Y160" s="1666"/>
      <c r="Z160" s="1666"/>
      <c r="AA160" s="1666"/>
      <c r="AB160" s="1666"/>
      <c r="AC160" s="1666"/>
      <c r="AD160" s="1383"/>
      <c r="AE160" s="1383"/>
      <c r="AF160" s="1383"/>
      <c r="AG160" s="1383"/>
      <c r="AH160" s="1383"/>
      <c r="AI160" s="1383"/>
      <c r="AJ160" s="1383"/>
      <c r="AK160" s="1383"/>
      <c r="AL160" s="1383"/>
      <c r="AM160" s="1383"/>
      <c r="AN160" s="1383"/>
      <c r="AO160" s="1383"/>
      <c r="AP160" s="1383"/>
      <c r="AQ160" s="1383"/>
      <c r="AR160" s="1383"/>
      <c r="AS160" s="1383"/>
      <c r="AT160" s="1383"/>
      <c r="AU160"/>
      <c r="AV160"/>
      <c r="AW160"/>
      <c r="AX160"/>
      <c r="AY160"/>
      <c r="AZ160"/>
      <c r="BA160"/>
      <c r="BB160"/>
    </row>
    <row r="161" spans="1:54" ht="10.5" customHeight="1" x14ac:dyDescent="0.25">
      <c r="A161" s="160"/>
      <c r="B161" s="229"/>
      <c r="D161" s="81"/>
      <c r="E161" s="81"/>
      <c r="F161" s="623"/>
      <c r="G161" s="622"/>
      <c r="H161" s="1413"/>
      <c r="I161" s="1413"/>
      <c r="J161" s="1413"/>
      <c r="K161" s="1413"/>
      <c r="L161" s="1653"/>
      <c r="M161" s="1684"/>
      <c r="N161" s="1684"/>
      <c r="O161" s="1684"/>
      <c r="P161" s="1684"/>
      <c r="Q161" s="1666"/>
      <c r="R161" s="1666"/>
      <c r="S161" s="1666"/>
      <c r="T161" s="1666"/>
      <c r="U161" s="1666"/>
      <c r="V161" s="1666"/>
      <c r="W161" s="1666"/>
      <c r="X161" s="1666"/>
      <c r="Y161" s="1666"/>
      <c r="Z161" s="1666"/>
      <c r="AA161" s="1666"/>
      <c r="AB161" s="1666"/>
      <c r="AC161" s="1666"/>
      <c r="AD161" s="1383"/>
      <c r="AE161" s="1383"/>
      <c r="AF161" s="1383"/>
      <c r="AG161" s="1383"/>
      <c r="AH161" s="1383"/>
      <c r="AI161" s="1383"/>
      <c r="AJ161" s="1383"/>
      <c r="AK161" s="1383"/>
      <c r="AL161" s="1383"/>
      <c r="AM161" s="1383"/>
      <c r="AN161" s="1383"/>
      <c r="AO161" s="1383"/>
      <c r="AP161" s="1383"/>
      <c r="AQ161" s="1383"/>
      <c r="AR161" s="1383"/>
      <c r="AS161" s="1383"/>
      <c r="AT161" s="1383"/>
      <c r="AU161"/>
      <c r="AV161"/>
      <c r="AW161"/>
      <c r="AX161"/>
      <c r="AY161"/>
      <c r="AZ161"/>
      <c r="BA161"/>
      <c r="BB161"/>
    </row>
    <row r="162" spans="1:54" ht="15" customHeight="1" x14ac:dyDescent="0.25">
      <c r="A162" s="118"/>
      <c r="B162" s="661" t="s">
        <v>500</v>
      </c>
      <c r="D162" s="88"/>
      <c r="E162" s="88"/>
      <c r="F162" s="1414"/>
      <c r="G162" s="1414"/>
      <c r="H162" s="1414"/>
      <c r="I162" s="1414"/>
      <c r="J162" s="1414"/>
      <c r="K162" s="1414"/>
      <c r="M162" s="1684"/>
      <c r="N162" s="1684"/>
      <c r="O162" s="1684"/>
      <c r="P162" s="1684"/>
      <c r="Q162" s="1666"/>
      <c r="R162" s="1666"/>
      <c r="S162" s="1666"/>
      <c r="T162" s="1666"/>
      <c r="U162" s="1666"/>
      <c r="V162" s="1666"/>
      <c r="W162" s="1666"/>
      <c r="X162" s="1666"/>
      <c r="Y162" s="1666"/>
      <c r="Z162" s="1666"/>
      <c r="AA162" s="1666"/>
      <c r="AB162" s="1666"/>
      <c r="AC162" s="1666"/>
      <c r="AD162" s="1383"/>
      <c r="AE162" s="1383"/>
      <c r="AF162" s="1383"/>
      <c r="AG162" s="1383"/>
      <c r="AH162" s="1383"/>
      <c r="AI162" s="1383"/>
      <c r="AJ162" s="1383"/>
      <c r="AK162" s="1383"/>
      <c r="AL162" s="1383"/>
      <c r="AM162" s="1383"/>
      <c r="AN162" s="1383"/>
      <c r="AO162" s="1383"/>
      <c r="AP162" s="1383"/>
      <c r="AQ162" s="1383"/>
      <c r="AR162" s="1383"/>
      <c r="AS162" s="1383"/>
      <c r="AT162" s="1383"/>
      <c r="AU162"/>
      <c r="AV162"/>
      <c r="AW162"/>
      <c r="AX162"/>
      <c r="AY162"/>
      <c r="AZ162"/>
      <c r="BA162"/>
      <c r="BB162"/>
    </row>
    <row r="163" spans="1:54" ht="9.75" customHeight="1" x14ac:dyDescent="0.25">
      <c r="A163" s="118"/>
      <c r="D163" s="88"/>
      <c r="E163" s="88"/>
      <c r="F163" s="1414"/>
      <c r="G163" s="1414"/>
      <c r="H163" s="1414"/>
      <c r="I163" s="1414"/>
      <c r="J163" s="1414"/>
      <c r="K163" s="1414"/>
      <c r="M163" s="1684"/>
      <c r="N163" s="1684"/>
      <c r="O163" s="1684"/>
      <c r="P163" s="1684"/>
      <c r="Q163" s="1666"/>
      <c r="R163" s="1666"/>
      <c r="S163" s="1666"/>
      <c r="T163" s="1666"/>
      <c r="U163" s="1666"/>
      <c r="V163" s="1666"/>
      <c r="W163" s="1666"/>
      <c r="X163" s="1666"/>
      <c r="Y163" s="1666"/>
      <c r="Z163" s="1666"/>
      <c r="AA163" s="1666"/>
      <c r="AB163" s="1666"/>
      <c r="AC163" s="1666"/>
      <c r="AD163" s="1383"/>
      <c r="AE163" s="1383"/>
      <c r="AF163" s="1383"/>
      <c r="AG163" s="1383"/>
      <c r="AH163" s="1383"/>
      <c r="AI163" s="1383"/>
      <c r="AJ163" s="1383"/>
      <c r="AK163" s="1383"/>
      <c r="AL163" s="1383"/>
      <c r="AM163" s="1383"/>
      <c r="AN163" s="1383"/>
      <c r="AO163" s="1383"/>
      <c r="AP163" s="1383"/>
      <c r="AQ163" s="1383"/>
      <c r="AR163" s="1383"/>
      <c r="AS163" s="1383"/>
      <c r="AT163" s="1383"/>
      <c r="AU163"/>
      <c r="AV163"/>
      <c r="AW163"/>
      <c r="AX163"/>
      <c r="AY163"/>
      <c r="AZ163"/>
      <c r="BA163"/>
      <c r="BB163"/>
    </row>
    <row r="164" spans="1:54" ht="14.25" customHeight="1" x14ac:dyDescent="0.25">
      <c r="B164" s="162" t="s">
        <v>497</v>
      </c>
      <c r="C164" s="1808"/>
      <c r="D164" s="73"/>
      <c r="E164" s="73"/>
      <c r="F164" s="1415"/>
      <c r="M164" s="1684"/>
      <c r="N164" s="1684"/>
      <c r="O164" s="1684"/>
      <c r="P164" s="1684"/>
      <c r="Q164" s="1666"/>
      <c r="R164" s="1666"/>
      <c r="S164" s="1666"/>
      <c r="T164" s="1666"/>
      <c r="U164" s="1666"/>
      <c r="V164" s="1666"/>
      <c r="W164" s="1666"/>
      <c r="X164" s="1666"/>
      <c r="Y164" s="1666"/>
      <c r="Z164" s="1666"/>
      <c r="AA164" s="1666"/>
      <c r="AB164" s="1666"/>
      <c r="AC164" s="1666"/>
      <c r="AD164" s="1383"/>
      <c r="AE164" s="1383"/>
      <c r="AF164" s="1383"/>
      <c r="AG164" s="1383"/>
      <c r="AH164" s="1383"/>
      <c r="AI164" s="1383"/>
      <c r="AJ164" s="1383"/>
      <c r="AK164" s="1383"/>
      <c r="AL164" s="1383"/>
      <c r="AM164" s="1383"/>
      <c r="AN164" s="1383"/>
      <c r="AO164" s="1383"/>
      <c r="AP164" s="1383"/>
      <c r="AQ164" s="1383"/>
      <c r="AR164" s="1383"/>
      <c r="AS164" s="1383"/>
      <c r="AT164" s="1383"/>
      <c r="AU164"/>
      <c r="AV164"/>
      <c r="AW164"/>
      <c r="AX164"/>
      <c r="AY164"/>
      <c r="AZ164"/>
      <c r="BA164"/>
      <c r="BB164"/>
    </row>
    <row r="165" spans="1:54" s="5" customFormat="1" ht="3.75" customHeight="1" x14ac:dyDescent="0.25">
      <c r="B165" s="162"/>
      <c r="C165" s="1808"/>
      <c r="D165" s="133"/>
      <c r="E165" s="133"/>
      <c r="F165" s="630"/>
      <c r="G165" s="535"/>
      <c r="H165" s="535"/>
      <c r="I165" s="535"/>
      <c r="J165" s="535"/>
      <c r="K165" s="535"/>
      <c r="L165" s="1607"/>
      <c r="M165" s="1684"/>
      <c r="N165" s="1684"/>
      <c r="O165" s="1684"/>
      <c r="P165" s="1684"/>
      <c r="Q165" s="1666"/>
      <c r="R165" s="1666"/>
      <c r="S165" s="1666"/>
      <c r="T165" s="1666"/>
      <c r="U165" s="1666"/>
      <c r="V165" s="1666"/>
      <c r="W165" s="1666"/>
      <c r="X165" s="1666"/>
      <c r="Y165" s="1666"/>
      <c r="Z165" s="1666"/>
      <c r="AA165" s="1666"/>
      <c r="AB165" s="1666"/>
      <c r="AC165" s="1666"/>
      <c r="AD165" s="1383"/>
      <c r="AE165" s="1383"/>
      <c r="AF165" s="1383"/>
      <c r="AG165" s="1383"/>
      <c r="AH165" s="1383"/>
      <c r="AI165" s="1383"/>
      <c r="AJ165" s="1383"/>
      <c r="AK165" s="1383"/>
      <c r="AL165" s="1383"/>
      <c r="AM165" s="1383"/>
      <c r="AN165" s="1383"/>
      <c r="AO165" s="1383"/>
      <c r="AP165" s="1383"/>
      <c r="AQ165" s="1383"/>
      <c r="AR165" s="1383"/>
      <c r="AS165" s="1383"/>
      <c r="AT165" s="1383"/>
      <c r="AU165"/>
      <c r="AV165"/>
      <c r="AW165"/>
      <c r="AX165"/>
      <c r="AY165"/>
      <c r="AZ165"/>
      <c r="BA165"/>
      <c r="BB165"/>
    </row>
    <row r="166" spans="1:54" s="5" customFormat="1" ht="15" customHeight="1" x14ac:dyDescent="0.25">
      <c r="B166" s="240" t="s">
        <v>1052</v>
      </c>
      <c r="C166" s="164"/>
      <c r="D166" s="34">
        <v>2650000</v>
      </c>
      <c r="E166" s="34">
        <v>3500000</v>
      </c>
      <c r="F166" s="583"/>
      <c r="G166" s="1383">
        <v>0</v>
      </c>
      <c r="H166" s="535">
        <v>0</v>
      </c>
      <c r="I166" s="535"/>
      <c r="J166" s="535"/>
      <c r="K166" s="535">
        <v>850000</v>
      </c>
      <c r="L166" s="1607"/>
      <c r="M166" s="1684"/>
      <c r="N166" s="1684"/>
      <c r="O166" s="1684"/>
      <c r="P166" s="1684"/>
      <c r="Q166" s="1666"/>
      <c r="R166" s="1666"/>
      <c r="S166" s="1666"/>
      <c r="T166" s="1666"/>
      <c r="U166" s="1666"/>
      <c r="V166" s="1666"/>
      <c r="W166" s="1666"/>
      <c r="X166" s="1666"/>
      <c r="Y166" s="1666"/>
      <c r="Z166" s="1666"/>
      <c r="AA166" s="1666"/>
      <c r="AB166" s="1666"/>
      <c r="AC166" s="1666"/>
      <c r="AD166" s="1383"/>
      <c r="AE166" s="1383"/>
      <c r="AF166" s="1383"/>
      <c r="AG166" s="1383"/>
      <c r="AH166" s="1383"/>
      <c r="AI166" s="1383"/>
      <c r="AJ166" s="1383"/>
      <c r="AK166" s="1383"/>
      <c r="AL166" s="1383"/>
      <c r="AM166" s="1383"/>
      <c r="AN166" s="1383"/>
      <c r="AO166" s="1383"/>
      <c r="AP166" s="1383"/>
      <c r="AQ166" s="1383"/>
      <c r="AR166" s="1383"/>
      <c r="AS166" s="1383"/>
      <c r="AT166" s="1383"/>
      <c r="AU166"/>
      <c r="AV166"/>
      <c r="AW166"/>
      <c r="AX166"/>
      <c r="AY166"/>
      <c r="AZ166"/>
      <c r="BA166"/>
      <c r="BB166"/>
    </row>
    <row r="167" spans="1:54" s="1598" customFormat="1" ht="15" customHeight="1" x14ac:dyDescent="0.25">
      <c r="B167" s="240" t="s">
        <v>1052</v>
      </c>
      <c r="C167" s="164" t="s">
        <v>1355</v>
      </c>
      <c r="D167" s="34"/>
      <c r="E167" s="34">
        <v>550000</v>
      </c>
      <c r="F167" s="583"/>
      <c r="G167" s="1383"/>
      <c r="H167" s="535"/>
      <c r="I167" s="535"/>
      <c r="J167" s="535"/>
      <c r="K167" s="535">
        <v>550000</v>
      </c>
      <c r="L167" s="1607"/>
      <c r="M167" s="1684"/>
      <c r="N167" s="1684"/>
      <c r="O167" s="1684"/>
      <c r="P167" s="1684"/>
      <c r="Q167" s="1666"/>
      <c r="R167" s="1666"/>
      <c r="S167" s="1666"/>
      <c r="T167" s="1666"/>
      <c r="U167" s="1666"/>
      <c r="V167" s="1666"/>
      <c r="W167" s="1666"/>
      <c r="X167" s="1666"/>
      <c r="Y167" s="1666"/>
      <c r="Z167" s="1666"/>
      <c r="AA167" s="1666"/>
      <c r="AB167" s="1666"/>
      <c r="AC167" s="1666"/>
      <c r="AD167" s="1383"/>
      <c r="AE167" s="1383"/>
      <c r="AF167" s="1383"/>
      <c r="AG167" s="1383"/>
      <c r="AH167" s="1383"/>
      <c r="AI167" s="1383"/>
      <c r="AJ167" s="1383"/>
      <c r="AK167" s="1383"/>
      <c r="AL167" s="1383"/>
      <c r="AM167" s="1383"/>
      <c r="AN167" s="1383"/>
      <c r="AO167" s="1383"/>
      <c r="AP167" s="1383"/>
      <c r="AQ167" s="1383"/>
      <c r="AR167" s="1383"/>
      <c r="AS167" s="1383"/>
      <c r="AT167" s="1383"/>
      <c r="AU167" s="1776"/>
      <c r="AV167" s="1776"/>
      <c r="AW167" s="1776"/>
      <c r="AX167" s="1776"/>
      <c r="AY167" s="1776"/>
      <c r="AZ167" s="1776"/>
      <c r="BA167" s="1776"/>
      <c r="BB167" s="1776"/>
    </row>
    <row r="168" spans="1:54" s="5" customFormat="1" ht="30" x14ac:dyDescent="0.25">
      <c r="B168" s="240" t="s">
        <v>1293</v>
      </c>
      <c r="C168" s="164"/>
      <c r="D168" s="34">
        <v>0</v>
      </c>
      <c r="E168" s="34">
        <v>4500000</v>
      </c>
      <c r="F168" s="583"/>
      <c r="G168" s="1383">
        <v>0</v>
      </c>
      <c r="H168" s="535">
        <v>0</v>
      </c>
      <c r="I168" s="535"/>
      <c r="J168" s="535"/>
      <c r="K168" s="535">
        <v>4500000</v>
      </c>
      <c r="L168" s="1607"/>
      <c r="M168" s="1684"/>
      <c r="N168" s="1684"/>
      <c r="O168" s="1684"/>
      <c r="P168" s="1684"/>
      <c r="Q168" s="1666"/>
      <c r="R168" s="1666"/>
      <c r="S168" s="1666"/>
      <c r="T168" s="1666"/>
      <c r="U168" s="1666"/>
      <c r="V168" s="1666"/>
      <c r="W168" s="1666"/>
      <c r="X168" s="1666"/>
      <c r="Y168" s="1666"/>
      <c r="Z168" s="1666"/>
      <c r="AA168" s="1666"/>
      <c r="AB168" s="1666"/>
      <c r="AC168" s="1666"/>
      <c r="AD168" s="1383"/>
      <c r="AE168" s="1383"/>
      <c r="AF168" s="1383"/>
      <c r="AG168" s="1383"/>
      <c r="AH168" s="1383"/>
      <c r="AI168" s="1383"/>
      <c r="AJ168" s="1383"/>
      <c r="AK168" s="1383"/>
      <c r="AL168" s="1383"/>
      <c r="AM168" s="1383"/>
      <c r="AN168" s="1383"/>
      <c r="AO168" s="1383"/>
      <c r="AP168" s="1383"/>
      <c r="AQ168" s="1383"/>
      <c r="AR168" s="1383"/>
      <c r="AS168" s="1383"/>
      <c r="AT168" s="1383"/>
      <c r="AU168"/>
      <c r="AV168"/>
      <c r="AW168"/>
      <c r="AX168"/>
      <c r="AY168"/>
      <c r="AZ168"/>
      <c r="BA168"/>
      <c r="BB168"/>
    </row>
    <row r="169" spans="1:54" s="1598" customFormat="1" ht="15" customHeight="1" x14ac:dyDescent="0.25">
      <c r="B169" s="240" t="s">
        <v>1068</v>
      </c>
      <c r="C169" s="164"/>
      <c r="D169" s="34">
        <v>50000000</v>
      </c>
      <c r="E169" s="34">
        <v>70000000</v>
      </c>
      <c r="F169" s="583"/>
      <c r="G169" s="1383">
        <v>0</v>
      </c>
      <c r="H169" s="535">
        <v>0</v>
      </c>
      <c r="I169" s="535"/>
      <c r="J169" s="535"/>
      <c r="K169" s="535">
        <v>20000000</v>
      </c>
      <c r="L169" s="1607"/>
      <c r="M169" s="1684"/>
      <c r="N169" s="1684"/>
      <c r="O169" s="1684"/>
      <c r="P169" s="1684"/>
      <c r="Q169" s="1666"/>
      <c r="R169" s="1666"/>
      <c r="S169" s="1666"/>
      <c r="T169" s="1666"/>
      <c r="U169" s="1666"/>
      <c r="V169" s="1666"/>
      <c r="W169" s="1666"/>
      <c r="X169" s="1666"/>
      <c r="Y169" s="1666"/>
      <c r="Z169" s="1666"/>
      <c r="AA169" s="1666"/>
      <c r="AB169" s="1666"/>
      <c r="AC169" s="1666"/>
      <c r="AD169" s="1383"/>
      <c r="AE169" s="1383"/>
      <c r="AF169" s="1383"/>
      <c r="AG169" s="1383"/>
      <c r="AH169" s="1383"/>
      <c r="AI169" s="1383"/>
      <c r="AJ169" s="1383"/>
      <c r="AK169" s="1383"/>
      <c r="AL169" s="1383"/>
      <c r="AM169" s="1383"/>
      <c r="AN169" s="1383"/>
      <c r="AO169" s="1383"/>
      <c r="AP169" s="1383"/>
      <c r="AQ169" s="1383"/>
      <c r="AR169" s="1383"/>
      <c r="AS169" s="1383"/>
      <c r="AT169" s="1383"/>
      <c r="AU169" s="1776"/>
      <c r="AV169" s="1776"/>
      <c r="AW169" s="1776"/>
      <c r="AX169" s="1776"/>
      <c r="AY169" s="1776"/>
      <c r="AZ169" s="1776"/>
      <c r="BA169" s="1776"/>
      <c r="BB169" s="1776"/>
    </row>
    <row r="170" spans="1:54" s="1598" customFormat="1" ht="15" customHeight="1" x14ac:dyDescent="0.25">
      <c r="B170" s="240" t="s">
        <v>1221</v>
      </c>
      <c r="C170" s="164" t="s">
        <v>1355</v>
      </c>
      <c r="D170" s="34"/>
      <c r="E170" s="34">
        <v>2856670</v>
      </c>
      <c r="F170" s="583"/>
      <c r="G170" s="1383">
        <v>0</v>
      </c>
      <c r="H170" s="535">
        <v>0</v>
      </c>
      <c r="I170" s="535"/>
      <c r="J170" s="535"/>
      <c r="K170" s="535">
        <v>2856670</v>
      </c>
      <c r="L170" s="1607"/>
      <c r="M170" s="1684"/>
      <c r="N170" s="1684"/>
      <c r="O170" s="1684"/>
      <c r="P170" s="1684"/>
      <c r="Q170" s="1666"/>
      <c r="R170" s="1666"/>
      <c r="S170" s="1666"/>
      <c r="T170" s="1666"/>
      <c r="U170" s="1666"/>
      <c r="V170" s="1666"/>
      <c r="W170" s="1666"/>
      <c r="X170" s="1666"/>
      <c r="Y170" s="1666"/>
      <c r="Z170" s="1666"/>
      <c r="AA170" s="1666"/>
      <c r="AB170" s="1666"/>
      <c r="AC170" s="1666"/>
      <c r="AD170" s="1383"/>
      <c r="AE170" s="1383"/>
      <c r="AF170" s="1383"/>
      <c r="AG170" s="1383"/>
      <c r="AH170" s="1383"/>
      <c r="AI170" s="1383"/>
      <c r="AJ170" s="1383"/>
      <c r="AK170" s="1383"/>
      <c r="AL170" s="1383"/>
      <c r="AM170" s="1383"/>
      <c r="AN170" s="1383"/>
      <c r="AO170" s="1383"/>
      <c r="AP170" s="1383"/>
      <c r="AQ170" s="1383"/>
      <c r="AR170" s="1383"/>
      <c r="AS170" s="1383"/>
      <c r="AT170" s="1383"/>
      <c r="AU170" s="1599"/>
      <c r="AV170" s="1599"/>
      <c r="AW170" s="1599"/>
      <c r="AX170" s="1599"/>
      <c r="AY170" s="1599"/>
      <c r="AZ170" s="1599"/>
      <c r="BA170" s="1599"/>
      <c r="BB170" s="1599"/>
    </row>
    <row r="171" spans="1:54" s="1598" customFormat="1" ht="15" customHeight="1" x14ac:dyDescent="0.25">
      <c r="B171" s="240" t="s">
        <v>1069</v>
      </c>
      <c r="C171" s="164"/>
      <c r="D171" s="34">
        <v>65000000</v>
      </c>
      <c r="E171" s="34">
        <v>65000000</v>
      </c>
      <c r="F171" s="583"/>
      <c r="G171" s="1383">
        <v>0</v>
      </c>
      <c r="H171" s="535">
        <v>0</v>
      </c>
      <c r="I171" s="535"/>
      <c r="J171" s="535"/>
      <c r="K171" s="535">
        <v>0</v>
      </c>
      <c r="L171" s="1607"/>
      <c r="M171" s="1684"/>
      <c r="N171" s="1684"/>
      <c r="O171" s="1684"/>
      <c r="P171" s="1684"/>
      <c r="Q171" s="1666"/>
      <c r="R171" s="1666"/>
      <c r="S171" s="1666"/>
      <c r="T171" s="1666"/>
      <c r="U171" s="1666"/>
      <c r="V171" s="1666"/>
      <c r="W171" s="1666"/>
      <c r="X171" s="1666"/>
      <c r="Y171" s="1666"/>
      <c r="Z171" s="1666"/>
      <c r="AA171" s="1666"/>
      <c r="AB171" s="1666"/>
      <c r="AC171" s="1666"/>
      <c r="AD171" s="1383"/>
      <c r="AE171" s="1383"/>
      <c r="AF171" s="1383"/>
      <c r="AG171" s="1383"/>
      <c r="AH171" s="1383"/>
      <c r="AI171" s="1383"/>
      <c r="AJ171" s="1383"/>
      <c r="AK171" s="1383"/>
      <c r="AL171" s="1383"/>
      <c r="AM171" s="1383"/>
      <c r="AN171" s="1383"/>
      <c r="AO171" s="1383"/>
      <c r="AP171" s="1383"/>
      <c r="AQ171" s="1383"/>
      <c r="AR171" s="1383"/>
      <c r="AS171" s="1383"/>
      <c r="AT171" s="1383"/>
      <c r="AU171" s="1776"/>
      <c r="AV171" s="1776"/>
      <c r="AW171" s="1776"/>
      <c r="AX171" s="1776"/>
      <c r="AY171" s="1776"/>
      <c r="AZ171" s="1776"/>
      <c r="BA171" s="1776"/>
      <c r="BB171" s="1776"/>
    </row>
    <row r="172" spans="1:54" s="1598" customFormat="1" ht="15" customHeight="1" x14ac:dyDescent="0.25">
      <c r="B172" s="240" t="s">
        <v>1222</v>
      </c>
      <c r="C172" s="164" t="s">
        <v>1355</v>
      </c>
      <c r="D172" s="34"/>
      <c r="E172" s="34">
        <v>6498230</v>
      </c>
      <c r="F172" s="583"/>
      <c r="G172" s="1383">
        <v>0</v>
      </c>
      <c r="H172" s="535">
        <v>0</v>
      </c>
      <c r="I172" s="535"/>
      <c r="J172" s="535"/>
      <c r="K172" s="535">
        <v>6498230</v>
      </c>
      <c r="L172" s="1607"/>
      <c r="M172" s="1684"/>
      <c r="N172" s="1684"/>
      <c r="O172" s="1684"/>
      <c r="P172" s="1684"/>
      <c r="Q172" s="1666"/>
      <c r="R172" s="1666"/>
      <c r="S172" s="1666"/>
      <c r="T172" s="1666"/>
      <c r="U172" s="1666"/>
      <c r="V172" s="1666"/>
      <c r="W172" s="1666"/>
      <c r="X172" s="1666"/>
      <c r="Y172" s="1666"/>
      <c r="Z172" s="1666"/>
      <c r="AA172" s="1666"/>
      <c r="AB172" s="1666"/>
      <c r="AC172" s="1666"/>
      <c r="AD172" s="1383"/>
      <c r="AE172" s="1383"/>
      <c r="AF172" s="1383"/>
      <c r="AG172" s="1383"/>
      <c r="AH172" s="1383"/>
      <c r="AI172" s="1383"/>
      <c r="AJ172" s="1383"/>
      <c r="AK172" s="1383"/>
      <c r="AL172" s="1383"/>
      <c r="AM172" s="1383"/>
      <c r="AN172" s="1383"/>
      <c r="AO172" s="1383"/>
      <c r="AP172" s="1383"/>
      <c r="AQ172" s="1383"/>
      <c r="AR172" s="1383"/>
      <c r="AS172" s="1383"/>
      <c r="AT172" s="1383"/>
      <c r="AU172" s="1599"/>
      <c r="AV172" s="1599"/>
      <c r="AW172" s="1599"/>
      <c r="AX172" s="1599"/>
      <c r="AY172" s="1599"/>
      <c r="AZ172" s="1599"/>
      <c r="BA172" s="1599"/>
      <c r="BB172" s="1599"/>
    </row>
    <row r="173" spans="1:54" s="5" customFormat="1" ht="15" customHeight="1" x14ac:dyDescent="0.25">
      <c r="B173" s="240" t="s">
        <v>1118</v>
      </c>
      <c r="C173" s="164"/>
      <c r="D173" s="34">
        <v>8500000</v>
      </c>
      <c r="E173" s="34">
        <v>13500000</v>
      </c>
      <c r="F173" s="583"/>
      <c r="G173" s="1383">
        <v>0</v>
      </c>
      <c r="H173" s="535">
        <v>0</v>
      </c>
      <c r="I173" s="535"/>
      <c r="J173" s="535"/>
      <c r="K173" s="535">
        <v>5000000</v>
      </c>
      <c r="L173" s="1607"/>
      <c r="M173" s="1684"/>
      <c r="N173" s="1684"/>
      <c r="O173" s="1684"/>
      <c r="P173" s="1684"/>
      <c r="Q173" s="1666"/>
      <c r="R173" s="1666"/>
      <c r="S173" s="1666"/>
      <c r="T173" s="1666"/>
      <c r="U173" s="1666"/>
      <c r="V173" s="1666"/>
      <c r="W173" s="1666"/>
      <c r="X173" s="1666"/>
      <c r="Y173" s="1666"/>
      <c r="Z173" s="1666"/>
      <c r="AA173" s="1666"/>
      <c r="AB173" s="1666"/>
      <c r="AC173" s="1666"/>
      <c r="AD173" s="1383"/>
      <c r="AE173" s="1383"/>
      <c r="AF173" s="1383"/>
      <c r="AG173" s="1383"/>
      <c r="AH173" s="1383"/>
      <c r="AI173" s="1383"/>
      <c r="AJ173" s="1383"/>
      <c r="AK173" s="1383"/>
      <c r="AL173" s="1383"/>
      <c r="AM173" s="1383"/>
      <c r="AN173" s="1383"/>
      <c r="AO173" s="1383"/>
      <c r="AP173" s="1383"/>
      <c r="AQ173" s="1383"/>
      <c r="AR173" s="1383"/>
      <c r="AS173" s="1383"/>
      <c r="AT173" s="1383"/>
      <c r="AU173"/>
      <c r="AV173"/>
      <c r="AW173"/>
      <c r="AX173"/>
      <c r="AY173"/>
      <c r="AZ173"/>
      <c r="BA173"/>
      <c r="BB173"/>
    </row>
    <row r="174" spans="1:54" s="1598" customFormat="1" ht="15" customHeight="1" x14ac:dyDescent="0.25">
      <c r="B174" s="240" t="s">
        <v>1396</v>
      </c>
      <c r="C174" s="164"/>
      <c r="D174" s="34"/>
      <c r="E174" s="34">
        <v>1074346</v>
      </c>
      <c r="F174" s="583"/>
      <c r="G174" s="1383"/>
      <c r="H174" s="535"/>
      <c r="I174" s="535"/>
      <c r="J174" s="535"/>
      <c r="K174" s="535">
        <v>1074346</v>
      </c>
      <c r="L174" s="1607"/>
      <c r="M174" s="1684"/>
      <c r="N174" s="1684"/>
      <c r="O174" s="1684"/>
      <c r="P174" s="1684"/>
      <c r="Q174" s="1666"/>
      <c r="R174" s="1666"/>
      <c r="S174" s="1666"/>
      <c r="T174" s="1666"/>
      <c r="U174" s="1666"/>
      <c r="V174" s="1666"/>
      <c r="W174" s="1666"/>
      <c r="X174" s="1666"/>
      <c r="Y174" s="1666"/>
      <c r="Z174" s="1666"/>
      <c r="AA174" s="1666"/>
      <c r="AB174" s="1666"/>
      <c r="AC174" s="1666"/>
      <c r="AD174" s="1383"/>
      <c r="AE174" s="1383"/>
      <c r="AF174" s="1383"/>
      <c r="AG174" s="1383"/>
      <c r="AH174" s="1383"/>
      <c r="AI174" s="1383"/>
      <c r="AJ174" s="1383"/>
      <c r="AK174" s="1383"/>
      <c r="AL174" s="1383"/>
      <c r="AM174" s="1383"/>
      <c r="AN174" s="1383"/>
      <c r="AO174" s="1383"/>
      <c r="AP174" s="1383"/>
      <c r="AQ174" s="1383"/>
      <c r="AR174" s="1383"/>
      <c r="AS174" s="1383"/>
      <c r="AT174" s="1383"/>
      <c r="AU174" s="1776"/>
      <c r="AV174" s="1776"/>
      <c r="AW174" s="1776"/>
      <c r="AX174" s="1776"/>
      <c r="AY174" s="1776"/>
      <c r="AZ174" s="1776"/>
      <c r="BA174" s="1776"/>
      <c r="BB174" s="1776"/>
    </row>
    <row r="175" spans="1:54" s="1598" customFormat="1" ht="17.25" customHeight="1" x14ac:dyDescent="0.25">
      <c r="B175" s="240"/>
      <c r="C175" s="164"/>
      <c r="D175" s="34"/>
      <c r="E175" s="34"/>
      <c r="F175" s="583"/>
      <c r="G175" s="1383"/>
      <c r="H175" s="535"/>
      <c r="I175" s="535"/>
      <c r="J175" s="535"/>
      <c r="K175" s="535"/>
      <c r="L175" s="1607"/>
      <c r="M175" s="1684"/>
      <c r="N175" s="1684"/>
      <c r="O175" s="1684"/>
      <c r="P175" s="1684"/>
      <c r="Q175" s="1666"/>
      <c r="R175" s="1666"/>
      <c r="S175" s="1666"/>
      <c r="T175" s="1666"/>
      <c r="U175" s="1666"/>
      <c r="V175" s="1666"/>
      <c r="W175" s="1666"/>
      <c r="X175" s="1666"/>
      <c r="Y175" s="1666"/>
      <c r="Z175" s="1666"/>
      <c r="AA175" s="1666"/>
      <c r="AB175" s="1666"/>
      <c r="AC175" s="1666"/>
      <c r="AD175" s="1383"/>
      <c r="AE175" s="1383"/>
      <c r="AF175" s="1383"/>
      <c r="AG175" s="1383"/>
      <c r="AH175" s="1383"/>
      <c r="AI175" s="1383"/>
      <c r="AJ175" s="1383"/>
      <c r="AK175" s="1383"/>
      <c r="AL175" s="1383"/>
      <c r="AM175" s="1383"/>
      <c r="AN175" s="1383"/>
      <c r="AO175" s="1383"/>
      <c r="AP175" s="1383"/>
      <c r="AQ175" s="1383"/>
      <c r="AR175" s="1383"/>
      <c r="AS175" s="1383"/>
      <c r="AT175" s="1383"/>
      <c r="AU175" s="1677"/>
      <c r="AV175" s="1677"/>
      <c r="AW175" s="1677"/>
      <c r="AX175" s="1677"/>
      <c r="AY175" s="1677"/>
      <c r="AZ175" s="1677"/>
      <c r="BA175" s="1677"/>
      <c r="BB175" s="1677"/>
    </row>
    <row r="176" spans="1:54" s="5" customFormat="1" ht="16.5" customHeight="1" x14ac:dyDescent="0.25">
      <c r="B176" s="184" t="s">
        <v>610</v>
      </c>
      <c r="C176" s="185"/>
      <c r="D176" s="34"/>
      <c r="E176" s="34"/>
      <c r="F176" s="583"/>
      <c r="G176" s="1383"/>
      <c r="H176" s="535"/>
      <c r="I176" s="535"/>
      <c r="J176" s="535"/>
      <c r="K176" s="535"/>
      <c r="L176" s="1607"/>
      <c r="M176" s="1684"/>
      <c r="N176" s="1684"/>
      <c r="O176" s="1684"/>
      <c r="P176" s="1684"/>
      <c r="Q176" s="1666"/>
      <c r="R176" s="1666"/>
      <c r="S176" s="1666"/>
      <c r="T176" s="1666"/>
      <c r="U176" s="1666"/>
      <c r="V176" s="1666"/>
      <c r="W176" s="1666"/>
      <c r="X176" s="1666"/>
      <c r="Y176" s="1666"/>
      <c r="Z176" s="1666"/>
      <c r="AA176" s="1666"/>
      <c r="AB176" s="1666"/>
      <c r="AC176" s="1666"/>
      <c r="AD176" s="1383"/>
      <c r="AE176" s="1383"/>
      <c r="AF176" s="1383"/>
      <c r="AG176" s="1383"/>
      <c r="AH176" s="1383"/>
      <c r="AI176" s="1383"/>
      <c r="AJ176" s="1383"/>
      <c r="AK176" s="1383"/>
      <c r="AL176" s="1383"/>
      <c r="AM176" s="1383"/>
      <c r="AN176" s="1383"/>
      <c r="AO176" s="1383"/>
      <c r="AP176" s="1383"/>
      <c r="AQ176" s="1383"/>
      <c r="AR176" s="1383"/>
      <c r="AS176" s="1383"/>
      <c r="AT176" s="1383"/>
      <c r="AU176"/>
      <c r="AV176"/>
      <c r="AW176"/>
      <c r="AX176"/>
      <c r="AY176"/>
      <c r="AZ176"/>
      <c r="BA176"/>
      <c r="BB176"/>
    </row>
    <row r="177" spans="2:54" s="5" customFormat="1" ht="30" x14ac:dyDescent="0.25">
      <c r="B177" s="245" t="s">
        <v>1385</v>
      </c>
      <c r="C177" s="164"/>
      <c r="D177" s="34"/>
      <c r="E177" s="34">
        <v>220000</v>
      </c>
      <c r="F177" s="583"/>
      <c r="G177" s="1383">
        <v>0</v>
      </c>
      <c r="H177" s="535">
        <v>0</v>
      </c>
      <c r="I177" s="535"/>
      <c r="J177" s="535"/>
      <c r="K177" s="535">
        <v>220000</v>
      </c>
      <c r="L177" s="1607"/>
      <c r="M177" s="1686"/>
      <c r="N177" s="1684"/>
      <c r="O177" s="1684"/>
      <c r="P177" s="1684"/>
      <c r="Q177" s="1666"/>
      <c r="R177" s="1666"/>
      <c r="S177" s="1666"/>
      <c r="T177" s="1666"/>
      <c r="U177" s="1666"/>
      <c r="V177" s="1666"/>
      <c r="W177" s="1666"/>
      <c r="X177" s="1666"/>
      <c r="Y177" s="1666"/>
      <c r="Z177" s="1666"/>
      <c r="AA177" s="1666"/>
      <c r="AB177" s="1666"/>
      <c r="AC177" s="1666"/>
      <c r="AD177" s="1383"/>
      <c r="AE177" s="1383"/>
      <c r="AF177" s="1383"/>
      <c r="AG177" s="1383"/>
      <c r="AH177" s="1383"/>
      <c r="AI177" s="1383"/>
      <c r="AJ177" s="1383"/>
      <c r="AK177" s="1383"/>
      <c r="AL177" s="1383"/>
      <c r="AM177" s="1383"/>
      <c r="AN177" s="1383"/>
      <c r="AO177" s="1383"/>
      <c r="AP177" s="1383"/>
      <c r="AQ177" s="1383"/>
      <c r="AR177" s="1383"/>
      <c r="AS177" s="1383"/>
      <c r="AT177" s="1383"/>
      <c r="AU177"/>
      <c r="AV177"/>
      <c r="AW177"/>
      <c r="AX177"/>
      <c r="AY177"/>
      <c r="AZ177"/>
      <c r="BA177"/>
      <c r="BB177"/>
    </row>
    <row r="178" spans="2:54" s="1598" customFormat="1" ht="30" x14ac:dyDescent="0.25">
      <c r="B178" s="245" t="s">
        <v>1386</v>
      </c>
      <c r="C178" s="164"/>
      <c r="D178" s="34"/>
      <c r="E178" s="34">
        <v>332551</v>
      </c>
      <c r="F178" s="583"/>
      <c r="G178" s="1383">
        <v>0</v>
      </c>
      <c r="H178" s="535">
        <v>0</v>
      </c>
      <c r="I178" s="535"/>
      <c r="J178" s="535"/>
      <c r="K178" s="535">
        <v>332551</v>
      </c>
      <c r="L178" s="1607"/>
      <c r="M178" s="1686"/>
      <c r="N178" s="1684"/>
      <c r="O178" s="1684"/>
      <c r="P178" s="1684"/>
      <c r="Q178" s="1666"/>
      <c r="R178" s="1666"/>
      <c r="S178" s="1666"/>
      <c r="T178" s="1666"/>
      <c r="U178" s="1666"/>
      <c r="V178" s="1666"/>
      <c r="W178" s="1666"/>
      <c r="X178" s="1666"/>
      <c r="Y178" s="1666"/>
      <c r="Z178" s="1666"/>
      <c r="AA178" s="1666"/>
      <c r="AB178" s="1666"/>
      <c r="AC178" s="1666"/>
      <c r="AD178" s="1383"/>
      <c r="AE178" s="1383"/>
      <c r="AF178" s="1383"/>
      <c r="AG178" s="1383"/>
      <c r="AH178" s="1383"/>
      <c r="AI178" s="1383"/>
      <c r="AJ178" s="1383"/>
      <c r="AK178" s="1383"/>
      <c r="AL178" s="1383"/>
      <c r="AM178" s="1383"/>
      <c r="AN178" s="1383"/>
      <c r="AO178" s="1383"/>
      <c r="AP178" s="1383"/>
      <c r="AQ178" s="1383"/>
      <c r="AR178" s="1383"/>
      <c r="AS178" s="1383"/>
      <c r="AT178" s="1383"/>
      <c r="AU178" s="1600"/>
      <c r="AV178" s="1600"/>
      <c r="AW178" s="1600"/>
      <c r="AX178" s="1600"/>
      <c r="AY178" s="1600"/>
      <c r="AZ178" s="1600"/>
      <c r="BA178" s="1600"/>
      <c r="BB178" s="1600"/>
    </row>
    <row r="179" spans="2:54" s="5" customFormat="1" ht="30" x14ac:dyDescent="0.25">
      <c r="B179" s="245" t="s">
        <v>1387</v>
      </c>
      <c r="C179" s="164"/>
      <c r="D179" s="34"/>
      <c r="E179" s="34">
        <v>220000</v>
      </c>
      <c r="F179" s="583"/>
      <c r="G179" s="1383">
        <v>0</v>
      </c>
      <c r="H179" s="535">
        <v>0</v>
      </c>
      <c r="I179" s="535"/>
      <c r="J179" s="535"/>
      <c r="K179" s="535">
        <v>220000</v>
      </c>
      <c r="L179" s="1607"/>
      <c r="M179" s="1686"/>
      <c r="N179" s="1684"/>
      <c r="O179" s="1684"/>
      <c r="P179" s="1684"/>
      <c r="Q179" s="1666"/>
      <c r="R179" s="1666"/>
      <c r="S179" s="1666"/>
      <c r="T179" s="1666"/>
      <c r="U179" s="1666"/>
      <c r="V179" s="1666"/>
      <c r="W179" s="1666"/>
      <c r="X179" s="1666"/>
      <c r="Y179" s="1666"/>
      <c r="Z179" s="1666"/>
      <c r="AA179" s="1666"/>
      <c r="AB179" s="1666"/>
      <c r="AC179" s="1666"/>
      <c r="AD179" s="1383"/>
      <c r="AE179" s="1383"/>
      <c r="AF179" s="1383"/>
      <c r="AG179" s="1383"/>
      <c r="AH179" s="1383"/>
      <c r="AI179" s="1383"/>
      <c r="AJ179" s="1383"/>
      <c r="AK179" s="1383"/>
      <c r="AL179" s="1383"/>
      <c r="AM179" s="1383"/>
      <c r="AN179" s="1383"/>
      <c r="AO179" s="1383"/>
      <c r="AP179" s="1383"/>
      <c r="AQ179" s="1383"/>
      <c r="AR179" s="1383"/>
      <c r="AS179" s="1383"/>
      <c r="AT179" s="1383"/>
      <c r="AU179"/>
      <c r="AV179"/>
      <c r="AW179"/>
      <c r="AX179"/>
      <c r="AY179"/>
      <c r="AZ179"/>
      <c r="BA179"/>
      <c r="BB179"/>
    </row>
    <row r="180" spans="2:54" s="1598" customFormat="1" ht="30" x14ac:dyDescent="0.25">
      <c r="B180" s="245" t="s">
        <v>1388</v>
      </c>
      <c r="C180" s="164"/>
      <c r="D180" s="34"/>
      <c r="E180" s="34">
        <v>295601</v>
      </c>
      <c r="F180" s="583"/>
      <c r="G180" s="1383">
        <v>0</v>
      </c>
      <c r="H180" s="535">
        <v>0</v>
      </c>
      <c r="I180" s="535"/>
      <c r="J180" s="535"/>
      <c r="K180" s="535">
        <v>295601</v>
      </c>
      <c r="L180" s="1607"/>
      <c r="M180" s="1686"/>
      <c r="N180" s="1684"/>
      <c r="O180" s="1684"/>
      <c r="P180" s="1684"/>
      <c r="Q180" s="1666"/>
      <c r="R180" s="1666"/>
      <c r="S180" s="1666"/>
      <c r="T180" s="1666"/>
      <c r="U180" s="1666"/>
      <c r="V180" s="1666"/>
      <c r="W180" s="1666"/>
      <c r="X180" s="1666"/>
      <c r="Y180" s="1666"/>
      <c r="Z180" s="1666"/>
      <c r="AA180" s="1666"/>
      <c r="AB180" s="1666"/>
      <c r="AC180" s="1666"/>
      <c r="AD180" s="1383"/>
      <c r="AE180" s="1383"/>
      <c r="AF180" s="1383"/>
      <c r="AG180" s="1383"/>
      <c r="AH180" s="1383"/>
      <c r="AI180" s="1383"/>
      <c r="AJ180" s="1383"/>
      <c r="AK180" s="1383"/>
      <c r="AL180" s="1383"/>
      <c r="AM180" s="1383"/>
      <c r="AN180" s="1383"/>
      <c r="AO180" s="1383"/>
      <c r="AP180" s="1383"/>
      <c r="AQ180" s="1383"/>
      <c r="AR180" s="1383"/>
      <c r="AS180" s="1383"/>
      <c r="AT180" s="1383"/>
      <c r="AU180" s="1600"/>
      <c r="AV180" s="1600"/>
      <c r="AW180" s="1600"/>
      <c r="AX180" s="1600"/>
      <c r="AY180" s="1600"/>
      <c r="AZ180" s="1600"/>
      <c r="BA180" s="1600"/>
      <c r="BB180" s="1600"/>
    </row>
    <row r="181" spans="2:54" s="5" customFormat="1" ht="30" x14ac:dyDescent="0.25">
      <c r="B181" s="245" t="s">
        <v>1389</v>
      </c>
      <c r="C181" s="164"/>
      <c r="D181" s="34"/>
      <c r="E181" s="34">
        <v>521920</v>
      </c>
      <c r="F181" s="583"/>
      <c r="G181" s="1383">
        <v>0</v>
      </c>
      <c r="H181" s="535">
        <v>0</v>
      </c>
      <c r="I181" s="535"/>
      <c r="J181" s="535"/>
      <c r="K181" s="535">
        <v>521920</v>
      </c>
      <c r="L181" s="1607"/>
      <c r="M181" s="1686"/>
      <c r="N181" s="1684"/>
      <c r="O181" s="1684"/>
      <c r="P181" s="1684"/>
      <c r="Q181" s="1666"/>
      <c r="R181" s="1666"/>
      <c r="S181" s="1666"/>
      <c r="T181" s="1666"/>
      <c r="U181" s="1666"/>
      <c r="V181" s="1666"/>
      <c r="W181" s="1666"/>
      <c r="X181" s="1666"/>
      <c r="Y181" s="1666"/>
      <c r="Z181" s="1666"/>
      <c r="AA181" s="1666"/>
      <c r="AB181" s="1666"/>
      <c r="AC181" s="1666"/>
      <c r="AD181" s="1383"/>
      <c r="AE181" s="1383"/>
      <c r="AF181" s="1383"/>
      <c r="AG181" s="1383"/>
      <c r="AH181" s="1383"/>
      <c r="AI181" s="1383"/>
      <c r="AJ181" s="1383"/>
      <c r="AK181" s="1383"/>
      <c r="AL181" s="1383"/>
      <c r="AM181" s="1383"/>
      <c r="AN181" s="1383"/>
      <c r="AO181" s="1383"/>
      <c r="AP181" s="1383"/>
      <c r="AQ181" s="1383"/>
      <c r="AR181" s="1383"/>
      <c r="AS181" s="1383"/>
      <c r="AT181" s="1383"/>
      <c r="AU181"/>
      <c r="AV181"/>
      <c r="AW181"/>
      <c r="AX181"/>
      <c r="AY181"/>
      <c r="AZ181"/>
      <c r="BA181"/>
      <c r="BB181"/>
    </row>
    <row r="182" spans="2:54" s="5" customFormat="1" ht="30" x14ac:dyDescent="0.25">
      <c r="B182" s="245" t="s">
        <v>1390</v>
      </c>
      <c r="C182" s="164"/>
      <c r="D182" s="34"/>
      <c r="E182" s="34">
        <v>8680800</v>
      </c>
      <c r="F182" s="583"/>
      <c r="G182" s="1383">
        <v>0</v>
      </c>
      <c r="H182" s="535">
        <v>0</v>
      </c>
      <c r="I182" s="535"/>
      <c r="J182" s="535"/>
      <c r="K182" s="535">
        <v>8680800</v>
      </c>
      <c r="L182" s="1607"/>
      <c r="M182" s="1686"/>
      <c r="N182" s="1684"/>
      <c r="O182" s="1684"/>
      <c r="P182" s="1684"/>
      <c r="Q182" s="1666"/>
      <c r="R182" s="1666"/>
      <c r="S182" s="1666"/>
      <c r="T182" s="1666"/>
      <c r="U182" s="1666"/>
      <c r="V182" s="1666"/>
      <c r="W182" s="1666"/>
      <c r="X182" s="1666"/>
      <c r="Y182" s="1666"/>
      <c r="Z182" s="1666"/>
      <c r="AA182" s="1666"/>
      <c r="AB182" s="1666"/>
      <c r="AC182" s="1666"/>
      <c r="AD182" s="1383"/>
      <c r="AE182" s="1383"/>
      <c r="AF182" s="1383"/>
      <c r="AG182" s="1383"/>
      <c r="AH182" s="1383"/>
      <c r="AI182" s="1383"/>
      <c r="AJ182" s="1383"/>
      <c r="AK182" s="1383"/>
      <c r="AL182" s="1383"/>
      <c r="AM182" s="1383"/>
      <c r="AN182" s="1383"/>
      <c r="AO182" s="1383"/>
      <c r="AP182" s="1383"/>
      <c r="AQ182" s="1383"/>
      <c r="AR182" s="1383"/>
      <c r="AS182" s="1383"/>
      <c r="AT182" s="1383"/>
      <c r="AU182"/>
      <c r="AV182"/>
      <c r="AW182"/>
      <c r="AX182"/>
      <c r="AY182"/>
      <c r="AZ182"/>
      <c r="BA182"/>
      <c r="BB182"/>
    </row>
    <row r="183" spans="2:54" s="5" customFormat="1" ht="30" x14ac:dyDescent="0.25">
      <c r="B183" s="245" t="s">
        <v>1391</v>
      </c>
      <c r="C183" s="164"/>
      <c r="D183" s="34"/>
      <c r="E183" s="34">
        <v>397213</v>
      </c>
      <c r="F183" s="583"/>
      <c r="G183" s="1383">
        <v>0</v>
      </c>
      <c r="H183" s="535">
        <v>0</v>
      </c>
      <c r="I183" s="535"/>
      <c r="J183" s="535"/>
      <c r="K183" s="535">
        <v>397213</v>
      </c>
      <c r="L183" s="1607"/>
      <c r="M183" s="1686"/>
      <c r="N183" s="1684"/>
      <c r="O183" s="1684"/>
      <c r="P183" s="1684"/>
      <c r="Q183" s="1666"/>
      <c r="R183" s="1666"/>
      <c r="S183" s="1666"/>
      <c r="T183" s="1666"/>
      <c r="U183" s="1666"/>
      <c r="V183" s="1666"/>
      <c r="W183" s="1666"/>
      <c r="X183" s="1666"/>
      <c r="Y183" s="1666"/>
      <c r="Z183" s="1666"/>
      <c r="AA183" s="1666"/>
      <c r="AB183" s="1666"/>
      <c r="AC183" s="1666"/>
      <c r="AD183" s="1383"/>
      <c r="AE183" s="1383"/>
      <c r="AF183" s="1383"/>
      <c r="AG183" s="1383"/>
      <c r="AH183" s="1383"/>
      <c r="AI183" s="1383"/>
      <c r="AJ183" s="1383"/>
      <c r="AK183" s="1383"/>
      <c r="AL183" s="1383"/>
      <c r="AM183" s="1383"/>
      <c r="AN183" s="1383"/>
      <c r="AO183" s="1383"/>
      <c r="AP183" s="1383"/>
      <c r="AQ183" s="1383"/>
      <c r="AR183" s="1383"/>
      <c r="AS183" s="1383"/>
      <c r="AT183" s="1383"/>
      <c r="AU183"/>
      <c r="AV183"/>
      <c r="AW183"/>
      <c r="AX183"/>
      <c r="AY183"/>
      <c r="AZ183"/>
      <c r="BA183"/>
      <c r="BB183"/>
    </row>
    <row r="184" spans="2:54" s="5" customFormat="1" ht="30" x14ac:dyDescent="0.25">
      <c r="B184" s="245" t="s">
        <v>1392</v>
      </c>
      <c r="C184" s="164"/>
      <c r="D184" s="34"/>
      <c r="E184" s="34">
        <v>220000</v>
      </c>
      <c r="F184" s="583"/>
      <c r="G184" s="1383">
        <v>0</v>
      </c>
      <c r="H184" s="535">
        <v>0</v>
      </c>
      <c r="I184" s="535"/>
      <c r="J184" s="535"/>
      <c r="K184" s="535">
        <v>220000</v>
      </c>
      <c r="L184" s="1607"/>
      <c r="M184" s="1686"/>
      <c r="N184" s="1684"/>
      <c r="O184" s="1684"/>
      <c r="P184" s="1684"/>
      <c r="Q184" s="1666"/>
      <c r="R184" s="1666"/>
      <c r="S184" s="1666"/>
      <c r="T184" s="1666"/>
      <c r="U184" s="1666"/>
      <c r="V184" s="1666"/>
      <c r="W184" s="1666"/>
      <c r="X184" s="1666"/>
      <c r="Y184" s="1666"/>
      <c r="Z184" s="1666"/>
      <c r="AA184" s="1666"/>
      <c r="AB184" s="1666"/>
      <c r="AC184" s="1666"/>
      <c r="AD184" s="1383"/>
      <c r="AE184" s="1383"/>
      <c r="AF184" s="1383"/>
      <c r="AG184" s="1383"/>
      <c r="AH184" s="1383"/>
      <c r="AI184" s="1383"/>
      <c r="AJ184" s="1383"/>
      <c r="AK184" s="1383"/>
      <c r="AL184" s="1383"/>
      <c r="AM184" s="1383"/>
      <c r="AN184" s="1383"/>
      <c r="AO184" s="1383"/>
      <c r="AP184" s="1383"/>
      <c r="AQ184" s="1383"/>
      <c r="AR184" s="1383"/>
      <c r="AS184" s="1383"/>
      <c r="AT184" s="1383"/>
      <c r="AU184"/>
      <c r="AV184"/>
      <c r="AW184"/>
      <c r="AX184"/>
      <c r="AY184"/>
      <c r="AZ184"/>
      <c r="BA184"/>
      <c r="BB184"/>
    </row>
    <row r="185" spans="2:54" s="5" customFormat="1" ht="30" x14ac:dyDescent="0.25">
      <c r="B185" s="245" t="s">
        <v>1393</v>
      </c>
      <c r="C185" s="164"/>
      <c r="D185" s="34"/>
      <c r="E185" s="34">
        <v>220000</v>
      </c>
      <c r="F185" s="583"/>
      <c r="G185" s="1383">
        <v>0</v>
      </c>
      <c r="H185" s="535">
        <v>0</v>
      </c>
      <c r="I185" s="535"/>
      <c r="J185" s="535"/>
      <c r="K185" s="535">
        <v>220000</v>
      </c>
      <c r="L185" s="1607"/>
      <c r="M185" s="1686"/>
      <c r="N185" s="1684"/>
      <c r="O185" s="1684"/>
      <c r="P185" s="1684"/>
      <c r="Q185" s="1666"/>
      <c r="R185" s="1666"/>
      <c r="S185" s="1666"/>
      <c r="T185" s="1666"/>
      <c r="U185" s="1666"/>
      <c r="V185" s="1666"/>
      <c r="W185" s="1666"/>
      <c r="X185" s="1666"/>
      <c r="Y185" s="1666"/>
      <c r="Z185" s="1666"/>
      <c r="AA185" s="1666"/>
      <c r="AB185" s="1666"/>
      <c r="AC185" s="1666"/>
      <c r="AD185" s="1383"/>
      <c r="AE185" s="1383"/>
      <c r="AF185" s="1383"/>
      <c r="AG185" s="1383"/>
      <c r="AH185" s="1383"/>
      <c r="AI185" s="1383"/>
      <c r="AJ185" s="1383"/>
      <c r="AK185" s="1383"/>
      <c r="AL185" s="1383"/>
      <c r="AM185" s="1383"/>
      <c r="AN185" s="1383"/>
      <c r="AO185" s="1383"/>
      <c r="AP185" s="1383"/>
      <c r="AQ185" s="1383"/>
      <c r="AR185" s="1383"/>
      <c r="AS185" s="1383"/>
      <c r="AT185" s="1383"/>
      <c r="AU185"/>
      <c r="AV185"/>
      <c r="AW185"/>
      <c r="AX185"/>
      <c r="AY185"/>
      <c r="AZ185"/>
      <c r="BA185"/>
      <c r="BB185"/>
    </row>
    <row r="186" spans="2:54" s="5" customFormat="1" ht="30" x14ac:dyDescent="0.25">
      <c r="B186" s="245" t="s">
        <v>1394</v>
      </c>
      <c r="C186" s="164"/>
      <c r="D186" s="34"/>
      <c r="E186" s="34">
        <v>220000</v>
      </c>
      <c r="F186" s="583"/>
      <c r="G186" s="1383">
        <v>0</v>
      </c>
      <c r="H186" s="535">
        <v>0</v>
      </c>
      <c r="I186" s="535"/>
      <c r="J186" s="535"/>
      <c r="K186" s="535">
        <v>220000</v>
      </c>
      <c r="L186" s="1607"/>
      <c r="M186" s="1686"/>
      <c r="N186" s="1684"/>
      <c r="O186" s="1684"/>
      <c r="P186" s="1684"/>
      <c r="Q186" s="1666"/>
      <c r="R186" s="1666"/>
      <c r="S186" s="1666"/>
      <c r="T186" s="1666"/>
      <c r="U186" s="1666"/>
      <c r="V186" s="1666"/>
      <c r="W186" s="1666"/>
      <c r="X186" s="1666"/>
      <c r="Y186" s="1666"/>
      <c r="Z186" s="1666"/>
      <c r="AA186" s="1666"/>
      <c r="AB186" s="1666"/>
      <c r="AC186" s="1666"/>
      <c r="AD186" s="1383"/>
      <c r="AE186" s="1383"/>
      <c r="AF186" s="1383"/>
      <c r="AG186" s="1383"/>
      <c r="AH186" s="1383"/>
      <c r="AI186" s="1383"/>
      <c r="AJ186" s="1383"/>
      <c r="AK186" s="1383"/>
      <c r="AL186" s="1383"/>
      <c r="AM186" s="1383"/>
      <c r="AN186" s="1383"/>
      <c r="AO186" s="1383"/>
      <c r="AP186" s="1383"/>
      <c r="AQ186" s="1383"/>
      <c r="AR186" s="1383"/>
      <c r="AS186" s="1383"/>
      <c r="AT186" s="1383"/>
      <c r="AU186"/>
      <c r="AV186"/>
      <c r="AW186"/>
      <c r="AX186"/>
      <c r="AY186"/>
      <c r="AZ186"/>
      <c r="BA186"/>
      <c r="BB186"/>
    </row>
    <row r="187" spans="2:54" s="5" customFormat="1" ht="30" x14ac:dyDescent="0.25">
      <c r="B187" s="245" t="s">
        <v>1395</v>
      </c>
      <c r="C187" s="164"/>
      <c r="D187" s="34"/>
      <c r="E187" s="34">
        <v>220000</v>
      </c>
      <c r="F187" s="583"/>
      <c r="G187" s="1383">
        <v>0</v>
      </c>
      <c r="H187" s="535">
        <v>0</v>
      </c>
      <c r="I187" s="535"/>
      <c r="J187" s="535"/>
      <c r="K187" s="535">
        <v>220000</v>
      </c>
      <c r="L187" s="1607"/>
      <c r="M187" s="1686"/>
      <c r="N187" s="1684"/>
      <c r="O187" s="1684"/>
      <c r="P187" s="1684"/>
      <c r="Q187" s="1666"/>
      <c r="R187" s="1666"/>
      <c r="S187" s="1666"/>
      <c r="T187" s="1666"/>
      <c r="U187" s="1666"/>
      <c r="V187" s="1666"/>
      <c r="W187" s="1666"/>
      <c r="X187" s="1666"/>
      <c r="Y187" s="1666"/>
      <c r="Z187" s="1666"/>
      <c r="AA187" s="1666"/>
      <c r="AB187" s="1666"/>
      <c r="AC187" s="1666"/>
      <c r="AD187" s="1383"/>
      <c r="AE187" s="1383"/>
      <c r="AF187" s="1383"/>
      <c r="AG187" s="1383"/>
      <c r="AH187" s="1383"/>
      <c r="AI187" s="1383"/>
      <c r="AJ187" s="1383"/>
      <c r="AK187" s="1383"/>
      <c r="AL187" s="1383"/>
      <c r="AM187" s="1383"/>
      <c r="AN187" s="1383"/>
      <c r="AO187" s="1383"/>
      <c r="AP187" s="1383"/>
      <c r="AQ187" s="1383"/>
      <c r="AR187" s="1383"/>
      <c r="AS187" s="1383"/>
      <c r="AT187" s="1383"/>
      <c r="AU187"/>
      <c r="AV187"/>
      <c r="AW187"/>
      <c r="AX187"/>
      <c r="AY187"/>
      <c r="AZ187"/>
      <c r="BA187"/>
      <c r="BB187"/>
    </row>
    <row r="188" spans="2:54" s="1598" customFormat="1" ht="15" hidden="1" customHeight="1" x14ac:dyDescent="0.25">
      <c r="B188" s="245"/>
      <c r="C188" s="164"/>
      <c r="D188" s="34"/>
      <c r="E188" s="34"/>
      <c r="F188" s="583"/>
      <c r="G188" s="1383"/>
      <c r="H188" s="535"/>
      <c r="I188" s="535"/>
      <c r="J188" s="535"/>
      <c r="K188" s="535">
        <v>0</v>
      </c>
      <c r="L188" s="1607"/>
      <c r="M188" s="1686"/>
      <c r="N188" s="1684"/>
      <c r="O188" s="1684"/>
      <c r="P188" s="1684"/>
      <c r="Q188" s="1666"/>
      <c r="R188" s="1666"/>
      <c r="S188" s="1666"/>
      <c r="T188" s="1666"/>
      <c r="U188" s="1666"/>
      <c r="V188" s="1666"/>
      <c r="W188" s="1666"/>
      <c r="X188" s="1666"/>
      <c r="Y188" s="1666"/>
      <c r="Z188" s="1666"/>
      <c r="AA188" s="1666"/>
      <c r="AB188" s="1666"/>
      <c r="AC188" s="1666"/>
      <c r="AD188" s="1383"/>
      <c r="AE188" s="1383"/>
      <c r="AF188" s="1383"/>
      <c r="AG188" s="1383"/>
      <c r="AH188" s="1383"/>
      <c r="AI188" s="1383"/>
      <c r="AJ188" s="1383"/>
      <c r="AK188" s="1383"/>
      <c r="AL188" s="1383"/>
      <c r="AM188" s="1383"/>
      <c r="AN188" s="1383"/>
      <c r="AO188" s="1383"/>
      <c r="AP188" s="1383"/>
      <c r="AQ188" s="1383"/>
      <c r="AR188" s="1383"/>
      <c r="AS188" s="1383"/>
      <c r="AT188" s="1383"/>
      <c r="AU188" s="1638"/>
      <c r="AV188" s="1638"/>
      <c r="AW188" s="1638"/>
      <c r="AX188" s="1638"/>
      <c r="AY188" s="1638"/>
      <c r="AZ188" s="1638"/>
      <c r="BA188" s="1638"/>
      <c r="BB188" s="1638"/>
    </row>
    <row r="189" spans="2:54" s="1598" customFormat="1" ht="15" hidden="1" customHeight="1" x14ac:dyDescent="0.25">
      <c r="B189" s="184" t="s">
        <v>1260</v>
      </c>
      <c r="C189" s="164"/>
      <c r="D189" s="34"/>
      <c r="E189" s="34"/>
      <c r="F189" s="583"/>
      <c r="G189" s="1383"/>
      <c r="H189" s="535"/>
      <c r="I189" s="535"/>
      <c r="J189" s="535"/>
      <c r="K189" s="535">
        <v>0</v>
      </c>
      <c r="L189" s="1607"/>
      <c r="M189" s="1686"/>
      <c r="N189" s="1684"/>
      <c r="O189" s="1684"/>
      <c r="P189" s="1684"/>
      <c r="Q189" s="1666"/>
      <c r="R189" s="1666"/>
      <c r="S189" s="1666"/>
      <c r="T189" s="1666"/>
      <c r="U189" s="1666"/>
      <c r="V189" s="1666"/>
      <c r="W189" s="1666"/>
      <c r="X189" s="1666"/>
      <c r="Y189" s="1666"/>
      <c r="Z189" s="1666"/>
      <c r="AA189" s="1666"/>
      <c r="AB189" s="1666"/>
      <c r="AC189" s="1666"/>
      <c r="AD189" s="1383"/>
      <c r="AE189" s="1383"/>
      <c r="AF189" s="1383"/>
      <c r="AG189" s="1383"/>
      <c r="AH189" s="1383"/>
      <c r="AI189" s="1383"/>
      <c r="AJ189" s="1383"/>
      <c r="AK189" s="1383"/>
      <c r="AL189" s="1383"/>
      <c r="AM189" s="1383"/>
      <c r="AN189" s="1383"/>
      <c r="AO189" s="1383"/>
      <c r="AP189" s="1383"/>
      <c r="AQ189" s="1383"/>
      <c r="AR189" s="1383"/>
      <c r="AS189" s="1383"/>
      <c r="AT189" s="1383"/>
      <c r="AU189" s="1635"/>
      <c r="AV189" s="1635"/>
      <c r="AW189" s="1635"/>
      <c r="AX189" s="1635"/>
      <c r="AY189" s="1635"/>
      <c r="AZ189" s="1635"/>
      <c r="BA189" s="1635"/>
      <c r="BB189" s="1635"/>
    </row>
    <row r="190" spans="2:54" s="1598" customFormat="1" ht="15" hidden="1" customHeight="1" x14ac:dyDescent="0.25">
      <c r="B190" s="245" t="s">
        <v>1239</v>
      </c>
      <c r="C190" s="164"/>
      <c r="D190" s="34"/>
      <c r="E190" s="34"/>
      <c r="F190" s="583"/>
      <c r="G190" s="1383">
        <v>0</v>
      </c>
      <c r="H190" s="535">
        <v>0</v>
      </c>
      <c r="I190" s="535"/>
      <c r="J190" s="535"/>
      <c r="K190" s="535">
        <v>0</v>
      </c>
      <c r="L190" s="1607"/>
      <c r="M190" s="1684"/>
      <c r="N190" s="1684"/>
      <c r="O190" s="1684"/>
      <c r="P190" s="1684"/>
      <c r="Q190" s="1666"/>
      <c r="R190" s="1666"/>
      <c r="S190" s="1666"/>
      <c r="T190" s="1666"/>
      <c r="U190" s="1666"/>
      <c r="V190" s="1666"/>
      <c r="W190" s="1666"/>
      <c r="X190" s="1666"/>
      <c r="Y190" s="1666"/>
      <c r="Z190" s="1666"/>
      <c r="AA190" s="1666"/>
      <c r="AB190" s="1666"/>
      <c r="AC190" s="1666"/>
      <c r="AD190" s="1383"/>
      <c r="AE190" s="1383"/>
      <c r="AF190" s="1383"/>
      <c r="AG190" s="1383"/>
      <c r="AH190" s="1383"/>
      <c r="AI190" s="1383"/>
      <c r="AJ190" s="1383"/>
      <c r="AK190" s="1383"/>
      <c r="AL190" s="1383"/>
      <c r="AM190" s="1383"/>
      <c r="AN190" s="1383"/>
      <c r="AO190" s="1383"/>
      <c r="AP190" s="1383"/>
      <c r="AQ190" s="1383"/>
      <c r="AR190" s="1383"/>
      <c r="AS190" s="1383"/>
      <c r="AT190" s="1383"/>
      <c r="AU190" s="1635"/>
      <c r="AV190" s="1635"/>
      <c r="AW190" s="1635"/>
      <c r="AX190" s="1635"/>
      <c r="AY190" s="1635"/>
      <c r="AZ190" s="1635"/>
      <c r="BA190" s="1635"/>
      <c r="BB190" s="1635"/>
    </row>
    <row r="191" spans="2:54" s="1598" customFormat="1" ht="15" hidden="1" customHeight="1" x14ac:dyDescent="0.25">
      <c r="B191" s="245" t="s">
        <v>1246</v>
      </c>
      <c r="C191" s="164"/>
      <c r="D191" s="34"/>
      <c r="E191" s="34"/>
      <c r="F191" s="583"/>
      <c r="G191" s="1383">
        <v>0</v>
      </c>
      <c r="H191" s="535">
        <v>0</v>
      </c>
      <c r="I191" s="535"/>
      <c r="J191" s="535"/>
      <c r="K191" s="535">
        <v>0</v>
      </c>
      <c r="L191" s="1607"/>
      <c r="M191" s="1684"/>
      <c r="N191" s="1684"/>
      <c r="O191" s="1684"/>
      <c r="P191" s="1684"/>
      <c r="Q191" s="1666"/>
      <c r="R191" s="1666"/>
      <c r="S191" s="1666"/>
      <c r="T191" s="1666"/>
      <c r="U191" s="1666"/>
      <c r="V191" s="1666"/>
      <c r="W191" s="1666"/>
      <c r="X191" s="1666"/>
      <c r="Y191" s="1666"/>
      <c r="Z191" s="1666"/>
      <c r="AA191" s="1666"/>
      <c r="AB191" s="1666"/>
      <c r="AC191" s="1666"/>
      <c r="AD191" s="1383"/>
      <c r="AE191" s="1383"/>
      <c r="AF191" s="1383"/>
      <c r="AG191" s="1383"/>
      <c r="AH191" s="1383"/>
      <c r="AI191" s="1383"/>
      <c r="AJ191" s="1383"/>
      <c r="AK191" s="1383"/>
      <c r="AL191" s="1383"/>
      <c r="AM191" s="1383"/>
      <c r="AN191" s="1383"/>
      <c r="AO191" s="1383"/>
      <c r="AP191" s="1383"/>
      <c r="AQ191" s="1383"/>
      <c r="AR191" s="1383"/>
      <c r="AS191" s="1383"/>
      <c r="AT191" s="1383"/>
      <c r="AU191" s="1635"/>
      <c r="AV191" s="1635"/>
      <c r="AW191" s="1635"/>
      <c r="AX191" s="1635"/>
      <c r="AY191" s="1635"/>
      <c r="AZ191" s="1635"/>
      <c r="BA191" s="1635"/>
      <c r="BB191" s="1635"/>
    </row>
    <row r="192" spans="2:54" s="1598" customFormat="1" ht="15" hidden="1" customHeight="1" x14ac:dyDescent="0.25">
      <c r="B192" s="245" t="s">
        <v>1240</v>
      </c>
      <c r="C192" s="164"/>
      <c r="D192" s="34"/>
      <c r="E192" s="34"/>
      <c r="F192" s="583"/>
      <c r="G192" s="1383">
        <v>0</v>
      </c>
      <c r="H192" s="535">
        <v>0</v>
      </c>
      <c r="I192" s="535"/>
      <c r="J192" s="535"/>
      <c r="K192" s="535">
        <v>0</v>
      </c>
      <c r="L192" s="1607"/>
      <c r="M192" s="1684"/>
      <c r="N192" s="1684"/>
      <c r="O192" s="1684"/>
      <c r="P192" s="1684"/>
      <c r="Q192" s="1666"/>
      <c r="R192" s="1666"/>
      <c r="S192" s="1666"/>
      <c r="T192" s="1666"/>
      <c r="U192" s="1666"/>
      <c r="V192" s="1666"/>
      <c r="W192" s="1666"/>
      <c r="X192" s="1666"/>
      <c r="Y192" s="1666"/>
      <c r="Z192" s="1666"/>
      <c r="AA192" s="1666"/>
      <c r="AB192" s="1666"/>
      <c r="AC192" s="1666"/>
      <c r="AD192" s="1383"/>
      <c r="AE192" s="1383"/>
      <c r="AF192" s="1383"/>
      <c r="AG192" s="1383"/>
      <c r="AH192" s="1383"/>
      <c r="AI192" s="1383"/>
      <c r="AJ192" s="1383"/>
      <c r="AK192" s="1383"/>
      <c r="AL192" s="1383"/>
      <c r="AM192" s="1383"/>
      <c r="AN192" s="1383"/>
      <c r="AO192" s="1383"/>
      <c r="AP192" s="1383"/>
      <c r="AQ192" s="1383"/>
      <c r="AR192" s="1383"/>
      <c r="AS192" s="1383"/>
      <c r="AT192" s="1383"/>
      <c r="AU192" s="1635"/>
      <c r="AV192" s="1635"/>
      <c r="AW192" s="1635"/>
      <c r="AX192" s="1635"/>
      <c r="AY192" s="1635"/>
      <c r="AZ192" s="1635"/>
      <c r="BA192" s="1635"/>
      <c r="BB192" s="1635"/>
    </row>
    <row r="193" spans="2:54" s="1598" customFormat="1" ht="15" hidden="1" customHeight="1" x14ac:dyDescent="0.25">
      <c r="B193" s="245" t="s">
        <v>1245</v>
      </c>
      <c r="C193" s="164"/>
      <c r="D193" s="34"/>
      <c r="E193" s="34"/>
      <c r="F193" s="583"/>
      <c r="G193" s="1383">
        <v>0</v>
      </c>
      <c r="H193" s="535">
        <v>0</v>
      </c>
      <c r="I193" s="535"/>
      <c r="J193" s="535"/>
      <c r="K193" s="535">
        <v>0</v>
      </c>
      <c r="L193" s="1607"/>
      <c r="M193" s="1684"/>
      <c r="N193" s="1684"/>
      <c r="O193" s="1684"/>
      <c r="P193" s="1684"/>
      <c r="Q193" s="1666"/>
      <c r="R193" s="1666"/>
      <c r="S193" s="1666"/>
      <c r="T193" s="1666"/>
      <c r="U193" s="1666"/>
      <c r="V193" s="1666"/>
      <c r="W193" s="1666"/>
      <c r="X193" s="1666"/>
      <c r="Y193" s="1666"/>
      <c r="Z193" s="1666"/>
      <c r="AA193" s="1666"/>
      <c r="AB193" s="1666"/>
      <c r="AC193" s="1666"/>
      <c r="AD193" s="1383"/>
      <c r="AE193" s="1383"/>
      <c r="AF193" s="1383"/>
      <c r="AG193" s="1383"/>
      <c r="AH193" s="1383"/>
      <c r="AI193" s="1383"/>
      <c r="AJ193" s="1383"/>
      <c r="AK193" s="1383"/>
      <c r="AL193" s="1383"/>
      <c r="AM193" s="1383"/>
      <c r="AN193" s="1383"/>
      <c r="AO193" s="1383"/>
      <c r="AP193" s="1383"/>
      <c r="AQ193" s="1383"/>
      <c r="AR193" s="1383"/>
      <c r="AS193" s="1383"/>
      <c r="AT193" s="1383"/>
      <c r="AU193" s="1635"/>
      <c r="AV193" s="1635"/>
      <c r="AW193" s="1635"/>
      <c r="AX193" s="1635"/>
      <c r="AY193" s="1635"/>
      <c r="AZ193" s="1635"/>
      <c r="BA193" s="1635"/>
      <c r="BB193" s="1635"/>
    </row>
    <row r="194" spans="2:54" s="1598" customFormat="1" ht="15" hidden="1" customHeight="1" x14ac:dyDescent="0.25">
      <c r="B194" s="245" t="s">
        <v>1244</v>
      </c>
      <c r="C194" s="164"/>
      <c r="D194" s="34"/>
      <c r="E194" s="34"/>
      <c r="F194" s="583"/>
      <c r="G194" s="1383">
        <v>0</v>
      </c>
      <c r="H194" s="535">
        <v>0</v>
      </c>
      <c r="I194" s="535"/>
      <c r="J194" s="535"/>
      <c r="K194" s="535">
        <v>0</v>
      </c>
      <c r="L194" s="1607"/>
      <c r="M194" s="1684"/>
      <c r="N194" s="1684"/>
      <c r="O194" s="1684"/>
      <c r="P194" s="1684"/>
      <c r="Q194" s="1666"/>
      <c r="R194" s="1666"/>
      <c r="S194" s="1666"/>
      <c r="T194" s="1666"/>
      <c r="U194" s="1666"/>
      <c r="V194" s="1666"/>
      <c r="W194" s="1666"/>
      <c r="X194" s="1666"/>
      <c r="Y194" s="1666"/>
      <c r="Z194" s="1666"/>
      <c r="AA194" s="1666"/>
      <c r="AB194" s="1666"/>
      <c r="AC194" s="1666"/>
      <c r="AD194" s="1383"/>
      <c r="AE194" s="1383"/>
      <c r="AF194" s="1383"/>
      <c r="AG194" s="1383"/>
      <c r="AH194" s="1383"/>
      <c r="AI194" s="1383"/>
      <c r="AJ194" s="1383"/>
      <c r="AK194" s="1383"/>
      <c r="AL194" s="1383"/>
      <c r="AM194" s="1383"/>
      <c r="AN194" s="1383"/>
      <c r="AO194" s="1383"/>
      <c r="AP194" s="1383"/>
      <c r="AQ194" s="1383"/>
      <c r="AR194" s="1383"/>
      <c r="AS194" s="1383"/>
      <c r="AT194" s="1383"/>
      <c r="AU194" s="1635"/>
      <c r="AV194" s="1635"/>
      <c r="AW194" s="1635"/>
      <c r="AX194" s="1635"/>
      <c r="AY194" s="1635"/>
      <c r="AZ194" s="1635"/>
      <c r="BA194" s="1635"/>
      <c r="BB194" s="1635"/>
    </row>
    <row r="195" spans="2:54" s="1598" customFormat="1" ht="15" hidden="1" customHeight="1" x14ac:dyDescent="0.25">
      <c r="B195" s="245" t="s">
        <v>1241</v>
      </c>
      <c r="C195" s="164"/>
      <c r="D195" s="34"/>
      <c r="E195" s="34"/>
      <c r="F195" s="583"/>
      <c r="G195" s="1383">
        <v>0</v>
      </c>
      <c r="H195" s="535">
        <v>0</v>
      </c>
      <c r="I195" s="535"/>
      <c r="J195" s="535"/>
      <c r="K195" s="535">
        <v>0</v>
      </c>
      <c r="L195" s="1607"/>
      <c r="M195" s="1684"/>
      <c r="N195" s="1684"/>
      <c r="O195" s="1684"/>
      <c r="P195" s="1684"/>
      <c r="Q195" s="1666"/>
      <c r="R195" s="1666"/>
      <c r="S195" s="1666"/>
      <c r="T195" s="1666"/>
      <c r="U195" s="1666"/>
      <c r="V195" s="1666"/>
      <c r="W195" s="1666"/>
      <c r="X195" s="1666"/>
      <c r="Y195" s="1666"/>
      <c r="Z195" s="1666"/>
      <c r="AA195" s="1666"/>
      <c r="AB195" s="1666"/>
      <c r="AC195" s="1666"/>
      <c r="AD195" s="1383"/>
      <c r="AE195" s="1383"/>
      <c r="AF195" s="1383"/>
      <c r="AG195" s="1383"/>
      <c r="AH195" s="1383"/>
      <c r="AI195" s="1383"/>
      <c r="AJ195" s="1383"/>
      <c r="AK195" s="1383"/>
      <c r="AL195" s="1383"/>
      <c r="AM195" s="1383"/>
      <c r="AN195" s="1383"/>
      <c r="AO195" s="1383"/>
      <c r="AP195" s="1383"/>
      <c r="AQ195" s="1383"/>
      <c r="AR195" s="1383"/>
      <c r="AS195" s="1383"/>
      <c r="AT195" s="1383"/>
      <c r="AU195" s="1635"/>
      <c r="AV195" s="1635"/>
      <c r="AW195" s="1635"/>
      <c r="AX195" s="1635"/>
      <c r="AY195" s="1635"/>
      <c r="AZ195" s="1635"/>
      <c r="BA195" s="1635"/>
      <c r="BB195" s="1635"/>
    </row>
    <row r="196" spans="2:54" s="1598" customFormat="1" ht="15" hidden="1" customHeight="1" x14ac:dyDescent="0.25">
      <c r="B196" s="245" t="s">
        <v>1242</v>
      </c>
      <c r="C196" s="164"/>
      <c r="D196" s="34"/>
      <c r="E196" s="34"/>
      <c r="F196" s="583"/>
      <c r="G196" s="1383">
        <v>0</v>
      </c>
      <c r="H196" s="535">
        <v>0</v>
      </c>
      <c r="I196" s="535"/>
      <c r="J196" s="535"/>
      <c r="K196" s="535">
        <v>0</v>
      </c>
      <c r="L196" s="1607"/>
      <c r="M196" s="1684"/>
      <c r="N196" s="1684"/>
      <c r="O196" s="1684"/>
      <c r="P196" s="1684"/>
      <c r="Q196" s="1666"/>
      <c r="R196" s="1666"/>
      <c r="S196" s="1666"/>
      <c r="T196" s="1666"/>
      <c r="U196" s="1666"/>
      <c r="V196" s="1666"/>
      <c r="W196" s="1666"/>
      <c r="X196" s="1666"/>
      <c r="Y196" s="1666"/>
      <c r="Z196" s="1666"/>
      <c r="AA196" s="1666"/>
      <c r="AB196" s="1666"/>
      <c r="AC196" s="1666"/>
      <c r="AD196" s="1383"/>
      <c r="AE196" s="1383"/>
      <c r="AF196" s="1383"/>
      <c r="AG196" s="1383"/>
      <c r="AH196" s="1383"/>
      <c r="AI196" s="1383"/>
      <c r="AJ196" s="1383"/>
      <c r="AK196" s="1383"/>
      <c r="AL196" s="1383"/>
      <c r="AM196" s="1383"/>
      <c r="AN196" s="1383"/>
      <c r="AO196" s="1383"/>
      <c r="AP196" s="1383"/>
      <c r="AQ196" s="1383"/>
      <c r="AR196" s="1383"/>
      <c r="AS196" s="1383"/>
      <c r="AT196" s="1383"/>
      <c r="AU196" s="1635"/>
      <c r="AV196" s="1635"/>
      <c r="AW196" s="1635"/>
      <c r="AX196" s="1635"/>
      <c r="AY196" s="1635"/>
      <c r="AZ196" s="1635"/>
      <c r="BA196" s="1635"/>
      <c r="BB196" s="1635"/>
    </row>
    <row r="197" spans="2:54" s="1598" customFormat="1" ht="15" hidden="1" customHeight="1" x14ac:dyDescent="0.25">
      <c r="B197" s="245" t="s">
        <v>1243</v>
      </c>
      <c r="C197" s="164"/>
      <c r="D197" s="34"/>
      <c r="E197" s="34"/>
      <c r="F197" s="583"/>
      <c r="G197" s="1383">
        <v>0</v>
      </c>
      <c r="H197" s="535">
        <v>0</v>
      </c>
      <c r="I197" s="535"/>
      <c r="J197" s="535"/>
      <c r="K197" s="535">
        <v>0</v>
      </c>
      <c r="L197" s="1607"/>
      <c r="M197" s="1684"/>
      <c r="N197" s="1684"/>
      <c r="O197" s="1684"/>
      <c r="P197" s="1684"/>
      <c r="Q197" s="1666"/>
      <c r="R197" s="1666"/>
      <c r="S197" s="1666"/>
      <c r="T197" s="1666"/>
      <c r="U197" s="1666"/>
      <c r="V197" s="1666"/>
      <c r="W197" s="1666"/>
      <c r="X197" s="1666"/>
      <c r="Y197" s="1666"/>
      <c r="Z197" s="1666"/>
      <c r="AA197" s="1666"/>
      <c r="AB197" s="1666"/>
      <c r="AC197" s="1666"/>
      <c r="AD197" s="1383"/>
      <c r="AE197" s="1383"/>
      <c r="AF197" s="1383"/>
      <c r="AG197" s="1383"/>
      <c r="AH197" s="1383"/>
      <c r="AI197" s="1383"/>
      <c r="AJ197" s="1383"/>
      <c r="AK197" s="1383"/>
      <c r="AL197" s="1383"/>
      <c r="AM197" s="1383"/>
      <c r="AN197" s="1383"/>
      <c r="AO197" s="1383"/>
      <c r="AP197" s="1383"/>
      <c r="AQ197" s="1383"/>
      <c r="AR197" s="1383"/>
      <c r="AS197" s="1383"/>
      <c r="AT197" s="1383"/>
      <c r="AU197" s="1635"/>
      <c r="AV197" s="1635"/>
      <c r="AW197" s="1635"/>
      <c r="AX197" s="1635"/>
      <c r="AY197" s="1635"/>
      <c r="AZ197" s="1635"/>
      <c r="BA197" s="1635"/>
      <c r="BB197" s="1635"/>
    </row>
    <row r="198" spans="2:54" s="1598" customFormat="1" ht="15" hidden="1" customHeight="1" x14ac:dyDescent="0.25">
      <c r="C198" s="164"/>
      <c r="D198" s="34"/>
      <c r="E198" s="34"/>
      <c r="F198" s="583"/>
      <c r="G198" s="1383"/>
      <c r="H198" s="535"/>
      <c r="I198" s="535"/>
      <c r="J198" s="535"/>
      <c r="K198" s="535"/>
      <c r="L198" s="1607"/>
      <c r="M198" s="1684"/>
      <c r="N198" s="1684"/>
      <c r="O198" s="1684"/>
      <c r="P198" s="1684"/>
      <c r="Q198" s="1666"/>
      <c r="R198" s="1666"/>
      <c r="S198" s="1666"/>
      <c r="T198" s="1666"/>
      <c r="U198" s="1666"/>
      <c r="V198" s="1666"/>
      <c r="W198" s="1666"/>
      <c r="X198" s="1666"/>
      <c r="Y198" s="1666"/>
      <c r="Z198" s="1666"/>
      <c r="AA198" s="1666"/>
      <c r="AB198" s="1666"/>
      <c r="AC198" s="1666"/>
      <c r="AD198" s="1383"/>
      <c r="AE198" s="1383"/>
      <c r="AF198" s="1383"/>
      <c r="AG198" s="1383"/>
      <c r="AH198" s="1383"/>
      <c r="AI198" s="1383"/>
      <c r="AJ198" s="1383"/>
      <c r="AK198" s="1383"/>
      <c r="AL198" s="1383"/>
      <c r="AM198" s="1383"/>
      <c r="AN198" s="1383"/>
      <c r="AO198" s="1383"/>
      <c r="AP198" s="1383"/>
      <c r="AQ198" s="1383"/>
      <c r="AR198" s="1383"/>
      <c r="AS198" s="1383"/>
      <c r="AT198" s="1383"/>
      <c r="AU198" s="1635"/>
      <c r="AV198" s="1635"/>
      <c r="AW198" s="1635"/>
      <c r="AX198" s="1635"/>
      <c r="AY198" s="1635"/>
      <c r="AZ198" s="1635"/>
      <c r="BA198" s="1635"/>
      <c r="BB198" s="1635"/>
    </row>
    <row r="199" spans="2:54" s="1598" customFormat="1" ht="15" hidden="1" customHeight="1" x14ac:dyDescent="0.25">
      <c r="B199" s="245"/>
      <c r="C199" s="164"/>
      <c r="D199" s="34"/>
      <c r="E199" s="34"/>
      <c r="F199" s="583"/>
      <c r="G199" s="1383">
        <v>0</v>
      </c>
      <c r="H199" s="535">
        <v>0</v>
      </c>
      <c r="I199" s="535"/>
      <c r="J199" s="535"/>
      <c r="K199" s="535"/>
      <c r="L199" s="1607"/>
      <c r="M199" s="1686"/>
      <c r="N199" s="1684"/>
      <c r="O199" s="1684"/>
      <c r="P199" s="1684"/>
      <c r="Q199" s="1666"/>
      <c r="R199" s="1666"/>
      <c r="S199" s="1666"/>
      <c r="T199" s="1666"/>
      <c r="U199" s="1666"/>
      <c r="V199" s="1666"/>
      <c r="W199" s="1666"/>
      <c r="X199" s="1666"/>
      <c r="Y199" s="1666"/>
      <c r="Z199" s="1666"/>
      <c r="AA199" s="1666"/>
      <c r="AB199" s="1666"/>
      <c r="AC199" s="1666"/>
      <c r="AD199" s="1383"/>
      <c r="AE199" s="1383"/>
      <c r="AF199" s="1383"/>
      <c r="AG199" s="1383"/>
      <c r="AH199" s="1383"/>
      <c r="AI199" s="1383"/>
      <c r="AJ199" s="1383"/>
      <c r="AK199" s="1383"/>
      <c r="AL199" s="1383"/>
      <c r="AM199" s="1383"/>
      <c r="AN199" s="1383"/>
      <c r="AO199" s="1383"/>
      <c r="AP199" s="1383"/>
      <c r="AQ199" s="1383"/>
      <c r="AR199" s="1383"/>
      <c r="AS199" s="1383"/>
      <c r="AT199" s="1383"/>
      <c r="AU199" s="1635"/>
      <c r="AV199" s="1635"/>
      <c r="AW199" s="1635"/>
      <c r="AX199" s="1635"/>
      <c r="AY199" s="1635"/>
      <c r="AZ199" s="1635"/>
      <c r="BA199" s="1635"/>
      <c r="BB199" s="1635"/>
    </row>
    <row r="200" spans="2:54" s="1598" customFormat="1" ht="15" hidden="1" customHeight="1" x14ac:dyDescent="0.25">
      <c r="B200" s="245"/>
      <c r="C200" s="164"/>
      <c r="D200" s="34"/>
      <c r="E200" s="34"/>
      <c r="F200" s="583"/>
      <c r="G200" s="1383">
        <v>0</v>
      </c>
      <c r="H200" s="535">
        <v>0</v>
      </c>
      <c r="I200" s="535"/>
      <c r="J200" s="535"/>
      <c r="K200" s="535"/>
      <c r="L200" s="1607"/>
      <c r="M200" s="1686"/>
      <c r="N200" s="1684"/>
      <c r="O200" s="1684"/>
      <c r="P200" s="1684"/>
      <c r="Q200" s="1666"/>
      <c r="R200" s="1666"/>
      <c r="S200" s="1666"/>
      <c r="T200" s="1666"/>
      <c r="U200" s="1666"/>
      <c r="V200" s="1666"/>
      <c r="W200" s="1666"/>
      <c r="X200" s="1666"/>
      <c r="Y200" s="1666"/>
      <c r="Z200" s="1666"/>
      <c r="AA200" s="1666"/>
      <c r="AB200" s="1666"/>
      <c r="AC200" s="1666"/>
      <c r="AD200" s="1383"/>
      <c r="AE200" s="1383"/>
      <c r="AF200" s="1383"/>
      <c r="AG200" s="1383"/>
      <c r="AH200" s="1383"/>
      <c r="AI200" s="1383"/>
      <c r="AJ200" s="1383"/>
      <c r="AK200" s="1383"/>
      <c r="AL200" s="1383"/>
      <c r="AM200" s="1383"/>
      <c r="AN200" s="1383"/>
      <c r="AO200" s="1383"/>
      <c r="AP200" s="1383"/>
      <c r="AQ200" s="1383"/>
      <c r="AR200" s="1383"/>
      <c r="AS200" s="1383"/>
      <c r="AT200" s="1383"/>
      <c r="AU200" s="1635"/>
      <c r="AV200" s="1635"/>
      <c r="AW200" s="1635"/>
      <c r="AX200" s="1635"/>
      <c r="AY200" s="1635"/>
      <c r="AZ200" s="1635"/>
      <c r="BA200" s="1635"/>
      <c r="BB200" s="1635"/>
    </row>
    <row r="201" spans="2:54" s="1598" customFormat="1" ht="15" hidden="1" customHeight="1" x14ac:dyDescent="0.25">
      <c r="B201" s="245"/>
      <c r="C201" s="164"/>
      <c r="D201" s="34"/>
      <c r="E201" s="34"/>
      <c r="F201" s="583"/>
      <c r="G201" s="1383">
        <v>0</v>
      </c>
      <c r="H201" s="535">
        <v>0</v>
      </c>
      <c r="I201" s="535"/>
      <c r="J201" s="535"/>
      <c r="K201" s="535"/>
      <c r="L201" s="1607"/>
      <c r="M201" s="1686"/>
      <c r="N201" s="1684"/>
      <c r="O201" s="1684"/>
      <c r="P201" s="1684"/>
      <c r="Q201" s="1666"/>
      <c r="R201" s="1666"/>
      <c r="S201" s="1666"/>
      <c r="T201" s="1666"/>
      <c r="U201" s="1666"/>
      <c r="V201" s="1666"/>
      <c r="W201" s="1666"/>
      <c r="X201" s="1666"/>
      <c r="Y201" s="1666"/>
      <c r="Z201" s="1666"/>
      <c r="AA201" s="1666"/>
      <c r="AB201" s="1666"/>
      <c r="AC201" s="1666"/>
      <c r="AD201" s="1383"/>
      <c r="AE201" s="1383"/>
      <c r="AF201" s="1383"/>
      <c r="AG201" s="1383"/>
      <c r="AH201" s="1383"/>
      <c r="AI201" s="1383"/>
      <c r="AJ201" s="1383"/>
      <c r="AK201" s="1383"/>
      <c r="AL201" s="1383"/>
      <c r="AM201" s="1383"/>
      <c r="AN201" s="1383"/>
      <c r="AO201" s="1383"/>
      <c r="AP201" s="1383"/>
      <c r="AQ201" s="1383"/>
      <c r="AR201" s="1383"/>
      <c r="AS201" s="1383"/>
      <c r="AT201" s="1383"/>
      <c r="AU201" s="1635"/>
      <c r="AV201" s="1635"/>
      <c r="AW201" s="1635"/>
      <c r="AX201" s="1635"/>
      <c r="AY201" s="1635"/>
      <c r="AZ201" s="1635"/>
      <c r="BA201" s="1635"/>
      <c r="BB201" s="1635"/>
    </row>
    <row r="202" spans="2:54" s="1598" customFormat="1" ht="15" hidden="1" customHeight="1" x14ac:dyDescent="0.25">
      <c r="B202" s="245"/>
      <c r="C202" s="164"/>
      <c r="D202" s="34"/>
      <c r="E202" s="34"/>
      <c r="F202" s="583"/>
      <c r="G202" s="1383">
        <v>0</v>
      </c>
      <c r="H202" s="535">
        <v>0</v>
      </c>
      <c r="I202" s="535"/>
      <c r="J202" s="535"/>
      <c r="K202" s="535"/>
      <c r="L202" s="1607"/>
      <c r="M202" s="1686"/>
      <c r="N202" s="1684"/>
      <c r="O202" s="1684"/>
      <c r="P202" s="1684"/>
      <c r="Q202" s="1666"/>
      <c r="R202" s="1666"/>
      <c r="S202" s="1666"/>
      <c r="T202" s="1666"/>
      <c r="U202" s="1666"/>
      <c r="V202" s="1666"/>
      <c r="W202" s="1666"/>
      <c r="X202" s="1666"/>
      <c r="Y202" s="1666"/>
      <c r="Z202" s="1666"/>
      <c r="AA202" s="1666"/>
      <c r="AB202" s="1666"/>
      <c r="AC202" s="1666"/>
      <c r="AD202" s="1383"/>
      <c r="AE202" s="1383"/>
      <c r="AF202" s="1383"/>
      <c r="AG202" s="1383"/>
      <c r="AH202" s="1383"/>
      <c r="AI202" s="1383"/>
      <c r="AJ202" s="1383"/>
      <c r="AK202" s="1383"/>
      <c r="AL202" s="1383"/>
      <c r="AM202" s="1383"/>
      <c r="AN202" s="1383"/>
      <c r="AO202" s="1383"/>
      <c r="AP202" s="1383"/>
      <c r="AQ202" s="1383"/>
      <c r="AR202" s="1383"/>
      <c r="AS202" s="1383"/>
      <c r="AT202" s="1383"/>
      <c r="AU202" s="1635"/>
      <c r="AV202" s="1635"/>
      <c r="AW202" s="1635"/>
      <c r="AX202" s="1635"/>
      <c r="AY202" s="1635"/>
      <c r="AZ202" s="1635"/>
      <c r="BA202" s="1635"/>
      <c r="BB202" s="1635"/>
    </row>
    <row r="203" spans="2:54" s="1598" customFormat="1" ht="15" hidden="1" customHeight="1" x14ac:dyDescent="0.25">
      <c r="B203" s="245"/>
      <c r="C203" s="164"/>
      <c r="D203" s="34"/>
      <c r="E203" s="34"/>
      <c r="F203" s="583"/>
      <c r="G203" s="1383">
        <v>0</v>
      </c>
      <c r="H203" s="535">
        <v>0</v>
      </c>
      <c r="I203" s="535"/>
      <c r="J203" s="535"/>
      <c r="K203" s="535"/>
      <c r="L203" s="1607"/>
      <c r="M203" s="1686"/>
      <c r="N203" s="1684"/>
      <c r="O203" s="1684"/>
      <c r="P203" s="1684"/>
      <c r="Q203" s="1666"/>
      <c r="R203" s="1666"/>
      <c r="S203" s="1666"/>
      <c r="T203" s="1666"/>
      <c r="U203" s="1666"/>
      <c r="V203" s="1666"/>
      <c r="W203" s="1666"/>
      <c r="X203" s="1666"/>
      <c r="Y203" s="1666"/>
      <c r="Z203" s="1666"/>
      <c r="AA203" s="1666"/>
      <c r="AB203" s="1666"/>
      <c r="AC203" s="1666"/>
      <c r="AD203" s="1383"/>
      <c r="AE203" s="1383"/>
      <c r="AF203" s="1383"/>
      <c r="AG203" s="1383"/>
      <c r="AH203" s="1383"/>
      <c r="AI203" s="1383"/>
      <c r="AJ203" s="1383"/>
      <c r="AK203" s="1383"/>
      <c r="AL203" s="1383"/>
      <c r="AM203" s="1383"/>
      <c r="AN203" s="1383"/>
      <c r="AO203" s="1383"/>
      <c r="AP203" s="1383"/>
      <c r="AQ203" s="1383"/>
      <c r="AR203" s="1383"/>
      <c r="AS203" s="1383"/>
      <c r="AT203" s="1383"/>
      <c r="AU203" s="1635"/>
      <c r="AV203" s="1635"/>
      <c r="AW203" s="1635"/>
      <c r="AX203" s="1635"/>
      <c r="AY203" s="1635"/>
      <c r="AZ203" s="1635"/>
      <c r="BA203" s="1635"/>
      <c r="BB203" s="1635"/>
    </row>
    <row r="204" spans="2:54" s="1598" customFormat="1" ht="15" hidden="1" customHeight="1" x14ac:dyDescent="0.25">
      <c r="B204" s="245"/>
      <c r="C204" s="164"/>
      <c r="D204" s="34"/>
      <c r="E204" s="34"/>
      <c r="F204" s="583"/>
      <c r="G204" s="1383">
        <v>0</v>
      </c>
      <c r="H204" s="535">
        <v>0</v>
      </c>
      <c r="I204" s="535"/>
      <c r="J204" s="535"/>
      <c r="K204" s="535"/>
      <c r="L204" s="1607"/>
      <c r="M204" s="1686"/>
      <c r="N204" s="1684"/>
      <c r="O204" s="1684"/>
      <c r="P204" s="1684"/>
      <c r="Q204" s="1666"/>
      <c r="R204" s="1666"/>
      <c r="S204" s="1666"/>
      <c r="T204" s="1666"/>
      <c r="U204" s="1666"/>
      <c r="V204" s="1666"/>
      <c r="W204" s="1666"/>
      <c r="X204" s="1666"/>
      <c r="Y204" s="1666"/>
      <c r="Z204" s="1666"/>
      <c r="AA204" s="1666"/>
      <c r="AB204" s="1666"/>
      <c r="AC204" s="1666"/>
      <c r="AD204" s="1383"/>
      <c r="AE204" s="1383"/>
      <c r="AF204" s="1383"/>
      <c r="AG204" s="1383"/>
      <c r="AH204" s="1383"/>
      <c r="AI204" s="1383"/>
      <c r="AJ204" s="1383"/>
      <c r="AK204" s="1383"/>
      <c r="AL204" s="1383"/>
      <c r="AM204" s="1383"/>
      <c r="AN204" s="1383"/>
      <c r="AO204" s="1383"/>
      <c r="AP204" s="1383"/>
      <c r="AQ204" s="1383"/>
      <c r="AR204" s="1383"/>
      <c r="AS204" s="1383"/>
      <c r="AT204" s="1383"/>
      <c r="AU204" s="1635"/>
      <c r="AV204" s="1635"/>
      <c r="AW204" s="1635"/>
      <c r="AX204" s="1635"/>
      <c r="AY204" s="1635"/>
      <c r="AZ204" s="1635"/>
      <c r="BA204" s="1635"/>
      <c r="BB204" s="1635"/>
    </row>
    <row r="205" spans="2:54" s="1598" customFormat="1" ht="15" hidden="1" customHeight="1" x14ac:dyDescent="0.25">
      <c r="B205" s="245"/>
      <c r="C205" s="164"/>
      <c r="D205" s="34"/>
      <c r="E205" s="34"/>
      <c r="F205" s="583"/>
      <c r="G205" s="1383">
        <v>0</v>
      </c>
      <c r="H205" s="535">
        <v>0</v>
      </c>
      <c r="I205" s="535"/>
      <c r="J205" s="535"/>
      <c r="K205" s="535"/>
      <c r="L205" s="1607"/>
      <c r="M205" s="1686"/>
      <c r="N205" s="1684"/>
      <c r="O205" s="1684"/>
      <c r="P205" s="1684"/>
      <c r="Q205" s="1666"/>
      <c r="R205" s="1666"/>
      <c r="S205" s="1666"/>
      <c r="T205" s="1666"/>
      <c r="U205" s="1666"/>
      <c r="V205" s="1666"/>
      <c r="W205" s="1666"/>
      <c r="X205" s="1666"/>
      <c r="Y205" s="1666"/>
      <c r="Z205" s="1666"/>
      <c r="AA205" s="1666"/>
      <c r="AB205" s="1666"/>
      <c r="AC205" s="1666"/>
      <c r="AD205" s="1383"/>
      <c r="AE205" s="1383"/>
      <c r="AF205" s="1383"/>
      <c r="AG205" s="1383"/>
      <c r="AH205" s="1383"/>
      <c r="AI205" s="1383"/>
      <c r="AJ205" s="1383"/>
      <c r="AK205" s="1383"/>
      <c r="AL205" s="1383"/>
      <c r="AM205" s="1383"/>
      <c r="AN205" s="1383"/>
      <c r="AO205" s="1383"/>
      <c r="AP205" s="1383"/>
      <c r="AQ205" s="1383"/>
      <c r="AR205" s="1383"/>
      <c r="AS205" s="1383"/>
      <c r="AT205" s="1383"/>
      <c r="AU205" s="1635"/>
      <c r="AV205" s="1635"/>
      <c r="AW205" s="1635"/>
      <c r="AX205" s="1635"/>
      <c r="AY205" s="1635"/>
      <c r="AZ205" s="1635"/>
      <c r="BA205" s="1635"/>
      <c r="BB205" s="1635"/>
    </row>
    <row r="206" spans="2:54" s="1598" customFormat="1" ht="15" hidden="1" customHeight="1" x14ac:dyDescent="0.25">
      <c r="B206" s="245"/>
      <c r="C206" s="164"/>
      <c r="D206" s="34"/>
      <c r="E206" s="34"/>
      <c r="F206" s="583"/>
      <c r="G206" s="1383"/>
      <c r="H206" s="535"/>
      <c r="I206" s="535"/>
      <c r="J206" s="535"/>
      <c r="K206" s="535"/>
      <c r="L206" s="1607"/>
      <c r="M206" s="1686"/>
      <c r="N206" s="1684"/>
      <c r="O206" s="1684"/>
      <c r="P206" s="1684"/>
      <c r="Q206" s="1666"/>
      <c r="R206" s="1666"/>
      <c r="S206" s="1666"/>
      <c r="T206" s="1666"/>
      <c r="U206" s="1666"/>
      <c r="V206" s="1666"/>
      <c r="W206" s="1666"/>
      <c r="X206" s="1666"/>
      <c r="Y206" s="1666"/>
      <c r="Z206" s="1666"/>
      <c r="AA206" s="1666"/>
      <c r="AB206" s="1666"/>
      <c r="AC206" s="1666"/>
      <c r="AD206" s="1383"/>
      <c r="AE206" s="1383"/>
      <c r="AF206" s="1383"/>
      <c r="AG206" s="1383"/>
      <c r="AH206" s="1383"/>
      <c r="AI206" s="1383"/>
      <c r="AJ206" s="1383"/>
      <c r="AK206" s="1383"/>
      <c r="AL206" s="1383"/>
      <c r="AM206" s="1383"/>
      <c r="AN206" s="1383"/>
      <c r="AO206" s="1383"/>
      <c r="AP206" s="1383"/>
      <c r="AQ206" s="1383"/>
      <c r="AR206" s="1383"/>
      <c r="AS206" s="1383"/>
      <c r="AT206" s="1383"/>
      <c r="AU206" s="1635"/>
      <c r="AV206" s="1635"/>
      <c r="AW206" s="1635"/>
      <c r="AX206" s="1635"/>
      <c r="AY206" s="1635"/>
      <c r="AZ206" s="1635"/>
      <c r="BA206" s="1635"/>
      <c r="BB206" s="1635"/>
    </row>
    <row r="207" spans="2:54" s="1598" customFormat="1" ht="15" hidden="1" customHeight="1" x14ac:dyDescent="0.25">
      <c r="B207" s="245"/>
      <c r="C207" s="164"/>
      <c r="D207" s="34"/>
      <c r="E207" s="34"/>
      <c r="F207" s="583"/>
      <c r="G207" s="1383"/>
      <c r="H207" s="535"/>
      <c r="I207" s="535"/>
      <c r="J207" s="535"/>
      <c r="K207" s="535"/>
      <c r="L207" s="1607"/>
      <c r="M207" s="1686"/>
      <c r="N207" s="1684"/>
      <c r="O207" s="1684"/>
      <c r="P207" s="1684"/>
      <c r="Q207" s="1666"/>
      <c r="R207" s="1666"/>
      <c r="S207" s="1666"/>
      <c r="T207" s="1666"/>
      <c r="U207" s="1666"/>
      <c r="V207" s="1666"/>
      <c r="W207" s="1666"/>
      <c r="X207" s="1666"/>
      <c r="Y207" s="1666"/>
      <c r="Z207" s="1666"/>
      <c r="AA207" s="1666"/>
      <c r="AB207" s="1666"/>
      <c r="AC207" s="1666"/>
      <c r="AD207" s="1383"/>
      <c r="AE207" s="1383"/>
      <c r="AF207" s="1383"/>
      <c r="AG207" s="1383"/>
      <c r="AH207" s="1383"/>
      <c r="AI207" s="1383"/>
      <c r="AJ207" s="1383"/>
      <c r="AK207" s="1383"/>
      <c r="AL207" s="1383"/>
      <c r="AM207" s="1383"/>
      <c r="AN207" s="1383"/>
      <c r="AO207" s="1383"/>
      <c r="AP207" s="1383"/>
      <c r="AQ207" s="1383"/>
      <c r="AR207" s="1383"/>
      <c r="AS207" s="1383"/>
      <c r="AT207" s="1383"/>
      <c r="AU207" s="1635"/>
      <c r="AV207" s="1635"/>
      <c r="AW207" s="1635"/>
      <c r="AX207" s="1635"/>
      <c r="AY207" s="1635"/>
      <c r="AZ207" s="1635"/>
      <c r="BA207" s="1635"/>
      <c r="BB207" s="1635"/>
    </row>
    <row r="208" spans="2:54" s="1598" customFormat="1" ht="15" hidden="1" customHeight="1" x14ac:dyDescent="0.25">
      <c r="B208" s="245"/>
      <c r="C208" s="164"/>
      <c r="D208" s="34"/>
      <c r="E208" s="34"/>
      <c r="F208" s="583"/>
      <c r="G208" s="1383"/>
      <c r="H208" s="535"/>
      <c r="I208" s="535"/>
      <c r="J208" s="535"/>
      <c r="K208" s="535"/>
      <c r="L208" s="1607"/>
      <c r="M208" s="1686"/>
      <c r="N208" s="1684"/>
      <c r="O208" s="1684"/>
      <c r="P208" s="1684"/>
      <c r="Q208" s="1666"/>
      <c r="R208" s="1666"/>
      <c r="S208" s="1666"/>
      <c r="T208" s="1666"/>
      <c r="U208" s="1666"/>
      <c r="V208" s="1666"/>
      <c r="W208" s="1666"/>
      <c r="X208" s="1666"/>
      <c r="Y208" s="1666"/>
      <c r="Z208" s="1666"/>
      <c r="AA208" s="1666"/>
      <c r="AB208" s="1666"/>
      <c r="AC208" s="1666"/>
      <c r="AD208" s="1383"/>
      <c r="AE208" s="1383"/>
      <c r="AF208" s="1383"/>
      <c r="AG208" s="1383"/>
      <c r="AH208" s="1383"/>
      <c r="AI208" s="1383"/>
      <c r="AJ208" s="1383"/>
      <c r="AK208" s="1383"/>
      <c r="AL208" s="1383"/>
      <c r="AM208" s="1383"/>
      <c r="AN208" s="1383"/>
      <c r="AO208" s="1383"/>
      <c r="AP208" s="1383"/>
      <c r="AQ208" s="1383"/>
      <c r="AR208" s="1383"/>
      <c r="AS208" s="1383"/>
      <c r="AT208" s="1383"/>
      <c r="AU208" s="1635"/>
      <c r="AV208" s="1635"/>
      <c r="AW208" s="1635"/>
      <c r="AX208" s="1635"/>
      <c r="AY208" s="1635"/>
      <c r="AZ208" s="1635"/>
      <c r="BA208" s="1635"/>
      <c r="BB208" s="1635"/>
    </row>
    <row r="209" spans="2:54" s="1598" customFormat="1" ht="15" hidden="1" customHeight="1" x14ac:dyDescent="0.25">
      <c r="B209" s="245"/>
      <c r="C209" s="164"/>
      <c r="D209" s="34"/>
      <c r="E209" s="34"/>
      <c r="F209" s="583"/>
      <c r="G209" s="1383"/>
      <c r="H209" s="535"/>
      <c r="I209" s="535"/>
      <c r="J209" s="535"/>
      <c r="K209" s="535"/>
      <c r="L209" s="1607"/>
      <c r="M209" s="1686"/>
      <c r="N209" s="1684"/>
      <c r="O209" s="1684"/>
      <c r="P209" s="1684"/>
      <c r="Q209" s="1666"/>
      <c r="R209" s="1666"/>
      <c r="S209" s="1666"/>
      <c r="T209" s="1666"/>
      <c r="U209" s="1666"/>
      <c r="V209" s="1666"/>
      <c r="W209" s="1666"/>
      <c r="X209" s="1666"/>
      <c r="Y209" s="1666"/>
      <c r="Z209" s="1666"/>
      <c r="AA209" s="1666"/>
      <c r="AB209" s="1666"/>
      <c r="AC209" s="1666"/>
      <c r="AD209" s="1383"/>
      <c r="AE209" s="1383"/>
      <c r="AF209" s="1383"/>
      <c r="AG209" s="1383"/>
      <c r="AH209" s="1383"/>
      <c r="AI209" s="1383"/>
      <c r="AJ209" s="1383"/>
      <c r="AK209" s="1383"/>
      <c r="AL209" s="1383"/>
      <c r="AM209" s="1383"/>
      <c r="AN209" s="1383"/>
      <c r="AO209" s="1383"/>
      <c r="AP209" s="1383"/>
      <c r="AQ209" s="1383"/>
      <c r="AR209" s="1383"/>
      <c r="AS209" s="1383"/>
      <c r="AT209" s="1383"/>
      <c r="AU209" s="1635"/>
      <c r="AV209" s="1635"/>
      <c r="AW209" s="1635"/>
      <c r="AX209" s="1635"/>
      <c r="AY209" s="1635"/>
      <c r="AZ209" s="1635"/>
      <c r="BA209" s="1635"/>
      <c r="BB209" s="1635"/>
    </row>
    <row r="210" spans="2:54" s="1598" customFormat="1" ht="15" hidden="1" customHeight="1" x14ac:dyDescent="0.25">
      <c r="B210" s="245"/>
      <c r="C210" s="164"/>
      <c r="D210" s="34"/>
      <c r="E210" s="34"/>
      <c r="F210" s="583"/>
      <c r="G210" s="1383"/>
      <c r="H210" s="535"/>
      <c r="I210" s="535"/>
      <c r="J210" s="535"/>
      <c r="K210" s="535"/>
      <c r="L210" s="1607"/>
      <c r="M210" s="1686"/>
      <c r="N210" s="1684"/>
      <c r="O210" s="1684"/>
      <c r="P210" s="1684"/>
      <c r="Q210" s="1666"/>
      <c r="R210" s="1666"/>
      <c r="S210" s="1666"/>
      <c r="T210" s="1666"/>
      <c r="U210" s="1666"/>
      <c r="V210" s="1666"/>
      <c r="W210" s="1666"/>
      <c r="X210" s="1666"/>
      <c r="Y210" s="1666"/>
      <c r="Z210" s="1666"/>
      <c r="AA210" s="1666"/>
      <c r="AB210" s="1666"/>
      <c r="AC210" s="1666"/>
      <c r="AD210" s="1383"/>
      <c r="AE210" s="1383"/>
      <c r="AF210" s="1383"/>
      <c r="AG210" s="1383"/>
      <c r="AH210" s="1383"/>
      <c r="AI210" s="1383"/>
      <c r="AJ210" s="1383"/>
      <c r="AK210" s="1383"/>
      <c r="AL210" s="1383"/>
      <c r="AM210" s="1383"/>
      <c r="AN210" s="1383"/>
      <c r="AO210" s="1383"/>
      <c r="AP210" s="1383"/>
      <c r="AQ210" s="1383"/>
      <c r="AR210" s="1383"/>
      <c r="AS210" s="1383"/>
      <c r="AT210" s="1383"/>
      <c r="AU210" s="1635"/>
      <c r="AV210" s="1635"/>
      <c r="AW210" s="1635"/>
      <c r="AX210" s="1635"/>
      <c r="AY210" s="1635"/>
      <c r="AZ210" s="1635"/>
      <c r="BA210" s="1635"/>
      <c r="BB210" s="1635"/>
    </row>
    <row r="211" spans="2:54" s="1598" customFormat="1" ht="15" hidden="1" customHeight="1" x14ac:dyDescent="0.25">
      <c r="B211" s="245"/>
      <c r="C211" s="164"/>
      <c r="D211" s="34"/>
      <c r="E211" s="34"/>
      <c r="F211" s="583"/>
      <c r="G211" s="1383"/>
      <c r="H211" s="535"/>
      <c r="I211" s="535"/>
      <c r="J211" s="535"/>
      <c r="K211" s="535"/>
      <c r="L211" s="1607"/>
      <c r="M211" s="1686"/>
      <c r="N211" s="1684"/>
      <c r="O211" s="1684"/>
      <c r="P211" s="1684"/>
      <c r="Q211" s="1666"/>
      <c r="R211" s="1666"/>
      <c r="S211" s="1666"/>
      <c r="T211" s="1666"/>
      <c r="U211" s="1666"/>
      <c r="V211" s="1666"/>
      <c r="W211" s="1666"/>
      <c r="X211" s="1666"/>
      <c r="Y211" s="1666"/>
      <c r="Z211" s="1666"/>
      <c r="AA211" s="1666"/>
      <c r="AB211" s="1666"/>
      <c r="AC211" s="1666"/>
      <c r="AD211" s="1383"/>
      <c r="AE211" s="1383"/>
      <c r="AF211" s="1383"/>
      <c r="AG211" s="1383"/>
      <c r="AH211" s="1383"/>
      <c r="AI211" s="1383"/>
      <c r="AJ211" s="1383"/>
      <c r="AK211" s="1383"/>
      <c r="AL211" s="1383"/>
      <c r="AM211" s="1383"/>
      <c r="AN211" s="1383"/>
      <c r="AO211" s="1383"/>
      <c r="AP211" s="1383"/>
      <c r="AQ211" s="1383"/>
      <c r="AR211" s="1383"/>
      <c r="AS211" s="1383"/>
      <c r="AT211" s="1383"/>
      <c r="AU211" s="1635"/>
      <c r="AV211" s="1635"/>
      <c r="AW211" s="1635"/>
      <c r="AX211" s="1635"/>
      <c r="AY211" s="1635"/>
      <c r="AZ211" s="1635"/>
      <c r="BA211" s="1635"/>
      <c r="BB211" s="1635"/>
    </row>
    <row r="212" spans="2:54" s="1598" customFormat="1" ht="15" hidden="1" customHeight="1" x14ac:dyDescent="0.25">
      <c r="B212" s="245"/>
      <c r="C212" s="164"/>
      <c r="D212" s="34"/>
      <c r="E212" s="34"/>
      <c r="F212" s="583"/>
      <c r="G212" s="1383"/>
      <c r="H212" s="535"/>
      <c r="I212" s="535"/>
      <c r="J212" s="535"/>
      <c r="K212" s="535"/>
      <c r="L212" s="1607"/>
      <c r="M212" s="1686"/>
      <c r="N212" s="1684"/>
      <c r="O212" s="1684"/>
      <c r="P212" s="1684"/>
      <c r="Q212" s="1666"/>
      <c r="R212" s="1666"/>
      <c r="S212" s="1666"/>
      <c r="T212" s="1666"/>
      <c r="U212" s="1666"/>
      <c r="V212" s="1666"/>
      <c r="W212" s="1666"/>
      <c r="X212" s="1666"/>
      <c r="Y212" s="1666"/>
      <c r="Z212" s="1666"/>
      <c r="AA212" s="1666"/>
      <c r="AB212" s="1666"/>
      <c r="AC212" s="1666"/>
      <c r="AD212" s="1383"/>
      <c r="AE212" s="1383"/>
      <c r="AF212" s="1383"/>
      <c r="AG212" s="1383"/>
      <c r="AH212" s="1383"/>
      <c r="AI212" s="1383"/>
      <c r="AJ212" s="1383"/>
      <c r="AK212" s="1383"/>
      <c r="AL212" s="1383"/>
      <c r="AM212" s="1383"/>
      <c r="AN212" s="1383"/>
      <c r="AO212" s="1383"/>
      <c r="AP212" s="1383"/>
      <c r="AQ212" s="1383"/>
      <c r="AR212" s="1383"/>
      <c r="AS212" s="1383"/>
      <c r="AT212" s="1383"/>
      <c r="AU212" s="1635"/>
      <c r="AV212" s="1635"/>
      <c r="AW212" s="1635"/>
      <c r="AX212" s="1635"/>
      <c r="AY212" s="1635"/>
      <c r="AZ212" s="1635"/>
      <c r="BA212" s="1635"/>
      <c r="BB212" s="1635"/>
    </row>
    <row r="213" spans="2:54" s="1598" customFormat="1" ht="15" hidden="1" customHeight="1" x14ac:dyDescent="0.25">
      <c r="B213" s="245"/>
      <c r="C213" s="164"/>
      <c r="D213" s="34"/>
      <c r="E213" s="34"/>
      <c r="F213" s="583"/>
      <c r="G213" s="1383"/>
      <c r="H213" s="535"/>
      <c r="I213" s="535"/>
      <c r="J213" s="535"/>
      <c r="K213" s="535"/>
      <c r="L213" s="1607"/>
      <c r="M213" s="1686"/>
      <c r="N213" s="1684"/>
      <c r="O213" s="1684"/>
      <c r="P213" s="1684"/>
      <c r="Q213" s="1666"/>
      <c r="R213" s="1666"/>
      <c r="S213" s="1666"/>
      <c r="T213" s="1666"/>
      <c r="U213" s="1666"/>
      <c r="V213" s="1666"/>
      <c r="W213" s="1666"/>
      <c r="X213" s="1666"/>
      <c r="Y213" s="1666"/>
      <c r="Z213" s="1666"/>
      <c r="AA213" s="1666"/>
      <c r="AB213" s="1666"/>
      <c r="AC213" s="1666"/>
      <c r="AD213" s="1383"/>
      <c r="AE213" s="1383"/>
      <c r="AF213" s="1383"/>
      <c r="AG213" s="1383"/>
      <c r="AH213" s="1383"/>
      <c r="AI213" s="1383"/>
      <c r="AJ213" s="1383"/>
      <c r="AK213" s="1383"/>
      <c r="AL213" s="1383"/>
      <c r="AM213" s="1383"/>
      <c r="AN213" s="1383"/>
      <c r="AO213" s="1383"/>
      <c r="AP213" s="1383"/>
      <c r="AQ213" s="1383"/>
      <c r="AR213" s="1383"/>
      <c r="AS213" s="1383"/>
      <c r="AT213" s="1383"/>
      <c r="AU213" s="1635"/>
      <c r="AV213" s="1635"/>
      <c r="AW213" s="1635"/>
      <c r="AX213" s="1635"/>
      <c r="AY213" s="1635"/>
      <c r="AZ213" s="1635"/>
      <c r="BA213" s="1635"/>
      <c r="BB213" s="1635"/>
    </row>
    <row r="214" spans="2:54" s="5" customFormat="1" ht="8.25" customHeight="1" thickBot="1" x14ac:dyDescent="0.3">
      <c r="B214" s="240"/>
      <c r="C214" s="164"/>
      <c r="F214" s="535"/>
      <c r="G214" s="535"/>
      <c r="H214" s="535"/>
      <c r="I214" s="535"/>
      <c r="J214" s="535"/>
      <c r="K214" s="535"/>
      <c r="L214" s="1607"/>
      <c r="M214" s="1684"/>
      <c r="N214" s="1684"/>
      <c r="O214" s="1684"/>
      <c r="P214" s="1684"/>
      <c r="Q214" s="1666"/>
      <c r="R214" s="1666"/>
      <c r="S214" s="1666"/>
      <c r="T214" s="1666"/>
      <c r="U214" s="1666"/>
      <c r="V214" s="1666"/>
      <c r="W214" s="1666"/>
      <c r="X214" s="1666"/>
      <c r="Y214" s="1666"/>
      <c r="Z214" s="1666"/>
      <c r="AA214" s="1666"/>
      <c r="AB214" s="1666"/>
      <c r="AC214" s="1666"/>
      <c r="AD214" s="1383"/>
      <c r="AE214" s="1383"/>
      <c r="AF214" s="1383"/>
      <c r="AG214" s="1383"/>
      <c r="AH214" s="1383"/>
      <c r="AI214" s="1383"/>
      <c r="AJ214" s="1383"/>
      <c r="AK214" s="1383"/>
      <c r="AL214" s="1383"/>
      <c r="AM214" s="1383"/>
      <c r="AN214" s="1383"/>
      <c r="AO214" s="1383"/>
      <c r="AP214" s="1383"/>
      <c r="AQ214" s="1383"/>
      <c r="AR214" s="1383"/>
      <c r="AS214" s="1383"/>
      <c r="AT214" s="1383"/>
      <c r="AU214"/>
      <c r="AV214"/>
      <c r="AW214"/>
      <c r="AX214"/>
      <c r="AY214"/>
      <c r="AZ214"/>
      <c r="BA214"/>
      <c r="BB214"/>
    </row>
    <row r="215" spans="2:54" s="5" customFormat="1" ht="15" customHeight="1" thickBot="1" x14ac:dyDescent="0.3">
      <c r="B215" s="165" t="s">
        <v>498</v>
      </c>
      <c r="C215" s="166"/>
      <c r="D215" s="220">
        <v>126150000</v>
      </c>
      <c r="E215" s="220">
        <v>179027331</v>
      </c>
      <c r="F215" s="1394">
        <v>0</v>
      </c>
      <c r="G215" s="1395">
        <v>0</v>
      </c>
      <c r="H215" s="1395">
        <v>0</v>
      </c>
      <c r="I215" s="1395">
        <v>0</v>
      </c>
      <c r="J215" s="1395">
        <v>0</v>
      </c>
      <c r="K215" s="1395">
        <v>52877331</v>
      </c>
      <c r="L215" s="1653"/>
      <c r="M215" s="1684"/>
      <c r="N215" s="1684"/>
      <c r="O215" s="1684"/>
      <c r="P215" s="1684"/>
      <c r="Q215" s="1666"/>
      <c r="R215" s="1666"/>
      <c r="S215" s="1666"/>
      <c r="T215" s="1666"/>
      <c r="U215" s="1666"/>
      <c r="V215" s="1666"/>
      <c r="W215" s="1666"/>
      <c r="X215" s="1666"/>
      <c r="Y215" s="1666"/>
      <c r="Z215" s="1666"/>
      <c r="AA215" s="1666"/>
      <c r="AB215" s="1666"/>
      <c r="AC215" s="1666"/>
      <c r="AD215" s="1383"/>
      <c r="AE215" s="1383"/>
      <c r="AF215" s="1383"/>
      <c r="AG215" s="1383"/>
      <c r="AH215" s="1383"/>
      <c r="AI215" s="1383"/>
      <c r="AJ215" s="1383"/>
      <c r="AK215" s="1383"/>
      <c r="AL215" s="1383"/>
      <c r="AM215" s="1383"/>
      <c r="AN215" s="1383"/>
      <c r="AO215" s="1383"/>
      <c r="AP215" s="1383"/>
      <c r="AQ215" s="1383"/>
      <c r="AR215" s="1383"/>
      <c r="AS215" s="1383"/>
      <c r="AT215" s="1383"/>
      <c r="AU215"/>
      <c r="AV215"/>
      <c r="AW215"/>
      <c r="AX215"/>
      <c r="AY215"/>
      <c r="AZ215"/>
      <c r="BA215"/>
      <c r="BB215"/>
    </row>
    <row r="216" spans="2:54" x14ac:dyDescent="0.25">
      <c r="M216" s="1684"/>
      <c r="N216" s="1684"/>
      <c r="O216" s="1684"/>
      <c r="P216" s="1684"/>
      <c r="Q216" s="1666"/>
      <c r="R216" s="1666"/>
      <c r="S216" s="1666"/>
      <c r="T216" s="1666"/>
      <c r="U216" s="1666"/>
      <c r="V216" s="1666"/>
      <c r="W216" s="1666"/>
      <c r="X216" s="1666"/>
      <c r="Y216" s="1666"/>
      <c r="Z216" s="1666"/>
      <c r="AA216" s="1666"/>
      <c r="AB216" s="1666"/>
      <c r="AC216" s="1666"/>
      <c r="AD216" s="1383"/>
      <c r="AE216" s="1383"/>
      <c r="AF216" s="1383"/>
      <c r="AG216" s="1383"/>
      <c r="AH216" s="1383"/>
      <c r="AI216" s="1383"/>
      <c r="AJ216" s="1383"/>
      <c r="AK216" s="1383"/>
      <c r="AL216" s="1383"/>
      <c r="AM216" s="1383"/>
      <c r="AN216" s="1383"/>
      <c r="AO216" s="1383"/>
      <c r="AP216" s="1383"/>
      <c r="AQ216" s="1383"/>
      <c r="AR216" s="1383"/>
      <c r="AS216" s="1383"/>
      <c r="AT216" s="1383"/>
      <c r="AU216"/>
      <c r="AV216"/>
      <c r="AW216"/>
      <c r="AX216"/>
      <c r="AY216"/>
      <c r="AZ216"/>
      <c r="BA216"/>
      <c r="BB216"/>
    </row>
    <row r="217" spans="2:54" ht="15" customHeight="1" x14ac:dyDescent="0.25">
      <c r="B217" s="162" t="s">
        <v>496</v>
      </c>
      <c r="C217" s="1809"/>
      <c r="G217" s="1416"/>
      <c r="M217" s="1684"/>
      <c r="N217" s="1684"/>
      <c r="O217" s="1684"/>
      <c r="P217" s="1684"/>
      <c r="Q217" s="1666"/>
      <c r="R217" s="1666"/>
      <c r="S217" s="1666"/>
      <c r="T217" s="1666"/>
      <c r="U217" s="1666"/>
      <c r="V217" s="1666"/>
      <c r="W217" s="1666"/>
      <c r="X217" s="1666"/>
      <c r="Y217" s="1666"/>
      <c r="Z217" s="1666"/>
      <c r="AA217" s="1666"/>
      <c r="AB217" s="1666"/>
      <c r="AC217" s="1666"/>
      <c r="AD217" s="1383"/>
      <c r="AE217" s="1383"/>
      <c r="AF217" s="1383"/>
      <c r="AG217" s="1383"/>
      <c r="AH217" s="1383"/>
      <c r="AI217" s="1383"/>
      <c r="AJ217" s="1383"/>
      <c r="AK217" s="1383"/>
      <c r="AL217" s="1383"/>
      <c r="AM217" s="1383"/>
      <c r="AN217" s="1383"/>
      <c r="AO217" s="1383"/>
      <c r="AP217" s="1383"/>
      <c r="AQ217" s="1383"/>
      <c r="AR217" s="1383"/>
      <c r="AS217" s="1383"/>
      <c r="AT217" s="1383"/>
      <c r="AU217"/>
      <c r="AV217"/>
      <c r="AW217"/>
      <c r="AX217"/>
      <c r="AY217"/>
      <c r="AZ217"/>
      <c r="BA217"/>
      <c r="BB217"/>
    </row>
    <row r="218" spans="2:54" ht="15.75" hidden="1" x14ac:dyDescent="0.25">
      <c r="B218" s="247" t="s">
        <v>605</v>
      </c>
      <c r="C218" s="186">
        <v>0</v>
      </c>
      <c r="D218" s="66"/>
      <c r="E218" s="66"/>
      <c r="F218" s="534"/>
      <c r="G218" s="1416"/>
      <c r="M218" s="1684"/>
      <c r="N218" s="1684"/>
      <c r="O218" s="1684"/>
      <c r="P218" s="1684"/>
      <c r="Q218" s="1666"/>
      <c r="R218" s="1666"/>
      <c r="S218" s="1666"/>
      <c r="T218" s="1666"/>
      <c r="U218" s="1666"/>
      <c r="V218" s="1666"/>
      <c r="W218" s="1666"/>
      <c r="X218" s="1666"/>
      <c r="Y218" s="1666"/>
      <c r="Z218" s="1666"/>
      <c r="AA218" s="1666"/>
      <c r="AB218" s="1666"/>
      <c r="AC218" s="1666"/>
      <c r="AD218" s="1383"/>
      <c r="AE218" s="1383"/>
      <c r="AF218" s="1383"/>
      <c r="AG218" s="1383"/>
      <c r="AH218" s="1383"/>
      <c r="AI218" s="1383"/>
      <c r="AJ218" s="1383"/>
      <c r="AK218" s="1383"/>
      <c r="AL218" s="1383"/>
      <c r="AM218" s="1383"/>
      <c r="AN218" s="1383"/>
      <c r="AO218" s="1383"/>
      <c r="AP218" s="1383"/>
      <c r="AQ218" s="1383"/>
      <c r="AR218" s="1383"/>
      <c r="AS218" s="1383"/>
      <c r="AT218" s="1383"/>
      <c r="AU218"/>
      <c r="AV218"/>
      <c r="AW218"/>
      <c r="AX218"/>
      <c r="AY218"/>
      <c r="AZ218"/>
      <c r="BA218"/>
      <c r="BB218"/>
    </row>
    <row r="219" spans="2:54" s="5" customFormat="1" ht="15" customHeight="1" x14ac:dyDescent="0.25">
      <c r="B219" s="187" t="s">
        <v>1065</v>
      </c>
      <c r="C219" s="167"/>
      <c r="D219" s="34">
        <v>6514000</v>
      </c>
      <c r="E219" s="34">
        <v>6373200</v>
      </c>
      <c r="F219" s="583"/>
      <c r="G219" s="1383">
        <v>0</v>
      </c>
      <c r="H219" s="583">
        <v>0</v>
      </c>
      <c r="I219" s="583"/>
      <c r="J219" s="583"/>
      <c r="K219" s="535">
        <v>-140800</v>
      </c>
      <c r="L219" s="1607"/>
      <c r="M219" s="1684"/>
      <c r="N219" s="1684"/>
      <c r="O219" s="1684"/>
      <c r="P219" s="1684"/>
      <c r="Q219" s="1666"/>
      <c r="R219" s="1666"/>
      <c r="S219" s="1666"/>
      <c r="T219" s="1666"/>
      <c r="U219" s="1666"/>
      <c r="V219" s="1666"/>
      <c r="W219" s="1666"/>
      <c r="X219" s="1666"/>
      <c r="Y219" s="1666"/>
      <c r="Z219" s="1666"/>
      <c r="AA219" s="1666"/>
      <c r="AB219" s="1666"/>
      <c r="AC219" s="1666"/>
      <c r="AD219" s="1383"/>
      <c r="AE219" s="1383"/>
      <c r="AF219" s="1383"/>
      <c r="AG219" s="1383"/>
      <c r="AH219" s="1383"/>
      <c r="AI219" s="1383"/>
      <c r="AJ219" s="1383"/>
      <c r="AK219" s="1383"/>
      <c r="AL219" s="1383"/>
      <c r="AM219" s="1383"/>
      <c r="AN219" s="1383"/>
      <c r="AO219" s="1383"/>
      <c r="AP219" s="1383"/>
      <c r="AQ219" s="1383"/>
      <c r="AR219" s="1383"/>
      <c r="AS219" s="1383"/>
      <c r="AT219" s="1383"/>
      <c r="AU219"/>
      <c r="AV219"/>
      <c r="AW219"/>
      <c r="AX219"/>
      <c r="AY219"/>
      <c r="AZ219"/>
      <c r="BA219"/>
      <c r="BB219"/>
    </row>
    <row r="220" spans="2:54" s="5" customFormat="1" ht="15" hidden="1" customHeight="1" x14ac:dyDescent="0.25">
      <c r="B220" s="187" t="s">
        <v>1063</v>
      </c>
      <c r="C220" s="167"/>
      <c r="D220" s="34">
        <v>0</v>
      </c>
      <c r="E220" s="34"/>
      <c r="F220" s="583"/>
      <c r="G220" s="1383">
        <v>0</v>
      </c>
      <c r="H220" s="583">
        <v>0</v>
      </c>
      <c r="I220" s="583"/>
      <c r="J220" s="583"/>
      <c r="K220" s="535">
        <v>0</v>
      </c>
      <c r="L220" s="1607"/>
      <c r="M220" s="1684"/>
      <c r="N220" s="1684"/>
      <c r="O220" s="1684"/>
      <c r="P220" s="1684"/>
      <c r="Q220" s="1666"/>
      <c r="R220" s="1666"/>
      <c r="S220" s="1666"/>
      <c r="T220" s="1666"/>
      <c r="U220" s="1666"/>
      <c r="V220" s="1666"/>
      <c r="W220" s="1666"/>
      <c r="X220" s="1666"/>
      <c r="Y220" s="1666"/>
      <c r="Z220" s="1666"/>
      <c r="AA220" s="1666"/>
      <c r="AB220" s="1666"/>
      <c r="AC220" s="1666"/>
      <c r="AD220" s="1383"/>
      <c r="AE220" s="1383"/>
      <c r="AF220" s="1383"/>
      <c r="AG220" s="1383"/>
      <c r="AH220" s="1383"/>
      <c r="AI220" s="1383"/>
      <c r="AJ220" s="1383"/>
      <c r="AK220" s="1383"/>
      <c r="AL220" s="1383"/>
      <c r="AM220" s="1383"/>
      <c r="AN220" s="1383"/>
      <c r="AO220" s="1383"/>
      <c r="AP220" s="1383"/>
      <c r="AQ220" s="1383"/>
      <c r="AR220" s="1383"/>
      <c r="AS220" s="1383"/>
      <c r="AT220" s="1383"/>
      <c r="AU220"/>
      <c r="AV220"/>
      <c r="AW220"/>
      <c r="AX220"/>
      <c r="AY220"/>
      <c r="AZ220"/>
      <c r="BA220"/>
      <c r="BB220"/>
    </row>
    <row r="221" spans="2:54" s="5" customFormat="1" ht="29.25" customHeight="1" x14ac:dyDescent="0.25">
      <c r="B221" s="187" t="s">
        <v>1400</v>
      </c>
      <c r="C221" s="167"/>
      <c r="D221" s="34">
        <v>1000000</v>
      </c>
      <c r="E221" s="34">
        <v>1000000</v>
      </c>
      <c r="F221" s="583"/>
      <c r="G221" s="1383">
        <v>0</v>
      </c>
      <c r="H221" s="583">
        <v>0</v>
      </c>
      <c r="I221" s="583"/>
      <c r="J221" s="583"/>
      <c r="K221" s="535">
        <v>0</v>
      </c>
      <c r="L221" s="1607"/>
      <c r="M221" s="1684"/>
      <c r="N221" s="1684"/>
      <c r="O221" s="1684"/>
      <c r="P221" s="1684"/>
      <c r="Q221" s="1666"/>
      <c r="R221" s="1666"/>
      <c r="S221" s="1666"/>
      <c r="T221" s="1666"/>
      <c r="U221" s="1666"/>
      <c r="V221" s="1666"/>
      <c r="W221" s="1666"/>
      <c r="X221" s="1666"/>
      <c r="Y221" s="1666"/>
      <c r="Z221" s="1666"/>
      <c r="AA221" s="1666"/>
      <c r="AB221" s="1666"/>
      <c r="AC221" s="1666"/>
      <c r="AD221" s="1383"/>
      <c r="AE221" s="1383"/>
      <c r="AF221" s="1383"/>
      <c r="AG221" s="1383"/>
      <c r="AH221" s="1383"/>
      <c r="AI221" s="1383"/>
      <c r="AJ221" s="1383"/>
      <c r="AK221" s="1383"/>
      <c r="AL221" s="1383"/>
      <c r="AM221" s="1383"/>
      <c r="AN221" s="1383"/>
      <c r="AO221" s="1383"/>
      <c r="AP221" s="1383"/>
      <c r="AQ221" s="1383"/>
      <c r="AR221" s="1383"/>
      <c r="AS221" s="1383"/>
      <c r="AT221" s="1383"/>
      <c r="AU221"/>
      <c r="AV221"/>
      <c r="AW221"/>
      <c r="AX221"/>
      <c r="AY221"/>
      <c r="AZ221"/>
      <c r="BA221"/>
      <c r="BB221"/>
    </row>
    <row r="222" spans="2:54" s="5" customFormat="1" ht="15" hidden="1" customHeight="1" x14ac:dyDescent="0.25">
      <c r="B222" s="187" t="s">
        <v>1064</v>
      </c>
      <c r="C222" s="167"/>
      <c r="D222" s="34">
        <v>0</v>
      </c>
      <c r="E222" s="34"/>
      <c r="F222" s="583"/>
      <c r="G222" s="1383">
        <v>0</v>
      </c>
      <c r="H222" s="583">
        <v>0</v>
      </c>
      <c r="I222" s="583"/>
      <c r="J222" s="583"/>
      <c r="K222" s="535">
        <v>0</v>
      </c>
      <c r="L222" s="1607"/>
      <c r="M222" s="1684"/>
      <c r="N222" s="1684"/>
      <c r="O222" s="1684"/>
      <c r="P222" s="1684"/>
      <c r="Q222" s="1666"/>
      <c r="R222" s="1666"/>
      <c r="S222" s="1666"/>
      <c r="T222" s="1666"/>
      <c r="U222" s="1666"/>
      <c r="V222" s="1666"/>
      <c r="W222" s="1666"/>
      <c r="X222" s="1666"/>
      <c r="Y222" s="1666"/>
      <c r="Z222" s="1666"/>
      <c r="AA222" s="1666"/>
      <c r="AB222" s="1666"/>
      <c r="AC222" s="1666"/>
      <c r="AD222" s="1383"/>
      <c r="AE222" s="1383"/>
      <c r="AF222" s="1383"/>
      <c r="AG222" s="1383"/>
      <c r="AH222" s="1383"/>
      <c r="AI222" s="1383"/>
      <c r="AJ222" s="1383"/>
      <c r="AK222" s="1383"/>
      <c r="AL222" s="1383"/>
      <c r="AM222" s="1383"/>
      <c r="AN222" s="1383"/>
      <c r="AO222" s="1383"/>
      <c r="AP222" s="1383"/>
      <c r="AQ222" s="1383"/>
      <c r="AR222" s="1383"/>
      <c r="AS222" s="1383"/>
      <c r="AT222" s="1383"/>
      <c r="AU222"/>
      <c r="AV222"/>
      <c r="AW222"/>
      <c r="AX222"/>
      <c r="AY222"/>
      <c r="AZ222"/>
      <c r="BA222"/>
      <c r="BB222"/>
    </row>
    <row r="223" spans="2:54" s="5" customFormat="1" ht="15" customHeight="1" x14ac:dyDescent="0.25">
      <c r="B223" s="187" t="s">
        <v>1067</v>
      </c>
      <c r="C223" s="167"/>
      <c r="D223" s="34">
        <v>3896000</v>
      </c>
      <c r="E223" s="34">
        <v>3000000</v>
      </c>
      <c r="F223" s="583"/>
      <c r="G223" s="1383">
        <v>0</v>
      </c>
      <c r="H223" s="583">
        <v>0</v>
      </c>
      <c r="I223" s="583"/>
      <c r="J223" s="583"/>
      <c r="K223" s="535">
        <v>-896000</v>
      </c>
      <c r="L223" s="1607"/>
      <c r="M223" s="1684"/>
      <c r="N223" s="1684"/>
      <c r="O223" s="1684"/>
      <c r="P223" s="1684"/>
      <c r="Q223" s="1666"/>
      <c r="R223" s="1666"/>
      <c r="S223" s="1666"/>
      <c r="T223" s="1666"/>
      <c r="U223" s="1666"/>
      <c r="V223" s="1666"/>
      <c r="W223" s="1666"/>
      <c r="X223" s="1666"/>
      <c r="Y223" s="1666"/>
      <c r="Z223" s="1666"/>
      <c r="AA223" s="1666"/>
      <c r="AB223" s="1666"/>
      <c r="AC223" s="1666"/>
      <c r="AD223" s="1383"/>
      <c r="AE223" s="1383"/>
      <c r="AF223" s="1383"/>
      <c r="AG223" s="1383"/>
      <c r="AH223" s="1383"/>
      <c r="AI223" s="1383"/>
      <c r="AJ223" s="1383"/>
      <c r="AK223" s="1383"/>
      <c r="AL223" s="1383"/>
      <c r="AM223" s="1383"/>
      <c r="AN223" s="1383"/>
      <c r="AO223" s="1383"/>
      <c r="AP223" s="1383"/>
      <c r="AQ223" s="1383"/>
      <c r="AR223" s="1383"/>
      <c r="AS223" s="1383"/>
      <c r="AT223" s="1383"/>
      <c r="AU223"/>
      <c r="AV223"/>
      <c r="AW223"/>
      <c r="AX223"/>
      <c r="AY223"/>
      <c r="AZ223"/>
      <c r="BA223"/>
      <c r="BB223"/>
    </row>
    <row r="224" spans="2:54" s="1598" customFormat="1" ht="15" customHeight="1" x14ac:dyDescent="0.25">
      <c r="B224" s="187" t="s">
        <v>1067</v>
      </c>
      <c r="C224" s="167" t="s">
        <v>1355</v>
      </c>
      <c r="D224" s="34"/>
      <c r="E224" s="34">
        <v>136103</v>
      </c>
      <c r="F224" s="583"/>
      <c r="G224" s="1383"/>
      <c r="H224" s="583"/>
      <c r="I224" s="583"/>
      <c r="J224" s="583"/>
      <c r="K224" s="535">
        <v>136103</v>
      </c>
      <c r="L224" s="1607"/>
      <c r="M224" s="1684"/>
      <c r="N224" s="1684"/>
      <c r="O224" s="1684"/>
      <c r="P224" s="1684"/>
      <c r="Q224" s="1666"/>
      <c r="R224" s="1666"/>
      <c r="S224" s="1666"/>
      <c r="T224" s="1666"/>
      <c r="U224" s="1666"/>
      <c r="V224" s="1666"/>
      <c r="W224" s="1666"/>
      <c r="X224" s="1666"/>
      <c r="Y224" s="1666"/>
      <c r="Z224" s="1666"/>
      <c r="AA224" s="1666"/>
      <c r="AB224" s="1666"/>
      <c r="AC224" s="1666"/>
      <c r="AD224" s="1383"/>
      <c r="AE224" s="1383"/>
      <c r="AF224" s="1383"/>
      <c r="AG224" s="1383"/>
      <c r="AH224" s="1383"/>
      <c r="AI224" s="1383"/>
      <c r="AJ224" s="1383"/>
      <c r="AK224" s="1383"/>
      <c r="AL224" s="1383"/>
      <c r="AM224" s="1383"/>
      <c r="AN224" s="1383"/>
      <c r="AO224" s="1383"/>
      <c r="AP224" s="1383"/>
      <c r="AQ224" s="1383"/>
      <c r="AR224" s="1383"/>
      <c r="AS224" s="1383"/>
      <c r="AT224" s="1383"/>
      <c r="AU224" s="1776"/>
      <c r="AV224" s="1776"/>
      <c r="AW224" s="1776"/>
      <c r="AX224" s="1776"/>
      <c r="AY224" s="1776"/>
      <c r="AZ224" s="1776"/>
      <c r="BA224" s="1776"/>
      <c r="BB224" s="1776"/>
    </row>
    <row r="225" spans="2:54" s="5" customFormat="1" ht="30" customHeight="1" x14ac:dyDescent="0.25">
      <c r="B225" s="187" t="s">
        <v>1058</v>
      </c>
      <c r="C225" s="167"/>
      <c r="D225" s="34">
        <v>37743688</v>
      </c>
      <c r="E225" s="34">
        <v>7269500</v>
      </c>
      <c r="F225" s="583"/>
      <c r="G225" s="1383">
        <v>0</v>
      </c>
      <c r="H225" s="583">
        <v>0</v>
      </c>
      <c r="I225" s="583"/>
      <c r="J225" s="583"/>
      <c r="K225" s="535">
        <v>-30474188</v>
      </c>
      <c r="L225" s="1607"/>
      <c r="M225" s="1684"/>
      <c r="N225" s="1684"/>
      <c r="O225" s="1684"/>
      <c r="P225" s="1684"/>
      <c r="Q225" s="1666"/>
      <c r="R225" s="1666"/>
      <c r="S225" s="1666"/>
      <c r="T225" s="1666"/>
      <c r="U225" s="1666"/>
      <c r="V225" s="1666"/>
      <c r="W225" s="1666"/>
      <c r="X225" s="1666"/>
      <c r="Y225" s="1666"/>
      <c r="Z225" s="1666"/>
      <c r="AA225" s="1666"/>
      <c r="AB225" s="1666"/>
      <c r="AC225" s="1666"/>
      <c r="AD225" s="1383"/>
      <c r="AE225" s="1383"/>
      <c r="AF225" s="1383"/>
      <c r="AG225" s="1383"/>
      <c r="AH225" s="1383"/>
      <c r="AI225" s="1383"/>
      <c r="AJ225" s="1383"/>
      <c r="AK225" s="1383"/>
      <c r="AL225" s="1383"/>
      <c r="AM225" s="1383"/>
      <c r="AN225" s="1383"/>
      <c r="AO225" s="1383"/>
      <c r="AP225" s="1383"/>
      <c r="AQ225" s="1383"/>
      <c r="AR225" s="1383"/>
      <c r="AS225" s="1383"/>
      <c r="AT225" s="1383"/>
      <c r="AU225"/>
      <c r="AV225"/>
      <c r="AW225"/>
      <c r="AX225"/>
      <c r="AY225"/>
      <c r="AZ225"/>
      <c r="BA225"/>
      <c r="BB225"/>
    </row>
    <row r="226" spans="2:54" s="1598" customFormat="1" x14ac:dyDescent="0.25">
      <c r="B226" s="187" t="s">
        <v>1202</v>
      </c>
      <c r="C226" s="167" t="s">
        <v>1355</v>
      </c>
      <c r="D226" s="34"/>
      <c r="E226" s="34">
        <v>510000</v>
      </c>
      <c r="F226" s="583"/>
      <c r="G226" s="1383">
        <v>0</v>
      </c>
      <c r="H226" s="583">
        <v>0</v>
      </c>
      <c r="I226" s="583"/>
      <c r="J226" s="583"/>
      <c r="K226" s="535">
        <v>510000</v>
      </c>
      <c r="L226" s="1607"/>
      <c r="M226" s="1684"/>
      <c r="N226" s="1684"/>
      <c r="O226" s="1684"/>
      <c r="P226" s="1684"/>
      <c r="Q226" s="1666"/>
      <c r="R226" s="1666"/>
      <c r="S226" s="1666"/>
      <c r="T226" s="1666"/>
      <c r="U226" s="1666"/>
      <c r="V226" s="1666"/>
      <c r="W226" s="1666"/>
      <c r="X226" s="1666"/>
      <c r="Y226" s="1666"/>
      <c r="Z226" s="1666"/>
      <c r="AA226" s="1666"/>
      <c r="AB226" s="1666"/>
      <c r="AC226" s="1666"/>
      <c r="AD226" s="1383"/>
      <c r="AE226" s="1383"/>
      <c r="AF226" s="1383"/>
      <c r="AG226" s="1383"/>
      <c r="AH226" s="1383"/>
      <c r="AI226" s="1383"/>
      <c r="AJ226" s="1383"/>
      <c r="AK226" s="1383"/>
      <c r="AL226" s="1383"/>
      <c r="AM226" s="1383"/>
      <c r="AN226" s="1383"/>
      <c r="AO226" s="1383"/>
      <c r="AP226" s="1383"/>
      <c r="AQ226" s="1383"/>
      <c r="AR226" s="1383"/>
      <c r="AS226" s="1383"/>
      <c r="AT226" s="1383"/>
      <c r="AU226" s="1604"/>
      <c r="AV226" s="1604"/>
      <c r="AW226" s="1604"/>
      <c r="AX226" s="1604"/>
      <c r="AY226" s="1604"/>
      <c r="AZ226" s="1604"/>
      <c r="BA226" s="1604"/>
      <c r="BB226" s="1604"/>
    </row>
    <row r="227" spans="2:54" s="5" customFormat="1" x14ac:dyDescent="0.25">
      <c r="B227" s="187" t="s">
        <v>1398</v>
      </c>
      <c r="C227" s="167"/>
      <c r="D227" s="34">
        <v>1346110300</v>
      </c>
      <c r="E227" s="34">
        <v>1647829134</v>
      </c>
      <c r="F227" s="583"/>
      <c r="G227" s="1383">
        <v>0</v>
      </c>
      <c r="H227" s="583">
        <v>0</v>
      </c>
      <c r="I227" s="583"/>
      <c r="J227" s="583"/>
      <c r="K227" s="535">
        <v>301718834</v>
      </c>
      <c r="L227" s="1607"/>
      <c r="M227" s="1682"/>
      <c r="N227" s="1682"/>
      <c r="O227" s="1682"/>
      <c r="P227" s="1682"/>
      <c r="Q227" s="1664"/>
      <c r="R227" s="1664"/>
      <c r="S227" s="1664"/>
      <c r="T227" s="1664"/>
      <c r="U227" s="1664"/>
      <c r="V227" s="1666"/>
      <c r="W227" s="1666"/>
      <c r="X227" s="1666"/>
      <c r="Y227" s="1666"/>
      <c r="Z227" s="1666"/>
      <c r="AA227" s="1666"/>
      <c r="AB227" s="1666"/>
      <c r="AC227" s="1666"/>
      <c r="AD227" s="1383"/>
      <c r="AE227" s="1383"/>
      <c r="AF227" s="1383"/>
      <c r="AG227" s="1383"/>
      <c r="AH227" s="1383"/>
      <c r="AI227" s="1383"/>
      <c r="AJ227" s="1383"/>
      <c r="AK227" s="1383"/>
      <c r="AL227" s="1383"/>
      <c r="AM227" s="1383"/>
      <c r="AN227" s="1383"/>
      <c r="AO227" s="1383"/>
      <c r="AP227" s="1383"/>
      <c r="AQ227" s="1383"/>
      <c r="AR227" s="1383"/>
      <c r="AS227" s="1383"/>
      <c r="AT227" s="1383"/>
      <c r="AU227"/>
      <c r="AV227"/>
      <c r="AW227"/>
      <c r="AX227"/>
      <c r="AY227"/>
      <c r="AZ227"/>
      <c r="BA227"/>
      <c r="BB227"/>
    </row>
    <row r="228" spans="2:54" s="5" customFormat="1" x14ac:dyDescent="0.25">
      <c r="B228" s="187" t="s">
        <v>1074</v>
      </c>
      <c r="C228" s="167"/>
      <c r="D228" s="34">
        <v>122142564</v>
      </c>
      <c r="E228" s="34">
        <v>129382539</v>
      </c>
      <c r="F228" s="583"/>
      <c r="G228" s="1383">
        <v>0</v>
      </c>
      <c r="H228" s="583">
        <v>0</v>
      </c>
      <c r="I228" s="583"/>
      <c r="J228" s="583"/>
      <c r="K228" s="535">
        <v>7239975</v>
      </c>
      <c r="L228" s="1607"/>
      <c r="M228" s="1684"/>
      <c r="N228" s="1684"/>
      <c r="O228" s="1684"/>
      <c r="P228" s="1684"/>
      <c r="Q228" s="1666"/>
      <c r="R228" s="1666"/>
      <c r="S228" s="1666"/>
      <c r="T228" s="1666"/>
      <c r="U228" s="1666"/>
      <c r="V228" s="1666"/>
      <c r="W228" s="1666"/>
      <c r="X228" s="1666"/>
      <c r="Y228" s="1666"/>
      <c r="Z228" s="1666"/>
      <c r="AA228" s="1666"/>
      <c r="AB228" s="1666"/>
      <c r="AC228" s="1666"/>
      <c r="AD228" s="1383"/>
      <c r="AE228" s="1383"/>
      <c r="AF228" s="1383"/>
      <c r="AG228" s="1383"/>
      <c r="AH228" s="1383"/>
      <c r="AI228" s="1383"/>
      <c r="AJ228" s="1383"/>
      <c r="AK228" s="1383"/>
      <c r="AL228" s="1383"/>
      <c r="AM228" s="1383"/>
      <c r="AN228" s="1383"/>
      <c r="AO228" s="1383"/>
      <c r="AP228" s="1383"/>
      <c r="AQ228" s="1383"/>
      <c r="AR228" s="1383"/>
      <c r="AS228" s="1383"/>
      <c r="AT228" s="1383"/>
      <c r="AU228"/>
      <c r="AV228"/>
      <c r="AW228"/>
      <c r="AX228"/>
      <c r="AY228"/>
      <c r="AZ228"/>
      <c r="BA228"/>
      <c r="BB228"/>
    </row>
    <row r="229" spans="2:54" s="5" customFormat="1" ht="31.5" customHeight="1" x14ac:dyDescent="0.25">
      <c r="B229" s="187" t="s">
        <v>1261</v>
      </c>
      <c r="C229" s="167"/>
      <c r="D229" s="34">
        <v>599665921</v>
      </c>
      <c r="E229" s="34">
        <v>646368041</v>
      </c>
      <c r="F229" s="583"/>
      <c r="G229" s="1383">
        <v>0</v>
      </c>
      <c r="H229" s="583">
        <v>0</v>
      </c>
      <c r="I229" s="583"/>
      <c r="J229" s="583"/>
      <c r="K229" s="535">
        <v>46702120</v>
      </c>
      <c r="L229" s="1607"/>
      <c r="M229" s="1684"/>
      <c r="N229" s="1684"/>
      <c r="O229" s="1684"/>
      <c r="P229" s="1684"/>
      <c r="Q229" s="1666"/>
      <c r="R229" s="1666"/>
      <c r="S229" s="1666"/>
      <c r="T229" s="1666"/>
      <c r="U229" s="1666"/>
      <c r="V229" s="1666"/>
      <c r="W229" s="1666"/>
      <c r="X229" s="1666"/>
      <c r="Y229" s="1666"/>
      <c r="Z229" s="1666"/>
      <c r="AA229" s="1666"/>
      <c r="AB229" s="1666"/>
      <c r="AC229" s="1666"/>
      <c r="AD229" s="1383"/>
      <c r="AE229" s="1383"/>
      <c r="AF229" s="1383"/>
      <c r="AG229" s="1383"/>
      <c r="AH229" s="1383"/>
      <c r="AI229" s="1383"/>
      <c r="AJ229" s="1383"/>
      <c r="AK229" s="1383"/>
      <c r="AL229" s="1383"/>
      <c r="AM229" s="1383"/>
      <c r="AN229" s="1383"/>
      <c r="AO229" s="1383"/>
      <c r="AP229" s="1383"/>
      <c r="AQ229" s="1383"/>
      <c r="AR229" s="1383"/>
      <c r="AS229" s="1383"/>
      <c r="AT229" s="1383"/>
      <c r="AU229"/>
      <c r="AV229"/>
      <c r="AW229"/>
      <c r="AX229"/>
      <c r="AY229"/>
      <c r="AZ229"/>
      <c r="BA229"/>
      <c r="BB229"/>
    </row>
    <row r="230" spans="2:54" s="1598" customFormat="1" x14ac:dyDescent="0.25">
      <c r="B230" s="187" t="s">
        <v>1397</v>
      </c>
      <c r="C230" s="167"/>
      <c r="D230" s="34"/>
      <c r="E230" s="34">
        <v>4000000</v>
      </c>
      <c r="F230" s="583"/>
      <c r="G230" s="1383"/>
      <c r="H230" s="583"/>
      <c r="I230" s="583"/>
      <c r="J230" s="583"/>
      <c r="K230" s="535">
        <v>4000000</v>
      </c>
      <c r="L230" s="1607"/>
      <c r="M230" s="1684"/>
      <c r="N230" s="1684"/>
      <c r="O230" s="1684"/>
      <c r="P230" s="1684"/>
      <c r="Q230" s="1666"/>
      <c r="R230" s="1666"/>
      <c r="S230" s="1666"/>
      <c r="T230" s="1666"/>
      <c r="U230" s="1666"/>
      <c r="V230" s="1666"/>
      <c r="W230" s="1666"/>
      <c r="X230" s="1666"/>
      <c r="Y230" s="1666"/>
      <c r="Z230" s="1666"/>
      <c r="AA230" s="1666"/>
      <c r="AB230" s="1666"/>
      <c r="AC230" s="1666"/>
      <c r="AD230" s="1383"/>
      <c r="AE230" s="1383"/>
      <c r="AF230" s="1383"/>
      <c r="AG230" s="1383"/>
      <c r="AH230" s="1383"/>
      <c r="AI230" s="1383"/>
      <c r="AJ230" s="1383"/>
      <c r="AK230" s="1383"/>
      <c r="AL230" s="1383"/>
      <c r="AM230" s="1383"/>
      <c r="AN230" s="1383"/>
      <c r="AO230" s="1383"/>
      <c r="AP230" s="1383"/>
      <c r="AQ230" s="1383"/>
      <c r="AR230" s="1383"/>
      <c r="AS230" s="1383"/>
      <c r="AT230" s="1383"/>
      <c r="AU230" s="1776"/>
      <c r="AV230" s="1776"/>
      <c r="AW230" s="1776"/>
      <c r="AX230" s="1776"/>
      <c r="AY230" s="1776"/>
      <c r="AZ230" s="1776"/>
      <c r="BA230" s="1776"/>
      <c r="BB230" s="1776"/>
    </row>
    <row r="231" spans="2:54" s="5" customFormat="1" ht="15" customHeight="1" x14ac:dyDescent="0.25">
      <c r="B231" s="187" t="s">
        <v>1627</v>
      </c>
      <c r="C231" s="167"/>
      <c r="D231" s="34"/>
      <c r="E231" s="34">
        <v>500000</v>
      </c>
      <c r="F231" s="583"/>
      <c r="G231" s="1383">
        <v>0</v>
      </c>
      <c r="H231" s="583">
        <v>0</v>
      </c>
      <c r="I231" s="583"/>
      <c r="J231" s="583"/>
      <c r="K231" s="535">
        <v>500000</v>
      </c>
      <c r="L231" s="1607"/>
      <c r="M231" s="1684"/>
      <c r="N231" s="1684"/>
      <c r="O231" s="1684"/>
      <c r="P231" s="1684"/>
      <c r="Q231" s="1666"/>
      <c r="R231" s="1666"/>
      <c r="S231" s="1666"/>
      <c r="T231" s="1666"/>
      <c r="U231" s="1666"/>
      <c r="V231" s="1666"/>
      <c r="W231" s="1666"/>
      <c r="X231" s="1666"/>
      <c r="Y231" s="1666"/>
      <c r="Z231" s="1666"/>
      <c r="AA231" s="1666"/>
      <c r="AB231" s="1666"/>
      <c r="AC231" s="1666"/>
      <c r="AD231" s="1383"/>
      <c r="AE231" s="1383"/>
      <c r="AF231" s="1383"/>
      <c r="AG231" s="1383"/>
      <c r="AH231" s="1383"/>
      <c r="AI231" s="1383"/>
      <c r="AJ231" s="1383"/>
      <c r="AK231" s="1383"/>
      <c r="AL231" s="1383"/>
      <c r="AM231" s="1383"/>
      <c r="AN231" s="1383"/>
      <c r="AO231" s="1383"/>
      <c r="AP231" s="1383"/>
      <c r="AQ231" s="1383"/>
      <c r="AR231" s="1383"/>
      <c r="AS231" s="1383"/>
      <c r="AT231" s="1383"/>
      <c r="AU231"/>
      <c r="AV231"/>
      <c r="AW231"/>
      <c r="AX231"/>
      <c r="AY231"/>
      <c r="AZ231"/>
      <c r="BA231"/>
      <c r="BB231"/>
    </row>
    <row r="232" spans="2:54" s="1598" customFormat="1" ht="15" customHeight="1" x14ac:dyDescent="0.25">
      <c r="B232" s="187" t="s">
        <v>1627</v>
      </c>
      <c r="C232" s="167" t="s">
        <v>1355</v>
      </c>
      <c r="D232" s="34"/>
      <c r="E232" s="34">
        <v>500000</v>
      </c>
      <c r="F232" s="583"/>
      <c r="G232" s="1383"/>
      <c r="H232" s="583"/>
      <c r="I232" s="583"/>
      <c r="J232" s="583"/>
      <c r="K232" s="535">
        <v>500000</v>
      </c>
      <c r="L232" s="1607"/>
      <c r="M232" s="1684"/>
      <c r="N232" s="1684"/>
      <c r="O232" s="1684"/>
      <c r="P232" s="1684"/>
      <c r="Q232" s="1666"/>
      <c r="R232" s="1666"/>
      <c r="S232" s="1666"/>
      <c r="T232" s="1666"/>
      <c r="U232" s="1666"/>
      <c r="V232" s="1666"/>
      <c r="W232" s="1666"/>
      <c r="X232" s="1666"/>
      <c r="Y232" s="1666"/>
      <c r="Z232" s="1666"/>
      <c r="AA232" s="1666"/>
      <c r="AB232" s="1666"/>
      <c r="AC232" s="1666"/>
      <c r="AD232" s="1383"/>
      <c r="AE232" s="1383"/>
      <c r="AF232" s="1383"/>
      <c r="AG232" s="1383"/>
      <c r="AH232" s="1383"/>
      <c r="AI232" s="1383"/>
      <c r="AJ232" s="1383"/>
      <c r="AK232" s="1383"/>
      <c r="AL232" s="1383"/>
      <c r="AM232" s="1383"/>
      <c r="AN232" s="1383"/>
      <c r="AO232" s="1383"/>
      <c r="AP232" s="1383"/>
      <c r="AQ232" s="1383"/>
      <c r="AR232" s="1383"/>
      <c r="AS232" s="1383"/>
      <c r="AT232" s="1383"/>
      <c r="AU232" s="1776"/>
      <c r="AV232" s="1776"/>
      <c r="AW232" s="1776"/>
      <c r="AX232" s="1776"/>
      <c r="AY232" s="1776"/>
      <c r="AZ232" s="1776"/>
      <c r="BA232" s="1776"/>
      <c r="BB232" s="1776"/>
    </row>
    <row r="233" spans="2:54" s="1598" customFormat="1" ht="15" customHeight="1" x14ac:dyDescent="0.25">
      <c r="B233" s="187" t="s">
        <v>1628</v>
      </c>
      <c r="C233" s="167"/>
      <c r="D233" s="34"/>
      <c r="E233" s="34">
        <v>500000</v>
      </c>
      <c r="F233" s="583"/>
      <c r="G233" s="1383"/>
      <c r="H233" s="583"/>
      <c r="I233" s="583"/>
      <c r="J233" s="583"/>
      <c r="K233" s="535">
        <v>500000</v>
      </c>
      <c r="L233" s="1607"/>
      <c r="M233" s="1684"/>
      <c r="N233" s="1684"/>
      <c r="O233" s="1684"/>
      <c r="P233" s="1684"/>
      <c r="Q233" s="1666"/>
      <c r="R233" s="1666"/>
      <c r="S233" s="1666"/>
      <c r="T233" s="1666"/>
      <c r="U233" s="1666"/>
      <c r="V233" s="1666"/>
      <c r="W233" s="1666"/>
      <c r="X233" s="1666"/>
      <c r="Y233" s="1666"/>
      <c r="Z233" s="1666"/>
      <c r="AA233" s="1666"/>
      <c r="AB233" s="1666"/>
      <c r="AC233" s="1666"/>
      <c r="AD233" s="1383"/>
      <c r="AE233" s="1383"/>
      <c r="AF233" s="1383"/>
      <c r="AG233" s="1383"/>
      <c r="AH233" s="1383"/>
      <c r="AI233" s="1383"/>
      <c r="AJ233" s="1383"/>
      <c r="AK233" s="1383"/>
      <c r="AL233" s="1383"/>
      <c r="AM233" s="1383"/>
      <c r="AN233" s="1383"/>
      <c r="AO233" s="1383"/>
      <c r="AP233" s="1383"/>
      <c r="AQ233" s="1383"/>
      <c r="AR233" s="1383"/>
      <c r="AS233" s="1383"/>
      <c r="AT233" s="1383"/>
      <c r="AU233" s="1776"/>
      <c r="AV233" s="1776"/>
      <c r="AW233" s="1776"/>
      <c r="AX233" s="1776"/>
      <c r="AY233" s="1776"/>
      <c r="AZ233" s="1776"/>
      <c r="BA233" s="1776"/>
      <c r="BB233" s="1776"/>
    </row>
    <row r="234" spans="2:54" s="1598" customFormat="1" x14ac:dyDescent="0.25">
      <c r="B234" s="187" t="s">
        <v>1295</v>
      </c>
      <c r="C234" s="167"/>
      <c r="D234" s="34"/>
      <c r="E234" s="34">
        <v>21700000</v>
      </c>
      <c r="F234" s="583"/>
      <c r="G234" s="1383">
        <v>0</v>
      </c>
      <c r="H234" s="583">
        <v>0</v>
      </c>
      <c r="I234" s="583"/>
      <c r="J234" s="583"/>
      <c r="K234" s="535">
        <v>21700000</v>
      </c>
      <c r="L234" s="1607"/>
      <c r="M234" s="1684"/>
      <c r="N234" s="1684"/>
      <c r="O234" s="1684"/>
      <c r="P234" s="1684"/>
      <c r="Q234" s="1666"/>
      <c r="R234" s="1666"/>
      <c r="S234" s="1666"/>
      <c r="T234" s="1666"/>
      <c r="U234" s="1666"/>
      <c r="V234" s="1666"/>
      <c r="W234" s="1666"/>
      <c r="X234" s="1666"/>
      <c r="Y234" s="1666"/>
      <c r="Z234" s="1666"/>
      <c r="AA234" s="1666"/>
      <c r="AB234" s="1666"/>
      <c r="AC234" s="1666"/>
      <c r="AD234" s="1383"/>
      <c r="AE234" s="1383"/>
      <c r="AF234" s="1383"/>
      <c r="AG234" s="1383"/>
      <c r="AH234" s="1383"/>
      <c r="AI234" s="1383"/>
      <c r="AJ234" s="1383"/>
      <c r="AK234" s="1383"/>
      <c r="AL234" s="1383"/>
      <c r="AM234" s="1383"/>
      <c r="AN234" s="1383"/>
      <c r="AO234" s="1383"/>
      <c r="AP234" s="1383"/>
      <c r="AQ234" s="1383"/>
      <c r="AR234" s="1383"/>
      <c r="AS234" s="1383"/>
      <c r="AT234" s="1383"/>
      <c r="AU234" s="1673"/>
      <c r="AV234" s="1673"/>
      <c r="AW234" s="1673"/>
      <c r="AX234" s="1673"/>
      <c r="AY234" s="1673"/>
      <c r="AZ234" s="1673"/>
      <c r="BA234" s="1673"/>
      <c r="BB234" s="1673"/>
    </row>
    <row r="235" spans="2:54" s="1598" customFormat="1" x14ac:dyDescent="0.25">
      <c r="B235" s="187" t="s">
        <v>1294</v>
      </c>
      <c r="C235" s="167" t="s">
        <v>1355</v>
      </c>
      <c r="D235" s="34"/>
      <c r="E235" s="34">
        <v>100000</v>
      </c>
      <c r="F235" s="583"/>
      <c r="G235" s="1383">
        <v>0</v>
      </c>
      <c r="H235" s="583">
        <v>0</v>
      </c>
      <c r="I235" s="583"/>
      <c r="J235" s="583"/>
      <c r="K235" s="535">
        <v>100000</v>
      </c>
      <c r="L235" s="1607"/>
      <c r="M235" s="1684"/>
      <c r="N235" s="1684"/>
      <c r="O235" s="1684"/>
      <c r="P235" s="1684"/>
      <c r="Q235" s="1666"/>
      <c r="R235" s="1666"/>
      <c r="S235" s="1666"/>
      <c r="T235" s="1666"/>
      <c r="U235" s="1666"/>
      <c r="V235" s="1666"/>
      <c r="W235" s="1666"/>
      <c r="X235" s="1666"/>
      <c r="Y235" s="1666"/>
      <c r="Z235" s="1666"/>
      <c r="AA235" s="1666"/>
      <c r="AB235" s="1666"/>
      <c r="AC235" s="1666"/>
      <c r="AD235" s="1383"/>
      <c r="AE235" s="1383"/>
      <c r="AF235" s="1383"/>
      <c r="AG235" s="1383"/>
      <c r="AH235" s="1383"/>
      <c r="AI235" s="1383"/>
      <c r="AJ235" s="1383"/>
      <c r="AK235" s="1383"/>
      <c r="AL235" s="1383"/>
      <c r="AM235" s="1383"/>
      <c r="AN235" s="1383"/>
      <c r="AO235" s="1383"/>
      <c r="AP235" s="1383"/>
      <c r="AQ235" s="1383"/>
      <c r="AR235" s="1383"/>
      <c r="AS235" s="1383"/>
      <c r="AT235" s="1383"/>
      <c r="AU235" s="1673"/>
      <c r="AV235" s="1673"/>
      <c r="AW235" s="1673"/>
      <c r="AX235" s="1673"/>
      <c r="AY235" s="1673"/>
      <c r="AZ235" s="1673"/>
      <c r="BA235" s="1673"/>
      <c r="BB235" s="1673"/>
    </row>
    <row r="236" spans="2:54" s="1598" customFormat="1" x14ac:dyDescent="0.25">
      <c r="B236" s="187" t="s">
        <v>1399</v>
      </c>
      <c r="C236" s="167"/>
      <c r="D236" s="34"/>
      <c r="E236" s="34">
        <v>10000000</v>
      </c>
      <c r="F236" s="583"/>
      <c r="G236" s="1383"/>
      <c r="H236" s="583"/>
      <c r="I236" s="583"/>
      <c r="J236" s="583"/>
      <c r="K236" s="535">
        <v>10000000</v>
      </c>
      <c r="L236" s="1607"/>
      <c r="M236" s="1684"/>
      <c r="N236" s="1684"/>
      <c r="O236" s="1684"/>
      <c r="P236" s="1684"/>
      <c r="Q236" s="1666"/>
      <c r="R236" s="1666"/>
      <c r="S236" s="1666"/>
      <c r="T236" s="1666"/>
      <c r="U236" s="1666"/>
      <c r="V236" s="1666"/>
      <c r="W236" s="1666"/>
      <c r="X236" s="1666"/>
      <c r="Y236" s="1666"/>
      <c r="Z236" s="1666"/>
      <c r="AA236" s="1666"/>
      <c r="AB236" s="1666"/>
      <c r="AC236" s="1666"/>
      <c r="AD236" s="1383"/>
      <c r="AE236" s="1383"/>
      <c r="AF236" s="1383"/>
      <c r="AG236" s="1383"/>
      <c r="AH236" s="1383"/>
      <c r="AI236" s="1383"/>
      <c r="AJ236" s="1383"/>
      <c r="AK236" s="1383"/>
      <c r="AL236" s="1383"/>
      <c r="AM236" s="1383"/>
      <c r="AN236" s="1383"/>
      <c r="AO236" s="1383"/>
      <c r="AP236" s="1383"/>
      <c r="AQ236" s="1383"/>
      <c r="AR236" s="1383"/>
      <c r="AS236" s="1383"/>
      <c r="AT236" s="1383"/>
      <c r="AU236" s="1776"/>
      <c r="AV236" s="1776"/>
      <c r="AW236" s="1776"/>
      <c r="AX236" s="1776"/>
      <c r="AY236" s="1776"/>
      <c r="AZ236" s="1776"/>
      <c r="BA236" s="1776"/>
      <c r="BB236" s="1776"/>
    </row>
    <row r="237" spans="2:54" s="1598" customFormat="1" x14ac:dyDescent="0.25">
      <c r="B237" s="187" t="s">
        <v>1401</v>
      </c>
      <c r="C237" s="167"/>
      <c r="D237" s="34"/>
      <c r="E237" s="34">
        <v>31800000</v>
      </c>
      <c r="F237" s="583"/>
      <c r="G237" s="1383"/>
      <c r="H237" s="583"/>
      <c r="I237" s="583"/>
      <c r="J237" s="583"/>
      <c r="K237" s="535">
        <v>31800000</v>
      </c>
      <c r="L237" s="1607"/>
      <c r="M237" s="1684"/>
      <c r="N237" s="1684"/>
      <c r="O237" s="1684"/>
      <c r="P237" s="1684"/>
      <c r="Q237" s="1666"/>
      <c r="R237" s="1666"/>
      <c r="S237" s="1666"/>
      <c r="T237" s="1666"/>
      <c r="U237" s="1666"/>
      <c r="V237" s="1666"/>
      <c r="W237" s="1666"/>
      <c r="X237" s="1666"/>
      <c r="Y237" s="1666"/>
      <c r="Z237" s="1666"/>
      <c r="AA237" s="1666"/>
      <c r="AB237" s="1666"/>
      <c r="AC237" s="1666"/>
      <c r="AD237" s="1383"/>
      <c r="AE237" s="1383"/>
      <c r="AF237" s="1383"/>
      <c r="AG237" s="1383"/>
      <c r="AH237" s="1383"/>
      <c r="AI237" s="1383"/>
      <c r="AJ237" s="1383"/>
      <c r="AK237" s="1383"/>
      <c r="AL237" s="1383"/>
      <c r="AM237" s="1383"/>
      <c r="AN237" s="1383"/>
      <c r="AO237" s="1383"/>
      <c r="AP237" s="1383"/>
      <c r="AQ237" s="1383"/>
      <c r="AR237" s="1383"/>
      <c r="AS237" s="1383"/>
      <c r="AT237" s="1383"/>
      <c r="AU237" s="1776"/>
      <c r="AV237" s="1776"/>
      <c r="AW237" s="1776"/>
      <c r="AX237" s="1776"/>
      <c r="AY237" s="1776"/>
      <c r="AZ237" s="1776"/>
      <c r="BA237" s="1776"/>
      <c r="BB237" s="1776"/>
    </row>
    <row r="238" spans="2:54" s="1598" customFormat="1" ht="30" x14ac:dyDescent="0.25">
      <c r="B238" s="187" t="s">
        <v>1305</v>
      </c>
      <c r="C238" s="167" t="s">
        <v>1355</v>
      </c>
      <c r="D238" s="34"/>
      <c r="E238" s="34">
        <v>3000000</v>
      </c>
      <c r="F238" s="583"/>
      <c r="G238" s="1383">
        <v>0</v>
      </c>
      <c r="H238" s="583">
        <v>0</v>
      </c>
      <c r="I238" s="583"/>
      <c r="J238" s="583"/>
      <c r="K238" s="535">
        <v>3000000</v>
      </c>
      <c r="L238" s="1607"/>
      <c r="M238" s="105"/>
      <c r="N238" s="1684"/>
      <c r="O238" s="1684"/>
      <c r="P238" s="1684"/>
      <c r="Q238" s="1666"/>
      <c r="R238" s="1666"/>
      <c r="S238" s="1666"/>
      <c r="T238" s="1666"/>
      <c r="U238" s="1666"/>
      <c r="V238" s="1666"/>
      <c r="W238" s="1666"/>
      <c r="X238" s="1666"/>
      <c r="Y238" s="1666"/>
      <c r="Z238" s="1666"/>
      <c r="AA238" s="1666"/>
      <c r="AB238" s="1666"/>
      <c r="AC238" s="1666"/>
      <c r="AD238" s="1383"/>
      <c r="AE238" s="1383"/>
      <c r="AF238" s="1383"/>
      <c r="AG238" s="1383"/>
      <c r="AH238" s="1383"/>
      <c r="AI238" s="1383"/>
      <c r="AJ238" s="1383"/>
      <c r="AK238" s="1383"/>
      <c r="AL238" s="1383"/>
      <c r="AM238" s="1383"/>
      <c r="AN238" s="1383"/>
      <c r="AO238" s="1383"/>
      <c r="AP238" s="1383"/>
      <c r="AQ238" s="1383"/>
      <c r="AR238" s="1383"/>
      <c r="AS238" s="1383"/>
      <c r="AT238" s="1383"/>
      <c r="AU238" s="1681"/>
      <c r="AV238" s="1681"/>
      <c r="AW238" s="1681"/>
      <c r="AX238" s="1681"/>
      <c r="AY238" s="1681"/>
      <c r="AZ238" s="1681"/>
      <c r="BA238" s="1681"/>
      <c r="BB238" s="1681"/>
    </row>
    <row r="239" spans="2:54" s="5" customFormat="1" ht="26.25" hidden="1" customHeight="1" x14ac:dyDescent="0.25">
      <c r="B239" s="187"/>
      <c r="C239" s="167"/>
      <c r="D239" s="34"/>
      <c r="E239" s="34"/>
      <c r="F239" s="583"/>
      <c r="G239" s="1383"/>
      <c r="H239" s="583"/>
      <c r="I239" s="583"/>
      <c r="J239" s="583"/>
      <c r="K239" s="535">
        <v>0</v>
      </c>
      <c r="L239" s="1607"/>
      <c r="M239" s="1684"/>
      <c r="N239" s="1684"/>
      <c r="O239" s="1684"/>
      <c r="P239" s="1684"/>
      <c r="Q239" s="1666"/>
      <c r="R239" s="1666"/>
      <c r="S239" s="1666"/>
      <c r="T239" s="1666"/>
      <c r="U239" s="1666"/>
      <c r="V239" s="1666"/>
      <c r="W239" s="1666"/>
      <c r="X239" s="1666"/>
      <c r="Y239" s="1666"/>
      <c r="Z239" s="1666"/>
      <c r="AA239" s="1666"/>
      <c r="AB239" s="1666"/>
      <c r="AC239" s="1666"/>
      <c r="AD239" s="1383"/>
      <c r="AE239" s="1383"/>
      <c r="AF239" s="1383"/>
      <c r="AG239" s="1383"/>
      <c r="AH239" s="1383"/>
      <c r="AI239" s="1383"/>
      <c r="AJ239" s="1383"/>
      <c r="AK239" s="1383"/>
      <c r="AL239" s="1383"/>
      <c r="AM239" s="1383"/>
      <c r="AN239" s="1383"/>
      <c r="AO239" s="1383"/>
      <c r="AP239" s="1383"/>
      <c r="AQ239" s="1383"/>
      <c r="AR239" s="1383"/>
      <c r="AS239" s="1383"/>
      <c r="AT239" s="1383"/>
      <c r="AU239"/>
      <c r="AV239"/>
      <c r="AW239"/>
      <c r="AX239"/>
      <c r="AY239"/>
      <c r="AZ239"/>
      <c r="BA239"/>
      <c r="BB239"/>
    </row>
    <row r="240" spans="2:54" s="5" customFormat="1" ht="15" hidden="1" customHeight="1" x14ac:dyDescent="0.25">
      <c r="B240" s="247" t="s">
        <v>1262</v>
      </c>
      <c r="C240" s="1690"/>
      <c r="D240" s="34"/>
      <c r="E240" s="34"/>
      <c r="F240" s="583"/>
      <c r="G240" s="1383"/>
      <c r="H240" s="583"/>
      <c r="I240" s="583"/>
      <c r="J240" s="583"/>
      <c r="K240" s="535">
        <v>0</v>
      </c>
      <c r="L240" s="1607"/>
      <c r="M240" s="1684"/>
      <c r="N240" s="1684"/>
      <c r="O240" s="1684"/>
      <c r="P240" s="1684"/>
      <c r="Q240" s="1666"/>
      <c r="R240" s="1666"/>
      <c r="S240" s="1666"/>
      <c r="T240" s="1666"/>
      <c r="U240" s="1666"/>
      <c r="V240" s="1666"/>
      <c r="W240" s="1666"/>
      <c r="X240" s="1666"/>
      <c r="Y240" s="1666"/>
      <c r="Z240" s="1666"/>
      <c r="AA240" s="1666"/>
      <c r="AB240" s="1666"/>
      <c r="AC240" s="1666"/>
      <c r="AD240" s="1383"/>
      <c r="AE240" s="1383"/>
      <c r="AF240" s="1383"/>
      <c r="AG240" s="1383"/>
      <c r="AH240" s="1383"/>
      <c r="AI240" s="1383"/>
      <c r="AJ240" s="1383"/>
      <c r="AK240" s="1383"/>
      <c r="AL240" s="1383"/>
      <c r="AM240" s="1383"/>
      <c r="AN240" s="1383"/>
      <c r="AO240" s="1383"/>
      <c r="AP240" s="1383"/>
      <c r="AQ240" s="1383"/>
      <c r="AR240" s="1383"/>
      <c r="AS240" s="1383"/>
      <c r="AT240" s="1383"/>
      <c r="AU240"/>
      <c r="AV240"/>
      <c r="AW240"/>
      <c r="AX240"/>
      <c r="AY240"/>
      <c r="AZ240"/>
      <c r="BA240"/>
      <c r="BB240"/>
    </row>
    <row r="241" spans="2:54" s="1598" customFormat="1" ht="15" hidden="1" customHeight="1" x14ac:dyDescent="0.25">
      <c r="B241" s="188" t="s">
        <v>1248</v>
      </c>
      <c r="C241" s="167"/>
      <c r="D241" s="34"/>
      <c r="E241" s="34"/>
      <c r="F241" s="583"/>
      <c r="G241" s="1383">
        <v>0</v>
      </c>
      <c r="H241" s="583">
        <v>0</v>
      </c>
      <c r="I241" s="583"/>
      <c r="J241" s="583"/>
      <c r="K241" s="535">
        <v>0</v>
      </c>
      <c r="L241" s="1607"/>
      <c r="M241" s="1684"/>
      <c r="N241" s="1684"/>
      <c r="O241" s="1684"/>
      <c r="P241" s="1684"/>
      <c r="Q241" s="1666"/>
      <c r="R241" s="1666"/>
      <c r="S241" s="1666"/>
      <c r="T241" s="1666"/>
      <c r="U241" s="1666"/>
      <c r="V241" s="1666"/>
      <c r="W241" s="1666"/>
      <c r="X241" s="1666"/>
      <c r="Y241" s="1666"/>
      <c r="Z241" s="1666"/>
      <c r="AA241" s="1666"/>
      <c r="AB241" s="1666"/>
      <c r="AC241" s="1666"/>
      <c r="AD241" s="1383"/>
      <c r="AE241" s="1383"/>
      <c r="AF241" s="1383"/>
      <c r="AG241" s="1383"/>
      <c r="AH241" s="1383"/>
      <c r="AI241" s="1383"/>
      <c r="AJ241" s="1383"/>
      <c r="AK241" s="1383"/>
      <c r="AL241" s="1383"/>
      <c r="AM241" s="1383"/>
      <c r="AN241" s="1383"/>
      <c r="AO241" s="1383"/>
      <c r="AP241" s="1383"/>
      <c r="AQ241" s="1383"/>
      <c r="AR241" s="1383"/>
      <c r="AS241" s="1383"/>
      <c r="AT241" s="1383"/>
      <c r="AU241" s="1636"/>
      <c r="AV241" s="1636"/>
      <c r="AW241" s="1636"/>
      <c r="AX241" s="1636"/>
      <c r="AY241" s="1636"/>
      <c r="AZ241" s="1636"/>
      <c r="BA241" s="1636"/>
      <c r="BB241" s="1636"/>
    </row>
    <row r="242" spans="2:54" s="1598" customFormat="1" ht="15" hidden="1" customHeight="1" x14ac:dyDescent="0.25">
      <c r="B242" s="188" t="s">
        <v>1249</v>
      </c>
      <c r="C242" s="167"/>
      <c r="D242" s="34"/>
      <c r="E242" s="34"/>
      <c r="F242" s="583"/>
      <c r="G242" s="1383">
        <v>0</v>
      </c>
      <c r="H242" s="583">
        <v>0</v>
      </c>
      <c r="I242" s="583"/>
      <c r="J242" s="583"/>
      <c r="K242" s="535">
        <v>0</v>
      </c>
      <c r="L242" s="1607"/>
      <c r="M242" s="1684"/>
      <c r="N242" s="1684"/>
      <c r="O242" s="1684"/>
      <c r="P242" s="1684"/>
      <c r="Q242" s="1666"/>
      <c r="R242" s="1666"/>
      <c r="S242" s="1666"/>
      <c r="T242" s="1666"/>
      <c r="U242" s="1666"/>
      <c r="V242" s="1666"/>
      <c r="W242" s="1666"/>
      <c r="X242" s="1666"/>
      <c r="Y242" s="1666"/>
      <c r="Z242" s="1666"/>
      <c r="AA242" s="1666"/>
      <c r="AB242" s="1666"/>
      <c r="AC242" s="1666"/>
      <c r="AD242" s="1383"/>
      <c r="AE242" s="1383"/>
      <c r="AF242" s="1383"/>
      <c r="AG242" s="1383"/>
      <c r="AH242" s="1383"/>
      <c r="AI242" s="1383"/>
      <c r="AJ242" s="1383"/>
      <c r="AK242" s="1383"/>
      <c r="AL242" s="1383"/>
      <c r="AM242" s="1383"/>
      <c r="AN242" s="1383"/>
      <c r="AO242" s="1383"/>
      <c r="AP242" s="1383"/>
      <c r="AQ242" s="1383"/>
      <c r="AR242" s="1383"/>
      <c r="AS242" s="1383"/>
      <c r="AT242" s="1383"/>
      <c r="AU242" s="1636"/>
      <c r="AV242" s="1636"/>
      <c r="AW242" s="1636"/>
      <c r="AX242" s="1636"/>
      <c r="AY242" s="1636"/>
      <c r="AZ242" s="1636"/>
      <c r="BA242" s="1636"/>
      <c r="BB242" s="1636"/>
    </row>
    <row r="243" spans="2:54" s="1598" customFormat="1" ht="15" hidden="1" customHeight="1" x14ac:dyDescent="0.25">
      <c r="B243" s="188" t="s">
        <v>1250</v>
      </c>
      <c r="C243" s="167"/>
      <c r="D243" s="34"/>
      <c r="E243" s="34"/>
      <c r="F243" s="583"/>
      <c r="G243" s="1383">
        <v>0</v>
      </c>
      <c r="H243" s="583">
        <v>0</v>
      </c>
      <c r="I243" s="583"/>
      <c r="J243" s="583"/>
      <c r="K243" s="535">
        <v>0</v>
      </c>
      <c r="L243" s="1607"/>
      <c r="M243" s="1684"/>
      <c r="N243" s="1684"/>
      <c r="O243" s="1684"/>
      <c r="P243" s="1684"/>
      <c r="Q243" s="1666"/>
      <c r="R243" s="1666"/>
      <c r="S243" s="1666"/>
      <c r="T243" s="1666"/>
      <c r="U243" s="1666"/>
      <c r="V243" s="1666"/>
      <c r="W243" s="1666"/>
      <c r="X243" s="1666"/>
      <c r="Y243" s="1666"/>
      <c r="Z243" s="1666"/>
      <c r="AA243" s="1666"/>
      <c r="AB243" s="1666"/>
      <c r="AC243" s="1666"/>
      <c r="AD243" s="1383"/>
      <c r="AE243" s="1383"/>
      <c r="AF243" s="1383"/>
      <c r="AG243" s="1383"/>
      <c r="AH243" s="1383"/>
      <c r="AI243" s="1383"/>
      <c r="AJ243" s="1383"/>
      <c r="AK243" s="1383"/>
      <c r="AL243" s="1383"/>
      <c r="AM243" s="1383"/>
      <c r="AN243" s="1383"/>
      <c r="AO243" s="1383"/>
      <c r="AP243" s="1383"/>
      <c r="AQ243" s="1383"/>
      <c r="AR243" s="1383"/>
      <c r="AS243" s="1383"/>
      <c r="AT243" s="1383"/>
      <c r="AU243" s="1636"/>
      <c r="AV243" s="1636"/>
      <c r="AW243" s="1636"/>
      <c r="AX243" s="1636"/>
      <c r="AY243" s="1636"/>
      <c r="AZ243" s="1636"/>
      <c r="BA243" s="1636"/>
      <c r="BB243" s="1636"/>
    </row>
    <row r="244" spans="2:54" s="1598" customFormat="1" ht="15" hidden="1" customHeight="1" x14ac:dyDescent="0.25">
      <c r="B244" s="188" t="s">
        <v>1251</v>
      </c>
      <c r="C244" s="167"/>
      <c r="D244" s="34"/>
      <c r="E244" s="34"/>
      <c r="F244" s="583"/>
      <c r="G244" s="1383">
        <v>0</v>
      </c>
      <c r="H244" s="583">
        <v>0</v>
      </c>
      <c r="I244" s="583"/>
      <c r="J244" s="583"/>
      <c r="K244" s="535">
        <v>0</v>
      </c>
      <c r="L244" s="1607"/>
      <c r="M244" s="1684"/>
      <c r="N244" s="1684"/>
      <c r="O244" s="1684"/>
      <c r="P244" s="1684"/>
      <c r="Q244" s="1666"/>
      <c r="R244" s="1666"/>
      <c r="S244" s="1666"/>
      <c r="T244" s="1666"/>
      <c r="U244" s="1666"/>
      <c r="V244" s="1666"/>
      <c r="W244" s="1666"/>
      <c r="X244" s="1666"/>
      <c r="Y244" s="1666"/>
      <c r="Z244" s="1666"/>
      <c r="AA244" s="1666"/>
      <c r="AB244" s="1666"/>
      <c r="AC244" s="1666"/>
      <c r="AD244" s="1383"/>
      <c r="AE244" s="1383"/>
      <c r="AF244" s="1383"/>
      <c r="AG244" s="1383"/>
      <c r="AH244" s="1383"/>
      <c r="AI244" s="1383"/>
      <c r="AJ244" s="1383"/>
      <c r="AK244" s="1383"/>
      <c r="AL244" s="1383"/>
      <c r="AM244" s="1383"/>
      <c r="AN244" s="1383"/>
      <c r="AO244" s="1383"/>
      <c r="AP244" s="1383"/>
      <c r="AQ244" s="1383"/>
      <c r="AR244" s="1383"/>
      <c r="AS244" s="1383"/>
      <c r="AT244" s="1383"/>
      <c r="AU244" s="1636"/>
      <c r="AV244" s="1636"/>
      <c r="AW244" s="1636"/>
      <c r="AX244" s="1636"/>
      <c r="AY244" s="1636"/>
      <c r="AZ244" s="1636"/>
      <c r="BA244" s="1636"/>
      <c r="BB244" s="1636"/>
    </row>
    <row r="245" spans="2:54" s="1598" customFormat="1" ht="15" hidden="1" customHeight="1" x14ac:dyDescent="0.25">
      <c r="B245" s="188" t="s">
        <v>1252</v>
      </c>
      <c r="C245" s="167"/>
      <c r="D245" s="34"/>
      <c r="E245" s="34"/>
      <c r="F245" s="583"/>
      <c r="G245" s="1383">
        <v>0</v>
      </c>
      <c r="H245" s="583">
        <v>0</v>
      </c>
      <c r="I245" s="583"/>
      <c r="J245" s="583"/>
      <c r="K245" s="535">
        <v>0</v>
      </c>
      <c r="L245" s="1607"/>
      <c r="M245" s="1684"/>
      <c r="N245" s="1684"/>
      <c r="O245" s="1684"/>
      <c r="P245" s="1684"/>
      <c r="Q245" s="1666"/>
      <c r="R245" s="1666"/>
      <c r="S245" s="1666"/>
      <c r="T245" s="1666"/>
      <c r="U245" s="1666"/>
      <c r="V245" s="1666"/>
      <c r="W245" s="1666"/>
      <c r="X245" s="1666"/>
      <c r="Y245" s="1666"/>
      <c r="Z245" s="1666"/>
      <c r="AA245" s="1666"/>
      <c r="AB245" s="1666"/>
      <c r="AC245" s="1666"/>
      <c r="AD245" s="1383"/>
      <c r="AE245" s="1383"/>
      <c r="AF245" s="1383"/>
      <c r="AG245" s="1383"/>
      <c r="AH245" s="1383"/>
      <c r="AI245" s="1383"/>
      <c r="AJ245" s="1383"/>
      <c r="AK245" s="1383"/>
      <c r="AL245" s="1383"/>
      <c r="AM245" s="1383"/>
      <c r="AN245" s="1383"/>
      <c r="AO245" s="1383"/>
      <c r="AP245" s="1383"/>
      <c r="AQ245" s="1383"/>
      <c r="AR245" s="1383"/>
      <c r="AS245" s="1383"/>
      <c r="AT245" s="1383"/>
      <c r="AU245" s="1636"/>
      <c r="AV245" s="1636"/>
      <c r="AW245" s="1636"/>
      <c r="AX245" s="1636"/>
      <c r="AY245" s="1636"/>
      <c r="AZ245" s="1636"/>
      <c r="BA245" s="1636"/>
      <c r="BB245" s="1636"/>
    </row>
    <row r="246" spans="2:54" s="1598" customFormat="1" ht="15" hidden="1" customHeight="1" x14ac:dyDescent="0.25">
      <c r="B246" s="188" t="s">
        <v>1247</v>
      </c>
      <c r="C246" s="167"/>
      <c r="D246" s="34"/>
      <c r="E246" s="34"/>
      <c r="F246" s="583"/>
      <c r="G246" s="1383">
        <v>0</v>
      </c>
      <c r="H246" s="583">
        <v>0</v>
      </c>
      <c r="I246" s="583"/>
      <c r="J246" s="583"/>
      <c r="K246" s="535">
        <v>0</v>
      </c>
      <c r="L246" s="1607"/>
      <c r="M246" s="1684"/>
      <c r="N246" s="1684"/>
      <c r="O246" s="1684"/>
      <c r="P246" s="1684"/>
      <c r="Q246" s="1666"/>
      <c r="R246" s="1666"/>
      <c r="S246" s="1666"/>
      <c r="T246" s="1666"/>
      <c r="U246" s="1666"/>
      <c r="V246" s="1666"/>
      <c r="W246" s="1666"/>
      <c r="X246" s="1666"/>
      <c r="Y246" s="1666"/>
      <c r="Z246" s="1666"/>
      <c r="AA246" s="1666"/>
      <c r="AB246" s="1666"/>
      <c r="AC246" s="1666"/>
      <c r="AD246" s="1383"/>
      <c r="AE246" s="1383"/>
      <c r="AF246" s="1383"/>
      <c r="AG246" s="1383"/>
      <c r="AH246" s="1383"/>
      <c r="AI246" s="1383"/>
      <c r="AJ246" s="1383"/>
      <c r="AK246" s="1383"/>
      <c r="AL246" s="1383"/>
      <c r="AM246" s="1383"/>
      <c r="AN246" s="1383"/>
      <c r="AO246" s="1383"/>
      <c r="AP246" s="1383"/>
      <c r="AQ246" s="1383"/>
      <c r="AR246" s="1383"/>
      <c r="AS246" s="1383"/>
      <c r="AT246" s="1383"/>
      <c r="AU246" s="1636"/>
      <c r="AV246" s="1636"/>
      <c r="AW246" s="1636"/>
      <c r="AX246" s="1636"/>
      <c r="AY246" s="1636"/>
      <c r="AZ246" s="1636"/>
      <c r="BA246" s="1636"/>
      <c r="BB246" s="1636"/>
    </row>
    <row r="247" spans="2:54" s="5" customFormat="1" ht="15" hidden="1" customHeight="1" x14ac:dyDescent="0.25">
      <c r="B247" s="188" t="s">
        <v>1253</v>
      </c>
      <c r="C247" s="167"/>
      <c r="D247" s="34"/>
      <c r="E247" s="34"/>
      <c r="F247" s="583"/>
      <c r="G247" s="1383">
        <v>0</v>
      </c>
      <c r="H247" s="583">
        <v>0</v>
      </c>
      <c r="I247" s="583"/>
      <c r="J247" s="583"/>
      <c r="K247" s="535">
        <v>0</v>
      </c>
      <c r="L247" s="1607"/>
      <c r="M247" s="1684"/>
      <c r="N247" s="1684"/>
      <c r="O247" s="1684"/>
      <c r="P247" s="1684"/>
      <c r="Q247" s="1666"/>
      <c r="R247" s="1666"/>
      <c r="S247" s="1666"/>
      <c r="T247" s="1666"/>
      <c r="U247" s="1666"/>
      <c r="V247" s="1666"/>
      <c r="W247" s="1666"/>
      <c r="X247" s="1666"/>
      <c r="Y247" s="1666"/>
      <c r="Z247" s="1666"/>
      <c r="AA247" s="1666"/>
      <c r="AB247" s="1666"/>
      <c r="AC247" s="1666"/>
      <c r="AD247" s="1383"/>
      <c r="AE247" s="1383"/>
      <c r="AF247" s="1383"/>
      <c r="AG247" s="1383"/>
      <c r="AH247" s="1383"/>
      <c r="AI247" s="1383"/>
      <c r="AJ247" s="1383"/>
      <c r="AK247" s="1383"/>
      <c r="AL247" s="1383"/>
      <c r="AM247" s="1383"/>
      <c r="AN247" s="1383"/>
      <c r="AO247" s="1383"/>
      <c r="AP247" s="1383"/>
      <c r="AQ247" s="1383"/>
      <c r="AR247" s="1383"/>
      <c r="AS247" s="1383"/>
      <c r="AT247" s="1383"/>
      <c r="AU247"/>
      <c r="AV247"/>
      <c r="AW247"/>
      <c r="AX247"/>
      <c r="AY247"/>
      <c r="AZ247"/>
      <c r="BA247"/>
      <c r="BB247"/>
    </row>
    <row r="248" spans="2:54" s="5" customFormat="1" ht="15" hidden="1" customHeight="1" x14ac:dyDescent="0.25">
      <c r="B248" s="188" t="s">
        <v>1629</v>
      </c>
      <c r="C248" s="167"/>
      <c r="D248" s="34"/>
      <c r="E248" s="34"/>
      <c r="F248" s="583"/>
      <c r="G248" s="1383">
        <v>0</v>
      </c>
      <c r="H248" s="583">
        <v>0</v>
      </c>
      <c r="I248" s="583"/>
      <c r="J248" s="583"/>
      <c r="K248" s="535">
        <v>0</v>
      </c>
      <c r="L248" s="1607"/>
      <c r="M248" s="1684"/>
      <c r="N248" s="1684"/>
      <c r="O248" s="1684"/>
      <c r="P248" s="1684"/>
      <c r="Q248" s="1666"/>
      <c r="R248" s="1666"/>
      <c r="S248" s="1666"/>
      <c r="T248" s="1666"/>
      <c r="U248" s="1666"/>
      <c r="V248" s="1666"/>
      <c r="W248" s="1666"/>
      <c r="X248" s="1666"/>
      <c r="Y248" s="1666"/>
      <c r="Z248" s="1666"/>
      <c r="AA248" s="1666"/>
      <c r="AB248" s="1666"/>
      <c r="AC248" s="1666"/>
      <c r="AD248" s="1383"/>
      <c r="AE248" s="1383"/>
      <c r="AF248" s="1383"/>
      <c r="AG248" s="1383"/>
      <c r="AH248" s="1383"/>
      <c r="AI248" s="1383"/>
      <c r="AJ248" s="1383"/>
      <c r="AK248" s="1383"/>
      <c r="AL248" s="1383"/>
      <c r="AM248" s="1383"/>
      <c r="AN248" s="1383"/>
      <c r="AO248" s="1383"/>
      <c r="AP248" s="1383"/>
      <c r="AQ248" s="1383"/>
      <c r="AR248" s="1383"/>
      <c r="AS248" s="1383"/>
      <c r="AT248" s="1383"/>
      <c r="AU248"/>
      <c r="AV248"/>
      <c r="AW248"/>
      <c r="AX248"/>
      <c r="AY248"/>
      <c r="AZ248"/>
      <c r="BA248"/>
      <c r="BB248"/>
    </row>
    <row r="249" spans="2:54" s="1598" customFormat="1" ht="15" hidden="1" customHeight="1" x14ac:dyDescent="0.25">
      <c r="B249" s="188"/>
      <c r="C249" s="164"/>
      <c r="D249" s="34"/>
      <c r="E249" s="34"/>
      <c r="F249" s="583"/>
      <c r="G249" s="1383"/>
      <c r="H249" s="583"/>
      <c r="I249" s="583"/>
      <c r="J249" s="583"/>
      <c r="K249" s="535">
        <v>0</v>
      </c>
      <c r="L249" s="1607"/>
      <c r="M249" s="1684"/>
      <c r="N249" s="1684"/>
      <c r="O249" s="1684"/>
      <c r="P249" s="1684"/>
      <c r="Q249" s="1666"/>
      <c r="R249" s="1666"/>
      <c r="S249" s="1666"/>
      <c r="T249" s="1666"/>
      <c r="U249" s="1666"/>
      <c r="V249" s="1666"/>
      <c r="W249" s="1666"/>
      <c r="X249" s="1666"/>
      <c r="Y249" s="1666"/>
      <c r="Z249" s="1666"/>
      <c r="AA249" s="1666"/>
      <c r="AB249" s="1666"/>
      <c r="AC249" s="1666"/>
      <c r="AD249" s="1383"/>
      <c r="AE249" s="1383"/>
      <c r="AF249" s="1383"/>
      <c r="AG249" s="1383"/>
      <c r="AH249" s="1383"/>
      <c r="AI249" s="1383"/>
      <c r="AJ249" s="1383"/>
      <c r="AK249" s="1383"/>
      <c r="AL249" s="1383"/>
      <c r="AM249" s="1383"/>
      <c r="AN249" s="1383"/>
      <c r="AO249" s="1383"/>
      <c r="AP249" s="1383"/>
      <c r="AQ249" s="1383"/>
      <c r="AR249" s="1383"/>
      <c r="AS249" s="1383"/>
      <c r="AT249" s="1383"/>
      <c r="AU249" s="1635"/>
      <c r="AV249" s="1635"/>
      <c r="AW249" s="1635"/>
      <c r="AX249" s="1635"/>
      <c r="AY249" s="1635"/>
      <c r="AZ249" s="1635"/>
      <c r="BA249" s="1635"/>
      <c r="BB249" s="1635"/>
    </row>
    <row r="250" spans="2:54" s="5" customFormat="1" ht="15" hidden="1" customHeight="1" x14ac:dyDescent="0.25">
      <c r="B250" s="247" t="s">
        <v>1263</v>
      </c>
      <c r="C250" s="1690"/>
      <c r="D250" s="39"/>
      <c r="E250" s="39"/>
      <c r="F250" s="537"/>
      <c r="G250" s="1383">
        <v>0</v>
      </c>
      <c r="H250" s="535"/>
      <c r="I250" s="535"/>
      <c r="J250" s="535"/>
      <c r="K250" s="535">
        <v>0</v>
      </c>
      <c r="L250" s="1607"/>
      <c r="M250" s="1684"/>
      <c r="N250" s="1684"/>
      <c r="O250" s="1684"/>
      <c r="P250" s="1684"/>
      <c r="Q250" s="1666"/>
      <c r="R250" s="1666"/>
      <c r="S250" s="1666"/>
      <c r="T250" s="1666"/>
      <c r="U250" s="1666"/>
      <c r="V250" s="1666"/>
      <c r="W250" s="1666"/>
      <c r="X250" s="1666"/>
      <c r="Y250" s="1666"/>
      <c r="Z250" s="1666"/>
      <c r="AA250" s="1666"/>
      <c r="AB250" s="1666"/>
      <c r="AC250" s="1666"/>
      <c r="AD250" s="1383"/>
      <c r="AE250" s="1383"/>
      <c r="AF250" s="1383"/>
      <c r="AG250" s="1383"/>
      <c r="AH250" s="1383"/>
      <c r="AI250" s="1383"/>
      <c r="AJ250" s="1383"/>
      <c r="AK250" s="1383"/>
      <c r="AL250" s="1383"/>
      <c r="AM250" s="1383"/>
      <c r="AN250" s="1383"/>
      <c r="AO250" s="1383"/>
      <c r="AP250" s="1383"/>
      <c r="AQ250" s="1383"/>
      <c r="AR250" s="1383"/>
      <c r="AS250" s="1383"/>
      <c r="AT250" s="1383"/>
      <c r="AU250"/>
      <c r="AV250"/>
      <c r="AW250"/>
      <c r="AX250"/>
      <c r="AY250"/>
      <c r="AZ250"/>
      <c r="BA250"/>
      <c r="BB250"/>
    </row>
    <row r="251" spans="2:54" s="5" customFormat="1" ht="15" hidden="1" customHeight="1" x14ac:dyDescent="0.25">
      <c r="B251" s="188" t="s">
        <v>1267</v>
      </c>
      <c r="C251" s="167"/>
      <c r="D251" s="34"/>
      <c r="E251" s="34"/>
      <c r="F251" s="583"/>
      <c r="G251" s="1383">
        <v>0</v>
      </c>
      <c r="H251" s="535">
        <v>0</v>
      </c>
      <c r="I251" s="535"/>
      <c r="J251" s="535"/>
      <c r="K251" s="535">
        <v>0</v>
      </c>
      <c r="L251" s="1607"/>
      <c r="M251" s="1684"/>
      <c r="N251" s="1684"/>
      <c r="O251" s="1684"/>
      <c r="P251" s="1684"/>
      <c r="Q251" s="1666"/>
      <c r="R251" s="1666"/>
      <c r="S251" s="1666"/>
      <c r="T251" s="1666"/>
      <c r="U251" s="1666"/>
      <c r="V251" s="1666"/>
      <c r="W251" s="1666"/>
      <c r="X251" s="1666"/>
      <c r="Y251" s="1666"/>
      <c r="Z251" s="1666"/>
      <c r="AA251" s="1666"/>
      <c r="AB251" s="1666"/>
      <c r="AC251" s="1666"/>
      <c r="AD251" s="1383"/>
      <c r="AE251" s="1383"/>
      <c r="AF251" s="1383"/>
      <c r="AG251" s="1383"/>
      <c r="AH251" s="1383"/>
      <c r="AI251" s="1383"/>
      <c r="AJ251" s="1383"/>
      <c r="AK251" s="1383"/>
      <c r="AL251" s="1383"/>
      <c r="AM251" s="1383"/>
      <c r="AN251" s="1383"/>
      <c r="AO251" s="1383"/>
      <c r="AP251" s="1383"/>
      <c r="AQ251" s="1383"/>
      <c r="AR251" s="1383"/>
      <c r="AS251" s="1383"/>
      <c r="AT251" s="1383"/>
      <c r="AU251"/>
      <c r="AV251"/>
      <c r="AW251"/>
      <c r="AX251"/>
      <c r="AY251"/>
      <c r="AZ251"/>
      <c r="BA251"/>
      <c r="BB251"/>
    </row>
    <row r="252" spans="2:54" s="5" customFormat="1" ht="15" hidden="1" customHeight="1" x14ac:dyDescent="0.25">
      <c r="B252" s="188" t="s">
        <v>1266</v>
      </c>
      <c r="C252" s="167"/>
      <c r="D252" s="34"/>
      <c r="E252" s="34"/>
      <c r="F252" s="583"/>
      <c r="G252" s="1383">
        <v>0</v>
      </c>
      <c r="H252" s="535">
        <v>0</v>
      </c>
      <c r="I252" s="535"/>
      <c r="J252" s="535"/>
      <c r="K252" s="535">
        <v>0</v>
      </c>
      <c r="L252" s="1607"/>
      <c r="M252" s="1684"/>
      <c r="N252" s="1684"/>
      <c r="O252" s="1684"/>
      <c r="P252" s="1684"/>
      <c r="Q252" s="1666"/>
      <c r="R252" s="1666"/>
      <c r="S252" s="1666"/>
      <c r="T252" s="1666"/>
      <c r="U252" s="1666"/>
      <c r="V252" s="1666"/>
      <c r="W252" s="1666"/>
      <c r="X252" s="1666"/>
      <c r="Y252" s="1666"/>
      <c r="Z252" s="1666"/>
      <c r="AA252" s="1666"/>
      <c r="AB252" s="1666"/>
      <c r="AC252" s="1666"/>
      <c r="AD252" s="1383"/>
      <c r="AE252" s="1383"/>
      <c r="AF252" s="1383"/>
      <c r="AG252" s="1383"/>
      <c r="AH252" s="1383"/>
      <c r="AI252" s="1383"/>
      <c r="AJ252" s="1383"/>
      <c r="AK252" s="1383"/>
      <c r="AL252" s="1383"/>
      <c r="AM252" s="1383"/>
      <c r="AN252" s="1383"/>
      <c r="AO252" s="1383"/>
      <c r="AP252" s="1383"/>
      <c r="AQ252" s="1383"/>
      <c r="AR252" s="1383"/>
      <c r="AS252" s="1383"/>
      <c r="AT252" s="1383"/>
      <c r="AU252"/>
      <c r="AV252"/>
      <c r="AW252"/>
      <c r="AX252"/>
      <c r="AY252"/>
      <c r="AZ252"/>
      <c r="BA252"/>
      <c r="BB252"/>
    </row>
    <row r="253" spans="2:54" s="5" customFormat="1" ht="15" hidden="1" customHeight="1" x14ac:dyDescent="0.25">
      <c r="B253" s="188" t="s">
        <v>1265</v>
      </c>
      <c r="C253" s="167"/>
      <c r="D253" s="34"/>
      <c r="E253" s="34"/>
      <c r="F253" s="583"/>
      <c r="G253" s="1383">
        <v>0</v>
      </c>
      <c r="H253" s="535">
        <v>0</v>
      </c>
      <c r="I253" s="535"/>
      <c r="J253" s="535"/>
      <c r="K253" s="535">
        <v>0</v>
      </c>
      <c r="L253" s="1607"/>
      <c r="M253" s="1684"/>
      <c r="N253" s="1684"/>
      <c r="O253" s="1684"/>
      <c r="P253" s="1684"/>
      <c r="Q253" s="1666"/>
      <c r="R253" s="1666"/>
      <c r="S253" s="1666"/>
      <c r="T253" s="1666"/>
      <c r="U253" s="1666"/>
      <c r="V253" s="1666"/>
      <c r="W253" s="1666"/>
      <c r="X253" s="1666"/>
      <c r="Y253" s="1666"/>
      <c r="Z253" s="1666"/>
      <c r="AA253" s="1666"/>
      <c r="AB253" s="1666"/>
      <c r="AC253" s="1666"/>
      <c r="AD253" s="1383"/>
      <c r="AE253" s="1383"/>
      <c r="AF253" s="1383"/>
      <c r="AG253" s="1383"/>
      <c r="AH253" s="1383"/>
      <c r="AI253" s="1383"/>
      <c r="AJ253" s="1383"/>
      <c r="AK253" s="1383"/>
      <c r="AL253" s="1383"/>
      <c r="AM253" s="1383"/>
      <c r="AN253" s="1383"/>
      <c r="AO253" s="1383"/>
      <c r="AP253" s="1383"/>
      <c r="AQ253" s="1383"/>
      <c r="AR253" s="1383"/>
      <c r="AS253" s="1383"/>
      <c r="AT253" s="1383"/>
      <c r="AU253"/>
      <c r="AV253"/>
      <c r="AW253"/>
      <c r="AX253"/>
      <c r="AY253"/>
      <c r="AZ253"/>
      <c r="BA253"/>
      <c r="BB253"/>
    </row>
    <row r="254" spans="2:54" s="5" customFormat="1" ht="15" hidden="1" customHeight="1" x14ac:dyDescent="0.25">
      <c r="B254" s="188" t="s">
        <v>1264</v>
      </c>
      <c r="C254" s="167"/>
      <c r="D254" s="34"/>
      <c r="E254" s="34"/>
      <c r="F254" s="583"/>
      <c r="G254" s="1383">
        <v>0</v>
      </c>
      <c r="H254" s="535">
        <v>0</v>
      </c>
      <c r="I254" s="535"/>
      <c r="J254" s="535"/>
      <c r="K254" s="535">
        <v>0</v>
      </c>
      <c r="L254" s="1607"/>
      <c r="M254" s="1684"/>
      <c r="N254" s="1684"/>
      <c r="O254" s="1684"/>
      <c r="P254" s="1684"/>
      <c r="Q254" s="1666"/>
      <c r="R254" s="1666"/>
      <c r="S254" s="1666"/>
      <c r="T254" s="1666"/>
      <c r="U254" s="1666"/>
      <c r="V254" s="1666"/>
      <c r="W254" s="1666"/>
      <c r="X254" s="1666"/>
      <c r="Y254" s="1666"/>
      <c r="Z254" s="1666"/>
      <c r="AA254" s="1666"/>
      <c r="AB254" s="1666"/>
      <c r="AC254" s="1666"/>
      <c r="AD254" s="1383"/>
      <c r="AE254" s="1383"/>
      <c r="AF254" s="1383"/>
      <c r="AG254" s="1383"/>
      <c r="AH254" s="1383"/>
      <c r="AI254" s="1383"/>
      <c r="AJ254" s="1383"/>
      <c r="AK254" s="1383"/>
      <c r="AL254" s="1383"/>
      <c r="AM254" s="1383"/>
      <c r="AN254" s="1383"/>
      <c r="AO254" s="1383"/>
      <c r="AP254" s="1383"/>
      <c r="AQ254" s="1383"/>
      <c r="AR254" s="1383"/>
      <c r="AS254" s="1383"/>
      <c r="AT254" s="1383"/>
      <c r="AU254"/>
      <c r="AV254"/>
      <c r="AW254"/>
      <c r="AX254"/>
      <c r="AY254"/>
      <c r="AZ254"/>
      <c r="BA254"/>
      <c r="BB254"/>
    </row>
    <row r="255" spans="2:54" s="5" customFormat="1" ht="15" hidden="1" customHeight="1" x14ac:dyDescent="0.25">
      <c r="B255" s="188" t="s">
        <v>1228</v>
      </c>
      <c r="C255" s="167"/>
      <c r="D255" s="34"/>
      <c r="E255" s="34"/>
      <c r="F255" s="583"/>
      <c r="G255" s="1383">
        <v>0</v>
      </c>
      <c r="H255" s="535">
        <v>0</v>
      </c>
      <c r="I255" s="535"/>
      <c r="J255" s="535"/>
      <c r="K255" s="535">
        <v>0</v>
      </c>
      <c r="L255" s="1607"/>
      <c r="M255" s="1684"/>
      <c r="N255" s="1684"/>
      <c r="O255" s="1684"/>
      <c r="P255" s="1684"/>
      <c r="Q255" s="1666"/>
      <c r="R255" s="1666"/>
      <c r="S255" s="1666"/>
      <c r="T255" s="1666"/>
      <c r="U255" s="1666"/>
      <c r="V255" s="1666"/>
      <c r="W255" s="1666"/>
      <c r="X255" s="1666"/>
      <c r="Y255" s="1666"/>
      <c r="Z255" s="1666"/>
      <c r="AA255" s="1666"/>
      <c r="AB255" s="1666"/>
      <c r="AC255" s="1666"/>
      <c r="AD255" s="1383"/>
      <c r="AE255" s="1383"/>
      <c r="AF255" s="1383"/>
      <c r="AG255" s="1383"/>
      <c r="AH255" s="1383"/>
      <c r="AI255" s="1383"/>
      <c r="AJ255" s="1383"/>
      <c r="AK255" s="1383"/>
      <c r="AL255" s="1383"/>
      <c r="AM255" s="1383"/>
      <c r="AN255" s="1383"/>
      <c r="AO255" s="1383"/>
      <c r="AP255" s="1383"/>
      <c r="AQ255" s="1383"/>
      <c r="AR255" s="1383"/>
      <c r="AS255" s="1383"/>
      <c r="AT255" s="1383"/>
      <c r="AU255"/>
      <c r="AV255"/>
      <c r="AW255"/>
      <c r="AX255"/>
      <c r="AY255"/>
      <c r="AZ255"/>
      <c r="BA255"/>
      <c r="BB255"/>
    </row>
    <row r="256" spans="2:54" s="5" customFormat="1" ht="15" hidden="1" customHeight="1" x14ac:dyDescent="0.25">
      <c r="B256" s="188" t="s">
        <v>1268</v>
      </c>
      <c r="C256" s="167"/>
      <c r="D256" s="34"/>
      <c r="E256" s="34"/>
      <c r="F256" s="583"/>
      <c r="G256" s="1383">
        <v>0</v>
      </c>
      <c r="H256" s="535">
        <v>0</v>
      </c>
      <c r="I256" s="535"/>
      <c r="J256" s="535"/>
      <c r="K256" s="535">
        <v>0</v>
      </c>
      <c r="L256" s="1607"/>
      <c r="M256" s="1684"/>
      <c r="N256" s="1684"/>
      <c r="O256" s="1684"/>
      <c r="P256" s="1684"/>
      <c r="Q256" s="1666"/>
      <c r="R256" s="1666"/>
      <c r="S256" s="1666"/>
      <c r="T256" s="1666"/>
      <c r="U256" s="1666"/>
      <c r="V256" s="1666"/>
      <c r="W256" s="1666"/>
      <c r="X256" s="1666"/>
      <c r="Y256" s="1666"/>
      <c r="Z256" s="1666"/>
      <c r="AA256" s="1666"/>
      <c r="AB256" s="1666"/>
      <c r="AC256" s="1666"/>
      <c r="AD256" s="1383"/>
      <c r="AE256" s="1383"/>
      <c r="AF256" s="1383"/>
      <c r="AG256" s="1383"/>
      <c r="AH256" s="1383"/>
      <c r="AI256" s="1383"/>
      <c r="AJ256" s="1383"/>
      <c r="AK256" s="1383"/>
      <c r="AL256" s="1383"/>
      <c r="AM256" s="1383"/>
      <c r="AN256" s="1383"/>
      <c r="AO256" s="1383"/>
      <c r="AP256" s="1383"/>
      <c r="AQ256" s="1383"/>
      <c r="AR256" s="1383"/>
      <c r="AS256" s="1383"/>
      <c r="AT256" s="1383"/>
      <c r="AU256"/>
      <c r="AV256"/>
      <c r="AW256"/>
      <c r="AX256"/>
      <c r="AY256"/>
      <c r="AZ256"/>
      <c r="BA256"/>
      <c r="BB256"/>
    </row>
    <row r="257" spans="2:54" s="5" customFormat="1" ht="15" hidden="1" customHeight="1" x14ac:dyDescent="0.25">
      <c r="B257" s="188" t="s">
        <v>1269</v>
      </c>
      <c r="C257" s="167"/>
      <c r="D257" s="34"/>
      <c r="E257" s="34"/>
      <c r="F257" s="583"/>
      <c r="G257" s="1383">
        <v>0</v>
      </c>
      <c r="H257" s="535">
        <v>0</v>
      </c>
      <c r="I257" s="535"/>
      <c r="J257" s="535"/>
      <c r="K257" s="535">
        <v>0</v>
      </c>
      <c r="L257" s="1607"/>
      <c r="M257" s="1684"/>
      <c r="N257" s="1684"/>
      <c r="O257" s="1684"/>
      <c r="P257" s="1684"/>
      <c r="Q257" s="1666"/>
      <c r="R257" s="1666"/>
      <c r="S257" s="1666"/>
      <c r="T257" s="1666"/>
      <c r="U257" s="1666"/>
      <c r="V257" s="1666"/>
      <c r="W257" s="1666"/>
      <c r="X257" s="1666"/>
      <c r="Y257" s="1666"/>
      <c r="Z257" s="1666"/>
      <c r="AA257" s="1666"/>
      <c r="AB257" s="1666"/>
      <c r="AC257" s="1666"/>
      <c r="AD257" s="1383"/>
      <c r="AE257" s="1383"/>
      <c r="AF257" s="1383"/>
      <c r="AG257" s="1383"/>
      <c r="AH257" s="1383"/>
      <c r="AI257" s="1383"/>
      <c r="AJ257" s="1383"/>
      <c r="AK257" s="1383"/>
      <c r="AL257" s="1383"/>
      <c r="AM257" s="1383"/>
      <c r="AN257" s="1383"/>
      <c r="AO257" s="1383"/>
      <c r="AP257" s="1383"/>
      <c r="AQ257" s="1383"/>
      <c r="AR257" s="1383"/>
      <c r="AS257" s="1383"/>
      <c r="AT257" s="1383"/>
      <c r="AU257"/>
      <c r="AV257"/>
      <c r="AW257"/>
      <c r="AX257"/>
      <c r="AY257"/>
      <c r="AZ257"/>
      <c r="BA257"/>
      <c r="BB257"/>
    </row>
    <row r="258" spans="2:54" s="5" customFormat="1" ht="15" hidden="1" customHeight="1" x14ac:dyDescent="0.25">
      <c r="B258" s="188" t="s">
        <v>1229</v>
      </c>
      <c r="C258" s="167"/>
      <c r="D258" s="34"/>
      <c r="E258" s="34"/>
      <c r="F258" s="583"/>
      <c r="G258" s="1383">
        <v>0</v>
      </c>
      <c r="H258" s="535">
        <v>0</v>
      </c>
      <c r="I258" s="535"/>
      <c r="J258" s="535"/>
      <c r="K258" s="535">
        <v>0</v>
      </c>
      <c r="L258" s="1607"/>
      <c r="M258" s="1684"/>
      <c r="N258" s="1684"/>
      <c r="O258" s="1684"/>
      <c r="P258" s="1684"/>
      <c r="Q258" s="1666"/>
      <c r="R258" s="1666"/>
      <c r="S258" s="1666"/>
      <c r="T258" s="1666"/>
      <c r="U258" s="1666"/>
      <c r="V258" s="1666"/>
      <c r="W258" s="1666"/>
      <c r="X258" s="1666"/>
      <c r="Y258" s="1666"/>
      <c r="Z258" s="1666"/>
      <c r="AA258" s="1666"/>
      <c r="AB258" s="1666"/>
      <c r="AC258" s="1666"/>
      <c r="AD258" s="1383"/>
      <c r="AE258" s="1383"/>
      <c r="AF258" s="1383"/>
      <c r="AG258" s="1383"/>
      <c r="AH258" s="1383"/>
      <c r="AI258" s="1383"/>
      <c r="AJ258" s="1383"/>
      <c r="AK258" s="1383"/>
      <c r="AL258" s="1383"/>
      <c r="AM258" s="1383"/>
      <c r="AN258" s="1383"/>
      <c r="AO258" s="1383"/>
      <c r="AP258" s="1383"/>
      <c r="AQ258" s="1383"/>
      <c r="AR258" s="1383"/>
      <c r="AS258" s="1383"/>
      <c r="AT258" s="1383"/>
      <c r="AU258"/>
      <c r="AV258"/>
      <c r="AW258"/>
      <c r="AX258"/>
      <c r="AY258"/>
      <c r="AZ258"/>
      <c r="BA258"/>
      <c r="BB258"/>
    </row>
    <row r="259" spans="2:54" s="5" customFormat="1" ht="15" hidden="1" customHeight="1" x14ac:dyDescent="0.25">
      <c r="B259" s="188" t="s">
        <v>1270</v>
      </c>
      <c r="C259" s="167"/>
      <c r="D259" s="34"/>
      <c r="E259" s="34"/>
      <c r="F259" s="583"/>
      <c r="G259" s="1383">
        <v>0</v>
      </c>
      <c r="H259" s="535">
        <v>0</v>
      </c>
      <c r="I259" s="535"/>
      <c r="J259" s="535"/>
      <c r="K259" s="535">
        <v>0</v>
      </c>
      <c r="L259" s="1607"/>
      <c r="M259" s="1684"/>
      <c r="N259" s="1684"/>
      <c r="O259" s="1684"/>
      <c r="P259" s="1684"/>
      <c r="Q259" s="1666"/>
      <c r="R259" s="1666"/>
      <c r="S259" s="1666"/>
      <c r="T259" s="1666"/>
      <c r="U259" s="1666"/>
      <c r="V259" s="1666"/>
      <c r="W259" s="1666"/>
      <c r="X259" s="1666"/>
      <c r="Y259" s="1666"/>
      <c r="Z259" s="1666"/>
      <c r="AA259" s="1666"/>
      <c r="AB259" s="1666"/>
      <c r="AC259" s="1666"/>
      <c r="AD259" s="1383"/>
      <c r="AE259" s="1383"/>
      <c r="AF259" s="1383"/>
      <c r="AG259" s="1383"/>
      <c r="AH259" s="1383"/>
      <c r="AI259" s="1383"/>
      <c r="AJ259" s="1383"/>
      <c r="AK259" s="1383"/>
      <c r="AL259" s="1383"/>
      <c r="AM259" s="1383"/>
      <c r="AN259" s="1383"/>
      <c r="AO259" s="1383"/>
      <c r="AP259" s="1383"/>
      <c r="AQ259" s="1383"/>
      <c r="AR259" s="1383"/>
      <c r="AS259" s="1383"/>
      <c r="AT259" s="1383"/>
      <c r="AU259"/>
      <c r="AV259"/>
      <c r="AW259"/>
      <c r="AX259"/>
      <c r="AY259"/>
      <c r="AZ259"/>
      <c r="BA259"/>
      <c r="BB259"/>
    </row>
    <row r="260" spans="2:54" s="5" customFormat="1" ht="15" hidden="1" customHeight="1" x14ac:dyDescent="0.25">
      <c r="B260" s="188" t="s">
        <v>1271</v>
      </c>
      <c r="C260" s="167"/>
      <c r="D260" s="34"/>
      <c r="E260" s="34"/>
      <c r="F260" s="583"/>
      <c r="G260" s="1383">
        <v>0</v>
      </c>
      <c r="H260" s="535">
        <v>0</v>
      </c>
      <c r="I260" s="535"/>
      <c r="J260" s="535"/>
      <c r="K260" s="535">
        <v>0</v>
      </c>
      <c r="L260" s="1607"/>
      <c r="M260" s="1684"/>
      <c r="N260" s="1684"/>
      <c r="O260" s="1684"/>
      <c r="P260" s="1684"/>
      <c r="Q260" s="1666"/>
      <c r="R260" s="1666"/>
      <c r="S260" s="1666"/>
      <c r="T260" s="1666"/>
      <c r="U260" s="1666"/>
      <c r="V260" s="1666"/>
      <c r="W260" s="1666"/>
      <c r="X260" s="1666"/>
      <c r="Y260" s="1666"/>
      <c r="Z260" s="1666"/>
      <c r="AA260" s="1666"/>
      <c r="AB260" s="1666"/>
      <c r="AC260" s="1666"/>
      <c r="AD260" s="1383"/>
      <c r="AE260" s="1383"/>
      <c r="AF260" s="1383"/>
      <c r="AG260" s="1383"/>
      <c r="AH260" s="1383"/>
      <c r="AI260" s="1383"/>
      <c r="AJ260" s="1383"/>
      <c r="AK260" s="1383"/>
      <c r="AL260" s="1383"/>
      <c r="AM260" s="1383"/>
      <c r="AN260" s="1383"/>
      <c r="AO260" s="1383"/>
      <c r="AP260" s="1383"/>
      <c r="AQ260" s="1383"/>
      <c r="AR260" s="1383"/>
      <c r="AS260" s="1383"/>
      <c r="AT260" s="1383"/>
      <c r="AU260"/>
      <c r="AV260"/>
      <c r="AW260"/>
      <c r="AX260"/>
      <c r="AY260"/>
      <c r="AZ260"/>
      <c r="BA260"/>
      <c r="BB260"/>
    </row>
    <row r="261" spans="2:54" s="5" customFormat="1" ht="15" hidden="1" customHeight="1" x14ac:dyDescent="0.25">
      <c r="B261" s="188" t="s">
        <v>1272</v>
      </c>
      <c r="C261" s="167"/>
      <c r="D261" s="34"/>
      <c r="E261" s="34"/>
      <c r="F261" s="583"/>
      <c r="G261" s="1383">
        <v>0</v>
      </c>
      <c r="H261" s="535">
        <v>0</v>
      </c>
      <c r="I261" s="535"/>
      <c r="J261" s="535"/>
      <c r="K261" s="535">
        <v>0</v>
      </c>
      <c r="L261" s="1607"/>
      <c r="M261" s="1684"/>
      <c r="N261" s="1684"/>
      <c r="O261" s="1684"/>
      <c r="P261" s="1684"/>
      <c r="Q261" s="1666"/>
      <c r="R261" s="1666"/>
      <c r="S261" s="1666"/>
      <c r="T261" s="1666"/>
      <c r="U261" s="1666"/>
      <c r="V261" s="1666"/>
      <c r="W261" s="1666"/>
      <c r="X261" s="1666"/>
      <c r="Y261" s="1666"/>
      <c r="Z261" s="1666"/>
      <c r="AA261" s="1666"/>
      <c r="AB261" s="1666"/>
      <c r="AC261" s="1666"/>
      <c r="AD261" s="1383"/>
      <c r="AE261" s="1383"/>
      <c r="AF261" s="1383"/>
      <c r="AG261" s="1383"/>
      <c r="AH261" s="1383"/>
      <c r="AI261" s="1383"/>
      <c r="AJ261" s="1383"/>
      <c r="AK261" s="1383"/>
      <c r="AL261" s="1383"/>
      <c r="AM261" s="1383"/>
      <c r="AN261" s="1383"/>
      <c r="AO261" s="1383"/>
      <c r="AP261" s="1383"/>
      <c r="AQ261" s="1383"/>
      <c r="AR261" s="1383"/>
      <c r="AS261" s="1383"/>
      <c r="AT261" s="1383"/>
      <c r="AU261"/>
      <c r="AV261"/>
      <c r="AW261"/>
      <c r="AX261"/>
      <c r="AY261"/>
      <c r="AZ261"/>
      <c r="BA261"/>
      <c r="BB261"/>
    </row>
    <row r="262" spans="2:54" s="5" customFormat="1" ht="15" hidden="1" customHeight="1" x14ac:dyDescent="0.25">
      <c r="B262" s="188"/>
      <c r="C262" s="167"/>
      <c r="D262" s="34"/>
      <c r="E262" s="34"/>
      <c r="F262" s="583"/>
      <c r="G262" s="1383"/>
      <c r="H262" s="535"/>
      <c r="I262" s="535"/>
      <c r="J262" s="535"/>
      <c r="K262" s="535">
        <v>0</v>
      </c>
      <c r="L262" s="1607"/>
      <c r="M262" s="1684"/>
      <c r="N262" s="1684"/>
      <c r="O262" s="1684"/>
      <c r="P262" s="1684"/>
      <c r="Q262" s="1666"/>
      <c r="R262" s="1666"/>
      <c r="S262" s="1666"/>
      <c r="T262" s="1666"/>
      <c r="U262" s="1666"/>
      <c r="V262" s="1666"/>
      <c r="W262" s="1666"/>
      <c r="X262" s="1666"/>
      <c r="Y262" s="1666"/>
      <c r="Z262" s="1666"/>
      <c r="AA262" s="1666"/>
      <c r="AB262" s="1666"/>
      <c r="AC262" s="1666"/>
      <c r="AD262" s="1383"/>
      <c r="AE262" s="1383"/>
      <c r="AF262" s="1383"/>
      <c r="AG262" s="1383"/>
      <c r="AH262" s="1383"/>
      <c r="AI262" s="1383"/>
      <c r="AJ262" s="1383"/>
      <c r="AK262" s="1383"/>
      <c r="AL262" s="1383"/>
      <c r="AM262" s="1383"/>
      <c r="AN262" s="1383"/>
      <c r="AO262" s="1383"/>
      <c r="AP262" s="1383"/>
      <c r="AQ262" s="1383"/>
      <c r="AR262" s="1383"/>
      <c r="AS262" s="1383"/>
      <c r="AT262" s="1383"/>
      <c r="AU262"/>
      <c r="AV262"/>
      <c r="AW262"/>
      <c r="AX262"/>
      <c r="AY262"/>
      <c r="AZ262"/>
      <c r="BA262"/>
      <c r="BB262"/>
    </row>
    <row r="263" spans="2:54" s="5" customFormat="1" ht="15" hidden="1" customHeight="1" x14ac:dyDescent="0.25">
      <c r="B263" s="188"/>
      <c r="C263" s="167"/>
      <c r="D263" s="34"/>
      <c r="E263" s="34"/>
      <c r="F263" s="583"/>
      <c r="G263" s="1383"/>
      <c r="H263" s="535">
        <v>0</v>
      </c>
      <c r="I263" s="535"/>
      <c r="J263" s="535"/>
      <c r="K263" s="535">
        <v>0</v>
      </c>
      <c r="L263" s="1607"/>
      <c r="M263" s="1684"/>
      <c r="N263" s="1684"/>
      <c r="O263" s="1684"/>
      <c r="P263" s="1684"/>
      <c r="Q263" s="1666"/>
      <c r="R263" s="1666"/>
      <c r="S263" s="1666"/>
      <c r="T263" s="1666"/>
      <c r="U263" s="1666"/>
      <c r="V263" s="1666"/>
      <c r="W263" s="1666"/>
      <c r="X263" s="1666"/>
      <c r="Y263" s="1666"/>
      <c r="Z263" s="1666"/>
      <c r="AA263" s="1666"/>
      <c r="AB263" s="1666"/>
      <c r="AC263" s="1666"/>
      <c r="AD263" s="1383"/>
      <c r="AE263" s="1383"/>
      <c r="AF263" s="1383"/>
      <c r="AG263" s="1383"/>
      <c r="AH263" s="1383"/>
      <c r="AI263" s="1383"/>
      <c r="AJ263" s="1383"/>
      <c r="AK263" s="1383"/>
      <c r="AL263" s="1383"/>
      <c r="AM263" s="1383"/>
      <c r="AN263" s="1383"/>
      <c r="AO263" s="1383"/>
      <c r="AP263" s="1383"/>
      <c r="AQ263" s="1383"/>
      <c r="AR263" s="1383"/>
      <c r="AS263" s="1383"/>
      <c r="AT263" s="1383"/>
      <c r="AU263"/>
      <c r="AV263"/>
      <c r="AW263"/>
      <c r="AX263"/>
      <c r="AY263"/>
      <c r="AZ263"/>
      <c r="BA263"/>
      <c r="BB263"/>
    </row>
    <row r="264" spans="2:54" s="5" customFormat="1" ht="15" hidden="1" customHeight="1" x14ac:dyDescent="0.25">
      <c r="B264" s="188"/>
      <c r="C264" s="167"/>
      <c r="D264" s="34"/>
      <c r="E264" s="34"/>
      <c r="F264" s="583"/>
      <c r="G264" s="1383"/>
      <c r="H264" s="535">
        <v>0</v>
      </c>
      <c r="I264" s="535"/>
      <c r="J264" s="535"/>
      <c r="K264" s="535">
        <v>0</v>
      </c>
      <c r="L264" s="1607"/>
      <c r="M264" s="1684"/>
      <c r="N264" s="1684"/>
      <c r="O264" s="1684"/>
      <c r="P264" s="1684"/>
      <c r="Q264" s="1666"/>
      <c r="R264" s="1666"/>
      <c r="S264" s="1666"/>
      <c r="T264" s="1666"/>
      <c r="U264" s="1666"/>
      <c r="V264" s="1666"/>
      <c r="W264" s="1666"/>
      <c r="X264" s="1666"/>
      <c r="Y264" s="1666"/>
      <c r="Z264" s="1666"/>
      <c r="AA264" s="1666"/>
      <c r="AB264" s="1666"/>
      <c r="AC264" s="1666"/>
      <c r="AD264" s="1383"/>
      <c r="AE264" s="1383"/>
      <c r="AF264" s="1383"/>
      <c r="AG264" s="1383"/>
      <c r="AH264" s="1383"/>
      <c r="AI264" s="1383"/>
      <c r="AJ264" s="1383"/>
      <c r="AK264" s="1383"/>
      <c r="AL264" s="1383"/>
      <c r="AM264" s="1383"/>
      <c r="AN264" s="1383"/>
      <c r="AO264" s="1383"/>
      <c r="AP264" s="1383"/>
      <c r="AQ264" s="1383"/>
      <c r="AR264" s="1383"/>
      <c r="AS264" s="1383"/>
      <c r="AT264" s="1383"/>
      <c r="AU264"/>
      <c r="AV264"/>
      <c r="AW264"/>
      <c r="AX264"/>
      <c r="AY264"/>
      <c r="AZ264"/>
      <c r="BA264"/>
      <c r="BB264"/>
    </row>
    <row r="265" spans="2:54" s="5" customFormat="1" ht="15" hidden="1" customHeight="1" x14ac:dyDescent="0.25">
      <c r="B265" s="188"/>
      <c r="C265" s="167"/>
      <c r="D265" s="34"/>
      <c r="E265" s="34"/>
      <c r="F265" s="583"/>
      <c r="G265" s="1383"/>
      <c r="H265" s="535">
        <v>0</v>
      </c>
      <c r="I265" s="535"/>
      <c r="J265" s="535"/>
      <c r="K265" s="535">
        <v>0</v>
      </c>
      <c r="L265" s="1607"/>
      <c r="M265" s="1684"/>
      <c r="N265" s="1684"/>
      <c r="O265" s="1684"/>
      <c r="P265" s="1684"/>
      <c r="Q265" s="1666"/>
      <c r="R265" s="1666"/>
      <c r="S265" s="1666"/>
      <c r="T265" s="1666"/>
      <c r="U265" s="1666"/>
      <c r="V265" s="1666"/>
      <c r="W265" s="1666"/>
      <c r="X265" s="1666"/>
      <c r="Y265" s="1666"/>
      <c r="Z265" s="1666"/>
      <c r="AA265" s="1666"/>
      <c r="AB265" s="1666"/>
      <c r="AC265" s="1666"/>
      <c r="AD265" s="1383"/>
      <c r="AE265" s="1383"/>
      <c r="AF265" s="1383"/>
      <c r="AG265" s="1383"/>
      <c r="AH265" s="1383"/>
      <c r="AI265" s="1383"/>
      <c r="AJ265" s="1383"/>
      <c r="AK265" s="1383"/>
      <c r="AL265" s="1383"/>
      <c r="AM265" s="1383"/>
      <c r="AN265" s="1383"/>
      <c r="AO265" s="1383"/>
      <c r="AP265" s="1383"/>
      <c r="AQ265" s="1383"/>
      <c r="AR265" s="1383"/>
      <c r="AS265" s="1383"/>
      <c r="AT265" s="1383"/>
      <c r="AU265"/>
      <c r="AV265"/>
      <c r="AW265"/>
      <c r="AX265"/>
      <c r="AY265"/>
      <c r="AZ265"/>
      <c r="BA265"/>
      <c r="BB265"/>
    </row>
    <row r="266" spans="2:54" s="5" customFormat="1" ht="15" hidden="1" customHeight="1" x14ac:dyDescent="0.25">
      <c r="B266" s="188"/>
      <c r="C266" s="167"/>
      <c r="D266" s="34"/>
      <c r="E266" s="34"/>
      <c r="F266" s="583"/>
      <c r="G266" s="1383"/>
      <c r="H266" s="535">
        <v>0</v>
      </c>
      <c r="I266" s="535"/>
      <c r="J266" s="535"/>
      <c r="K266" s="535">
        <v>0</v>
      </c>
      <c r="L266" s="1607"/>
      <c r="M266" s="1684"/>
      <c r="N266" s="1684"/>
      <c r="O266" s="1684"/>
      <c r="P266" s="1684"/>
      <c r="Q266" s="1666"/>
      <c r="R266" s="1666"/>
      <c r="S266" s="1666"/>
      <c r="T266" s="1666"/>
      <c r="U266" s="1666"/>
      <c r="V266" s="1666"/>
      <c r="W266" s="1666"/>
      <c r="X266" s="1666"/>
      <c r="Y266" s="1666"/>
      <c r="Z266" s="1666"/>
      <c r="AA266" s="1666"/>
      <c r="AB266" s="1666"/>
      <c r="AC266" s="1666"/>
      <c r="AD266" s="1383"/>
      <c r="AE266" s="1383"/>
      <c r="AF266" s="1383"/>
      <c r="AG266" s="1383"/>
      <c r="AH266" s="1383"/>
      <c r="AI266" s="1383"/>
      <c r="AJ266" s="1383"/>
      <c r="AK266" s="1383"/>
      <c r="AL266" s="1383"/>
      <c r="AM266" s="1383"/>
      <c r="AN266" s="1383"/>
      <c r="AO266" s="1383"/>
      <c r="AP266" s="1383"/>
      <c r="AQ266" s="1383"/>
      <c r="AR266" s="1383"/>
      <c r="AS266" s="1383"/>
      <c r="AT266" s="1383"/>
      <c r="AU266"/>
      <c r="AV266"/>
      <c r="AW266"/>
      <c r="AX266"/>
      <c r="AY266"/>
      <c r="AZ266"/>
      <c r="BA266"/>
      <c r="BB266"/>
    </row>
    <row r="267" spans="2:54" s="5" customFormat="1" ht="15" hidden="1" customHeight="1" x14ac:dyDescent="0.25">
      <c r="B267" s="188"/>
      <c r="C267" s="167"/>
      <c r="D267" s="34"/>
      <c r="E267" s="34"/>
      <c r="F267" s="583"/>
      <c r="G267" s="1383"/>
      <c r="H267" s="535">
        <v>0</v>
      </c>
      <c r="I267" s="535"/>
      <c r="J267" s="535"/>
      <c r="K267" s="535">
        <v>0</v>
      </c>
      <c r="L267" s="1607"/>
      <c r="M267" s="1684"/>
      <c r="N267" s="1684"/>
      <c r="O267" s="1684"/>
      <c r="P267" s="1684"/>
      <c r="Q267" s="1666"/>
      <c r="R267" s="1666"/>
      <c r="S267" s="1666"/>
      <c r="T267" s="1666"/>
      <c r="U267" s="1666"/>
      <c r="V267" s="1666"/>
      <c r="W267" s="1666"/>
      <c r="X267" s="1666"/>
      <c r="Y267" s="1666"/>
      <c r="Z267" s="1666"/>
      <c r="AA267" s="1666"/>
      <c r="AB267" s="1666"/>
      <c r="AC267" s="1666"/>
      <c r="AD267" s="1383"/>
      <c r="AE267" s="1383"/>
      <c r="AF267" s="1383"/>
      <c r="AG267" s="1383"/>
      <c r="AH267" s="1383"/>
      <c r="AI267" s="1383"/>
      <c r="AJ267" s="1383"/>
      <c r="AK267" s="1383"/>
      <c r="AL267" s="1383"/>
      <c r="AM267" s="1383"/>
      <c r="AN267" s="1383"/>
      <c r="AO267" s="1383"/>
      <c r="AP267" s="1383"/>
      <c r="AQ267" s="1383"/>
      <c r="AR267" s="1383"/>
      <c r="AS267" s="1383"/>
      <c r="AT267" s="1383"/>
      <c r="AU267"/>
      <c r="AV267"/>
      <c r="AW267"/>
      <c r="AX267"/>
      <c r="AY267"/>
      <c r="AZ267"/>
      <c r="BA267"/>
      <c r="BB267"/>
    </row>
    <row r="268" spans="2:54" s="5" customFormat="1" ht="15" hidden="1" customHeight="1" x14ac:dyDescent="0.25">
      <c r="B268" s="188"/>
      <c r="C268" s="167"/>
      <c r="D268" s="34"/>
      <c r="E268" s="34"/>
      <c r="F268" s="583"/>
      <c r="G268" s="1383"/>
      <c r="H268" s="535">
        <v>0</v>
      </c>
      <c r="I268" s="535"/>
      <c r="J268" s="535"/>
      <c r="K268" s="535">
        <v>0</v>
      </c>
      <c r="L268" s="1607"/>
      <c r="M268" s="1684"/>
      <c r="N268" s="1684"/>
      <c r="O268" s="1684"/>
      <c r="P268" s="1684"/>
      <c r="Q268" s="1666"/>
      <c r="R268" s="1666"/>
      <c r="S268" s="1666"/>
      <c r="T268" s="1666"/>
      <c r="U268" s="1666"/>
      <c r="V268" s="1666"/>
      <c r="W268" s="1666"/>
      <c r="X268" s="1666"/>
      <c r="Y268" s="1666"/>
      <c r="Z268" s="1666"/>
      <c r="AA268" s="1666"/>
      <c r="AB268" s="1666"/>
      <c r="AC268" s="1666"/>
      <c r="AD268" s="1383"/>
      <c r="AE268" s="1383"/>
      <c r="AF268" s="1383"/>
      <c r="AG268" s="1383"/>
      <c r="AH268" s="1383"/>
      <c r="AI268" s="1383"/>
      <c r="AJ268" s="1383"/>
      <c r="AK268" s="1383"/>
      <c r="AL268" s="1383"/>
      <c r="AM268" s="1383"/>
      <c r="AN268" s="1383"/>
      <c r="AO268" s="1383"/>
      <c r="AP268" s="1383"/>
      <c r="AQ268" s="1383"/>
      <c r="AR268" s="1383"/>
      <c r="AS268" s="1383"/>
      <c r="AT268" s="1383"/>
      <c r="AU268"/>
      <c r="AV268"/>
      <c r="AW268"/>
      <c r="AX268"/>
      <c r="AY268"/>
      <c r="AZ268"/>
      <c r="BA268"/>
      <c r="BB268"/>
    </row>
    <row r="269" spans="2:54" s="5" customFormat="1" ht="15" hidden="1" customHeight="1" x14ac:dyDescent="0.25">
      <c r="B269" s="188"/>
      <c r="C269" s="167"/>
      <c r="D269" s="34"/>
      <c r="E269" s="34"/>
      <c r="F269" s="583"/>
      <c r="G269" s="1383"/>
      <c r="H269" s="535">
        <v>0</v>
      </c>
      <c r="I269" s="535"/>
      <c r="J269" s="535"/>
      <c r="K269" s="535">
        <v>0</v>
      </c>
      <c r="L269" s="1607"/>
      <c r="M269" s="1684"/>
      <c r="N269" s="1684"/>
      <c r="O269" s="1684"/>
      <c r="P269" s="1684"/>
      <c r="Q269" s="1666"/>
      <c r="R269" s="1666"/>
      <c r="S269" s="1666"/>
      <c r="T269" s="1666"/>
      <c r="U269" s="1666"/>
      <c r="V269" s="1666"/>
      <c r="W269" s="1666"/>
      <c r="X269" s="1666"/>
      <c r="Y269" s="1666"/>
      <c r="Z269" s="1666"/>
      <c r="AA269" s="1666"/>
      <c r="AB269" s="1666"/>
      <c r="AC269" s="1666"/>
      <c r="AD269" s="1383"/>
      <c r="AE269" s="1383"/>
      <c r="AF269" s="1383"/>
      <c r="AG269" s="1383"/>
      <c r="AH269" s="1383"/>
      <c r="AI269" s="1383"/>
      <c r="AJ269" s="1383"/>
      <c r="AK269" s="1383"/>
      <c r="AL269" s="1383"/>
      <c r="AM269" s="1383"/>
      <c r="AN269" s="1383"/>
      <c r="AO269" s="1383"/>
      <c r="AP269" s="1383"/>
      <c r="AQ269" s="1383"/>
      <c r="AR269" s="1383"/>
      <c r="AS269" s="1383"/>
      <c r="AT269" s="1383"/>
      <c r="AU269"/>
      <c r="AV269"/>
      <c r="AW269"/>
      <c r="AX269"/>
      <c r="AY269"/>
      <c r="AZ269"/>
      <c r="BA269"/>
      <c r="BB269"/>
    </row>
    <row r="270" spans="2:54" s="5" customFormat="1" ht="12.75" hidden="1" customHeight="1" x14ac:dyDescent="0.25">
      <c r="B270" s="188"/>
      <c r="C270" s="167"/>
      <c r="D270" s="34"/>
      <c r="E270" s="34"/>
      <c r="F270" s="583"/>
      <c r="G270" s="1383"/>
      <c r="H270" s="535">
        <v>0</v>
      </c>
      <c r="I270" s="535"/>
      <c r="J270" s="535"/>
      <c r="K270" s="535">
        <v>0</v>
      </c>
      <c r="L270" s="1607"/>
      <c r="M270" s="1684"/>
      <c r="N270" s="1684"/>
      <c r="O270" s="1684"/>
      <c r="P270" s="1684"/>
      <c r="Q270" s="1666"/>
      <c r="R270" s="1666"/>
      <c r="S270" s="1666"/>
      <c r="T270" s="1666"/>
      <c r="U270" s="1666"/>
      <c r="V270" s="1666"/>
      <c r="W270" s="1666"/>
      <c r="X270" s="1666"/>
      <c r="Y270" s="1666"/>
      <c r="Z270" s="1666"/>
      <c r="AA270" s="1666"/>
      <c r="AB270" s="1666"/>
      <c r="AC270" s="1666"/>
      <c r="AD270" s="1383"/>
      <c r="AE270" s="1383"/>
      <c r="AF270" s="1383"/>
      <c r="AG270" s="1383"/>
      <c r="AH270" s="1383"/>
      <c r="AI270" s="1383"/>
      <c r="AJ270" s="1383"/>
      <c r="AK270" s="1383"/>
      <c r="AL270" s="1383"/>
      <c r="AM270" s="1383"/>
      <c r="AN270" s="1383"/>
      <c r="AO270" s="1383"/>
      <c r="AP270" s="1383"/>
      <c r="AQ270" s="1383"/>
      <c r="AR270" s="1383"/>
      <c r="AS270" s="1383"/>
      <c r="AT270" s="1383"/>
      <c r="AU270"/>
      <c r="AV270"/>
      <c r="AW270"/>
      <c r="AX270"/>
      <c r="AY270"/>
      <c r="AZ270"/>
      <c r="BA270"/>
      <c r="BB270"/>
    </row>
    <row r="271" spans="2:54" s="5" customFormat="1" ht="12.75" hidden="1" customHeight="1" x14ac:dyDescent="0.25">
      <c r="B271" s="188"/>
      <c r="C271" s="167"/>
      <c r="D271" s="34"/>
      <c r="E271" s="34"/>
      <c r="F271" s="583"/>
      <c r="G271" s="1383"/>
      <c r="H271" s="535">
        <v>0</v>
      </c>
      <c r="I271" s="535"/>
      <c r="J271" s="535"/>
      <c r="K271" s="535">
        <v>0</v>
      </c>
      <c r="L271" s="1607"/>
      <c r="M271" s="1684"/>
      <c r="N271" s="1684"/>
      <c r="O271" s="1684"/>
      <c r="P271" s="1684"/>
      <c r="Q271" s="1666"/>
      <c r="R271" s="1666"/>
      <c r="S271" s="1666"/>
      <c r="T271" s="1666"/>
      <c r="U271" s="1666"/>
      <c r="V271" s="1666"/>
      <c r="W271" s="1666"/>
      <c r="X271" s="1666"/>
      <c r="Y271" s="1666"/>
      <c r="Z271" s="1666"/>
      <c r="AA271" s="1666"/>
      <c r="AB271" s="1666"/>
      <c r="AC271" s="1666"/>
      <c r="AD271" s="1383"/>
      <c r="AE271" s="1383"/>
      <c r="AF271" s="1383"/>
      <c r="AG271" s="1383"/>
      <c r="AH271" s="1383"/>
      <c r="AI271" s="1383"/>
      <c r="AJ271" s="1383"/>
      <c r="AK271" s="1383"/>
      <c r="AL271" s="1383"/>
      <c r="AM271" s="1383"/>
      <c r="AN271" s="1383"/>
      <c r="AO271" s="1383"/>
      <c r="AP271" s="1383"/>
      <c r="AQ271" s="1383"/>
      <c r="AR271" s="1383"/>
      <c r="AS271" s="1383"/>
      <c r="AT271" s="1383"/>
      <c r="AU271"/>
      <c r="AV271"/>
      <c r="AW271"/>
      <c r="AX271"/>
      <c r="AY271"/>
      <c r="AZ271"/>
      <c r="BA271"/>
      <c r="BB271"/>
    </row>
    <row r="272" spans="2:54" s="5" customFormat="1" ht="12.75" hidden="1" customHeight="1" x14ac:dyDescent="0.25">
      <c r="B272" s="188"/>
      <c r="C272" s="167"/>
      <c r="D272" s="34"/>
      <c r="E272" s="34"/>
      <c r="F272" s="583"/>
      <c r="G272" s="1383"/>
      <c r="H272" s="535">
        <v>0</v>
      </c>
      <c r="I272" s="535"/>
      <c r="J272" s="535"/>
      <c r="K272" s="535">
        <v>0</v>
      </c>
      <c r="L272" s="1607"/>
      <c r="M272" s="1684"/>
      <c r="N272" s="1684"/>
      <c r="O272" s="1684"/>
      <c r="P272" s="1684"/>
      <c r="Q272" s="1666"/>
      <c r="R272" s="1666"/>
      <c r="S272" s="1666"/>
      <c r="T272" s="1666"/>
      <c r="U272" s="1666"/>
      <c r="V272" s="1666"/>
      <c r="W272" s="1666"/>
      <c r="X272" s="1666"/>
      <c r="Y272" s="1666"/>
      <c r="Z272" s="1666"/>
      <c r="AA272" s="1666"/>
      <c r="AB272" s="1666"/>
      <c r="AC272" s="1666"/>
      <c r="AD272" s="1383"/>
      <c r="AE272" s="1383"/>
      <c r="AF272" s="1383"/>
      <c r="AG272" s="1383"/>
      <c r="AH272" s="1383"/>
      <c r="AI272" s="1383"/>
      <c r="AJ272" s="1383"/>
      <c r="AK272" s="1383"/>
      <c r="AL272" s="1383"/>
      <c r="AM272" s="1383"/>
      <c r="AN272" s="1383"/>
      <c r="AO272" s="1383"/>
      <c r="AP272" s="1383"/>
      <c r="AQ272" s="1383"/>
      <c r="AR272" s="1383"/>
      <c r="AS272" s="1383"/>
      <c r="AT272" s="1383"/>
      <c r="AU272"/>
      <c r="AV272"/>
      <c r="AW272"/>
      <c r="AX272"/>
      <c r="AY272"/>
      <c r="AZ272"/>
      <c r="BA272"/>
      <c r="BB272"/>
    </row>
    <row r="273" spans="2:54" s="5" customFormat="1" ht="14.25" hidden="1" customHeight="1" x14ac:dyDescent="0.25">
      <c r="B273" s="188"/>
      <c r="C273" s="167"/>
      <c r="D273" s="34"/>
      <c r="E273" s="34"/>
      <c r="F273" s="583"/>
      <c r="G273" s="1383"/>
      <c r="H273" s="535">
        <v>0</v>
      </c>
      <c r="I273" s="535"/>
      <c r="J273" s="535"/>
      <c r="K273" s="535">
        <v>0</v>
      </c>
      <c r="L273" s="1607"/>
      <c r="M273" s="1684"/>
      <c r="N273" s="1684"/>
      <c r="O273" s="1684"/>
      <c r="P273" s="1684"/>
      <c r="Q273" s="1666"/>
      <c r="R273" s="1666"/>
      <c r="S273" s="1666"/>
      <c r="T273" s="1666"/>
      <c r="U273" s="1666"/>
      <c r="V273" s="1666"/>
      <c r="W273" s="1666"/>
      <c r="X273" s="1666"/>
      <c r="Y273" s="1666"/>
      <c r="Z273" s="1666"/>
      <c r="AA273" s="1666"/>
      <c r="AB273" s="1666"/>
      <c r="AC273" s="1666"/>
      <c r="AD273" s="1383"/>
      <c r="AE273" s="1383"/>
      <c r="AF273" s="1383"/>
      <c r="AG273" s="1383"/>
      <c r="AH273" s="1383"/>
      <c r="AI273" s="1383"/>
      <c r="AJ273" s="1383"/>
      <c r="AK273" s="1383"/>
      <c r="AL273" s="1383"/>
      <c r="AM273" s="1383"/>
      <c r="AN273" s="1383"/>
      <c r="AO273" s="1383"/>
      <c r="AP273" s="1383"/>
      <c r="AQ273" s="1383"/>
      <c r="AR273" s="1383"/>
      <c r="AS273" s="1383"/>
      <c r="AT273" s="1383"/>
      <c r="AU273"/>
      <c r="AV273"/>
      <c r="AW273"/>
      <c r="AX273"/>
      <c r="AY273"/>
      <c r="AZ273"/>
      <c r="BA273"/>
      <c r="BB273"/>
    </row>
    <row r="274" spans="2:54" s="5" customFormat="1" ht="15" hidden="1" customHeight="1" x14ac:dyDescent="0.25">
      <c r="B274" s="188"/>
      <c r="C274" s="167"/>
      <c r="D274" s="34"/>
      <c r="E274" s="34"/>
      <c r="F274" s="583"/>
      <c r="G274" s="1383"/>
      <c r="H274" s="535">
        <v>0</v>
      </c>
      <c r="I274" s="535"/>
      <c r="J274" s="535"/>
      <c r="K274" s="535">
        <v>0</v>
      </c>
      <c r="L274" s="1607"/>
      <c r="M274" s="1684"/>
      <c r="N274" s="1684"/>
      <c r="O274" s="1684"/>
      <c r="P274" s="1684"/>
      <c r="Q274" s="1666"/>
      <c r="R274" s="1666"/>
      <c r="S274" s="1666"/>
      <c r="T274" s="1666"/>
      <c r="U274" s="1666"/>
      <c r="V274" s="1666"/>
      <c r="W274" s="1666"/>
      <c r="X274" s="1666"/>
      <c r="Y274" s="1666"/>
      <c r="Z274" s="1666"/>
      <c r="AA274" s="1666"/>
      <c r="AB274" s="1666"/>
      <c r="AC274" s="1666"/>
      <c r="AD274" s="1383"/>
      <c r="AE274" s="1383"/>
      <c r="AF274" s="1383"/>
      <c r="AG274" s="1383"/>
      <c r="AH274" s="1383"/>
      <c r="AI274" s="1383"/>
      <c r="AJ274" s="1383"/>
      <c r="AK274" s="1383"/>
      <c r="AL274" s="1383"/>
      <c r="AM274" s="1383"/>
      <c r="AN274" s="1383"/>
      <c r="AO274" s="1383"/>
      <c r="AP274" s="1383"/>
      <c r="AQ274" s="1383"/>
      <c r="AR274" s="1383"/>
      <c r="AS274" s="1383"/>
      <c r="AT274" s="1383"/>
      <c r="AU274"/>
      <c r="AV274"/>
      <c r="AW274"/>
      <c r="AX274"/>
      <c r="AY274"/>
      <c r="AZ274"/>
      <c r="BA274"/>
      <c r="BB274"/>
    </row>
    <row r="275" spans="2:54" s="5" customFormat="1" ht="15" hidden="1" customHeight="1" x14ac:dyDescent="0.25">
      <c r="B275" s="188"/>
      <c r="C275" s="167"/>
      <c r="D275" s="34"/>
      <c r="E275" s="34"/>
      <c r="F275" s="583"/>
      <c r="G275" s="1383"/>
      <c r="H275" s="535">
        <v>0</v>
      </c>
      <c r="I275" s="535"/>
      <c r="J275" s="535"/>
      <c r="K275" s="535">
        <v>0</v>
      </c>
      <c r="L275" s="1607"/>
      <c r="M275" s="1684"/>
      <c r="N275" s="1684"/>
      <c r="O275" s="1684"/>
      <c r="P275" s="1684"/>
      <c r="Q275" s="1666"/>
      <c r="R275" s="1666"/>
      <c r="S275" s="1666"/>
      <c r="T275" s="1666"/>
      <c r="U275" s="1666"/>
      <c r="V275" s="1666"/>
      <c r="W275" s="1666"/>
      <c r="X275" s="1666"/>
      <c r="Y275" s="1666"/>
      <c r="Z275" s="1666"/>
      <c r="AA275" s="1666"/>
      <c r="AB275" s="1666"/>
      <c r="AC275" s="1666"/>
      <c r="AD275" s="1383"/>
      <c r="AE275" s="1383"/>
      <c r="AF275" s="1383"/>
      <c r="AG275" s="1383"/>
      <c r="AH275" s="1383"/>
      <c r="AI275" s="1383"/>
      <c r="AJ275" s="1383"/>
      <c r="AK275" s="1383"/>
      <c r="AL275" s="1383"/>
      <c r="AM275" s="1383"/>
      <c r="AN275" s="1383"/>
      <c r="AO275" s="1383"/>
      <c r="AP275" s="1383"/>
      <c r="AQ275" s="1383"/>
      <c r="AR275" s="1383"/>
      <c r="AS275" s="1383"/>
      <c r="AT275" s="1383"/>
      <c r="AU275"/>
      <c r="AV275"/>
      <c r="AW275"/>
      <c r="AX275"/>
      <c r="AY275"/>
      <c r="AZ275"/>
      <c r="BA275"/>
      <c r="BB275"/>
    </row>
    <row r="276" spans="2:54" s="5" customFormat="1" ht="15" hidden="1" customHeight="1" x14ac:dyDescent="0.25">
      <c r="B276" s="188"/>
      <c r="C276" s="167"/>
      <c r="D276" s="34"/>
      <c r="E276" s="34"/>
      <c r="F276" s="583"/>
      <c r="G276" s="1383"/>
      <c r="H276" s="535">
        <v>0</v>
      </c>
      <c r="I276" s="535"/>
      <c r="J276" s="535"/>
      <c r="K276" s="535">
        <v>0</v>
      </c>
      <c r="L276" s="1607"/>
      <c r="M276" s="1684"/>
      <c r="N276" s="1684"/>
      <c r="O276" s="1684"/>
      <c r="P276" s="1684"/>
      <c r="Q276" s="1666"/>
      <c r="R276" s="1666"/>
      <c r="S276" s="1666"/>
      <c r="T276" s="1666"/>
      <c r="U276" s="1666"/>
      <c r="V276" s="1666"/>
      <c r="W276" s="1666"/>
      <c r="X276" s="1666"/>
      <c r="Y276" s="1666"/>
      <c r="Z276" s="1666"/>
      <c r="AA276" s="1666"/>
      <c r="AB276" s="1666"/>
      <c r="AC276" s="1666"/>
      <c r="AD276" s="1383"/>
      <c r="AE276" s="1383"/>
      <c r="AF276" s="1383"/>
      <c r="AG276" s="1383"/>
      <c r="AH276" s="1383"/>
      <c r="AI276" s="1383"/>
      <c r="AJ276" s="1383"/>
      <c r="AK276" s="1383"/>
      <c r="AL276" s="1383"/>
      <c r="AM276" s="1383"/>
      <c r="AN276" s="1383"/>
      <c r="AO276" s="1383"/>
      <c r="AP276" s="1383"/>
      <c r="AQ276" s="1383"/>
      <c r="AR276" s="1383"/>
      <c r="AS276" s="1383"/>
      <c r="AT276" s="1383"/>
      <c r="AU276"/>
      <c r="AV276"/>
      <c r="AW276"/>
      <c r="AX276"/>
      <c r="AY276"/>
      <c r="AZ276"/>
      <c r="BA276"/>
      <c r="BB276"/>
    </row>
    <row r="277" spans="2:54" s="5" customFormat="1" ht="15" hidden="1" customHeight="1" x14ac:dyDescent="0.25">
      <c r="B277" s="188"/>
      <c r="C277" s="167"/>
      <c r="D277" s="34"/>
      <c r="E277" s="34"/>
      <c r="F277" s="583"/>
      <c r="G277" s="1383"/>
      <c r="H277" s="535">
        <v>0</v>
      </c>
      <c r="I277" s="535"/>
      <c r="J277" s="535"/>
      <c r="K277" s="535">
        <v>0</v>
      </c>
      <c r="L277" s="1607"/>
      <c r="M277" s="1684"/>
      <c r="N277" s="1684"/>
      <c r="O277" s="1684"/>
      <c r="P277" s="1684"/>
      <c r="Q277" s="1666"/>
      <c r="R277" s="1666"/>
      <c r="S277" s="1666"/>
      <c r="T277" s="1666"/>
      <c r="U277" s="1666"/>
      <c r="V277" s="1666"/>
      <c r="W277" s="1666"/>
      <c r="X277" s="1666"/>
      <c r="Y277" s="1666"/>
      <c r="Z277" s="1666"/>
      <c r="AA277" s="1666"/>
      <c r="AB277" s="1666"/>
      <c r="AC277" s="1666"/>
      <c r="AD277" s="1383"/>
      <c r="AE277" s="1383"/>
      <c r="AF277" s="1383"/>
      <c r="AG277" s="1383"/>
      <c r="AH277" s="1383"/>
      <c r="AI277" s="1383"/>
      <c r="AJ277" s="1383"/>
      <c r="AK277" s="1383"/>
      <c r="AL277" s="1383"/>
      <c r="AM277" s="1383"/>
      <c r="AN277" s="1383"/>
      <c r="AO277" s="1383"/>
      <c r="AP277" s="1383"/>
      <c r="AQ277" s="1383"/>
      <c r="AR277" s="1383"/>
      <c r="AS277" s="1383"/>
      <c r="AT277" s="1383"/>
      <c r="AU277"/>
      <c r="AV277"/>
      <c r="AW277"/>
      <c r="AX277"/>
      <c r="AY277"/>
      <c r="AZ277"/>
      <c r="BA277"/>
      <c r="BB277"/>
    </row>
    <row r="278" spans="2:54" s="5" customFormat="1" ht="15" hidden="1" customHeight="1" x14ac:dyDescent="0.25">
      <c r="B278" s="188"/>
      <c r="C278" s="167"/>
      <c r="D278" s="34"/>
      <c r="E278" s="34"/>
      <c r="F278" s="583"/>
      <c r="G278" s="1383"/>
      <c r="H278" s="535">
        <v>0</v>
      </c>
      <c r="I278" s="535"/>
      <c r="J278" s="535"/>
      <c r="K278" s="535">
        <v>0</v>
      </c>
      <c r="L278" s="1607"/>
      <c r="M278" s="1684"/>
      <c r="N278" s="1684"/>
      <c r="O278" s="1684"/>
      <c r="P278" s="1684"/>
      <c r="Q278" s="1666"/>
      <c r="R278" s="1666"/>
      <c r="S278" s="1666"/>
      <c r="T278" s="1666"/>
      <c r="U278" s="1666"/>
      <c r="V278" s="1666"/>
      <c r="W278" s="1666"/>
      <c r="X278" s="1666"/>
      <c r="Y278" s="1666"/>
      <c r="Z278" s="1666"/>
      <c r="AA278" s="1666"/>
      <c r="AB278" s="1666"/>
      <c r="AC278" s="1666"/>
      <c r="AD278" s="1383"/>
      <c r="AE278" s="1383"/>
      <c r="AF278" s="1383"/>
      <c r="AG278" s="1383"/>
      <c r="AH278" s="1383"/>
      <c r="AI278" s="1383"/>
      <c r="AJ278" s="1383"/>
      <c r="AK278" s="1383"/>
      <c r="AL278" s="1383"/>
      <c r="AM278" s="1383"/>
      <c r="AN278" s="1383"/>
      <c r="AO278" s="1383"/>
      <c r="AP278" s="1383"/>
      <c r="AQ278" s="1383"/>
      <c r="AR278" s="1383"/>
      <c r="AS278" s="1383"/>
      <c r="AT278" s="1383"/>
      <c r="AU278"/>
      <c r="AV278"/>
      <c r="AW278"/>
      <c r="AX278"/>
      <c r="AY278"/>
      <c r="AZ278"/>
      <c r="BA278"/>
      <c r="BB278"/>
    </row>
    <row r="279" spans="2:54" s="5" customFormat="1" ht="15" hidden="1" customHeight="1" x14ac:dyDescent="0.25">
      <c r="B279" s="188"/>
      <c r="C279" s="167"/>
      <c r="D279" s="34"/>
      <c r="E279" s="34"/>
      <c r="F279" s="583"/>
      <c r="G279" s="1383"/>
      <c r="H279" s="535">
        <v>0</v>
      </c>
      <c r="I279" s="535"/>
      <c r="J279" s="535"/>
      <c r="K279" s="535">
        <v>0</v>
      </c>
      <c r="L279" s="1607"/>
      <c r="M279" s="1684"/>
      <c r="N279" s="1684"/>
      <c r="O279" s="1684"/>
      <c r="P279" s="1684"/>
      <c r="Q279" s="1666"/>
      <c r="R279" s="1666"/>
      <c r="S279" s="1666"/>
      <c r="T279" s="1666"/>
      <c r="U279" s="1666"/>
      <c r="V279" s="1666"/>
      <c r="W279" s="1666"/>
      <c r="X279" s="1666"/>
      <c r="Y279" s="1666"/>
      <c r="Z279" s="1666"/>
      <c r="AA279" s="1666"/>
      <c r="AB279" s="1666"/>
      <c r="AC279" s="1666"/>
      <c r="AD279" s="1383"/>
      <c r="AE279" s="1383"/>
      <c r="AF279" s="1383"/>
      <c r="AG279" s="1383"/>
      <c r="AH279" s="1383"/>
      <c r="AI279" s="1383"/>
      <c r="AJ279" s="1383"/>
      <c r="AK279" s="1383"/>
      <c r="AL279" s="1383"/>
      <c r="AM279" s="1383"/>
      <c r="AN279" s="1383"/>
      <c r="AO279" s="1383"/>
      <c r="AP279" s="1383"/>
      <c r="AQ279" s="1383"/>
      <c r="AR279" s="1383"/>
      <c r="AS279" s="1383"/>
      <c r="AT279" s="1383"/>
      <c r="AU279"/>
      <c r="AV279"/>
      <c r="AW279"/>
      <c r="AX279"/>
      <c r="AY279"/>
      <c r="AZ279"/>
      <c r="BA279"/>
      <c r="BB279"/>
    </row>
    <row r="280" spans="2:54" s="5" customFormat="1" ht="16.5" hidden="1" customHeight="1" x14ac:dyDescent="0.25">
      <c r="B280" s="188"/>
      <c r="C280" s="167"/>
      <c r="D280" s="34"/>
      <c r="E280" s="34"/>
      <c r="F280" s="583"/>
      <c r="G280" s="1383"/>
      <c r="H280" s="535">
        <v>0</v>
      </c>
      <c r="I280" s="535"/>
      <c r="J280" s="535"/>
      <c r="K280" s="535">
        <v>0</v>
      </c>
      <c r="L280" s="1607"/>
      <c r="M280" s="1684"/>
      <c r="N280" s="1684"/>
      <c r="O280" s="1684"/>
      <c r="P280" s="1684"/>
      <c r="Q280" s="1666"/>
      <c r="R280" s="1666"/>
      <c r="S280" s="1666"/>
      <c r="T280" s="1666"/>
      <c r="U280" s="1666"/>
      <c r="V280" s="1666"/>
      <c r="W280" s="1666"/>
      <c r="X280" s="1666"/>
      <c r="Y280" s="1666"/>
      <c r="Z280" s="1666"/>
      <c r="AA280" s="1666"/>
      <c r="AB280" s="1666"/>
      <c r="AC280" s="1666"/>
      <c r="AD280" s="1383"/>
      <c r="AE280" s="1383"/>
      <c r="AF280" s="1383"/>
      <c r="AG280" s="1383"/>
      <c r="AH280" s="1383"/>
      <c r="AI280" s="1383"/>
      <c r="AJ280" s="1383"/>
      <c r="AK280" s="1383"/>
      <c r="AL280" s="1383"/>
      <c r="AM280" s="1383"/>
      <c r="AN280" s="1383"/>
      <c r="AO280" s="1383"/>
      <c r="AP280" s="1383"/>
      <c r="AQ280" s="1383"/>
      <c r="AR280" s="1383"/>
      <c r="AS280" s="1383"/>
      <c r="AT280" s="1383"/>
      <c r="AU280"/>
      <c r="AV280"/>
      <c r="AW280"/>
      <c r="AX280"/>
      <c r="AY280"/>
      <c r="AZ280"/>
      <c r="BA280"/>
      <c r="BB280"/>
    </row>
    <row r="281" spans="2:54" s="5" customFormat="1" ht="13.5" hidden="1" customHeight="1" x14ac:dyDescent="0.25">
      <c r="B281" s="188"/>
      <c r="C281" s="167"/>
      <c r="D281" s="34"/>
      <c r="E281" s="34"/>
      <c r="F281" s="583"/>
      <c r="G281" s="1383"/>
      <c r="H281" s="535">
        <v>0</v>
      </c>
      <c r="I281" s="535"/>
      <c r="J281" s="535"/>
      <c r="K281" s="535">
        <v>0</v>
      </c>
      <c r="L281" s="1607"/>
      <c r="M281" s="1684"/>
      <c r="N281" s="1684"/>
      <c r="O281" s="1684"/>
      <c r="P281" s="1684"/>
      <c r="Q281" s="1666"/>
      <c r="R281" s="1666"/>
      <c r="S281" s="1666"/>
      <c r="T281" s="1666"/>
      <c r="U281" s="1666"/>
      <c r="V281" s="1666"/>
      <c r="W281" s="1666"/>
      <c r="X281" s="1666"/>
      <c r="Y281" s="1666"/>
      <c r="Z281" s="1666"/>
      <c r="AA281" s="1666"/>
      <c r="AB281" s="1666"/>
      <c r="AC281" s="1666"/>
      <c r="AD281" s="1383"/>
      <c r="AE281" s="1383"/>
      <c r="AF281" s="1383"/>
      <c r="AG281" s="1383"/>
      <c r="AH281" s="1383"/>
      <c r="AI281" s="1383"/>
      <c r="AJ281" s="1383"/>
      <c r="AK281" s="1383"/>
      <c r="AL281" s="1383"/>
      <c r="AM281" s="1383"/>
      <c r="AN281" s="1383"/>
      <c r="AO281" s="1383"/>
      <c r="AP281" s="1383"/>
      <c r="AQ281" s="1383"/>
      <c r="AR281" s="1383"/>
      <c r="AS281" s="1383"/>
      <c r="AT281" s="1383"/>
      <c r="AU281"/>
      <c r="AV281"/>
      <c r="AW281"/>
      <c r="AX281"/>
      <c r="AY281"/>
      <c r="AZ281"/>
      <c r="BA281"/>
      <c r="BB281"/>
    </row>
    <row r="282" spans="2:54" s="5" customFormat="1" ht="15" hidden="1" customHeight="1" x14ac:dyDescent="0.25">
      <c r="B282" s="188"/>
      <c r="C282" s="167"/>
      <c r="D282" s="34"/>
      <c r="E282" s="34"/>
      <c r="F282" s="583"/>
      <c r="G282" s="1383"/>
      <c r="H282" s="535">
        <v>0</v>
      </c>
      <c r="I282" s="535"/>
      <c r="J282" s="535"/>
      <c r="K282" s="535">
        <v>0</v>
      </c>
      <c r="L282" s="1607"/>
      <c r="M282" s="1684"/>
      <c r="N282" s="1684"/>
      <c r="O282" s="1684"/>
      <c r="P282" s="1684"/>
      <c r="Q282" s="1666"/>
      <c r="R282" s="1666"/>
      <c r="S282" s="1666"/>
      <c r="T282" s="1666"/>
      <c r="U282" s="1666"/>
      <c r="V282" s="1666"/>
      <c r="W282" s="1666"/>
      <c r="X282" s="1666"/>
      <c r="Y282" s="1666"/>
      <c r="Z282" s="1666"/>
      <c r="AA282" s="1666"/>
      <c r="AB282" s="1666"/>
      <c r="AC282" s="1666"/>
      <c r="AD282" s="1383"/>
      <c r="AE282" s="1383"/>
      <c r="AF282" s="1383"/>
      <c r="AG282" s="1383"/>
      <c r="AH282" s="1383"/>
      <c r="AI282" s="1383"/>
      <c r="AJ282" s="1383"/>
      <c r="AK282" s="1383"/>
      <c r="AL282" s="1383"/>
      <c r="AM282" s="1383"/>
      <c r="AN282" s="1383"/>
      <c r="AO282" s="1383"/>
      <c r="AP282" s="1383"/>
      <c r="AQ282" s="1383"/>
      <c r="AR282" s="1383"/>
      <c r="AS282" s="1383"/>
      <c r="AT282" s="1383"/>
      <c r="AU282"/>
      <c r="AV282"/>
      <c r="AW282"/>
      <c r="AX282"/>
      <c r="AY282"/>
      <c r="AZ282"/>
      <c r="BA282"/>
      <c r="BB282"/>
    </row>
    <row r="283" spans="2:54" s="5" customFormat="1" ht="15" hidden="1" customHeight="1" x14ac:dyDescent="0.25">
      <c r="B283" s="188"/>
      <c r="C283" s="167"/>
      <c r="D283" s="34"/>
      <c r="E283" s="34"/>
      <c r="F283" s="583"/>
      <c r="G283" s="1383"/>
      <c r="H283" s="535">
        <v>0</v>
      </c>
      <c r="I283" s="535"/>
      <c r="J283" s="535"/>
      <c r="K283" s="535">
        <v>0</v>
      </c>
      <c r="L283" s="1607"/>
      <c r="M283" s="1684"/>
      <c r="N283" s="1684"/>
      <c r="O283" s="1684"/>
      <c r="P283" s="1684"/>
      <c r="Q283" s="1666"/>
      <c r="R283" s="1666"/>
      <c r="S283" s="1666"/>
      <c r="T283" s="1666"/>
      <c r="U283" s="1666"/>
      <c r="V283" s="1666"/>
      <c r="W283" s="1666"/>
      <c r="X283" s="1666"/>
      <c r="Y283" s="1666"/>
      <c r="Z283" s="1666"/>
      <c r="AA283" s="1666"/>
      <c r="AB283" s="1666"/>
      <c r="AC283" s="1666"/>
      <c r="AD283" s="1383"/>
      <c r="AE283" s="1383"/>
      <c r="AF283" s="1383"/>
      <c r="AG283" s="1383"/>
      <c r="AH283" s="1383"/>
      <c r="AI283" s="1383"/>
      <c r="AJ283" s="1383"/>
      <c r="AK283" s="1383"/>
      <c r="AL283" s="1383"/>
      <c r="AM283" s="1383"/>
      <c r="AN283" s="1383"/>
      <c r="AO283" s="1383"/>
      <c r="AP283" s="1383"/>
      <c r="AQ283" s="1383"/>
      <c r="AR283" s="1383"/>
      <c r="AS283" s="1383"/>
      <c r="AT283" s="1383"/>
      <c r="AU283"/>
      <c r="AV283"/>
      <c r="AW283"/>
      <c r="AX283"/>
      <c r="AY283"/>
      <c r="AZ283"/>
      <c r="BA283"/>
      <c r="BB283"/>
    </row>
    <row r="284" spans="2:54" s="5" customFormat="1" ht="15" hidden="1" customHeight="1" x14ac:dyDescent="0.25">
      <c r="B284" s="188"/>
      <c r="C284" s="167"/>
      <c r="D284" s="34"/>
      <c r="E284" s="34"/>
      <c r="F284" s="583"/>
      <c r="G284" s="1383"/>
      <c r="H284" s="535">
        <v>0</v>
      </c>
      <c r="I284" s="535"/>
      <c r="J284" s="535"/>
      <c r="K284" s="535">
        <v>0</v>
      </c>
      <c r="L284" s="1607"/>
      <c r="M284" s="1684"/>
      <c r="N284" s="1684"/>
      <c r="O284" s="1684"/>
      <c r="P284" s="1684"/>
      <c r="Q284" s="1666"/>
      <c r="R284" s="1666"/>
      <c r="S284" s="1666"/>
      <c r="T284" s="1666"/>
      <c r="U284" s="1666"/>
      <c r="V284" s="1666"/>
      <c r="W284" s="1666"/>
      <c r="X284" s="1666"/>
      <c r="Y284" s="1666"/>
      <c r="Z284" s="1666"/>
      <c r="AA284" s="1666"/>
      <c r="AB284" s="1666"/>
      <c r="AC284" s="1666"/>
      <c r="AD284" s="1383"/>
      <c r="AE284" s="1383"/>
      <c r="AF284" s="1383"/>
      <c r="AG284" s="1383"/>
      <c r="AH284" s="1383"/>
      <c r="AI284" s="1383"/>
      <c r="AJ284" s="1383"/>
      <c r="AK284" s="1383"/>
      <c r="AL284" s="1383"/>
      <c r="AM284" s="1383"/>
      <c r="AN284" s="1383"/>
      <c r="AO284" s="1383"/>
      <c r="AP284" s="1383"/>
      <c r="AQ284" s="1383"/>
      <c r="AR284" s="1383"/>
      <c r="AS284" s="1383"/>
      <c r="AT284" s="1383"/>
      <c r="AU284"/>
      <c r="AV284"/>
      <c r="AW284"/>
      <c r="AX284"/>
      <c r="AY284"/>
      <c r="AZ284"/>
      <c r="BA284"/>
      <c r="BB284"/>
    </row>
    <row r="285" spans="2:54" s="5" customFormat="1" ht="14.25" hidden="1" customHeight="1" x14ac:dyDescent="0.25">
      <c r="B285" s="188"/>
      <c r="C285" s="167"/>
      <c r="D285" s="34"/>
      <c r="E285" s="34"/>
      <c r="F285" s="583"/>
      <c r="G285" s="1383"/>
      <c r="H285" s="535">
        <v>0</v>
      </c>
      <c r="I285" s="535"/>
      <c r="J285" s="535"/>
      <c r="K285" s="535">
        <v>0</v>
      </c>
      <c r="L285" s="1607"/>
      <c r="M285" s="1684"/>
      <c r="N285" s="1684"/>
      <c r="O285" s="1684"/>
      <c r="P285" s="1684"/>
      <c r="Q285" s="1666"/>
      <c r="R285" s="1666"/>
      <c r="S285" s="1666"/>
      <c r="T285" s="1666"/>
      <c r="U285" s="1666"/>
      <c r="V285" s="1666"/>
      <c r="W285" s="1666"/>
      <c r="X285" s="1666"/>
      <c r="Y285" s="1666"/>
      <c r="Z285" s="1666"/>
      <c r="AA285" s="1666"/>
      <c r="AB285" s="1666"/>
      <c r="AC285" s="1666"/>
      <c r="AD285" s="1383"/>
      <c r="AE285" s="1383"/>
      <c r="AF285" s="1383"/>
      <c r="AG285" s="1383"/>
      <c r="AH285" s="1383"/>
      <c r="AI285" s="1383"/>
      <c r="AJ285" s="1383"/>
      <c r="AK285" s="1383"/>
      <c r="AL285" s="1383"/>
      <c r="AM285" s="1383"/>
      <c r="AN285" s="1383"/>
      <c r="AO285" s="1383"/>
      <c r="AP285" s="1383"/>
      <c r="AQ285" s="1383"/>
      <c r="AR285" s="1383"/>
      <c r="AS285" s="1383"/>
      <c r="AT285" s="1383"/>
      <c r="AU285"/>
      <c r="AV285"/>
      <c r="AW285"/>
      <c r="AX285"/>
      <c r="AY285"/>
      <c r="AZ285"/>
      <c r="BA285"/>
      <c r="BB285"/>
    </row>
    <row r="286" spans="2:54" s="1598" customFormat="1" ht="14.25" hidden="1" customHeight="1" x14ac:dyDescent="0.25">
      <c r="B286" s="188"/>
      <c r="C286" s="167"/>
      <c r="D286" s="34"/>
      <c r="E286" s="34"/>
      <c r="F286" s="583"/>
      <c r="G286" s="1383"/>
      <c r="H286" s="535"/>
      <c r="I286" s="535"/>
      <c r="J286" s="535"/>
      <c r="K286" s="535">
        <v>0</v>
      </c>
      <c r="L286" s="1607"/>
      <c r="M286" s="1684"/>
      <c r="N286" s="1684"/>
      <c r="O286" s="1684"/>
      <c r="P286" s="1684"/>
      <c r="Q286" s="1666"/>
      <c r="R286" s="1666"/>
      <c r="S286" s="1666"/>
      <c r="T286" s="1666"/>
      <c r="U286" s="1666"/>
      <c r="V286" s="1666"/>
      <c r="W286" s="1666"/>
      <c r="X286" s="1666"/>
      <c r="Y286" s="1666"/>
      <c r="Z286" s="1666"/>
      <c r="AA286" s="1666"/>
      <c r="AB286" s="1666"/>
      <c r="AC286" s="1666"/>
      <c r="AD286" s="1383"/>
      <c r="AE286" s="1383"/>
      <c r="AF286" s="1383"/>
      <c r="AG286" s="1383"/>
      <c r="AH286" s="1383"/>
      <c r="AI286" s="1383"/>
      <c r="AJ286" s="1383"/>
      <c r="AK286" s="1383"/>
      <c r="AL286" s="1383"/>
      <c r="AM286" s="1383"/>
      <c r="AN286" s="1383"/>
      <c r="AO286" s="1383"/>
      <c r="AP286" s="1383"/>
      <c r="AQ286" s="1383"/>
      <c r="AR286" s="1383"/>
      <c r="AS286" s="1383"/>
      <c r="AT286" s="1383"/>
      <c r="AU286" s="1643"/>
      <c r="AV286" s="1643"/>
      <c r="AW286" s="1643"/>
      <c r="AX286" s="1643"/>
      <c r="AY286" s="1643"/>
      <c r="AZ286" s="1643"/>
      <c r="BA286" s="1643"/>
      <c r="BB286" s="1643"/>
    </row>
    <row r="287" spans="2:54" s="5" customFormat="1" ht="15" hidden="1" customHeight="1" x14ac:dyDescent="0.25">
      <c r="B287" s="247" t="s">
        <v>1273</v>
      </c>
      <c r="C287" s="1690"/>
      <c r="D287" s="34"/>
      <c r="E287" s="34"/>
      <c r="F287" s="583"/>
      <c r="G287" s="1383"/>
      <c r="H287" s="535"/>
      <c r="I287" s="535"/>
      <c r="J287" s="535"/>
      <c r="K287" s="535">
        <v>0</v>
      </c>
      <c r="L287" s="1607"/>
      <c r="M287" s="1684"/>
      <c r="N287" s="1684"/>
      <c r="O287" s="1684"/>
      <c r="P287" s="1684"/>
      <c r="Q287" s="1666"/>
      <c r="R287" s="1666"/>
      <c r="S287" s="1666"/>
      <c r="T287" s="1666"/>
      <c r="U287" s="1666"/>
      <c r="V287" s="1666"/>
      <c r="W287" s="1666"/>
      <c r="X287" s="1666"/>
      <c r="Y287" s="1666"/>
      <c r="Z287" s="1666"/>
      <c r="AA287" s="1666"/>
      <c r="AB287" s="1666"/>
      <c r="AC287" s="1666"/>
      <c r="AD287" s="1383"/>
      <c r="AE287" s="1383"/>
      <c r="AF287" s="1383"/>
      <c r="AG287" s="1383"/>
      <c r="AH287" s="1383"/>
      <c r="AI287" s="1383"/>
      <c r="AJ287" s="1383"/>
      <c r="AK287" s="1383"/>
      <c r="AL287" s="1383"/>
      <c r="AM287" s="1383"/>
      <c r="AN287" s="1383"/>
      <c r="AO287" s="1383"/>
      <c r="AP287" s="1383"/>
      <c r="AQ287" s="1383"/>
      <c r="AR287" s="1383"/>
      <c r="AS287" s="1383"/>
      <c r="AT287" s="1383"/>
      <c r="AU287"/>
      <c r="AV287"/>
      <c r="AW287"/>
      <c r="AX287"/>
      <c r="AY287"/>
      <c r="AZ287"/>
      <c r="BA287"/>
      <c r="BB287"/>
    </row>
    <row r="288" spans="2:54" s="5" customFormat="1" hidden="1" x14ac:dyDescent="0.25">
      <c r="B288" s="188" t="s">
        <v>1230</v>
      </c>
      <c r="C288" s="167"/>
      <c r="D288" s="34"/>
      <c r="E288" s="34"/>
      <c r="F288" s="583"/>
      <c r="G288" s="1383">
        <v>0</v>
      </c>
      <c r="H288" s="535">
        <v>0</v>
      </c>
      <c r="I288" s="535"/>
      <c r="J288" s="535"/>
      <c r="K288" s="535">
        <v>0</v>
      </c>
      <c r="L288" s="1660"/>
      <c r="M288" s="1684"/>
      <c r="N288" s="1684"/>
      <c r="O288" s="1684"/>
      <c r="P288" s="1684"/>
      <c r="Q288" s="1666"/>
      <c r="R288" s="1666"/>
      <c r="S288" s="1666"/>
      <c r="T288" s="1666"/>
      <c r="U288" s="1666"/>
      <c r="V288" s="1666"/>
      <c r="W288" s="1666"/>
      <c r="X288" s="1666"/>
      <c r="Y288" s="1666"/>
      <c r="Z288" s="1666"/>
      <c r="AA288" s="1666"/>
      <c r="AB288" s="1666"/>
      <c r="AC288" s="1666"/>
      <c r="AD288" s="1383"/>
      <c r="AE288" s="1383"/>
      <c r="AF288" s="1383"/>
      <c r="AG288" s="1383"/>
      <c r="AH288" s="1383"/>
      <c r="AI288" s="1383"/>
      <c r="AJ288" s="1383"/>
      <c r="AK288" s="1383"/>
      <c r="AL288" s="1383"/>
      <c r="AM288" s="1383"/>
      <c r="AN288" s="1383"/>
      <c r="AO288" s="1383"/>
      <c r="AP288" s="1383"/>
      <c r="AQ288" s="1383"/>
      <c r="AR288" s="1383"/>
      <c r="AS288" s="1383"/>
      <c r="AT288" s="1383"/>
      <c r="AU288"/>
      <c r="AV288"/>
      <c r="AW288"/>
      <c r="AX288"/>
      <c r="AY288"/>
      <c r="AZ288"/>
      <c r="BA288"/>
      <c r="BB288"/>
    </row>
    <row r="289" spans="2:54" s="5" customFormat="1" hidden="1" x14ac:dyDescent="0.25">
      <c r="B289" s="188" t="s">
        <v>1231</v>
      </c>
      <c r="C289" s="167"/>
      <c r="D289" s="34"/>
      <c r="E289" s="34"/>
      <c r="F289" s="583"/>
      <c r="G289" s="1383">
        <v>0</v>
      </c>
      <c r="H289" s="535">
        <v>0</v>
      </c>
      <c r="I289" s="535"/>
      <c r="J289" s="535"/>
      <c r="K289" s="535">
        <v>0</v>
      </c>
      <c r="L289" s="1660"/>
      <c r="M289" s="1684"/>
      <c r="N289" s="1684"/>
      <c r="O289" s="1684"/>
      <c r="P289" s="1684"/>
      <c r="Q289" s="1666"/>
      <c r="R289" s="1666"/>
      <c r="S289" s="1666"/>
      <c r="T289" s="1666"/>
      <c r="U289" s="1666"/>
      <c r="V289" s="1666"/>
      <c r="W289" s="1666"/>
      <c r="X289" s="1666"/>
      <c r="Y289" s="1666"/>
      <c r="Z289" s="1666"/>
      <c r="AA289" s="1666"/>
      <c r="AB289" s="1666"/>
      <c r="AC289" s="1666"/>
      <c r="AD289" s="1383"/>
      <c r="AE289" s="1383"/>
      <c r="AF289" s="1383"/>
      <c r="AG289" s="1383"/>
      <c r="AH289" s="1383"/>
      <c r="AI289" s="1383"/>
      <c r="AJ289" s="1383"/>
      <c r="AK289" s="1383"/>
      <c r="AL289" s="1383"/>
      <c r="AM289" s="1383"/>
      <c r="AN289" s="1383"/>
      <c r="AO289" s="1383"/>
      <c r="AP289" s="1383"/>
      <c r="AQ289" s="1383"/>
      <c r="AR289" s="1383"/>
      <c r="AS289" s="1383"/>
      <c r="AT289" s="1383"/>
      <c r="AU289"/>
      <c r="AV289"/>
      <c r="AW289"/>
      <c r="AX289"/>
      <c r="AY289"/>
      <c r="AZ289"/>
      <c r="BA289"/>
      <c r="BB289"/>
    </row>
    <row r="290" spans="2:54" s="5" customFormat="1" hidden="1" x14ac:dyDescent="0.25">
      <c r="B290" s="188" t="s">
        <v>1232</v>
      </c>
      <c r="C290" s="167"/>
      <c r="D290" s="34"/>
      <c r="E290" s="34"/>
      <c r="F290" s="583"/>
      <c r="G290" s="1383">
        <v>0</v>
      </c>
      <c r="H290" s="535">
        <v>0</v>
      </c>
      <c r="I290" s="535"/>
      <c r="J290" s="535"/>
      <c r="K290" s="535">
        <v>0</v>
      </c>
      <c r="L290" s="1607"/>
      <c r="M290" s="1684"/>
      <c r="N290" s="1684"/>
      <c r="O290" s="1684"/>
      <c r="P290" s="1684"/>
      <c r="Q290" s="1666"/>
      <c r="R290" s="1666"/>
      <c r="S290" s="1666"/>
      <c r="T290" s="1666"/>
      <c r="U290" s="1666"/>
      <c r="V290" s="1666"/>
      <c r="W290" s="1666"/>
      <c r="X290" s="1666"/>
      <c r="Y290" s="1666"/>
      <c r="Z290" s="1666"/>
      <c r="AA290" s="1666"/>
      <c r="AB290" s="1666"/>
      <c r="AC290" s="1666"/>
      <c r="AD290" s="1383"/>
      <c r="AE290" s="1383"/>
      <c r="AF290" s="1383"/>
      <c r="AG290" s="1383"/>
      <c r="AH290" s="1383"/>
      <c r="AI290" s="1383"/>
      <c r="AJ290" s="1383"/>
      <c r="AK290" s="1383"/>
      <c r="AL290" s="1383"/>
      <c r="AM290" s="1383"/>
      <c r="AN290" s="1383"/>
      <c r="AO290" s="1383"/>
      <c r="AP290" s="1383"/>
      <c r="AQ290" s="1383"/>
      <c r="AR290" s="1383"/>
      <c r="AS290" s="1383"/>
      <c r="AT290" s="1383"/>
      <c r="AU290"/>
      <c r="AV290"/>
      <c r="AW290"/>
      <c r="AX290"/>
      <c r="AY290"/>
      <c r="AZ290"/>
      <c r="BA290"/>
      <c r="BB290"/>
    </row>
    <row r="291" spans="2:54" s="5" customFormat="1" ht="13.5" hidden="1" customHeight="1" x14ac:dyDescent="0.25">
      <c r="B291" s="188"/>
      <c r="C291" s="167"/>
      <c r="D291" s="34"/>
      <c r="E291" s="34"/>
      <c r="F291" s="583"/>
      <c r="G291" s="1383"/>
      <c r="H291" s="535">
        <v>0</v>
      </c>
      <c r="I291" s="535"/>
      <c r="J291" s="535"/>
      <c r="K291" s="535">
        <v>0</v>
      </c>
      <c r="L291" s="1607"/>
      <c r="M291" s="1684"/>
      <c r="N291" s="1684"/>
      <c r="O291" s="1684"/>
      <c r="P291" s="1684"/>
      <c r="Q291" s="1666"/>
      <c r="R291" s="1666"/>
      <c r="S291" s="1666"/>
      <c r="T291" s="1666"/>
      <c r="U291" s="1666"/>
      <c r="V291" s="1666"/>
      <c r="W291" s="1666"/>
      <c r="X291" s="1666"/>
      <c r="Y291" s="1666"/>
      <c r="Z291" s="1666"/>
      <c r="AA291" s="1666"/>
      <c r="AB291" s="1666"/>
      <c r="AC291" s="1666"/>
      <c r="AD291" s="1383"/>
      <c r="AE291" s="1383"/>
      <c r="AF291" s="1383"/>
      <c r="AG291" s="1383"/>
      <c r="AH291" s="1383"/>
      <c r="AI291" s="1383"/>
      <c r="AJ291" s="1383"/>
      <c r="AK291" s="1383"/>
      <c r="AL291" s="1383"/>
      <c r="AM291" s="1383"/>
      <c r="AN291" s="1383"/>
      <c r="AO291" s="1383"/>
      <c r="AP291" s="1383"/>
      <c r="AQ291" s="1383"/>
      <c r="AR291" s="1383"/>
      <c r="AS291" s="1383"/>
      <c r="AT291" s="1383"/>
      <c r="AU291"/>
      <c r="AV291"/>
      <c r="AW291"/>
      <c r="AX291"/>
      <c r="AY291"/>
      <c r="AZ291"/>
      <c r="BA291"/>
      <c r="BB291"/>
    </row>
    <row r="292" spans="2:54" s="5" customFormat="1" ht="13.5" hidden="1" customHeight="1" x14ac:dyDescent="0.25">
      <c r="B292" s="181"/>
      <c r="C292" s="185"/>
      <c r="D292" s="34"/>
      <c r="E292" s="34"/>
      <c r="F292" s="583"/>
      <c r="G292" s="1383"/>
      <c r="H292" s="535">
        <v>0</v>
      </c>
      <c r="I292" s="535"/>
      <c r="J292" s="535"/>
      <c r="K292" s="535">
        <v>0</v>
      </c>
      <c r="L292" s="1653"/>
      <c r="M292" s="1684"/>
      <c r="N292" s="1684"/>
      <c r="O292" s="1684"/>
      <c r="P292" s="1684"/>
      <c r="Q292" s="1666"/>
      <c r="R292" s="1666"/>
      <c r="S292" s="1666"/>
      <c r="T292" s="1666"/>
      <c r="U292" s="1666"/>
      <c r="V292" s="1666"/>
      <c r="W292" s="1666"/>
      <c r="X292" s="1666"/>
      <c r="Y292" s="1666"/>
      <c r="Z292" s="1666"/>
      <c r="AA292" s="1666"/>
      <c r="AB292" s="1666"/>
      <c r="AC292" s="1666"/>
      <c r="AD292" s="1383"/>
      <c r="AE292" s="1383"/>
      <c r="AF292" s="1383"/>
      <c r="AG292" s="1383"/>
      <c r="AH292" s="1383"/>
      <c r="AI292" s="1383"/>
      <c r="AJ292" s="1383"/>
      <c r="AK292" s="1383"/>
      <c r="AL292" s="1383"/>
      <c r="AM292" s="1383"/>
      <c r="AN292" s="1383"/>
      <c r="AO292" s="1383"/>
      <c r="AP292" s="1383"/>
      <c r="AQ292" s="1383"/>
      <c r="AR292" s="1383"/>
      <c r="AS292" s="1383"/>
      <c r="AT292" s="1383"/>
      <c r="AU292"/>
      <c r="AV292"/>
      <c r="AW292"/>
      <c r="AX292"/>
      <c r="AY292"/>
      <c r="AZ292"/>
      <c r="BA292"/>
      <c r="BB292"/>
    </row>
    <row r="293" spans="2:54" s="5" customFormat="1" ht="13.5" hidden="1" customHeight="1" x14ac:dyDescent="0.25">
      <c r="B293" s="188"/>
      <c r="C293" s="167"/>
      <c r="D293" s="34"/>
      <c r="E293" s="34"/>
      <c r="F293" s="583"/>
      <c r="G293" s="1383"/>
      <c r="H293" s="535">
        <v>0</v>
      </c>
      <c r="I293" s="535"/>
      <c r="J293" s="535"/>
      <c r="K293" s="535">
        <v>0</v>
      </c>
      <c r="L293" s="1607"/>
      <c r="M293" s="1684"/>
      <c r="N293" s="1684"/>
      <c r="O293" s="1684"/>
      <c r="P293" s="1684"/>
      <c r="Q293" s="1666"/>
      <c r="R293" s="1666"/>
      <c r="S293" s="1666"/>
      <c r="T293" s="1666"/>
      <c r="U293" s="1666"/>
      <c r="V293" s="1666"/>
      <c r="W293" s="1666"/>
      <c r="X293" s="1666"/>
      <c r="Y293" s="1666"/>
      <c r="Z293" s="1666"/>
      <c r="AA293" s="1666"/>
      <c r="AB293" s="1666"/>
      <c r="AC293" s="1666"/>
      <c r="AD293" s="1383"/>
      <c r="AE293" s="1383"/>
      <c r="AF293" s="1383"/>
      <c r="AG293" s="1383"/>
      <c r="AH293" s="1383"/>
      <c r="AI293" s="1383"/>
      <c r="AJ293" s="1383"/>
      <c r="AK293" s="1383"/>
      <c r="AL293" s="1383"/>
      <c r="AM293" s="1383"/>
      <c r="AN293" s="1383"/>
      <c r="AO293" s="1383"/>
      <c r="AP293" s="1383"/>
      <c r="AQ293" s="1383"/>
      <c r="AR293" s="1383"/>
      <c r="AS293" s="1383"/>
      <c r="AT293" s="1383"/>
      <c r="AU293"/>
      <c r="AV293"/>
      <c r="AW293"/>
      <c r="AX293"/>
      <c r="AY293"/>
      <c r="AZ293"/>
      <c r="BA293"/>
      <c r="BB293"/>
    </row>
    <row r="294" spans="2:54" s="5" customFormat="1" ht="13.5" hidden="1" customHeight="1" x14ac:dyDescent="0.25">
      <c r="B294" s="188"/>
      <c r="C294" s="167"/>
      <c r="D294" s="34"/>
      <c r="E294" s="34"/>
      <c r="F294" s="583"/>
      <c r="G294" s="1383"/>
      <c r="H294" s="535">
        <v>0</v>
      </c>
      <c r="I294" s="535"/>
      <c r="J294" s="535"/>
      <c r="K294" s="535">
        <v>0</v>
      </c>
      <c r="L294" s="1607"/>
      <c r="M294" s="1684"/>
      <c r="N294" s="1684"/>
      <c r="O294" s="1684"/>
      <c r="P294" s="1684"/>
      <c r="Q294" s="1666"/>
      <c r="R294" s="1666"/>
      <c r="S294" s="1666"/>
      <c r="T294" s="1666"/>
      <c r="U294" s="1666"/>
      <c r="V294" s="1666"/>
      <c r="W294" s="1666"/>
      <c r="X294" s="1666"/>
      <c r="Y294" s="1666"/>
      <c r="Z294" s="1666"/>
      <c r="AA294" s="1666"/>
      <c r="AB294" s="1666"/>
      <c r="AC294" s="1666"/>
      <c r="AD294" s="1383"/>
      <c r="AE294" s="1383"/>
      <c r="AF294" s="1383"/>
      <c r="AG294" s="1383"/>
      <c r="AH294" s="1383"/>
      <c r="AI294" s="1383"/>
      <c r="AJ294" s="1383"/>
      <c r="AK294" s="1383"/>
      <c r="AL294" s="1383"/>
      <c r="AM294" s="1383"/>
      <c r="AN294" s="1383"/>
      <c r="AO294" s="1383"/>
      <c r="AP294" s="1383"/>
      <c r="AQ294" s="1383"/>
      <c r="AR294" s="1383"/>
      <c r="AS294" s="1383"/>
      <c r="AT294" s="1383"/>
      <c r="AU294"/>
      <c r="AV294"/>
      <c r="AW294"/>
      <c r="AX294"/>
      <c r="AY294"/>
      <c r="AZ294"/>
      <c r="BA294"/>
      <c r="BB294"/>
    </row>
    <row r="295" spans="2:54" s="5" customFormat="1" ht="13.5" hidden="1" customHeight="1" x14ac:dyDescent="0.25">
      <c r="B295" s="188"/>
      <c r="C295" s="167"/>
      <c r="D295" s="34"/>
      <c r="E295" s="34"/>
      <c r="F295" s="583"/>
      <c r="G295" s="1383"/>
      <c r="H295" s="535">
        <v>0</v>
      </c>
      <c r="I295" s="535"/>
      <c r="J295" s="535"/>
      <c r="K295" s="535">
        <v>0</v>
      </c>
      <c r="L295" s="1607"/>
      <c r="M295" s="1684"/>
      <c r="N295" s="1684"/>
      <c r="O295" s="1684"/>
      <c r="P295" s="1684"/>
      <c r="Q295" s="1666"/>
      <c r="R295" s="1666"/>
      <c r="S295" s="1666"/>
      <c r="T295" s="1666"/>
      <c r="U295" s="1666"/>
      <c r="V295" s="1666"/>
      <c r="W295" s="1666"/>
      <c r="X295" s="1666"/>
      <c r="Y295" s="1666"/>
      <c r="Z295" s="1666"/>
      <c r="AA295" s="1666"/>
      <c r="AB295" s="1666"/>
      <c r="AC295" s="1666"/>
      <c r="AD295" s="1383"/>
      <c r="AE295" s="1383"/>
      <c r="AF295" s="1383"/>
      <c r="AG295" s="1383"/>
      <c r="AH295" s="1383"/>
      <c r="AI295" s="1383"/>
      <c r="AJ295" s="1383"/>
      <c r="AK295" s="1383"/>
      <c r="AL295" s="1383"/>
      <c r="AM295" s="1383"/>
      <c r="AN295" s="1383"/>
      <c r="AO295" s="1383"/>
      <c r="AP295" s="1383"/>
      <c r="AQ295" s="1383"/>
      <c r="AR295" s="1383"/>
      <c r="AS295" s="1383"/>
      <c r="AT295" s="1383"/>
      <c r="AU295"/>
      <c r="AV295"/>
      <c r="AW295"/>
      <c r="AX295"/>
      <c r="AY295"/>
      <c r="AZ295"/>
      <c r="BA295"/>
      <c r="BB295"/>
    </row>
    <row r="296" spans="2:54" s="5" customFormat="1" ht="13.5" hidden="1" customHeight="1" x14ac:dyDescent="0.25">
      <c r="B296" s="188"/>
      <c r="C296" s="185"/>
      <c r="D296" s="34"/>
      <c r="E296" s="34"/>
      <c r="F296" s="583"/>
      <c r="G296" s="1383"/>
      <c r="H296" s="535">
        <v>0</v>
      </c>
      <c r="I296" s="535"/>
      <c r="J296" s="535"/>
      <c r="K296" s="535">
        <v>0</v>
      </c>
      <c r="L296" s="1607"/>
      <c r="M296" s="1684"/>
      <c r="N296" s="1684"/>
      <c r="O296" s="1684"/>
      <c r="P296" s="1684"/>
      <c r="Q296" s="1666"/>
      <c r="R296" s="1666"/>
      <c r="S296" s="1666"/>
      <c r="T296" s="1666"/>
      <c r="U296" s="1666"/>
      <c r="V296" s="1666"/>
      <c r="W296" s="1666"/>
      <c r="X296" s="1666"/>
      <c r="Y296" s="1666"/>
      <c r="Z296" s="1666"/>
      <c r="AA296" s="1666"/>
      <c r="AB296" s="1666"/>
      <c r="AC296" s="1666"/>
      <c r="AD296" s="1383"/>
      <c r="AE296" s="1383"/>
      <c r="AF296" s="1383"/>
      <c r="AG296" s="1383"/>
      <c r="AH296" s="1383"/>
      <c r="AI296" s="1383"/>
      <c r="AJ296" s="1383"/>
      <c r="AK296" s="1383"/>
      <c r="AL296" s="1383"/>
      <c r="AM296" s="1383"/>
      <c r="AN296" s="1383"/>
      <c r="AO296" s="1383"/>
      <c r="AP296" s="1383"/>
      <c r="AQ296" s="1383"/>
      <c r="AR296" s="1383"/>
      <c r="AS296" s="1383"/>
      <c r="AT296" s="1383"/>
      <c r="AU296"/>
      <c r="AV296"/>
      <c r="AW296"/>
      <c r="AX296"/>
      <c r="AY296"/>
      <c r="AZ296"/>
      <c r="BA296"/>
      <c r="BB296"/>
    </row>
    <row r="297" spans="2:54" s="5" customFormat="1" ht="13.5" hidden="1" customHeight="1" x14ac:dyDescent="0.25">
      <c r="B297" s="188"/>
      <c r="C297" s="164"/>
      <c r="D297" s="34"/>
      <c r="E297" s="34"/>
      <c r="F297" s="583"/>
      <c r="G297" s="1383"/>
      <c r="H297" s="535">
        <v>0</v>
      </c>
      <c r="I297" s="535"/>
      <c r="J297" s="535"/>
      <c r="K297" s="535">
        <v>0</v>
      </c>
      <c r="L297" s="1607"/>
      <c r="M297" s="1684"/>
      <c r="N297" s="1684"/>
      <c r="O297" s="1684"/>
      <c r="P297" s="1684"/>
      <c r="Q297" s="1666"/>
      <c r="R297" s="1666"/>
      <c r="S297" s="1666"/>
      <c r="T297" s="1666"/>
      <c r="U297" s="1666"/>
      <c r="V297" s="1666"/>
      <c r="W297" s="1666"/>
      <c r="X297" s="1666"/>
      <c r="Y297" s="1666"/>
      <c r="Z297" s="1666"/>
      <c r="AA297" s="1666"/>
      <c r="AB297" s="1666"/>
      <c r="AC297" s="1666"/>
      <c r="AD297" s="1383"/>
      <c r="AE297" s="1383"/>
      <c r="AF297" s="1383"/>
      <c r="AG297" s="1383"/>
      <c r="AH297" s="1383"/>
      <c r="AI297" s="1383"/>
      <c r="AJ297" s="1383"/>
      <c r="AK297" s="1383"/>
      <c r="AL297" s="1383"/>
      <c r="AM297" s="1383"/>
      <c r="AN297" s="1383"/>
      <c r="AO297" s="1383"/>
      <c r="AP297" s="1383"/>
      <c r="AQ297" s="1383"/>
      <c r="AR297" s="1383"/>
      <c r="AS297" s="1383"/>
      <c r="AT297" s="1383"/>
      <c r="AU297"/>
      <c r="AV297"/>
      <c r="AW297"/>
      <c r="AX297"/>
      <c r="AY297"/>
      <c r="AZ297"/>
      <c r="BA297"/>
      <c r="BB297"/>
    </row>
    <row r="298" spans="2:54" s="5" customFormat="1" ht="13.5" hidden="1" customHeight="1" x14ac:dyDescent="0.25">
      <c r="B298" s="188"/>
      <c r="C298" s="164"/>
      <c r="D298" s="34"/>
      <c r="E298" s="34"/>
      <c r="F298" s="583"/>
      <c r="G298" s="1383"/>
      <c r="H298" s="535">
        <v>0</v>
      </c>
      <c r="I298" s="535"/>
      <c r="J298" s="535"/>
      <c r="K298" s="535">
        <v>0</v>
      </c>
      <c r="L298" s="1607"/>
      <c r="M298" s="1684"/>
      <c r="N298" s="1684"/>
      <c r="O298" s="1684"/>
      <c r="P298" s="1684"/>
      <c r="Q298" s="1666"/>
      <c r="R298" s="1666"/>
      <c r="S298" s="1666"/>
      <c r="T298" s="1666"/>
      <c r="U298" s="1666"/>
      <c r="V298" s="1666"/>
      <c r="W298" s="1666"/>
      <c r="X298" s="1666"/>
      <c r="Y298" s="1666"/>
      <c r="Z298" s="1666"/>
      <c r="AA298" s="1666"/>
      <c r="AB298" s="1666"/>
      <c r="AC298" s="1666"/>
      <c r="AD298" s="1383"/>
      <c r="AE298" s="1383"/>
      <c r="AF298" s="1383"/>
      <c r="AG298" s="1383"/>
      <c r="AH298" s="1383"/>
      <c r="AI298" s="1383"/>
      <c r="AJ298" s="1383"/>
      <c r="AK298" s="1383"/>
      <c r="AL298" s="1383"/>
      <c r="AM298" s="1383"/>
      <c r="AN298" s="1383"/>
      <c r="AO298" s="1383"/>
      <c r="AP298" s="1383"/>
      <c r="AQ298" s="1383"/>
      <c r="AR298" s="1383"/>
      <c r="AS298" s="1383"/>
      <c r="AT298" s="1383"/>
      <c r="AU298"/>
      <c r="AV298"/>
      <c r="AW298"/>
      <c r="AX298"/>
      <c r="AY298"/>
      <c r="AZ298"/>
      <c r="BA298"/>
      <c r="BB298"/>
    </row>
    <row r="299" spans="2:54" s="5" customFormat="1" ht="13.5" hidden="1" customHeight="1" x14ac:dyDescent="0.25">
      <c r="B299" s="188"/>
      <c r="C299" s="164"/>
      <c r="D299" s="34"/>
      <c r="E299" s="34"/>
      <c r="F299" s="583"/>
      <c r="G299" s="1383"/>
      <c r="H299" s="583"/>
      <c r="I299" s="583"/>
      <c r="J299" s="583"/>
      <c r="K299" s="535">
        <v>0</v>
      </c>
      <c r="L299" s="1607"/>
      <c r="M299" s="1684"/>
      <c r="N299" s="1684"/>
      <c r="O299" s="1684"/>
      <c r="P299" s="1684"/>
      <c r="Q299" s="1666"/>
      <c r="R299" s="1666"/>
      <c r="S299" s="1666"/>
      <c r="T299" s="1666"/>
      <c r="U299" s="1666"/>
      <c r="V299" s="1666"/>
      <c r="W299" s="1666"/>
      <c r="X299" s="1666"/>
      <c r="Y299" s="1666"/>
      <c r="Z299" s="1666"/>
      <c r="AA299" s="1666"/>
      <c r="AB299" s="1666"/>
      <c r="AC299" s="1666"/>
      <c r="AD299" s="1383"/>
      <c r="AE299" s="1383"/>
      <c r="AF299" s="1383"/>
      <c r="AG299" s="1383"/>
      <c r="AH299" s="1383"/>
      <c r="AI299" s="1383"/>
      <c r="AJ299" s="1383"/>
      <c r="AK299" s="1383"/>
      <c r="AL299" s="1383"/>
      <c r="AM299" s="1383"/>
      <c r="AN299" s="1383"/>
      <c r="AO299" s="1383"/>
      <c r="AP299" s="1383"/>
      <c r="AQ299" s="1383"/>
      <c r="AR299" s="1383"/>
      <c r="AS299" s="1383"/>
      <c r="AT299" s="1383"/>
      <c r="AU299"/>
      <c r="AV299"/>
      <c r="AW299"/>
      <c r="AX299"/>
      <c r="AY299"/>
      <c r="AZ299"/>
      <c r="BA299"/>
      <c r="BB299"/>
    </row>
    <row r="300" spans="2:54" s="5" customFormat="1" ht="15" hidden="1" customHeight="1" x14ac:dyDescent="0.25">
      <c r="B300" s="247" t="s">
        <v>1274</v>
      </c>
      <c r="C300" s="185"/>
      <c r="D300" s="34"/>
      <c r="E300" s="34"/>
      <c r="F300" s="583"/>
      <c r="G300" s="1383"/>
      <c r="H300" s="583"/>
      <c r="I300" s="583"/>
      <c r="J300" s="583"/>
      <c r="K300" s="535">
        <v>0</v>
      </c>
      <c r="L300" s="1607"/>
      <c r="M300" s="1684"/>
      <c r="N300" s="1684"/>
      <c r="O300" s="1684"/>
      <c r="P300" s="1684"/>
      <c r="Q300" s="1666"/>
      <c r="R300" s="1666"/>
      <c r="S300" s="1666"/>
      <c r="T300" s="1666"/>
      <c r="U300" s="1666"/>
      <c r="V300" s="1666"/>
      <c r="W300" s="1666"/>
      <c r="X300" s="1666"/>
      <c r="Y300" s="1666"/>
      <c r="Z300" s="1666"/>
      <c r="AA300" s="1666"/>
      <c r="AB300" s="1666"/>
      <c r="AC300" s="1666"/>
      <c r="AD300" s="1383"/>
      <c r="AE300" s="1383"/>
      <c r="AF300" s="1383"/>
      <c r="AG300" s="1383"/>
      <c r="AH300" s="1383"/>
      <c r="AI300" s="1383"/>
      <c r="AJ300" s="1383"/>
      <c r="AK300" s="1383"/>
      <c r="AL300" s="1383"/>
      <c r="AM300" s="1383"/>
      <c r="AN300" s="1383"/>
      <c r="AO300" s="1383"/>
      <c r="AP300" s="1383"/>
      <c r="AQ300" s="1383"/>
      <c r="AR300" s="1383"/>
      <c r="AS300" s="1383"/>
      <c r="AT300" s="1383"/>
      <c r="AU300"/>
      <c r="AV300"/>
      <c r="AW300"/>
      <c r="AX300"/>
      <c r="AY300"/>
      <c r="AZ300"/>
      <c r="BA300"/>
      <c r="BB300"/>
    </row>
    <row r="301" spans="2:54" s="5" customFormat="1" hidden="1" x14ac:dyDescent="0.25">
      <c r="B301" s="188" t="s">
        <v>1287</v>
      </c>
      <c r="C301" s="164"/>
      <c r="D301" s="34"/>
      <c r="E301" s="34"/>
      <c r="F301" s="583"/>
      <c r="G301" s="1383">
        <v>0</v>
      </c>
      <c r="H301" s="535">
        <v>0</v>
      </c>
      <c r="I301" s="535"/>
      <c r="J301" s="535"/>
      <c r="K301" s="535">
        <v>0</v>
      </c>
      <c r="L301" s="1607"/>
      <c r="M301" s="1684"/>
      <c r="N301" s="1684"/>
      <c r="O301" s="1684"/>
      <c r="P301" s="1684"/>
      <c r="Q301" s="1666"/>
      <c r="R301" s="1666"/>
      <c r="S301" s="1666"/>
      <c r="T301" s="1666"/>
      <c r="U301" s="1666"/>
      <c r="V301" s="1666"/>
      <c r="W301" s="1666"/>
      <c r="X301" s="1666"/>
      <c r="Y301" s="1666"/>
      <c r="Z301" s="1666"/>
      <c r="AA301" s="1666"/>
      <c r="AB301" s="1666"/>
      <c r="AC301" s="1666"/>
      <c r="AD301" s="1383"/>
      <c r="AE301" s="1383"/>
      <c r="AF301" s="1383"/>
      <c r="AG301" s="1383"/>
      <c r="AH301" s="1383"/>
      <c r="AI301" s="1383"/>
      <c r="AJ301" s="1383"/>
      <c r="AK301" s="1383"/>
      <c r="AL301" s="1383"/>
      <c r="AM301" s="1383"/>
      <c r="AN301" s="1383"/>
      <c r="AO301" s="1383"/>
      <c r="AP301" s="1383"/>
      <c r="AQ301" s="1383"/>
      <c r="AR301" s="1383"/>
      <c r="AS301" s="1383"/>
      <c r="AT301" s="1383"/>
      <c r="AU301"/>
      <c r="AV301"/>
      <c r="AW301"/>
      <c r="AX301"/>
      <c r="AY301"/>
      <c r="AZ301"/>
      <c r="BA301"/>
      <c r="BB301"/>
    </row>
    <row r="302" spans="2:54" s="5" customFormat="1" hidden="1" x14ac:dyDescent="0.25">
      <c r="B302" s="188" t="s">
        <v>1288</v>
      </c>
      <c r="C302" s="164"/>
      <c r="D302" s="34"/>
      <c r="E302" s="34"/>
      <c r="F302" s="583"/>
      <c r="G302" s="1383">
        <v>0</v>
      </c>
      <c r="H302" s="535">
        <v>0</v>
      </c>
      <c r="I302" s="535"/>
      <c r="J302" s="535"/>
      <c r="K302" s="535">
        <v>0</v>
      </c>
      <c r="L302" s="1607"/>
      <c r="M302" s="1684"/>
      <c r="N302" s="1684"/>
      <c r="O302" s="1684"/>
      <c r="P302" s="1684"/>
      <c r="Q302" s="1666"/>
      <c r="R302" s="1666"/>
      <c r="S302" s="1666"/>
      <c r="T302" s="1666"/>
      <c r="U302" s="1666"/>
      <c r="V302" s="1666"/>
      <c r="W302" s="1666"/>
      <c r="X302" s="1666"/>
      <c r="Y302" s="1666"/>
      <c r="Z302" s="1666"/>
      <c r="AA302" s="1666"/>
      <c r="AB302" s="1666"/>
      <c r="AC302" s="1666"/>
      <c r="AD302" s="1383"/>
      <c r="AE302" s="1383"/>
      <c r="AF302" s="1383"/>
      <c r="AG302" s="1383"/>
      <c r="AH302" s="1383"/>
      <c r="AI302" s="1383"/>
      <c r="AJ302" s="1383"/>
      <c r="AK302" s="1383"/>
      <c r="AL302" s="1383"/>
      <c r="AM302" s="1383"/>
      <c r="AN302" s="1383"/>
      <c r="AO302" s="1383"/>
      <c r="AP302" s="1383"/>
      <c r="AQ302" s="1383"/>
      <c r="AR302" s="1383"/>
      <c r="AS302" s="1383"/>
      <c r="AT302" s="1383"/>
      <c r="AU302"/>
      <c r="AV302"/>
      <c r="AW302"/>
      <c r="AX302"/>
      <c r="AY302"/>
      <c r="AZ302"/>
      <c r="BA302"/>
      <c r="BB302"/>
    </row>
    <row r="303" spans="2:54" s="5" customFormat="1" hidden="1" x14ac:dyDescent="0.25">
      <c r="B303" s="188" t="s">
        <v>1233</v>
      </c>
      <c r="C303" s="164"/>
      <c r="D303" s="34"/>
      <c r="E303" s="34"/>
      <c r="F303" s="583"/>
      <c r="G303" s="1383">
        <v>0</v>
      </c>
      <c r="H303" s="535">
        <v>0</v>
      </c>
      <c r="I303" s="535"/>
      <c r="J303" s="535"/>
      <c r="K303" s="535">
        <v>0</v>
      </c>
      <c r="L303" s="1607"/>
      <c r="M303" s="1684"/>
      <c r="N303" s="1684"/>
      <c r="O303" s="1684"/>
      <c r="P303" s="1684"/>
      <c r="Q303" s="1666"/>
      <c r="R303" s="1666"/>
      <c r="S303" s="1666"/>
      <c r="T303" s="1666"/>
      <c r="U303" s="1666"/>
      <c r="V303" s="1666"/>
      <c r="W303" s="1666"/>
      <c r="X303" s="1666"/>
      <c r="Y303" s="1666"/>
      <c r="Z303" s="1666"/>
      <c r="AA303" s="1666"/>
      <c r="AB303" s="1666"/>
      <c r="AC303" s="1666"/>
      <c r="AD303" s="1383"/>
      <c r="AE303" s="1383"/>
      <c r="AF303" s="1383"/>
      <c r="AG303" s="1383"/>
      <c r="AH303" s="1383"/>
      <c r="AI303" s="1383"/>
      <c r="AJ303" s="1383"/>
      <c r="AK303" s="1383"/>
      <c r="AL303" s="1383"/>
      <c r="AM303" s="1383"/>
      <c r="AN303" s="1383"/>
      <c r="AO303" s="1383"/>
      <c r="AP303" s="1383"/>
      <c r="AQ303" s="1383"/>
      <c r="AR303" s="1383"/>
      <c r="AS303" s="1383"/>
      <c r="AT303" s="1383"/>
      <c r="AU303"/>
      <c r="AV303"/>
      <c r="AW303"/>
      <c r="AX303"/>
      <c r="AY303"/>
      <c r="AZ303"/>
      <c r="BA303"/>
      <c r="BB303"/>
    </row>
    <row r="304" spans="2:54" s="5" customFormat="1" hidden="1" x14ac:dyDescent="0.25">
      <c r="B304" s="188" t="s">
        <v>1234</v>
      </c>
      <c r="C304" s="164"/>
      <c r="D304" s="34"/>
      <c r="E304" s="34"/>
      <c r="F304" s="583"/>
      <c r="G304" s="1383">
        <v>0</v>
      </c>
      <c r="H304" s="535">
        <v>0</v>
      </c>
      <c r="I304" s="535"/>
      <c r="J304" s="535"/>
      <c r="K304" s="535">
        <v>0</v>
      </c>
      <c r="L304" s="1607"/>
      <c r="M304" s="1684"/>
      <c r="N304" s="1684"/>
      <c r="O304" s="1684"/>
      <c r="P304" s="1684"/>
      <c r="Q304" s="1666"/>
      <c r="R304" s="1666"/>
      <c r="S304" s="1666"/>
      <c r="T304" s="1666"/>
      <c r="U304" s="1666"/>
      <c r="V304" s="1666"/>
      <c r="W304" s="1666"/>
      <c r="X304" s="1666"/>
      <c r="Y304" s="1666"/>
      <c r="Z304" s="1666"/>
      <c r="AA304" s="1666"/>
      <c r="AB304" s="1666"/>
      <c r="AC304" s="1666"/>
      <c r="AD304" s="1383"/>
      <c r="AE304" s="1383"/>
      <c r="AF304" s="1383"/>
      <c r="AG304" s="1383"/>
      <c r="AH304" s="1383"/>
      <c r="AI304" s="1383"/>
      <c r="AJ304" s="1383"/>
      <c r="AK304" s="1383"/>
      <c r="AL304" s="1383"/>
      <c r="AM304" s="1383"/>
      <c r="AN304" s="1383"/>
      <c r="AO304" s="1383"/>
      <c r="AP304" s="1383"/>
      <c r="AQ304" s="1383"/>
      <c r="AR304" s="1383"/>
      <c r="AS304" s="1383"/>
      <c r="AT304" s="1383"/>
      <c r="AU304"/>
      <c r="AV304"/>
      <c r="AW304"/>
      <c r="AX304"/>
      <c r="AY304"/>
      <c r="AZ304"/>
      <c r="BA304"/>
      <c r="BB304"/>
    </row>
    <row r="305" spans="2:54" s="5" customFormat="1" hidden="1" x14ac:dyDescent="0.25">
      <c r="B305" s="188" t="s">
        <v>1286</v>
      </c>
      <c r="C305" s="164"/>
      <c r="D305" s="34"/>
      <c r="E305" s="34"/>
      <c r="F305" s="583"/>
      <c r="G305" s="1383">
        <v>0</v>
      </c>
      <c r="H305" s="535">
        <v>0</v>
      </c>
      <c r="I305" s="535"/>
      <c r="J305" s="535"/>
      <c r="K305" s="535">
        <v>0</v>
      </c>
      <c r="L305" s="1607"/>
      <c r="M305" s="1684"/>
      <c r="N305" s="1684"/>
      <c r="O305" s="1684"/>
      <c r="P305" s="1684"/>
      <c r="Q305" s="1666"/>
      <c r="R305" s="1666"/>
      <c r="S305" s="1666"/>
      <c r="T305" s="1666"/>
      <c r="U305" s="1666"/>
      <c r="V305" s="1666"/>
      <c r="W305" s="1666"/>
      <c r="X305" s="1666"/>
      <c r="Y305" s="1666"/>
      <c r="Z305" s="1666"/>
      <c r="AA305" s="1666"/>
      <c r="AB305" s="1666"/>
      <c r="AC305" s="1666"/>
      <c r="AD305" s="1383"/>
      <c r="AE305" s="1383"/>
      <c r="AF305" s="1383"/>
      <c r="AG305" s="1383"/>
      <c r="AH305" s="1383"/>
      <c r="AI305" s="1383"/>
      <c r="AJ305" s="1383"/>
      <c r="AK305" s="1383"/>
      <c r="AL305" s="1383"/>
      <c r="AM305" s="1383"/>
      <c r="AN305" s="1383"/>
      <c r="AO305" s="1383"/>
      <c r="AP305" s="1383"/>
      <c r="AQ305" s="1383"/>
      <c r="AR305" s="1383"/>
      <c r="AS305" s="1383"/>
      <c r="AT305" s="1383"/>
      <c r="AU305"/>
      <c r="AV305"/>
      <c r="AW305"/>
      <c r="AX305"/>
      <c r="AY305"/>
      <c r="AZ305"/>
      <c r="BA305"/>
      <c r="BB305"/>
    </row>
    <row r="306" spans="2:54" s="5" customFormat="1" ht="30" hidden="1" x14ac:dyDescent="0.25">
      <c r="B306" s="188" t="s">
        <v>1236</v>
      </c>
      <c r="C306" s="164"/>
      <c r="D306" s="34"/>
      <c r="E306" s="34"/>
      <c r="F306" s="583"/>
      <c r="G306" s="1383">
        <v>0</v>
      </c>
      <c r="H306" s="535">
        <v>0</v>
      </c>
      <c r="I306" s="535"/>
      <c r="J306" s="535"/>
      <c r="K306" s="535">
        <v>0</v>
      </c>
      <c r="L306" s="1607"/>
      <c r="M306" s="1684"/>
      <c r="N306" s="1684"/>
      <c r="O306" s="1684"/>
      <c r="P306" s="1684"/>
      <c r="Q306" s="1666"/>
      <c r="R306" s="1666"/>
      <c r="S306" s="1666"/>
      <c r="T306" s="1666"/>
      <c r="U306" s="1666"/>
      <c r="V306" s="1666"/>
      <c r="W306" s="1666"/>
      <c r="X306" s="1666"/>
      <c r="Y306" s="1666"/>
      <c r="Z306" s="1666"/>
      <c r="AA306" s="1666"/>
      <c r="AB306" s="1666"/>
      <c r="AC306" s="1666"/>
      <c r="AD306" s="1383"/>
      <c r="AE306" s="1383"/>
      <c r="AF306" s="1383"/>
      <c r="AG306" s="1383"/>
      <c r="AH306" s="1383"/>
      <c r="AI306" s="1383"/>
      <c r="AJ306" s="1383"/>
      <c r="AK306" s="1383"/>
      <c r="AL306" s="1383"/>
      <c r="AM306" s="1383"/>
      <c r="AN306" s="1383"/>
      <c r="AO306" s="1383"/>
      <c r="AP306" s="1383"/>
      <c r="AQ306" s="1383"/>
      <c r="AR306" s="1383"/>
      <c r="AS306" s="1383"/>
      <c r="AT306" s="1383"/>
      <c r="AU306"/>
      <c r="AV306"/>
      <c r="AW306"/>
      <c r="AX306"/>
      <c r="AY306"/>
      <c r="AZ306"/>
      <c r="BA306"/>
      <c r="BB306"/>
    </row>
    <row r="307" spans="2:54" s="5" customFormat="1" ht="15" hidden="1" customHeight="1" x14ac:dyDescent="0.25">
      <c r="B307" s="247" t="s">
        <v>604</v>
      </c>
      <c r="C307" s="189">
        <v>0</v>
      </c>
      <c r="D307" s="34"/>
      <c r="E307" s="34"/>
      <c r="F307" s="583"/>
      <c r="G307" s="537"/>
      <c r="H307" s="535"/>
      <c r="I307" s="535"/>
      <c r="J307" s="535"/>
      <c r="K307" s="535">
        <v>0</v>
      </c>
      <c r="L307" s="1607"/>
      <c r="M307" s="1684"/>
      <c r="N307" s="1684"/>
      <c r="O307" s="1684"/>
      <c r="P307" s="1684"/>
      <c r="Q307" s="1666"/>
      <c r="R307" s="1666"/>
      <c r="S307" s="1666"/>
      <c r="T307" s="1666"/>
      <c r="U307" s="1666"/>
      <c r="V307" s="1666"/>
      <c r="W307" s="1666"/>
      <c r="X307" s="1666"/>
      <c r="Y307" s="1666"/>
      <c r="Z307" s="1666"/>
      <c r="AA307" s="1666"/>
      <c r="AB307" s="1666"/>
      <c r="AC307" s="1666"/>
      <c r="AD307" s="1383"/>
      <c r="AE307" s="1383"/>
      <c r="AF307" s="1383"/>
      <c r="AG307" s="1383"/>
      <c r="AH307" s="1383"/>
      <c r="AI307" s="1383"/>
      <c r="AJ307" s="1383"/>
      <c r="AK307" s="1383"/>
      <c r="AL307" s="1383"/>
      <c r="AM307" s="1383"/>
      <c r="AN307" s="1383"/>
      <c r="AO307" s="1383"/>
      <c r="AP307" s="1383"/>
      <c r="AQ307" s="1383"/>
      <c r="AR307" s="1383"/>
      <c r="AS307" s="1383"/>
      <c r="AT307" s="1383"/>
      <c r="AU307"/>
      <c r="AV307"/>
      <c r="AW307"/>
      <c r="AX307"/>
      <c r="AY307"/>
      <c r="AZ307"/>
      <c r="BA307"/>
      <c r="BB307"/>
    </row>
    <row r="308" spans="2:54" s="5" customFormat="1" ht="15" hidden="1" customHeight="1" x14ac:dyDescent="0.25">
      <c r="B308" s="181"/>
      <c r="C308" s="164"/>
      <c r="D308" s="34"/>
      <c r="E308" s="34"/>
      <c r="F308" s="583"/>
      <c r="G308" s="1383"/>
      <c r="H308" s="535">
        <v>0</v>
      </c>
      <c r="I308" s="535"/>
      <c r="J308" s="535"/>
      <c r="K308" s="535">
        <v>0</v>
      </c>
      <c r="L308" s="1607"/>
      <c r="M308" s="1684"/>
      <c r="N308" s="1684"/>
      <c r="O308" s="1684"/>
      <c r="P308" s="1684"/>
      <c r="Q308" s="1666"/>
      <c r="R308" s="1666"/>
      <c r="S308" s="1666"/>
      <c r="T308" s="1666"/>
      <c r="U308" s="1666"/>
      <c r="V308" s="1666"/>
      <c r="W308" s="1666"/>
      <c r="X308" s="1666"/>
      <c r="Y308" s="1666"/>
      <c r="Z308" s="1666"/>
      <c r="AA308" s="1666"/>
      <c r="AB308" s="1666"/>
      <c r="AC308" s="1666"/>
      <c r="AD308" s="1383"/>
      <c r="AE308" s="1383"/>
      <c r="AF308" s="1383"/>
      <c r="AG308" s="1383"/>
      <c r="AH308" s="1383"/>
      <c r="AI308" s="1383"/>
      <c r="AJ308" s="1383"/>
      <c r="AK308" s="1383"/>
      <c r="AL308" s="1383"/>
      <c r="AM308" s="1383"/>
      <c r="AN308" s="1383"/>
      <c r="AO308" s="1383"/>
      <c r="AP308" s="1383"/>
      <c r="AQ308" s="1383"/>
      <c r="AR308" s="1383"/>
      <c r="AS308" s="1383"/>
      <c r="AT308" s="1383"/>
      <c r="AU308"/>
      <c r="AV308"/>
      <c r="AW308"/>
      <c r="AX308"/>
      <c r="AY308"/>
      <c r="AZ308"/>
      <c r="BA308"/>
      <c r="BB308"/>
    </row>
    <row r="309" spans="2:54" s="5" customFormat="1" ht="15" hidden="1" customHeight="1" x14ac:dyDescent="0.25">
      <c r="B309" s="181"/>
      <c r="C309" s="164"/>
      <c r="D309" s="34"/>
      <c r="E309" s="34"/>
      <c r="F309" s="583"/>
      <c r="G309" s="1383"/>
      <c r="H309" s="535">
        <v>0</v>
      </c>
      <c r="I309" s="535"/>
      <c r="J309" s="535"/>
      <c r="K309" s="535">
        <v>0</v>
      </c>
      <c r="L309" s="1607"/>
      <c r="M309" s="1684"/>
      <c r="N309" s="1684"/>
      <c r="O309" s="1684"/>
      <c r="P309" s="1684"/>
      <c r="Q309" s="1666"/>
      <c r="R309" s="1666"/>
      <c r="S309" s="1666"/>
      <c r="T309" s="1666"/>
      <c r="U309" s="1666"/>
      <c r="V309" s="1666"/>
      <c r="W309" s="1666"/>
      <c r="X309" s="1666"/>
      <c r="Y309" s="1666"/>
      <c r="Z309" s="1666"/>
      <c r="AA309" s="1666"/>
      <c r="AB309" s="1666"/>
      <c r="AC309" s="1666"/>
      <c r="AD309" s="1383"/>
      <c r="AE309" s="1383"/>
      <c r="AF309" s="1383"/>
      <c r="AG309" s="1383"/>
      <c r="AH309" s="1383"/>
      <c r="AI309" s="1383"/>
      <c r="AJ309" s="1383"/>
      <c r="AK309" s="1383"/>
      <c r="AL309" s="1383"/>
      <c r="AM309" s="1383"/>
      <c r="AN309" s="1383"/>
      <c r="AO309" s="1383"/>
      <c r="AP309" s="1383"/>
      <c r="AQ309" s="1383"/>
      <c r="AR309" s="1383"/>
      <c r="AS309" s="1383"/>
      <c r="AT309" s="1383"/>
      <c r="AU309"/>
      <c r="AV309"/>
      <c r="AW309"/>
      <c r="AX309"/>
      <c r="AY309"/>
      <c r="AZ309"/>
      <c r="BA309"/>
      <c r="BB309"/>
    </row>
    <row r="310" spans="2:54" s="5" customFormat="1" ht="15" hidden="1" customHeight="1" x14ac:dyDescent="0.25">
      <c r="B310" s="247" t="s">
        <v>589</v>
      </c>
      <c r="C310" s="189">
        <v>0</v>
      </c>
      <c r="D310" s="34"/>
      <c r="E310" s="34"/>
      <c r="F310" s="583"/>
      <c r="G310" s="537"/>
      <c r="H310" s="535"/>
      <c r="I310" s="535"/>
      <c r="J310" s="535"/>
      <c r="K310" s="535">
        <v>0</v>
      </c>
      <c r="L310" s="1607"/>
      <c r="M310" s="1684"/>
      <c r="N310" s="1684"/>
      <c r="O310" s="1684"/>
      <c r="P310" s="1684"/>
      <c r="Q310" s="1666"/>
      <c r="R310" s="1666"/>
      <c r="S310" s="1666"/>
      <c r="T310" s="1666"/>
      <c r="U310" s="1666"/>
      <c r="V310" s="1666"/>
      <c r="W310" s="1666"/>
      <c r="X310" s="1666"/>
      <c r="Y310" s="1666"/>
      <c r="Z310" s="1666"/>
      <c r="AA310" s="1666"/>
      <c r="AB310" s="1666"/>
      <c r="AC310" s="1666"/>
      <c r="AD310" s="1383"/>
      <c r="AE310" s="1383"/>
      <c r="AF310" s="1383"/>
      <c r="AG310" s="1383"/>
      <c r="AH310" s="1383"/>
      <c r="AI310" s="1383"/>
      <c r="AJ310" s="1383"/>
      <c r="AK310" s="1383"/>
      <c r="AL310" s="1383"/>
      <c r="AM310" s="1383"/>
      <c r="AN310" s="1383"/>
      <c r="AO310" s="1383"/>
      <c r="AP310" s="1383"/>
      <c r="AQ310" s="1383"/>
      <c r="AR310" s="1383"/>
      <c r="AS310" s="1383"/>
      <c r="AT310" s="1383"/>
      <c r="AU310"/>
      <c r="AV310"/>
      <c r="AW310"/>
      <c r="AX310"/>
      <c r="AY310"/>
      <c r="AZ310"/>
      <c r="BA310"/>
      <c r="BB310"/>
    </row>
    <row r="311" spans="2:54" s="5" customFormat="1" ht="15" hidden="1" customHeight="1" x14ac:dyDescent="0.25">
      <c r="B311" s="181"/>
      <c r="C311" s="185"/>
      <c r="D311" s="34"/>
      <c r="E311" s="34"/>
      <c r="F311" s="583"/>
      <c r="G311" s="1383"/>
      <c r="H311" s="535">
        <v>0</v>
      </c>
      <c r="I311" s="535"/>
      <c r="J311" s="535"/>
      <c r="K311" s="535">
        <v>0</v>
      </c>
      <c r="L311" s="1607"/>
      <c r="M311" s="1684"/>
      <c r="N311" s="1684"/>
      <c r="O311" s="1684"/>
      <c r="P311" s="1684"/>
      <c r="Q311" s="1666"/>
      <c r="R311" s="1666"/>
      <c r="S311" s="1666"/>
      <c r="T311" s="1666"/>
      <c r="U311" s="1666"/>
      <c r="V311" s="1666"/>
      <c r="W311" s="1666"/>
      <c r="X311" s="1666"/>
      <c r="Y311" s="1666"/>
      <c r="Z311" s="1666"/>
      <c r="AA311" s="1666"/>
      <c r="AB311" s="1666"/>
      <c r="AC311" s="1666"/>
      <c r="AD311" s="1383"/>
      <c r="AE311" s="1383"/>
      <c r="AF311" s="1383"/>
      <c r="AG311" s="1383"/>
      <c r="AH311" s="1383"/>
      <c r="AI311" s="1383"/>
      <c r="AJ311" s="1383"/>
      <c r="AK311" s="1383"/>
      <c r="AL311" s="1383"/>
      <c r="AM311" s="1383"/>
      <c r="AN311" s="1383"/>
      <c r="AO311" s="1383"/>
      <c r="AP311" s="1383"/>
      <c r="AQ311" s="1383"/>
      <c r="AR311" s="1383"/>
      <c r="AS311" s="1383"/>
      <c r="AT311" s="1383"/>
      <c r="AU311"/>
      <c r="AV311"/>
      <c r="AW311"/>
      <c r="AX311"/>
      <c r="AY311"/>
      <c r="AZ311"/>
      <c r="BA311"/>
      <c r="BB311"/>
    </row>
    <row r="312" spans="2:54" s="5" customFormat="1" ht="15" hidden="1" customHeight="1" x14ac:dyDescent="0.25">
      <c r="B312" s="190"/>
      <c r="C312" s="185"/>
      <c r="D312" s="34"/>
      <c r="E312" s="34"/>
      <c r="F312" s="583"/>
      <c r="G312" s="1383"/>
      <c r="H312" s="535">
        <v>0</v>
      </c>
      <c r="I312" s="535"/>
      <c r="J312" s="535"/>
      <c r="K312" s="535">
        <v>0</v>
      </c>
      <c r="L312" s="1607"/>
      <c r="M312" s="1684"/>
      <c r="N312" s="1684"/>
      <c r="O312" s="1684"/>
      <c r="P312" s="1684"/>
      <c r="Q312" s="1666"/>
      <c r="R312" s="1666"/>
      <c r="S312" s="1666"/>
      <c r="T312" s="1666"/>
      <c r="U312" s="1666"/>
      <c r="V312" s="1666"/>
      <c r="W312" s="1666"/>
      <c r="X312" s="1666"/>
      <c r="Y312" s="1666"/>
      <c r="Z312" s="1666"/>
      <c r="AA312" s="1666"/>
      <c r="AB312" s="1666"/>
      <c r="AC312" s="1666"/>
      <c r="AD312" s="1383"/>
      <c r="AE312" s="1383"/>
      <c r="AF312" s="1383"/>
      <c r="AG312" s="1383"/>
      <c r="AH312" s="1383"/>
      <c r="AI312" s="1383"/>
      <c r="AJ312" s="1383"/>
      <c r="AK312" s="1383"/>
      <c r="AL312" s="1383"/>
      <c r="AM312" s="1383"/>
      <c r="AN312" s="1383"/>
      <c r="AO312" s="1383"/>
      <c r="AP312" s="1383"/>
      <c r="AQ312" s="1383"/>
      <c r="AR312" s="1383"/>
      <c r="AS312" s="1383"/>
      <c r="AT312" s="1383"/>
      <c r="AU312"/>
      <c r="AV312"/>
      <c r="AW312"/>
      <c r="AX312"/>
      <c r="AY312"/>
      <c r="AZ312"/>
      <c r="BA312"/>
      <c r="BB312"/>
    </row>
    <row r="313" spans="2:54" s="5" customFormat="1" ht="15" hidden="1" customHeight="1" x14ac:dyDescent="0.25">
      <c r="B313" s="247" t="s">
        <v>647</v>
      </c>
      <c r="C313" s="189">
        <v>0</v>
      </c>
      <c r="D313" s="34"/>
      <c r="E313" s="34"/>
      <c r="F313" s="583"/>
      <c r="G313" s="537"/>
      <c r="H313" s="535"/>
      <c r="I313" s="535"/>
      <c r="J313" s="535"/>
      <c r="K313" s="535">
        <v>0</v>
      </c>
      <c r="L313" s="1607"/>
      <c r="M313" s="1684"/>
      <c r="N313" s="1684"/>
      <c r="O313" s="1684"/>
      <c r="P313" s="1684"/>
      <c r="Q313" s="1666"/>
      <c r="R313" s="1666"/>
      <c r="S313" s="1666"/>
      <c r="T313" s="1666"/>
      <c r="U313" s="1666"/>
      <c r="V313" s="1666"/>
      <c r="W313" s="1666"/>
      <c r="X313" s="1666"/>
      <c r="Y313" s="1666"/>
      <c r="Z313" s="1666"/>
      <c r="AA313" s="1666"/>
      <c r="AB313" s="1666"/>
      <c r="AC313" s="1666"/>
      <c r="AD313" s="1383"/>
      <c r="AE313" s="1383"/>
      <c r="AF313" s="1383"/>
      <c r="AG313" s="1383"/>
      <c r="AH313" s="1383"/>
      <c r="AI313" s="1383"/>
      <c r="AJ313" s="1383"/>
      <c r="AK313" s="1383"/>
      <c r="AL313" s="1383"/>
      <c r="AM313" s="1383"/>
      <c r="AN313" s="1383"/>
      <c r="AO313" s="1383"/>
      <c r="AP313" s="1383"/>
      <c r="AQ313" s="1383"/>
      <c r="AR313" s="1383"/>
      <c r="AS313" s="1383"/>
      <c r="AT313" s="1383"/>
      <c r="AU313"/>
      <c r="AV313"/>
      <c r="AW313"/>
      <c r="AX313"/>
      <c r="AY313"/>
      <c r="AZ313"/>
      <c r="BA313"/>
      <c r="BB313"/>
    </row>
    <row r="314" spans="2:54" s="5" customFormat="1" ht="15" hidden="1" customHeight="1" x14ac:dyDescent="0.25">
      <c r="B314" s="190"/>
      <c r="C314" s="185"/>
      <c r="D314" s="34"/>
      <c r="E314" s="34"/>
      <c r="F314" s="583"/>
      <c r="G314" s="1383"/>
      <c r="H314" s="535">
        <v>0</v>
      </c>
      <c r="I314" s="535"/>
      <c r="J314" s="535"/>
      <c r="K314" s="535">
        <v>0</v>
      </c>
      <c r="L314" s="1607"/>
      <c r="M314" s="1684"/>
      <c r="N314" s="1684"/>
      <c r="O314" s="1684"/>
      <c r="P314" s="1684"/>
      <c r="Q314" s="1666"/>
      <c r="R314" s="1666"/>
      <c r="S314" s="1666"/>
      <c r="T314" s="1666"/>
      <c r="U314" s="1666"/>
      <c r="V314" s="1666"/>
      <c r="W314" s="1666"/>
      <c r="X314" s="1666"/>
      <c r="Y314" s="1666"/>
      <c r="Z314" s="1666"/>
      <c r="AA314" s="1666"/>
      <c r="AB314" s="1666"/>
      <c r="AC314" s="1666"/>
      <c r="AD314" s="1383"/>
      <c r="AE314" s="1383"/>
      <c r="AF314" s="1383"/>
      <c r="AG314" s="1383"/>
      <c r="AH314" s="1383"/>
      <c r="AI314" s="1383"/>
      <c r="AJ314" s="1383"/>
      <c r="AK314" s="1383"/>
      <c r="AL314" s="1383"/>
      <c r="AM314" s="1383"/>
      <c r="AN314" s="1383"/>
      <c r="AO314" s="1383"/>
      <c r="AP314" s="1383"/>
      <c r="AQ314" s="1383"/>
      <c r="AR314" s="1383"/>
      <c r="AS314" s="1383"/>
      <c r="AT314" s="1383"/>
      <c r="AU314"/>
      <c r="AV314"/>
      <c r="AW314"/>
      <c r="AX314"/>
      <c r="AY314"/>
      <c r="AZ314"/>
      <c r="BA314"/>
      <c r="BB314"/>
    </row>
    <row r="315" spans="2:54" s="5" customFormat="1" ht="13.5" hidden="1" customHeight="1" x14ac:dyDescent="0.25">
      <c r="B315" s="247" t="s">
        <v>261</v>
      </c>
      <c r="C315" s="189">
        <v>0</v>
      </c>
      <c r="D315" s="34"/>
      <c r="E315" s="34"/>
      <c r="F315" s="583"/>
      <c r="G315" s="537"/>
      <c r="H315" s="535"/>
      <c r="I315" s="535"/>
      <c r="J315" s="535"/>
      <c r="K315" s="535">
        <v>0</v>
      </c>
      <c r="L315" s="1653"/>
      <c r="M315" s="1684"/>
      <c r="N315" s="1684"/>
      <c r="O315" s="1684"/>
      <c r="P315" s="1684"/>
      <c r="Q315" s="1666"/>
      <c r="R315" s="1666"/>
      <c r="S315" s="1666"/>
      <c r="T315" s="1666"/>
      <c r="U315" s="1666"/>
      <c r="V315" s="1666"/>
      <c r="W315" s="1666"/>
      <c r="X315" s="1666"/>
      <c r="Y315" s="1666"/>
      <c r="Z315" s="1666"/>
      <c r="AA315" s="1666"/>
      <c r="AB315" s="1666"/>
      <c r="AC315" s="1666"/>
      <c r="AD315" s="1383"/>
      <c r="AE315" s="1383"/>
      <c r="AF315" s="1383"/>
      <c r="AG315" s="1383"/>
      <c r="AH315" s="1383"/>
      <c r="AI315" s="1383"/>
      <c r="AJ315" s="1383"/>
      <c r="AK315" s="1383"/>
      <c r="AL315" s="1383"/>
      <c r="AM315" s="1383"/>
      <c r="AN315" s="1383"/>
      <c r="AO315" s="1383"/>
      <c r="AP315" s="1383"/>
      <c r="AQ315" s="1383"/>
      <c r="AR315" s="1383"/>
      <c r="AS315" s="1383"/>
      <c r="AT315" s="1383"/>
      <c r="AU315"/>
      <c r="AV315"/>
      <c r="AW315"/>
      <c r="AX315"/>
      <c r="AY315"/>
      <c r="AZ315"/>
      <c r="BA315"/>
      <c r="BB315"/>
    </row>
    <row r="316" spans="2:54" s="5" customFormat="1" ht="15" hidden="1" customHeight="1" x14ac:dyDescent="0.25">
      <c r="B316" s="181"/>
      <c r="C316" s="185"/>
      <c r="D316" s="34"/>
      <c r="E316" s="34"/>
      <c r="F316" s="583"/>
      <c r="G316" s="1383"/>
      <c r="H316" s="535">
        <v>0</v>
      </c>
      <c r="I316" s="535"/>
      <c r="J316" s="535"/>
      <c r="K316" s="535">
        <v>0</v>
      </c>
      <c r="L316" s="1607"/>
      <c r="M316" s="1684"/>
      <c r="N316" s="1684"/>
      <c r="O316" s="1684"/>
      <c r="P316" s="1684"/>
      <c r="Q316" s="1666"/>
      <c r="R316" s="1666"/>
      <c r="S316" s="1666"/>
      <c r="T316" s="1666"/>
      <c r="U316" s="1666"/>
      <c r="V316" s="1666"/>
      <c r="W316" s="1666"/>
      <c r="X316" s="1666"/>
      <c r="Y316" s="1666"/>
      <c r="Z316" s="1666"/>
      <c r="AA316" s="1666"/>
      <c r="AB316" s="1666"/>
      <c r="AC316" s="1666"/>
      <c r="AD316" s="1383"/>
      <c r="AE316" s="1383"/>
      <c r="AF316" s="1383"/>
      <c r="AG316" s="1383"/>
      <c r="AH316" s="1383"/>
      <c r="AI316" s="1383"/>
      <c r="AJ316" s="1383"/>
      <c r="AK316" s="1383"/>
      <c r="AL316" s="1383"/>
      <c r="AM316" s="1383"/>
      <c r="AN316" s="1383"/>
      <c r="AO316" s="1383"/>
      <c r="AP316" s="1383"/>
      <c r="AQ316" s="1383"/>
      <c r="AR316" s="1383"/>
      <c r="AS316" s="1383"/>
      <c r="AT316" s="1383"/>
      <c r="AU316"/>
      <c r="AV316"/>
      <c r="AW316"/>
      <c r="AX316"/>
      <c r="AY316"/>
      <c r="AZ316"/>
      <c r="BA316"/>
      <c r="BB316"/>
    </row>
    <row r="317" spans="2:54" s="5" customFormat="1" ht="15" hidden="1" customHeight="1" x14ac:dyDescent="0.25">
      <c r="B317" s="181"/>
      <c r="C317" s="185"/>
      <c r="D317" s="34"/>
      <c r="E317" s="34"/>
      <c r="F317" s="583"/>
      <c r="G317" s="1383"/>
      <c r="H317" s="535">
        <v>0</v>
      </c>
      <c r="I317" s="535"/>
      <c r="J317" s="535"/>
      <c r="K317" s="535">
        <v>0</v>
      </c>
      <c r="L317" s="1607"/>
      <c r="M317" s="1684"/>
      <c r="N317" s="1684"/>
      <c r="O317" s="1684"/>
      <c r="P317" s="1684"/>
      <c r="Q317" s="1666"/>
      <c r="R317" s="1666"/>
      <c r="S317" s="1666"/>
      <c r="T317" s="1666"/>
      <c r="U317" s="1666"/>
      <c r="V317" s="1666"/>
      <c r="W317" s="1666"/>
      <c r="X317" s="1666"/>
      <c r="Y317" s="1666"/>
      <c r="Z317" s="1666"/>
      <c r="AA317" s="1666"/>
      <c r="AB317" s="1666"/>
      <c r="AC317" s="1666"/>
      <c r="AD317" s="1383"/>
      <c r="AE317" s="1383"/>
      <c r="AF317" s="1383"/>
      <c r="AG317" s="1383"/>
      <c r="AH317" s="1383"/>
      <c r="AI317" s="1383"/>
      <c r="AJ317" s="1383"/>
      <c r="AK317" s="1383"/>
      <c r="AL317" s="1383"/>
      <c r="AM317" s="1383"/>
      <c r="AN317" s="1383"/>
      <c r="AO317" s="1383"/>
      <c r="AP317" s="1383"/>
      <c r="AQ317" s="1383"/>
      <c r="AR317" s="1383"/>
      <c r="AS317" s="1383"/>
      <c r="AT317" s="1383"/>
      <c r="AU317"/>
      <c r="AV317"/>
      <c r="AW317"/>
      <c r="AX317"/>
      <c r="AY317"/>
      <c r="AZ317"/>
      <c r="BA317"/>
      <c r="BB317"/>
    </row>
    <row r="318" spans="2:54" s="5" customFormat="1" ht="15" hidden="1" customHeight="1" x14ac:dyDescent="0.25">
      <c r="B318" s="181"/>
      <c r="C318" s="185"/>
      <c r="D318" s="34"/>
      <c r="E318" s="34"/>
      <c r="F318" s="583"/>
      <c r="G318" s="1383"/>
      <c r="H318" s="535">
        <v>0</v>
      </c>
      <c r="I318" s="535"/>
      <c r="J318" s="535"/>
      <c r="K318" s="535">
        <v>0</v>
      </c>
      <c r="L318" s="1607"/>
      <c r="M318" s="1684"/>
      <c r="N318" s="1684"/>
      <c r="O318" s="1684"/>
      <c r="P318" s="1684"/>
      <c r="Q318" s="1666"/>
      <c r="R318" s="1666"/>
      <c r="S318" s="1666"/>
      <c r="T318" s="1666"/>
      <c r="U318" s="1666"/>
      <c r="V318" s="1666"/>
      <c r="W318" s="1666"/>
      <c r="X318" s="1666"/>
      <c r="Y318" s="1666"/>
      <c r="Z318" s="1666"/>
      <c r="AA318" s="1666"/>
      <c r="AB318" s="1666"/>
      <c r="AC318" s="1666"/>
      <c r="AD318" s="1383"/>
      <c r="AE318" s="1383"/>
      <c r="AF318" s="1383"/>
      <c r="AG318" s="1383"/>
      <c r="AH318" s="1383"/>
      <c r="AI318" s="1383"/>
      <c r="AJ318" s="1383"/>
      <c r="AK318" s="1383"/>
      <c r="AL318" s="1383"/>
      <c r="AM318" s="1383"/>
      <c r="AN318" s="1383"/>
      <c r="AO318" s="1383"/>
      <c r="AP318" s="1383"/>
      <c r="AQ318" s="1383"/>
      <c r="AR318" s="1383"/>
      <c r="AS318" s="1383"/>
      <c r="AT318" s="1383"/>
      <c r="AU318"/>
      <c r="AV318"/>
      <c r="AW318"/>
      <c r="AX318"/>
      <c r="AY318"/>
      <c r="AZ318"/>
      <c r="BA318"/>
      <c r="BB318"/>
    </row>
    <row r="319" spans="2:54" s="5" customFormat="1" ht="15" hidden="1" customHeight="1" x14ac:dyDescent="0.25">
      <c r="B319" s="181"/>
      <c r="C319" s="185"/>
      <c r="D319" s="34"/>
      <c r="E319" s="34"/>
      <c r="F319" s="583"/>
      <c r="G319" s="1383"/>
      <c r="H319" s="535">
        <v>0</v>
      </c>
      <c r="I319" s="535"/>
      <c r="J319" s="535"/>
      <c r="K319" s="535">
        <v>0</v>
      </c>
      <c r="L319" s="1607"/>
      <c r="M319" s="1684"/>
      <c r="N319" s="1684"/>
      <c r="O319" s="1684"/>
      <c r="P319" s="1684"/>
      <c r="Q319" s="1666"/>
      <c r="R319" s="1666"/>
      <c r="S319" s="1666"/>
      <c r="T319" s="1666"/>
      <c r="U319" s="1666"/>
      <c r="V319" s="1666"/>
      <c r="W319" s="1666"/>
      <c r="X319" s="1666"/>
      <c r="Y319" s="1666"/>
      <c r="Z319" s="1666"/>
      <c r="AA319" s="1666"/>
      <c r="AB319" s="1666"/>
      <c r="AC319" s="1666"/>
      <c r="AD319" s="1383"/>
      <c r="AE319" s="1383"/>
      <c r="AF319" s="1383"/>
      <c r="AG319" s="1383"/>
      <c r="AH319" s="1383"/>
      <c r="AI319" s="1383"/>
      <c r="AJ319" s="1383"/>
      <c r="AK319" s="1383"/>
      <c r="AL319" s="1383"/>
      <c r="AM319" s="1383"/>
      <c r="AN319" s="1383"/>
      <c r="AO319" s="1383"/>
      <c r="AP319" s="1383"/>
      <c r="AQ319" s="1383"/>
      <c r="AR319" s="1383"/>
      <c r="AS319" s="1383"/>
      <c r="AT319" s="1383"/>
      <c r="AU319"/>
      <c r="AV319"/>
      <c r="AW319"/>
      <c r="AX319"/>
      <c r="AY319"/>
      <c r="AZ319"/>
      <c r="BA319"/>
      <c r="BB319"/>
    </row>
    <row r="320" spans="2:54" s="5" customFormat="1" ht="13.5" hidden="1" customHeight="1" x14ac:dyDescent="0.25">
      <c r="B320" s="181"/>
      <c r="C320" s="185"/>
      <c r="D320" s="34"/>
      <c r="E320" s="34"/>
      <c r="F320" s="583"/>
      <c r="G320" s="1383"/>
      <c r="H320" s="535">
        <v>0</v>
      </c>
      <c r="I320" s="535"/>
      <c r="J320" s="535"/>
      <c r="K320" s="535">
        <v>0</v>
      </c>
      <c r="L320" s="1653"/>
      <c r="M320" s="1684"/>
      <c r="N320" s="1684"/>
      <c r="O320" s="1684"/>
      <c r="P320" s="1684"/>
      <c r="Q320" s="1666"/>
      <c r="R320" s="1666"/>
      <c r="S320" s="1666"/>
      <c r="T320" s="1666"/>
      <c r="U320" s="1666"/>
      <c r="V320" s="1666"/>
      <c r="W320" s="1666"/>
      <c r="X320" s="1666"/>
      <c r="Y320" s="1666"/>
      <c r="Z320" s="1666"/>
      <c r="AA320" s="1666"/>
      <c r="AB320" s="1666"/>
      <c r="AC320" s="1666"/>
      <c r="AD320" s="1383"/>
      <c r="AE320" s="1383"/>
      <c r="AF320" s="1383"/>
      <c r="AG320" s="1383"/>
      <c r="AH320" s="1383"/>
      <c r="AI320" s="1383"/>
      <c r="AJ320" s="1383"/>
      <c r="AK320" s="1383"/>
      <c r="AL320" s="1383"/>
      <c r="AM320" s="1383"/>
      <c r="AN320" s="1383"/>
      <c r="AO320" s="1383"/>
      <c r="AP320" s="1383"/>
      <c r="AQ320" s="1383"/>
      <c r="AR320" s="1383"/>
      <c r="AS320" s="1383"/>
      <c r="AT320" s="1383"/>
      <c r="AU320"/>
      <c r="AV320"/>
      <c r="AW320"/>
      <c r="AX320"/>
      <c r="AY320"/>
      <c r="AZ320"/>
      <c r="BA320"/>
      <c r="BB320"/>
    </row>
    <row r="321" spans="2:54" s="5" customFormat="1" ht="13.5" hidden="1" customHeight="1" x14ac:dyDescent="0.25">
      <c r="B321" s="181"/>
      <c r="C321" s="185"/>
      <c r="D321" s="34"/>
      <c r="E321" s="34"/>
      <c r="F321" s="583"/>
      <c r="G321" s="1383"/>
      <c r="H321" s="535">
        <v>0</v>
      </c>
      <c r="I321" s="535"/>
      <c r="J321" s="535"/>
      <c r="K321" s="535">
        <v>0</v>
      </c>
      <c r="L321" s="1653"/>
      <c r="M321" s="1684"/>
      <c r="N321" s="1684"/>
      <c r="O321" s="1684"/>
      <c r="P321" s="1684"/>
      <c r="Q321" s="1666"/>
      <c r="R321" s="1666"/>
      <c r="S321" s="1666"/>
      <c r="T321" s="1666"/>
      <c r="U321" s="1666"/>
      <c r="V321" s="1666"/>
      <c r="W321" s="1666"/>
      <c r="X321" s="1666"/>
      <c r="Y321" s="1666"/>
      <c r="Z321" s="1666"/>
      <c r="AA321" s="1666"/>
      <c r="AB321" s="1666"/>
      <c r="AC321" s="1666"/>
      <c r="AD321" s="1383"/>
      <c r="AE321" s="1383"/>
      <c r="AF321" s="1383"/>
      <c r="AG321" s="1383"/>
      <c r="AH321" s="1383"/>
      <c r="AI321" s="1383"/>
      <c r="AJ321" s="1383"/>
      <c r="AK321" s="1383"/>
      <c r="AL321" s="1383"/>
      <c r="AM321" s="1383"/>
      <c r="AN321" s="1383"/>
      <c r="AO321" s="1383"/>
      <c r="AP321" s="1383"/>
      <c r="AQ321" s="1383"/>
      <c r="AR321" s="1383"/>
      <c r="AS321" s="1383"/>
      <c r="AT321" s="1383"/>
      <c r="AU321"/>
      <c r="AV321"/>
      <c r="AW321"/>
      <c r="AX321"/>
      <c r="AY321"/>
      <c r="AZ321"/>
      <c r="BA321"/>
      <c r="BB321"/>
    </row>
    <row r="322" spans="2:54" s="5" customFormat="1" ht="13.5" hidden="1" customHeight="1" x14ac:dyDescent="0.25">
      <c r="B322" s="181"/>
      <c r="C322" s="185"/>
      <c r="D322" s="34"/>
      <c r="E322" s="34"/>
      <c r="F322" s="583"/>
      <c r="G322" s="1383"/>
      <c r="H322" s="535">
        <v>0</v>
      </c>
      <c r="I322" s="535"/>
      <c r="J322" s="535"/>
      <c r="K322" s="535">
        <v>0</v>
      </c>
      <c r="L322" s="1653"/>
      <c r="M322" s="1684"/>
      <c r="N322" s="1684"/>
      <c r="O322" s="1684"/>
      <c r="P322" s="1684"/>
      <c r="Q322" s="1666"/>
      <c r="R322" s="1666"/>
      <c r="S322" s="1666"/>
      <c r="T322" s="1666"/>
      <c r="U322" s="1666"/>
      <c r="V322" s="1666"/>
      <c r="W322" s="1666"/>
      <c r="X322" s="1666"/>
      <c r="Y322" s="1666"/>
      <c r="Z322" s="1666"/>
      <c r="AA322" s="1666"/>
      <c r="AB322" s="1666"/>
      <c r="AC322" s="1666"/>
      <c r="AD322" s="1383"/>
      <c r="AE322" s="1383"/>
      <c r="AF322" s="1383"/>
      <c r="AG322" s="1383"/>
      <c r="AH322" s="1383"/>
      <c r="AI322" s="1383"/>
      <c r="AJ322" s="1383"/>
      <c r="AK322" s="1383"/>
      <c r="AL322" s="1383"/>
      <c r="AM322" s="1383"/>
      <c r="AN322" s="1383"/>
      <c r="AO322" s="1383"/>
      <c r="AP322" s="1383"/>
      <c r="AQ322" s="1383"/>
      <c r="AR322" s="1383"/>
      <c r="AS322" s="1383"/>
      <c r="AT322" s="1383"/>
      <c r="AU322"/>
      <c r="AV322"/>
      <c r="AW322"/>
      <c r="AX322"/>
      <c r="AY322"/>
      <c r="AZ322"/>
      <c r="BA322"/>
      <c r="BB322"/>
    </row>
    <row r="323" spans="2:54" s="5" customFormat="1" ht="13.5" hidden="1" customHeight="1" x14ac:dyDescent="0.25">
      <c r="B323" s="181"/>
      <c r="C323" s="185"/>
      <c r="D323" s="34"/>
      <c r="E323" s="34"/>
      <c r="F323" s="583"/>
      <c r="G323" s="1383"/>
      <c r="H323" s="535">
        <v>0</v>
      </c>
      <c r="I323" s="535"/>
      <c r="J323" s="535"/>
      <c r="K323" s="535">
        <v>0</v>
      </c>
      <c r="L323" s="1653"/>
      <c r="M323" s="1684"/>
      <c r="N323" s="1684"/>
      <c r="O323" s="1684"/>
      <c r="P323" s="1684"/>
      <c r="Q323" s="1666"/>
      <c r="R323" s="1666"/>
      <c r="S323" s="1666"/>
      <c r="T323" s="1666"/>
      <c r="U323" s="1666"/>
      <c r="V323" s="1666"/>
      <c r="W323" s="1666"/>
      <c r="X323" s="1666"/>
      <c r="Y323" s="1666"/>
      <c r="Z323" s="1666"/>
      <c r="AA323" s="1666"/>
      <c r="AB323" s="1666"/>
      <c r="AC323" s="1666"/>
      <c r="AD323" s="1383"/>
      <c r="AE323" s="1383"/>
      <c r="AF323" s="1383"/>
      <c r="AG323" s="1383"/>
      <c r="AH323" s="1383"/>
      <c r="AI323" s="1383"/>
      <c r="AJ323" s="1383"/>
      <c r="AK323" s="1383"/>
      <c r="AL323" s="1383"/>
      <c r="AM323" s="1383"/>
      <c r="AN323" s="1383"/>
      <c r="AO323" s="1383"/>
      <c r="AP323" s="1383"/>
      <c r="AQ323" s="1383"/>
      <c r="AR323" s="1383"/>
      <c r="AS323" s="1383"/>
      <c r="AT323" s="1383"/>
      <c r="AU323"/>
      <c r="AV323"/>
      <c r="AW323"/>
      <c r="AX323"/>
      <c r="AY323"/>
      <c r="AZ323"/>
      <c r="BA323"/>
      <c r="BB323"/>
    </row>
    <row r="324" spans="2:54" s="5" customFormat="1" ht="13.5" hidden="1" customHeight="1" x14ac:dyDescent="0.25">
      <c r="B324" s="181"/>
      <c r="C324" s="185"/>
      <c r="D324" s="34"/>
      <c r="E324" s="34"/>
      <c r="F324" s="583"/>
      <c r="G324" s="1383"/>
      <c r="H324" s="535">
        <v>0</v>
      </c>
      <c r="I324" s="535"/>
      <c r="J324" s="535"/>
      <c r="K324" s="535">
        <v>0</v>
      </c>
      <c r="L324" s="1653"/>
      <c r="M324" s="1684"/>
      <c r="N324" s="1684"/>
      <c r="O324" s="1684"/>
      <c r="P324" s="1684"/>
      <c r="Q324" s="1666"/>
      <c r="R324" s="1666"/>
      <c r="S324" s="1666"/>
      <c r="T324" s="1666"/>
      <c r="U324" s="1666"/>
      <c r="V324" s="1666"/>
      <c r="W324" s="1666"/>
      <c r="X324" s="1666"/>
      <c r="Y324" s="1666"/>
      <c r="Z324" s="1666"/>
      <c r="AA324" s="1666"/>
      <c r="AB324" s="1666"/>
      <c r="AC324" s="1666"/>
      <c r="AD324" s="1383"/>
      <c r="AE324" s="1383"/>
      <c r="AF324" s="1383"/>
      <c r="AG324" s="1383"/>
      <c r="AH324" s="1383"/>
      <c r="AI324" s="1383"/>
      <c r="AJ324" s="1383"/>
      <c r="AK324" s="1383"/>
      <c r="AL324" s="1383"/>
      <c r="AM324" s="1383"/>
      <c r="AN324" s="1383"/>
      <c r="AO324" s="1383"/>
      <c r="AP324" s="1383"/>
      <c r="AQ324" s="1383"/>
      <c r="AR324" s="1383"/>
      <c r="AS324" s="1383"/>
      <c r="AT324" s="1383"/>
      <c r="AU324"/>
      <c r="AV324"/>
      <c r="AW324"/>
      <c r="AX324"/>
      <c r="AY324"/>
      <c r="AZ324"/>
      <c r="BA324"/>
      <c r="BB324"/>
    </row>
    <row r="325" spans="2:54" s="5" customFormat="1" ht="15" hidden="1" customHeight="1" x14ac:dyDescent="0.25">
      <c r="B325" s="181"/>
      <c r="C325" s="191"/>
      <c r="D325" s="105"/>
      <c r="E325" s="105"/>
      <c r="F325" s="535"/>
      <c r="G325" s="1383"/>
      <c r="H325" s="535">
        <v>0</v>
      </c>
      <c r="I325" s="535"/>
      <c r="J325" s="535"/>
      <c r="K325" s="535">
        <v>0</v>
      </c>
      <c r="L325" s="1653"/>
      <c r="M325" s="1684"/>
      <c r="N325" s="1684"/>
      <c r="O325" s="1684"/>
      <c r="P325" s="1684"/>
      <c r="Q325" s="1666"/>
      <c r="R325" s="1666"/>
      <c r="S325" s="1666"/>
      <c r="T325" s="1666"/>
      <c r="U325" s="1666"/>
      <c r="V325" s="1666"/>
      <c r="W325" s="1666"/>
      <c r="X325" s="1666"/>
      <c r="Y325" s="1666"/>
      <c r="Z325" s="1666"/>
      <c r="AA325" s="1666"/>
      <c r="AB325" s="1666"/>
      <c r="AC325" s="1666"/>
      <c r="AD325" s="1383"/>
      <c r="AE325" s="1383"/>
      <c r="AF325" s="1383"/>
      <c r="AG325" s="1383"/>
      <c r="AH325" s="1383"/>
      <c r="AI325" s="1383"/>
      <c r="AJ325" s="1383"/>
      <c r="AK325" s="1383"/>
      <c r="AL325" s="1383"/>
      <c r="AM325" s="1383"/>
      <c r="AN325" s="1383"/>
      <c r="AO325" s="1383"/>
      <c r="AP325" s="1383"/>
      <c r="AQ325" s="1383"/>
      <c r="AR325" s="1383"/>
      <c r="AS325" s="1383"/>
      <c r="AT325" s="1383"/>
      <c r="AU325"/>
      <c r="AV325"/>
      <c r="AW325"/>
      <c r="AX325"/>
      <c r="AY325"/>
      <c r="AZ325"/>
      <c r="BA325"/>
      <c r="BB325"/>
    </row>
    <row r="326" spans="2:54" s="5" customFormat="1" ht="15.75" hidden="1" customHeight="1" x14ac:dyDescent="0.25">
      <c r="B326" s="181"/>
      <c r="C326" s="185"/>
      <c r="D326" s="105"/>
      <c r="E326" s="105"/>
      <c r="F326" s="535"/>
      <c r="G326" s="1383"/>
      <c r="H326" s="535">
        <v>0</v>
      </c>
      <c r="I326" s="535"/>
      <c r="J326" s="535"/>
      <c r="K326" s="535">
        <v>0</v>
      </c>
      <c r="L326" s="1653"/>
      <c r="M326" s="1684"/>
      <c r="N326" s="1684"/>
      <c r="O326" s="1684"/>
      <c r="P326" s="1684"/>
      <c r="Q326" s="1666"/>
      <c r="R326" s="1666"/>
      <c r="S326" s="1666"/>
      <c r="T326" s="1666"/>
      <c r="U326" s="1666"/>
      <c r="V326" s="1666"/>
      <c r="W326" s="1666"/>
      <c r="X326" s="1666"/>
      <c r="Y326" s="1666"/>
      <c r="Z326" s="1666"/>
      <c r="AA326" s="1666"/>
      <c r="AB326" s="1666"/>
      <c r="AC326" s="1666"/>
      <c r="AD326" s="1383"/>
      <c r="AE326" s="1383"/>
      <c r="AF326" s="1383"/>
      <c r="AG326" s="1383"/>
      <c r="AH326" s="1383"/>
      <c r="AI326" s="1383"/>
      <c r="AJ326" s="1383"/>
      <c r="AK326" s="1383"/>
      <c r="AL326" s="1383"/>
      <c r="AM326" s="1383"/>
      <c r="AN326" s="1383"/>
      <c r="AO326" s="1383"/>
      <c r="AP326" s="1383"/>
      <c r="AQ326" s="1383"/>
      <c r="AR326" s="1383"/>
      <c r="AS326" s="1383"/>
      <c r="AT326" s="1383"/>
      <c r="AU326"/>
      <c r="AV326"/>
      <c r="AW326"/>
      <c r="AX326"/>
      <c r="AY326"/>
      <c r="AZ326"/>
      <c r="BA326"/>
      <c r="BB326"/>
    </row>
    <row r="327" spans="2:54" s="5" customFormat="1" ht="15" hidden="1" customHeight="1" x14ac:dyDescent="0.25">
      <c r="B327" s="181"/>
      <c r="C327" s="185"/>
      <c r="D327" s="105"/>
      <c r="E327" s="105"/>
      <c r="F327" s="535"/>
      <c r="G327" s="1383"/>
      <c r="H327" s="535">
        <v>0</v>
      </c>
      <c r="I327" s="535"/>
      <c r="J327" s="535"/>
      <c r="K327" s="535">
        <v>0</v>
      </c>
      <c r="L327" s="1653"/>
      <c r="M327" s="1684"/>
      <c r="N327" s="1684"/>
      <c r="O327" s="1684"/>
      <c r="P327" s="1684"/>
      <c r="Q327" s="1666"/>
      <c r="R327" s="1666"/>
      <c r="S327" s="1666"/>
      <c r="T327" s="1666"/>
      <c r="U327" s="1666"/>
      <c r="V327" s="1666"/>
      <c r="W327" s="1666"/>
      <c r="X327" s="1666"/>
      <c r="Y327" s="1666"/>
      <c r="Z327" s="1666"/>
      <c r="AA327" s="1666"/>
      <c r="AB327" s="1666"/>
      <c r="AC327" s="1666"/>
      <c r="AD327" s="1383"/>
      <c r="AE327" s="1383"/>
      <c r="AF327" s="1383"/>
      <c r="AG327" s="1383"/>
      <c r="AH327" s="1383"/>
      <c r="AI327" s="1383"/>
      <c r="AJ327" s="1383"/>
      <c r="AK327" s="1383"/>
      <c r="AL327" s="1383"/>
      <c r="AM327" s="1383"/>
      <c r="AN327" s="1383"/>
      <c r="AO327" s="1383"/>
      <c r="AP327" s="1383"/>
      <c r="AQ327" s="1383"/>
      <c r="AR327" s="1383"/>
      <c r="AS327" s="1383"/>
      <c r="AT327" s="1383"/>
      <c r="AU327"/>
      <c r="AV327"/>
      <c r="AW327"/>
      <c r="AX327"/>
      <c r="AY327"/>
      <c r="AZ327"/>
      <c r="BA327"/>
      <c r="BB327"/>
    </row>
    <row r="328" spans="2:54" s="5" customFormat="1" ht="15" hidden="1" customHeight="1" x14ac:dyDescent="0.25">
      <c r="B328" s="181"/>
      <c r="C328" s="185"/>
      <c r="D328" s="105"/>
      <c r="E328" s="105"/>
      <c r="F328" s="535"/>
      <c r="G328" s="1383"/>
      <c r="H328" s="535">
        <v>0</v>
      </c>
      <c r="I328" s="535"/>
      <c r="J328" s="535"/>
      <c r="K328" s="535">
        <v>0</v>
      </c>
      <c r="L328" s="1653"/>
      <c r="M328" s="1684"/>
      <c r="N328" s="1684"/>
      <c r="O328" s="1684"/>
      <c r="P328" s="1684"/>
      <c r="Q328" s="1666"/>
      <c r="R328" s="1666"/>
      <c r="S328" s="1666"/>
      <c r="T328" s="1666"/>
      <c r="U328" s="1666"/>
      <c r="V328" s="1666"/>
      <c r="W328" s="1666"/>
      <c r="X328" s="1666"/>
      <c r="Y328" s="1666"/>
      <c r="Z328" s="1666"/>
      <c r="AA328" s="1666"/>
      <c r="AB328" s="1666"/>
      <c r="AC328" s="1666"/>
      <c r="AD328" s="1383"/>
      <c r="AE328" s="1383"/>
      <c r="AF328" s="1383"/>
      <c r="AG328" s="1383"/>
      <c r="AH328" s="1383"/>
      <c r="AI328" s="1383"/>
      <c r="AJ328" s="1383"/>
      <c r="AK328" s="1383"/>
      <c r="AL328" s="1383"/>
      <c r="AM328" s="1383"/>
      <c r="AN328" s="1383"/>
      <c r="AO328" s="1383"/>
      <c r="AP328" s="1383"/>
      <c r="AQ328" s="1383"/>
      <c r="AR328" s="1383"/>
      <c r="AS328" s="1383"/>
      <c r="AT328" s="1383"/>
      <c r="AU328"/>
      <c r="AV328"/>
      <c r="AW328"/>
      <c r="AX328"/>
      <c r="AY328"/>
      <c r="AZ328"/>
      <c r="BA328"/>
      <c r="BB328"/>
    </row>
    <row r="329" spans="2:54" s="5" customFormat="1" ht="16.5" hidden="1" customHeight="1" x14ac:dyDescent="0.25">
      <c r="B329" s="181"/>
      <c r="C329" s="185"/>
      <c r="D329" s="34"/>
      <c r="E329" s="34"/>
      <c r="F329" s="583"/>
      <c r="G329" s="1383"/>
      <c r="H329" s="535">
        <v>0</v>
      </c>
      <c r="I329" s="535"/>
      <c r="J329" s="535"/>
      <c r="K329" s="535">
        <v>0</v>
      </c>
      <c r="L329" s="1653"/>
      <c r="M329" s="1684"/>
      <c r="N329" s="1684"/>
      <c r="O329" s="1684"/>
      <c r="P329" s="1684"/>
      <c r="Q329" s="1666"/>
      <c r="R329" s="1666"/>
      <c r="S329" s="1666"/>
      <c r="T329" s="1666"/>
      <c r="U329" s="1666"/>
      <c r="V329" s="1666"/>
      <c r="W329" s="1666"/>
      <c r="X329" s="1666"/>
      <c r="Y329" s="1666"/>
      <c r="Z329" s="1666"/>
      <c r="AA329" s="1666"/>
      <c r="AB329" s="1666"/>
      <c r="AC329" s="1666"/>
      <c r="AD329" s="1383"/>
      <c r="AE329" s="1383"/>
      <c r="AF329" s="1383"/>
      <c r="AG329" s="1383"/>
      <c r="AH329" s="1383"/>
      <c r="AI329" s="1383"/>
      <c r="AJ329" s="1383"/>
      <c r="AK329" s="1383"/>
      <c r="AL329" s="1383"/>
      <c r="AM329" s="1383"/>
      <c r="AN329" s="1383"/>
      <c r="AO329" s="1383"/>
      <c r="AP329" s="1383"/>
      <c r="AQ329" s="1383"/>
      <c r="AR329" s="1383"/>
      <c r="AS329" s="1383"/>
      <c r="AT329" s="1383"/>
      <c r="AU329"/>
      <c r="AV329"/>
      <c r="AW329"/>
      <c r="AX329"/>
      <c r="AY329"/>
      <c r="AZ329"/>
      <c r="BA329"/>
      <c r="BB329"/>
    </row>
    <row r="330" spans="2:54" s="5" customFormat="1" ht="15" hidden="1" customHeight="1" x14ac:dyDescent="0.25">
      <c r="B330" s="181"/>
      <c r="C330" s="185"/>
      <c r="D330" s="105"/>
      <c r="E330" s="105"/>
      <c r="F330" s="535"/>
      <c r="G330" s="1383"/>
      <c r="H330" s="535">
        <v>0</v>
      </c>
      <c r="I330" s="535"/>
      <c r="J330" s="535"/>
      <c r="K330" s="535">
        <v>0</v>
      </c>
      <c r="L330" s="1653"/>
      <c r="M330" s="1684"/>
      <c r="N330" s="1684"/>
      <c r="O330" s="1684"/>
      <c r="P330" s="1684"/>
      <c r="Q330" s="1666"/>
      <c r="R330" s="1666"/>
      <c r="S330" s="1666"/>
      <c r="T330" s="1666"/>
      <c r="U330" s="1666"/>
      <c r="V330" s="1666"/>
      <c r="W330" s="1666"/>
      <c r="X330" s="1666"/>
      <c r="Y330" s="1666"/>
      <c r="Z330" s="1666"/>
      <c r="AA330" s="1666"/>
      <c r="AB330" s="1666"/>
      <c r="AC330" s="1666"/>
      <c r="AD330" s="1383"/>
      <c r="AE330" s="1383"/>
      <c r="AF330" s="1383"/>
      <c r="AG330" s="1383"/>
      <c r="AH330" s="1383"/>
      <c r="AI330" s="1383"/>
      <c r="AJ330" s="1383"/>
      <c r="AK330" s="1383"/>
      <c r="AL330" s="1383"/>
      <c r="AM330" s="1383"/>
      <c r="AN330" s="1383"/>
      <c r="AO330" s="1383"/>
      <c r="AP330" s="1383"/>
      <c r="AQ330" s="1383"/>
      <c r="AR330" s="1383"/>
      <c r="AS330" s="1383"/>
      <c r="AT330" s="1383"/>
      <c r="AU330"/>
      <c r="AV330"/>
      <c r="AW330"/>
      <c r="AX330"/>
      <c r="AY330"/>
      <c r="AZ330"/>
      <c r="BA330"/>
      <c r="BB330"/>
    </row>
    <row r="331" spans="2:54" s="5" customFormat="1" ht="15" hidden="1" customHeight="1" x14ac:dyDescent="0.25">
      <c r="B331" s="181"/>
      <c r="C331" s="185"/>
      <c r="D331" s="105"/>
      <c r="E331" s="105"/>
      <c r="F331" s="535"/>
      <c r="G331" s="1383"/>
      <c r="H331" s="535">
        <v>0</v>
      </c>
      <c r="I331" s="535"/>
      <c r="J331" s="535"/>
      <c r="K331" s="535">
        <v>0</v>
      </c>
      <c r="L331" s="1653"/>
      <c r="M331" s="1684"/>
      <c r="N331" s="1684"/>
      <c r="O331" s="1684"/>
      <c r="P331" s="1684"/>
      <c r="Q331" s="1666"/>
      <c r="R331" s="1666"/>
      <c r="S331" s="1666"/>
      <c r="T331" s="1666"/>
      <c r="U331" s="1666"/>
      <c r="V331" s="1666"/>
      <c r="W331" s="1666"/>
      <c r="X331" s="1666"/>
      <c r="Y331" s="1666"/>
      <c r="Z331" s="1666"/>
      <c r="AA331" s="1666"/>
      <c r="AB331" s="1666"/>
      <c r="AC331" s="1666"/>
      <c r="AD331" s="1383"/>
      <c r="AE331" s="1383"/>
      <c r="AF331" s="1383"/>
      <c r="AG331" s="1383"/>
      <c r="AH331" s="1383"/>
      <c r="AI331" s="1383"/>
      <c r="AJ331" s="1383"/>
      <c r="AK331" s="1383"/>
      <c r="AL331" s="1383"/>
      <c r="AM331" s="1383"/>
      <c r="AN331" s="1383"/>
      <c r="AO331" s="1383"/>
      <c r="AP331" s="1383"/>
      <c r="AQ331" s="1383"/>
      <c r="AR331" s="1383"/>
      <c r="AS331" s="1383"/>
      <c r="AT331" s="1383"/>
      <c r="AU331"/>
      <c r="AV331"/>
      <c r="AW331"/>
      <c r="AX331"/>
      <c r="AY331"/>
      <c r="AZ331"/>
      <c r="BA331"/>
      <c r="BB331"/>
    </row>
    <row r="332" spans="2:54" s="5" customFormat="1" ht="4.5" customHeight="1" x14ac:dyDescent="0.25">
      <c r="B332" s="192"/>
      <c r="C332" s="185"/>
      <c r="D332" s="34"/>
      <c r="E332" s="34"/>
      <c r="F332" s="583"/>
      <c r="G332" s="1383"/>
      <c r="H332" s="535">
        <v>0</v>
      </c>
      <c r="I332" s="535"/>
      <c r="J332" s="535"/>
      <c r="K332" s="535"/>
      <c r="L332" s="1653"/>
      <c r="M332" s="1684"/>
      <c r="N332" s="1684"/>
      <c r="O332" s="1684"/>
      <c r="P332" s="1684"/>
      <c r="Q332" s="1666"/>
      <c r="R332" s="1666"/>
      <c r="S332" s="1666"/>
      <c r="T332" s="1666"/>
      <c r="U332" s="1666"/>
      <c r="V332" s="1666"/>
      <c r="W332" s="1666"/>
      <c r="X332" s="1666"/>
      <c r="Y332" s="1666"/>
      <c r="Z332" s="1666"/>
      <c r="AA332" s="1666"/>
      <c r="AB332" s="1666"/>
      <c r="AC332" s="1666"/>
      <c r="AD332" s="1383"/>
      <c r="AE332" s="1383"/>
      <c r="AF332" s="1383"/>
      <c r="AG332" s="1383"/>
      <c r="AH332" s="1383"/>
      <c r="AI332" s="1383"/>
      <c r="AJ332" s="1383"/>
      <c r="AK332" s="1383"/>
      <c r="AL332" s="1383"/>
      <c r="AM332" s="1383"/>
      <c r="AN332" s="1383"/>
      <c r="AO332" s="1383"/>
      <c r="AP332" s="1383"/>
      <c r="AQ332" s="1383"/>
      <c r="AR332" s="1383"/>
      <c r="AS332" s="1383"/>
      <c r="AT332" s="1383"/>
      <c r="AU332"/>
      <c r="AV332"/>
      <c r="AW332"/>
      <c r="AX332"/>
      <c r="AY332"/>
      <c r="AZ332"/>
      <c r="BA332"/>
      <c r="BB332"/>
    </row>
    <row r="333" spans="2:54" s="5" customFormat="1" ht="6.75" customHeight="1" thickBot="1" x14ac:dyDescent="0.3">
      <c r="B333" s="241"/>
      <c r="C333" s="166"/>
      <c r="D333" s="243"/>
      <c r="E333" s="243"/>
      <c r="F333" s="597"/>
      <c r="G333" s="688"/>
      <c r="H333" s="597"/>
      <c r="I333" s="597"/>
      <c r="J333" s="597"/>
      <c r="K333" s="597"/>
      <c r="L333" s="1607"/>
      <c r="M333" s="1684"/>
      <c r="N333" s="1684"/>
      <c r="O333" s="1684"/>
      <c r="P333" s="1684"/>
      <c r="Q333" s="1666"/>
      <c r="R333" s="1666"/>
      <c r="S333" s="1666"/>
      <c r="T333" s="1666"/>
      <c r="U333" s="1666"/>
      <c r="V333" s="1666"/>
      <c r="W333" s="1666"/>
      <c r="X333" s="1666"/>
      <c r="Y333" s="1666"/>
      <c r="Z333" s="1666"/>
      <c r="AA333" s="1666"/>
      <c r="AB333" s="1666"/>
      <c r="AC333" s="1666"/>
      <c r="AD333" s="1383"/>
      <c r="AE333" s="1383"/>
      <c r="AF333" s="1383"/>
      <c r="AG333" s="1383"/>
      <c r="AH333" s="1383"/>
      <c r="AI333" s="1383"/>
      <c r="AJ333" s="1383"/>
      <c r="AK333" s="1383"/>
      <c r="AL333" s="1383"/>
      <c r="AM333" s="1383"/>
      <c r="AN333" s="1383"/>
      <c r="AO333" s="1383"/>
      <c r="AP333" s="1383"/>
      <c r="AQ333" s="1383"/>
      <c r="AR333" s="1383"/>
      <c r="AS333" s="1383"/>
      <c r="AT333" s="1383"/>
      <c r="AU333"/>
      <c r="AV333"/>
      <c r="AW333"/>
      <c r="AX333"/>
      <c r="AY333"/>
      <c r="AZ333"/>
      <c r="BA333"/>
      <c r="BB333"/>
    </row>
    <row r="334" spans="2:54" s="5" customFormat="1" ht="16.5" customHeight="1" thickBot="1" x14ac:dyDescent="0.3">
      <c r="B334" s="165" t="s">
        <v>499</v>
      </c>
      <c r="C334" s="166"/>
      <c r="D334" s="220">
        <v>2117072473</v>
      </c>
      <c r="E334" s="220">
        <v>2513968517</v>
      </c>
      <c r="F334" s="1394">
        <v>0</v>
      </c>
      <c r="G334" s="1395">
        <v>0</v>
      </c>
      <c r="H334" s="1395">
        <v>0</v>
      </c>
      <c r="I334" s="1395">
        <v>0</v>
      </c>
      <c r="J334" s="1395">
        <v>0</v>
      </c>
      <c r="K334" s="1395">
        <v>396896044</v>
      </c>
      <c r="L334" s="1653"/>
      <c r="M334" s="1684"/>
      <c r="N334" s="1684"/>
      <c r="O334" s="1684"/>
      <c r="P334" s="1684"/>
      <c r="Q334" s="1666"/>
      <c r="R334" s="1666"/>
      <c r="S334" s="1666"/>
      <c r="T334" s="1666"/>
      <c r="U334" s="1666"/>
      <c r="V334" s="1666"/>
      <c r="W334" s="1666"/>
      <c r="X334" s="1666"/>
      <c r="Y334" s="1666"/>
      <c r="Z334" s="1666"/>
      <c r="AA334" s="1666"/>
      <c r="AB334" s="1666"/>
      <c r="AC334" s="1666"/>
      <c r="AD334" s="1383"/>
      <c r="AE334" s="1383"/>
      <c r="AF334" s="1383"/>
      <c r="AG334" s="1383"/>
      <c r="AH334" s="1383"/>
      <c r="AI334" s="1383"/>
      <c r="AJ334" s="1383"/>
      <c r="AK334" s="1383"/>
      <c r="AL334" s="1383"/>
      <c r="AM334" s="1383"/>
      <c r="AN334" s="1383"/>
      <c r="AO334" s="1383"/>
      <c r="AP334" s="1383"/>
      <c r="AQ334" s="1383"/>
      <c r="AR334" s="1383"/>
      <c r="AS334" s="1383"/>
      <c r="AT334" s="1383"/>
      <c r="AU334"/>
      <c r="AV334"/>
      <c r="AW334"/>
      <c r="AX334"/>
      <c r="AY334"/>
      <c r="AZ334"/>
      <c r="BA334"/>
      <c r="BB334"/>
    </row>
    <row r="335" spans="2:54" s="5" customFormat="1" ht="9" customHeight="1" x14ac:dyDescent="0.25">
      <c r="B335" s="170"/>
      <c r="C335" s="164"/>
      <c r="F335" s="535"/>
      <c r="G335" s="535"/>
      <c r="H335" s="535"/>
      <c r="I335" s="535"/>
      <c r="J335" s="535"/>
      <c r="K335" s="535"/>
      <c r="L335" s="1607"/>
      <c r="M335" s="1684"/>
      <c r="N335" s="1684"/>
      <c r="O335" s="1684"/>
      <c r="P335" s="1684"/>
      <c r="Q335" s="1666"/>
      <c r="R335" s="1666"/>
      <c r="S335" s="1666"/>
      <c r="T335" s="1666"/>
      <c r="U335" s="1666"/>
      <c r="V335" s="1666"/>
      <c r="W335" s="1666"/>
      <c r="X335" s="1666"/>
      <c r="Y335" s="1666"/>
      <c r="Z335" s="1666"/>
      <c r="AA335" s="1666"/>
      <c r="AB335" s="1666"/>
      <c r="AC335" s="1666"/>
      <c r="AD335" s="1383"/>
      <c r="AE335" s="1383"/>
      <c r="AF335" s="1383"/>
      <c r="AG335" s="1383"/>
      <c r="AH335" s="1383"/>
      <c r="AI335" s="1383"/>
      <c r="AJ335" s="1383"/>
      <c r="AK335" s="1383"/>
      <c r="AL335" s="1383"/>
      <c r="AM335" s="1383"/>
      <c r="AN335" s="1383"/>
      <c r="AO335" s="1383"/>
      <c r="AP335" s="1383"/>
      <c r="AQ335" s="1383"/>
      <c r="AR335" s="1383"/>
      <c r="AS335" s="1383"/>
      <c r="AT335" s="1383"/>
      <c r="AU335"/>
      <c r="AV335"/>
      <c r="AW335"/>
      <c r="AX335"/>
      <c r="AY335"/>
      <c r="AZ335"/>
      <c r="BA335"/>
      <c r="BB335"/>
    </row>
    <row r="336" spans="2:54" s="5" customFormat="1" ht="15.75" customHeight="1" x14ac:dyDescent="0.25">
      <c r="B336" s="159" t="s">
        <v>931</v>
      </c>
      <c r="C336" s="106"/>
      <c r="F336" s="535"/>
      <c r="G336" s="535"/>
      <c r="H336" s="535"/>
      <c r="I336" s="535"/>
      <c r="J336" s="535"/>
      <c r="K336" s="535"/>
      <c r="L336" s="1606"/>
      <c r="M336" s="1684"/>
      <c r="N336" s="1684"/>
      <c r="O336" s="1684"/>
      <c r="P336" s="1684"/>
      <c r="Q336" s="1666"/>
      <c r="R336" s="1666"/>
      <c r="S336" s="1666"/>
      <c r="T336" s="1666"/>
      <c r="U336" s="1666"/>
      <c r="V336" s="1666"/>
      <c r="W336" s="1666"/>
      <c r="X336" s="1666"/>
      <c r="Y336" s="1666"/>
      <c r="Z336" s="1666"/>
      <c r="AA336" s="1666"/>
      <c r="AB336" s="1666"/>
      <c r="AC336" s="1666"/>
      <c r="AD336" s="1383"/>
      <c r="AE336" s="1383"/>
      <c r="AF336" s="1383"/>
      <c r="AG336" s="1383"/>
      <c r="AH336" s="1383"/>
      <c r="AI336" s="1383"/>
      <c r="AJ336" s="1383"/>
      <c r="AK336" s="1383"/>
      <c r="AL336" s="1383"/>
      <c r="AM336" s="1383"/>
      <c r="AN336" s="1383"/>
      <c r="AO336" s="1383"/>
      <c r="AP336" s="1383"/>
      <c r="AQ336" s="1383"/>
      <c r="AR336" s="1383"/>
      <c r="AS336" s="1383"/>
      <c r="AT336" s="1383"/>
      <c r="AU336"/>
      <c r="AV336"/>
      <c r="AW336"/>
      <c r="AX336"/>
      <c r="AY336"/>
      <c r="AZ336"/>
      <c r="BA336"/>
      <c r="BB336"/>
    </row>
    <row r="337" spans="1:54" s="5" customFormat="1" ht="8.25" hidden="1" customHeight="1" x14ac:dyDescent="0.25">
      <c r="B337" s="168"/>
      <c r="C337" s="106"/>
      <c r="F337" s="535"/>
      <c r="G337" s="535"/>
      <c r="H337" s="535"/>
      <c r="I337" s="535"/>
      <c r="J337" s="535"/>
      <c r="K337" s="535"/>
      <c r="L337" s="1606"/>
      <c r="M337" s="1684"/>
      <c r="N337" s="1684"/>
      <c r="O337" s="1684"/>
      <c r="P337" s="1684"/>
      <c r="Q337" s="1666"/>
      <c r="R337" s="1666"/>
      <c r="S337" s="1666"/>
      <c r="T337" s="1666"/>
      <c r="U337" s="1666"/>
      <c r="V337" s="1666"/>
      <c r="W337" s="1666"/>
      <c r="X337" s="1666"/>
      <c r="Y337" s="1666"/>
      <c r="Z337" s="1666"/>
      <c r="AA337" s="1666"/>
      <c r="AB337" s="1666"/>
      <c r="AC337" s="1666"/>
      <c r="AD337" s="1383"/>
      <c r="AE337" s="1383"/>
      <c r="AF337" s="1383"/>
      <c r="AG337" s="1383"/>
      <c r="AH337" s="1383"/>
      <c r="AI337" s="1383"/>
      <c r="AJ337" s="1383"/>
      <c r="AK337" s="1383"/>
      <c r="AL337" s="1383"/>
      <c r="AM337" s="1383"/>
      <c r="AN337" s="1383"/>
      <c r="AO337" s="1383"/>
      <c r="AP337" s="1383"/>
      <c r="AQ337" s="1383"/>
      <c r="AR337" s="1383"/>
      <c r="AS337" s="1383"/>
      <c r="AT337" s="1383"/>
      <c r="AU337"/>
      <c r="AV337"/>
      <c r="AW337"/>
      <c r="AX337"/>
      <c r="AY337"/>
      <c r="AZ337"/>
      <c r="BA337"/>
      <c r="BB337"/>
    </row>
    <row r="338" spans="1:54" s="5" customFormat="1" ht="31.5" customHeight="1" x14ac:dyDescent="0.25">
      <c r="B338" s="187" t="s">
        <v>1176</v>
      </c>
      <c r="C338" s="106"/>
      <c r="D338" s="105">
        <v>37000000</v>
      </c>
      <c r="E338" s="105">
        <v>57607000</v>
      </c>
      <c r="F338" s="535"/>
      <c r="G338" s="1383">
        <v>0</v>
      </c>
      <c r="H338" s="535">
        <v>0</v>
      </c>
      <c r="I338" s="535"/>
      <c r="J338" s="535"/>
      <c r="K338" s="535">
        <v>20607000</v>
      </c>
      <c r="L338" s="1606"/>
      <c r="M338" s="1684"/>
      <c r="N338" s="1684"/>
      <c r="O338" s="1684"/>
      <c r="P338" s="1684"/>
      <c r="Q338" s="1666"/>
      <c r="R338" s="1666"/>
      <c r="S338" s="1666"/>
      <c r="T338" s="1666"/>
      <c r="U338" s="1666"/>
      <c r="V338" s="1666"/>
      <c r="W338" s="1666"/>
      <c r="X338" s="1666"/>
      <c r="Y338" s="1666"/>
      <c r="Z338" s="1666"/>
      <c r="AA338" s="1666"/>
      <c r="AB338" s="1666"/>
      <c r="AC338" s="1666"/>
      <c r="AD338" s="1383"/>
      <c r="AE338" s="1383"/>
      <c r="AF338" s="1383"/>
      <c r="AG338" s="1383"/>
      <c r="AH338" s="1383"/>
      <c r="AI338" s="1383"/>
      <c r="AJ338" s="1383"/>
      <c r="AK338" s="1383"/>
      <c r="AL338" s="1383"/>
      <c r="AM338" s="1383"/>
      <c r="AN338" s="1383"/>
      <c r="AO338" s="1383"/>
      <c r="AP338" s="1383"/>
      <c r="AQ338" s="1383"/>
      <c r="AR338" s="1383"/>
      <c r="AS338" s="1383"/>
      <c r="AT338" s="1383"/>
      <c r="AU338"/>
      <c r="AV338"/>
      <c r="AW338"/>
      <c r="AX338"/>
      <c r="AY338"/>
      <c r="AZ338"/>
      <c r="BA338"/>
      <c r="BB338"/>
    </row>
    <row r="339" spans="1:54" s="5" customFormat="1" ht="15.75" customHeight="1" x14ac:dyDescent="0.25">
      <c r="B339" s="187" t="s">
        <v>1116</v>
      </c>
      <c r="C339" s="106"/>
      <c r="D339" s="105">
        <v>946890950</v>
      </c>
      <c r="E339" s="105">
        <v>953504122</v>
      </c>
      <c r="F339" s="535"/>
      <c r="G339" s="1383">
        <v>0</v>
      </c>
      <c r="H339" s="535">
        <v>0</v>
      </c>
      <c r="I339" s="535"/>
      <c r="J339" s="535"/>
      <c r="K339" s="535">
        <v>6613172</v>
      </c>
      <c r="L339" s="1606"/>
      <c r="M339" s="1684"/>
      <c r="N339" s="1684"/>
      <c r="O339" s="1684"/>
      <c r="P339" s="1684"/>
      <c r="Q339" s="1666"/>
      <c r="R339" s="1666"/>
      <c r="S339" s="1666"/>
      <c r="T339" s="1666"/>
      <c r="U339" s="1666"/>
      <c r="V339" s="1666"/>
      <c r="W339" s="1666"/>
      <c r="X339" s="1666"/>
      <c r="Y339" s="1666"/>
      <c r="Z339" s="1666"/>
      <c r="AA339" s="1666"/>
      <c r="AB339" s="1666"/>
      <c r="AC339" s="1666"/>
      <c r="AD339" s="1383"/>
      <c r="AE339" s="1383"/>
      <c r="AF339" s="1383"/>
      <c r="AG339" s="1383"/>
      <c r="AH339" s="1383"/>
      <c r="AI339" s="1383"/>
      <c r="AJ339" s="1383"/>
      <c r="AK339" s="1383"/>
      <c r="AL339" s="1383"/>
      <c r="AM339" s="1383"/>
      <c r="AN339" s="1383"/>
      <c r="AO339" s="1383"/>
      <c r="AP339" s="1383"/>
      <c r="AQ339" s="1383"/>
      <c r="AR339" s="1383"/>
      <c r="AS339" s="1383"/>
      <c r="AT339" s="1383"/>
      <c r="AU339"/>
      <c r="AV339"/>
      <c r="AW339"/>
      <c r="AX339"/>
      <c r="AY339"/>
      <c r="AZ339"/>
      <c r="BA339"/>
      <c r="BB339"/>
    </row>
    <row r="340" spans="1:54" s="5" customFormat="1" ht="15.75" customHeight="1" x14ac:dyDescent="0.25">
      <c r="B340" s="187" t="s">
        <v>1117</v>
      </c>
      <c r="C340" s="106"/>
      <c r="D340" s="105">
        <v>6825001</v>
      </c>
      <c r="E340" s="105">
        <v>6825001</v>
      </c>
      <c r="F340" s="535"/>
      <c r="G340" s="1383">
        <v>0</v>
      </c>
      <c r="H340" s="535">
        <v>0</v>
      </c>
      <c r="I340" s="535"/>
      <c r="J340" s="535"/>
      <c r="K340" s="535">
        <v>0</v>
      </c>
      <c r="L340" s="1606"/>
      <c r="M340" s="1684"/>
      <c r="N340" s="1684"/>
      <c r="O340" s="1684"/>
      <c r="P340" s="1684"/>
      <c r="Q340" s="1666"/>
      <c r="R340" s="1666"/>
      <c r="S340" s="1666"/>
      <c r="T340" s="1666"/>
      <c r="U340" s="1666"/>
      <c r="V340" s="1666"/>
      <c r="W340" s="1666"/>
      <c r="X340" s="1666"/>
      <c r="Y340" s="1666"/>
      <c r="Z340" s="1666"/>
      <c r="AA340" s="1666"/>
      <c r="AB340" s="1666"/>
      <c r="AC340" s="1666"/>
      <c r="AD340" s="1383"/>
      <c r="AE340" s="1383"/>
      <c r="AF340" s="1383"/>
      <c r="AG340" s="1383"/>
      <c r="AH340" s="1383"/>
      <c r="AI340" s="1383"/>
      <c r="AJ340" s="1383"/>
      <c r="AK340" s="1383"/>
      <c r="AL340" s="1383"/>
      <c r="AM340" s="1383"/>
      <c r="AN340" s="1383"/>
      <c r="AO340" s="1383"/>
      <c r="AP340" s="1383"/>
      <c r="AQ340" s="1383"/>
      <c r="AR340" s="1383"/>
      <c r="AS340" s="1383"/>
      <c r="AT340" s="1383"/>
      <c r="AU340"/>
      <c r="AV340"/>
      <c r="AW340"/>
      <c r="AX340"/>
      <c r="AY340"/>
      <c r="AZ340"/>
      <c r="BA340"/>
      <c r="BB340"/>
    </row>
    <row r="341" spans="1:54" s="1598" customFormat="1" ht="15.75" hidden="1" customHeight="1" x14ac:dyDescent="0.25">
      <c r="B341" s="187" t="s">
        <v>1289</v>
      </c>
      <c r="C341" s="171"/>
      <c r="D341" s="105"/>
      <c r="E341" s="105"/>
      <c r="F341" s="535"/>
      <c r="G341" s="1383">
        <v>0</v>
      </c>
      <c r="H341" s="535">
        <v>0</v>
      </c>
      <c r="I341" s="535"/>
      <c r="J341" s="535"/>
      <c r="K341" s="535">
        <v>0</v>
      </c>
      <c r="L341" s="1606"/>
      <c r="M341" s="1684"/>
      <c r="N341" s="1684"/>
      <c r="O341" s="1684"/>
      <c r="P341" s="1684"/>
      <c r="Q341" s="1666"/>
      <c r="R341" s="1666"/>
      <c r="S341" s="1666"/>
      <c r="T341" s="1666"/>
      <c r="U341" s="1666"/>
      <c r="V341" s="1666"/>
      <c r="W341" s="1666"/>
      <c r="X341" s="1666"/>
      <c r="Y341" s="1666"/>
      <c r="Z341" s="1666"/>
      <c r="AA341" s="1666"/>
      <c r="AB341" s="1666"/>
      <c r="AC341" s="1666"/>
      <c r="AD341" s="1383"/>
      <c r="AE341" s="1383"/>
      <c r="AF341" s="1383"/>
      <c r="AG341" s="1383"/>
      <c r="AH341" s="1383"/>
      <c r="AI341" s="1383"/>
      <c r="AJ341" s="1383"/>
      <c r="AK341" s="1383"/>
      <c r="AL341" s="1383"/>
      <c r="AM341" s="1383"/>
      <c r="AN341" s="1383"/>
      <c r="AO341" s="1383"/>
      <c r="AP341" s="1383"/>
      <c r="AQ341" s="1383"/>
      <c r="AR341" s="1383"/>
      <c r="AS341" s="1383"/>
      <c r="AT341" s="1383"/>
      <c r="AU341" s="1668"/>
      <c r="AV341" s="1668"/>
      <c r="AW341" s="1668"/>
      <c r="AX341" s="1668"/>
      <c r="AY341" s="1668"/>
      <c r="AZ341" s="1668"/>
      <c r="BA341" s="1668"/>
      <c r="BB341" s="1668"/>
    </row>
    <row r="342" spans="1:54" s="1598" customFormat="1" ht="15.75" hidden="1" customHeight="1" x14ac:dyDescent="0.25">
      <c r="B342" s="187" t="s">
        <v>1304</v>
      </c>
      <c r="C342" s="171"/>
      <c r="D342" s="105"/>
      <c r="E342" s="105"/>
      <c r="F342" s="535"/>
      <c r="G342" s="1383">
        <v>0</v>
      </c>
      <c r="H342" s="535">
        <v>0</v>
      </c>
      <c r="I342" s="535"/>
      <c r="J342" s="535"/>
      <c r="K342" s="535">
        <v>0</v>
      </c>
      <c r="L342" s="1606"/>
      <c r="M342" s="1684"/>
      <c r="N342" s="1684"/>
      <c r="O342" s="1684"/>
      <c r="P342" s="1684"/>
      <c r="Q342" s="1666"/>
      <c r="R342" s="1666"/>
      <c r="S342" s="1666"/>
      <c r="T342" s="1666"/>
      <c r="U342" s="1666"/>
      <c r="V342" s="1666"/>
      <c r="W342" s="1666"/>
      <c r="X342" s="1666"/>
      <c r="Y342" s="1666"/>
      <c r="Z342" s="1666"/>
      <c r="AA342" s="1666"/>
      <c r="AB342" s="1666"/>
      <c r="AC342" s="1666"/>
      <c r="AD342" s="1383"/>
      <c r="AE342" s="1383"/>
      <c r="AF342" s="1383"/>
      <c r="AG342" s="1383"/>
      <c r="AH342" s="1383"/>
      <c r="AI342" s="1383"/>
      <c r="AJ342" s="1383"/>
      <c r="AK342" s="1383"/>
      <c r="AL342" s="1383"/>
      <c r="AM342" s="1383"/>
      <c r="AN342" s="1383"/>
      <c r="AO342" s="1383"/>
      <c r="AP342" s="1383"/>
      <c r="AQ342" s="1383"/>
      <c r="AR342" s="1383"/>
      <c r="AS342" s="1383"/>
      <c r="AT342" s="1383"/>
      <c r="AU342" s="1680"/>
      <c r="AV342" s="1680"/>
      <c r="AW342" s="1680"/>
      <c r="AX342" s="1680"/>
      <c r="AY342" s="1680"/>
      <c r="AZ342" s="1680"/>
      <c r="BA342" s="1680"/>
      <c r="BB342" s="1680"/>
    </row>
    <row r="343" spans="1:54" s="5" customFormat="1" ht="16.5" thickBot="1" x14ac:dyDescent="0.3">
      <c r="B343" s="168"/>
      <c r="C343" s="106"/>
      <c r="D343" s="105"/>
      <c r="E343" s="105"/>
      <c r="F343" s="535"/>
      <c r="G343" s="537"/>
      <c r="H343" s="583"/>
      <c r="I343" s="583"/>
      <c r="J343" s="583"/>
      <c r="K343" s="583"/>
      <c r="L343" s="1606"/>
      <c r="M343" s="1684"/>
      <c r="N343" s="1684"/>
      <c r="O343" s="1684"/>
      <c r="P343" s="1684"/>
      <c r="Q343" s="1666"/>
      <c r="R343" s="1666"/>
      <c r="S343" s="1666"/>
      <c r="T343" s="1666"/>
      <c r="U343" s="1666"/>
      <c r="V343" s="1666"/>
      <c r="W343" s="1666"/>
      <c r="X343" s="1666"/>
      <c r="Y343" s="1666"/>
      <c r="Z343" s="1666"/>
      <c r="AA343" s="1666"/>
      <c r="AB343" s="1666"/>
      <c r="AC343" s="1666"/>
      <c r="AD343" s="1383"/>
      <c r="AE343" s="1383"/>
      <c r="AF343" s="1383"/>
      <c r="AG343" s="1383"/>
      <c r="AH343" s="1383"/>
      <c r="AI343" s="1383"/>
      <c r="AJ343" s="1383"/>
      <c r="AK343" s="1383"/>
      <c r="AL343" s="1383"/>
      <c r="AM343" s="1383"/>
      <c r="AN343" s="1383"/>
      <c r="AO343" s="1383"/>
      <c r="AP343" s="1383"/>
      <c r="AQ343" s="1383"/>
      <c r="AR343" s="1383"/>
      <c r="AS343" s="1383"/>
      <c r="AT343" s="1383"/>
      <c r="AU343"/>
      <c r="AV343"/>
      <c r="AW343"/>
      <c r="AX343"/>
      <c r="AY343"/>
      <c r="AZ343"/>
      <c r="BA343"/>
      <c r="BB343"/>
    </row>
    <row r="344" spans="1:54" s="5" customFormat="1" ht="17.25" customHeight="1" thickBot="1" x14ac:dyDescent="0.3">
      <c r="B344" s="165" t="s">
        <v>932</v>
      </c>
      <c r="C344" s="106"/>
      <c r="D344" s="220">
        <v>990715951</v>
      </c>
      <c r="E344" s="220">
        <v>1017936123</v>
      </c>
      <c r="F344" s="1394">
        <v>0</v>
      </c>
      <c r="G344" s="1395">
        <v>0</v>
      </c>
      <c r="H344" s="1395">
        <v>0</v>
      </c>
      <c r="I344" s="1395">
        <v>0</v>
      </c>
      <c r="J344" s="1395">
        <v>0</v>
      </c>
      <c r="K344" s="1395">
        <v>27220172</v>
      </c>
      <c r="L344" s="1605"/>
      <c r="M344" s="1684"/>
      <c r="N344" s="1684"/>
      <c r="O344" s="1684"/>
      <c r="P344" s="1684"/>
      <c r="Q344" s="1666"/>
      <c r="R344" s="1666"/>
      <c r="S344" s="1666"/>
      <c r="T344" s="1666"/>
      <c r="U344" s="1666"/>
      <c r="V344" s="1666"/>
      <c r="W344" s="1666"/>
      <c r="X344" s="1666"/>
      <c r="Y344" s="1666"/>
      <c r="Z344" s="1666"/>
      <c r="AA344" s="1666"/>
      <c r="AB344" s="1666"/>
      <c r="AC344" s="1666"/>
      <c r="AD344" s="1383"/>
      <c r="AE344" s="1383"/>
      <c r="AF344" s="1383"/>
      <c r="AG344" s="1383"/>
      <c r="AH344" s="1383"/>
      <c r="AI344" s="1383"/>
      <c r="AJ344" s="1383"/>
      <c r="AK344" s="1383"/>
      <c r="AL344" s="1383"/>
      <c r="AM344" s="1383"/>
      <c r="AN344" s="1383"/>
      <c r="AO344" s="1383"/>
      <c r="AP344" s="1383"/>
      <c r="AQ344" s="1383"/>
      <c r="AR344" s="1383"/>
      <c r="AS344" s="1383"/>
      <c r="AT344" s="1383"/>
      <c r="AU344"/>
      <c r="AV344"/>
      <c r="AW344"/>
      <c r="AX344"/>
      <c r="AY344"/>
      <c r="AZ344"/>
      <c r="BA344"/>
      <c r="BB344"/>
    </row>
    <row r="345" spans="1:54" s="5" customFormat="1" ht="5.25" customHeight="1" thickBot="1" x14ac:dyDescent="0.3">
      <c r="B345" s="170"/>
      <c r="C345" s="164"/>
      <c r="F345" s="535"/>
      <c r="G345" s="583"/>
      <c r="H345" s="535"/>
      <c r="I345" s="535"/>
      <c r="J345" s="535"/>
      <c r="K345" s="535"/>
      <c r="L345" s="1607"/>
      <c r="M345" s="1684"/>
      <c r="N345" s="1684"/>
      <c r="O345" s="1684"/>
      <c r="P345" s="1684"/>
      <c r="Q345" s="1666"/>
      <c r="R345" s="1666"/>
      <c r="S345" s="1666"/>
      <c r="T345" s="1666"/>
      <c r="U345" s="1666"/>
      <c r="V345" s="1666"/>
      <c r="W345" s="1666"/>
      <c r="X345" s="1666"/>
      <c r="Y345" s="1666"/>
      <c r="Z345" s="1666"/>
      <c r="AA345" s="1666"/>
      <c r="AB345" s="1666"/>
      <c r="AC345" s="1666"/>
      <c r="AD345" s="1383"/>
      <c r="AE345" s="1383"/>
      <c r="AF345" s="1383"/>
      <c r="AG345" s="1383"/>
      <c r="AH345" s="1383"/>
      <c r="AI345" s="1383"/>
      <c r="AJ345" s="1383"/>
      <c r="AK345" s="1383"/>
      <c r="AL345" s="1383"/>
      <c r="AM345" s="1383"/>
      <c r="AN345" s="1383"/>
      <c r="AO345" s="1383"/>
      <c r="AP345" s="1383"/>
      <c r="AQ345" s="1383"/>
      <c r="AR345" s="1383"/>
      <c r="AS345" s="1383"/>
      <c r="AT345" s="1383"/>
      <c r="AU345"/>
      <c r="AV345"/>
      <c r="AW345"/>
      <c r="AX345"/>
      <c r="AY345"/>
      <c r="AZ345"/>
      <c r="BA345"/>
      <c r="BB345"/>
    </row>
    <row r="346" spans="1:54" s="5" customFormat="1" ht="9" hidden="1" customHeight="1" thickBot="1" x14ac:dyDescent="0.3">
      <c r="B346" s="170"/>
      <c r="C346" s="164"/>
      <c r="F346" s="535"/>
      <c r="G346" s="583"/>
      <c r="H346" s="535"/>
      <c r="I346" s="535"/>
      <c r="J346" s="535"/>
      <c r="K346" s="535"/>
      <c r="L346" s="1607"/>
      <c r="M346" s="1684"/>
      <c r="N346" s="1684"/>
      <c r="O346" s="1684"/>
      <c r="P346" s="1684"/>
      <c r="Q346" s="1666"/>
      <c r="R346" s="1666"/>
      <c r="S346" s="1666"/>
      <c r="T346" s="1666"/>
      <c r="U346" s="1666"/>
      <c r="V346" s="1666"/>
      <c r="W346" s="1666"/>
      <c r="X346" s="1666"/>
      <c r="Y346" s="1666"/>
      <c r="Z346" s="1666"/>
      <c r="AA346" s="1666"/>
      <c r="AB346" s="1666"/>
      <c r="AC346" s="1666"/>
      <c r="AD346" s="1383"/>
      <c r="AE346" s="1383"/>
      <c r="AF346" s="1383"/>
      <c r="AG346" s="1383"/>
      <c r="AH346" s="1383"/>
      <c r="AI346" s="1383"/>
      <c r="AJ346" s="1383"/>
      <c r="AK346" s="1383"/>
      <c r="AL346" s="1383"/>
      <c r="AM346" s="1383"/>
      <c r="AN346" s="1383"/>
      <c r="AO346" s="1383"/>
      <c r="AP346" s="1383"/>
      <c r="AQ346" s="1383"/>
      <c r="AR346" s="1383"/>
      <c r="AS346" s="1383"/>
      <c r="AT346" s="1383"/>
      <c r="AU346"/>
      <c r="AV346"/>
      <c r="AW346"/>
      <c r="AX346"/>
      <c r="AY346"/>
      <c r="AZ346"/>
      <c r="BA346"/>
      <c r="BB346"/>
    </row>
    <row r="347" spans="1:54" s="5" customFormat="1" ht="18" customHeight="1" thickBot="1" x14ac:dyDescent="0.3">
      <c r="B347" s="662" t="s">
        <v>930</v>
      </c>
      <c r="C347" s="171" t="s">
        <v>1402</v>
      </c>
      <c r="D347" s="220">
        <v>3233938424</v>
      </c>
      <c r="E347" s="220">
        <v>3710931971</v>
      </c>
      <c r="F347" s="1394">
        <v>0</v>
      </c>
      <c r="G347" s="1395">
        <v>0</v>
      </c>
      <c r="H347" s="1394">
        <v>0</v>
      </c>
      <c r="I347" s="1394">
        <v>0</v>
      </c>
      <c r="J347" s="1394">
        <v>0</v>
      </c>
      <c r="K347" s="1394">
        <v>476993547</v>
      </c>
      <c r="L347" s="1653"/>
      <c r="M347" s="1684"/>
      <c r="N347" s="1684"/>
      <c r="O347" s="1684"/>
      <c r="P347" s="1684"/>
      <c r="Q347" s="1666"/>
      <c r="R347" s="1666"/>
      <c r="S347" s="1666"/>
      <c r="T347" s="1666"/>
      <c r="U347" s="1666"/>
      <c r="V347" s="1666"/>
      <c r="W347" s="1666"/>
      <c r="X347" s="1666"/>
      <c r="Y347" s="1666"/>
      <c r="Z347" s="1666"/>
      <c r="AA347" s="1666"/>
      <c r="AB347" s="1666"/>
      <c r="AC347" s="1666"/>
      <c r="AD347" s="1383"/>
      <c r="AE347" s="1383"/>
      <c r="AF347" s="1383"/>
      <c r="AG347" s="1383"/>
      <c r="AH347" s="1383"/>
      <c r="AI347" s="1383"/>
      <c r="AJ347" s="1383"/>
      <c r="AK347" s="1383"/>
      <c r="AL347" s="1383"/>
      <c r="AM347" s="1383"/>
      <c r="AN347" s="1383"/>
      <c r="AO347" s="1383"/>
      <c r="AP347" s="1383"/>
      <c r="AQ347" s="1383"/>
      <c r="AR347" s="1383"/>
      <c r="AS347" s="1383"/>
      <c r="AT347" s="1383"/>
      <c r="AU347"/>
      <c r="AV347"/>
      <c r="AW347"/>
      <c r="AX347"/>
      <c r="AY347"/>
      <c r="AZ347"/>
      <c r="BA347"/>
      <c r="BB347"/>
    </row>
    <row r="348" spans="1:54" ht="9.75" customHeight="1" x14ac:dyDescent="0.25">
      <c r="B348" s="161"/>
      <c r="C348" s="166"/>
      <c r="D348" s="85"/>
      <c r="E348" s="85"/>
      <c r="F348" s="1413"/>
      <c r="G348" s="1417"/>
      <c r="H348" s="1413"/>
      <c r="I348" s="1413"/>
      <c r="J348" s="1413"/>
      <c r="K348" s="1413"/>
      <c r="L348" s="1653"/>
      <c r="M348" s="1684"/>
      <c r="N348" s="1684"/>
      <c r="O348" s="1684"/>
      <c r="P348" s="1684"/>
      <c r="Q348" s="1666"/>
      <c r="R348" s="1666"/>
      <c r="S348" s="1666"/>
      <c r="T348" s="1666"/>
      <c r="U348" s="1666"/>
      <c r="V348" s="1666"/>
      <c r="W348" s="1666"/>
      <c r="X348" s="1666"/>
      <c r="Y348" s="1666"/>
      <c r="Z348" s="1666"/>
      <c r="AA348" s="1666"/>
      <c r="AB348" s="1666"/>
      <c r="AC348" s="1666"/>
      <c r="AD348" s="1383"/>
      <c r="AE348" s="1383"/>
      <c r="AF348" s="1383"/>
      <c r="AG348" s="1383"/>
      <c r="AH348" s="1383"/>
      <c r="AI348" s="1383"/>
      <c r="AJ348" s="1383"/>
      <c r="AK348" s="1383"/>
      <c r="AL348" s="1383"/>
      <c r="AM348" s="1383"/>
      <c r="AN348" s="1383"/>
      <c r="AO348" s="1383"/>
      <c r="AP348" s="1383"/>
      <c r="AQ348" s="1383"/>
      <c r="AR348" s="1383"/>
      <c r="AS348" s="1383"/>
      <c r="AT348" s="1383"/>
      <c r="AU348"/>
      <c r="AV348"/>
      <c r="AW348"/>
      <c r="AX348"/>
      <c r="AY348"/>
      <c r="AZ348"/>
      <c r="BA348"/>
      <c r="BB348"/>
    </row>
    <row r="349" spans="1:54" s="5" customFormat="1" ht="15" customHeight="1" x14ac:dyDescent="0.25">
      <c r="A349" s="106"/>
      <c r="B349" s="662" t="s">
        <v>501</v>
      </c>
      <c r="C349" s="164"/>
      <c r="F349" s="535"/>
      <c r="G349" s="535"/>
      <c r="H349" s="535"/>
      <c r="I349" s="535"/>
      <c r="J349" s="535"/>
      <c r="K349" s="535"/>
      <c r="L349" s="1607"/>
      <c r="M349" s="1684"/>
      <c r="N349" s="1684"/>
      <c r="O349" s="1684"/>
      <c r="P349" s="1684"/>
      <c r="Q349" s="1666"/>
      <c r="R349" s="1666"/>
      <c r="S349" s="1666"/>
      <c r="T349" s="1666"/>
      <c r="U349" s="1666"/>
      <c r="V349" s="1666"/>
      <c r="W349" s="1666"/>
      <c r="X349" s="1666"/>
      <c r="Y349" s="1666"/>
      <c r="Z349" s="1666"/>
      <c r="AA349" s="1666"/>
      <c r="AB349" s="1666"/>
      <c r="AC349" s="1666"/>
      <c r="AD349" s="1383"/>
      <c r="AE349" s="1383"/>
      <c r="AF349" s="1383"/>
      <c r="AG349" s="1383"/>
      <c r="AH349" s="1383"/>
      <c r="AI349" s="1383"/>
      <c r="AJ349" s="1383"/>
      <c r="AK349" s="1383"/>
      <c r="AL349" s="1383"/>
      <c r="AM349" s="1383"/>
      <c r="AN349" s="1383"/>
      <c r="AO349" s="1383"/>
      <c r="AP349" s="1383"/>
      <c r="AQ349" s="1383"/>
      <c r="AR349" s="1383"/>
      <c r="AS349" s="1383"/>
      <c r="AT349" s="1383"/>
      <c r="AU349"/>
      <c r="AV349"/>
      <c r="AW349"/>
      <c r="AX349"/>
      <c r="AY349"/>
      <c r="AZ349"/>
      <c r="BA349"/>
      <c r="BB349"/>
    </row>
    <row r="350" spans="1:54" s="5" customFormat="1" ht="10.5" hidden="1" customHeight="1" x14ac:dyDescent="0.25">
      <c r="A350" s="106"/>
      <c r="B350" s="162"/>
      <c r="C350" s="164"/>
      <c r="F350" s="535"/>
      <c r="G350" s="535"/>
      <c r="H350" s="535"/>
      <c r="I350" s="535"/>
      <c r="J350" s="535"/>
      <c r="K350" s="535"/>
      <c r="L350" s="1607"/>
      <c r="M350" s="1684"/>
      <c r="N350" s="1684"/>
      <c r="O350" s="1684"/>
      <c r="P350" s="1684"/>
      <c r="Q350" s="1666"/>
      <c r="R350" s="1666"/>
      <c r="S350" s="1666"/>
      <c r="T350" s="1666"/>
      <c r="U350" s="1666"/>
      <c r="V350" s="1666"/>
      <c r="W350" s="1666"/>
      <c r="X350" s="1666"/>
      <c r="Y350" s="1666"/>
      <c r="Z350" s="1666"/>
      <c r="AA350" s="1666"/>
      <c r="AB350" s="1666"/>
      <c r="AC350" s="1666"/>
      <c r="AD350" s="1383"/>
      <c r="AE350" s="1383"/>
      <c r="AF350" s="1383"/>
      <c r="AG350" s="1383"/>
      <c r="AH350" s="1383"/>
      <c r="AI350" s="1383"/>
      <c r="AJ350" s="1383"/>
      <c r="AK350" s="1383"/>
      <c r="AL350" s="1383"/>
      <c r="AM350" s="1383"/>
      <c r="AN350" s="1383"/>
      <c r="AO350" s="1383"/>
      <c r="AP350" s="1383"/>
      <c r="AQ350" s="1383"/>
      <c r="AR350" s="1383"/>
      <c r="AS350" s="1383"/>
      <c r="AT350" s="1383"/>
      <c r="AU350"/>
      <c r="AV350"/>
      <c r="AW350"/>
      <c r="AX350"/>
      <c r="AY350"/>
      <c r="AZ350"/>
      <c r="BA350"/>
      <c r="BB350"/>
    </row>
    <row r="351" spans="1:54" s="5" customFormat="1" x14ac:dyDescent="0.25">
      <c r="A351" s="106"/>
      <c r="B351" s="162" t="s">
        <v>502</v>
      </c>
      <c r="C351" s="164"/>
      <c r="F351" s="535"/>
      <c r="G351" s="535"/>
      <c r="H351" s="535"/>
      <c r="I351" s="535"/>
      <c r="J351" s="535"/>
      <c r="K351" s="535"/>
      <c r="L351" s="1607"/>
      <c r="M351" s="1684"/>
      <c r="N351" s="1684"/>
      <c r="O351" s="1684"/>
      <c r="P351" s="1684"/>
      <c r="Q351" s="1666"/>
      <c r="R351" s="1666"/>
      <c r="S351" s="1666"/>
      <c r="T351" s="1666"/>
      <c r="U351" s="1666"/>
      <c r="V351" s="1666"/>
      <c r="W351" s="1666"/>
      <c r="X351" s="1666"/>
      <c r="Y351" s="1666"/>
      <c r="Z351" s="1666"/>
      <c r="AA351" s="1666"/>
      <c r="AB351" s="1666"/>
      <c r="AC351" s="1666"/>
      <c r="AD351" s="1383"/>
      <c r="AE351" s="1383"/>
      <c r="AF351" s="1383"/>
      <c r="AG351" s="1383"/>
      <c r="AH351" s="1383"/>
      <c r="AI351" s="1383"/>
      <c r="AJ351" s="1383"/>
      <c r="AK351" s="1383"/>
      <c r="AL351" s="1383"/>
      <c r="AM351" s="1383"/>
      <c r="AN351" s="1383"/>
      <c r="AO351" s="1383"/>
      <c r="AP351" s="1383"/>
      <c r="AQ351" s="1383"/>
      <c r="AR351" s="1383"/>
      <c r="AS351" s="1383"/>
      <c r="AT351" s="1383"/>
      <c r="AU351"/>
      <c r="AV351"/>
      <c r="AW351"/>
      <c r="AX351"/>
      <c r="AY351"/>
      <c r="AZ351"/>
      <c r="BA351"/>
      <c r="BB351"/>
    </row>
    <row r="352" spans="1:54" s="5" customFormat="1" ht="9" customHeight="1" x14ac:dyDescent="0.25">
      <c r="A352" s="106"/>
      <c r="B352" s="162"/>
      <c r="C352" s="164"/>
      <c r="D352" s="172"/>
      <c r="E352" s="172"/>
      <c r="F352" s="1409"/>
      <c r="G352" s="537"/>
      <c r="H352" s="535"/>
      <c r="I352" s="535"/>
      <c r="J352" s="535"/>
      <c r="K352" s="535"/>
      <c r="L352" s="1607"/>
      <c r="M352" s="1684"/>
      <c r="N352" s="1684"/>
      <c r="O352" s="1684"/>
      <c r="P352" s="1684"/>
      <c r="Q352" s="1666"/>
      <c r="R352" s="1666"/>
      <c r="S352" s="1666"/>
      <c r="T352" s="1666"/>
      <c r="U352" s="1666"/>
      <c r="V352" s="1666"/>
      <c r="W352" s="1666"/>
      <c r="X352" s="1666"/>
      <c r="Y352" s="1666"/>
      <c r="Z352" s="1666"/>
      <c r="AA352" s="1666"/>
      <c r="AB352" s="1666"/>
      <c r="AC352" s="1666"/>
      <c r="AD352" s="1383"/>
      <c r="AE352" s="1383"/>
      <c r="AF352" s="1383"/>
      <c r="AG352" s="1383"/>
      <c r="AH352" s="1383"/>
      <c r="AI352" s="1383"/>
      <c r="AJ352" s="1383"/>
      <c r="AK352" s="1383"/>
      <c r="AL352" s="1383"/>
      <c r="AM352" s="1383"/>
      <c r="AN352" s="1383"/>
      <c r="AO352" s="1383"/>
      <c r="AP352" s="1383"/>
      <c r="AQ352" s="1383"/>
      <c r="AR352" s="1383"/>
      <c r="AS352" s="1383"/>
      <c r="AT352" s="1383"/>
      <c r="AU352"/>
      <c r="AV352"/>
      <c r="AW352"/>
      <c r="AX352"/>
      <c r="AY352"/>
      <c r="AZ352"/>
      <c r="BA352"/>
      <c r="BB352"/>
    </row>
    <row r="353" spans="1:54" s="5" customFormat="1" ht="15" hidden="1" customHeight="1" x14ac:dyDescent="0.25">
      <c r="A353" s="106"/>
      <c r="B353" s="240"/>
      <c r="C353" s="164"/>
      <c r="D353" s="39">
        <v>0</v>
      </c>
      <c r="E353" s="39"/>
      <c r="F353" s="537"/>
      <c r="G353" s="1383"/>
      <c r="H353" s="535">
        <v>0</v>
      </c>
      <c r="I353" s="535"/>
      <c r="J353" s="535"/>
      <c r="K353" s="535">
        <v>0</v>
      </c>
      <c r="L353" s="1607"/>
      <c r="M353" s="1684"/>
      <c r="N353" s="1684"/>
      <c r="O353" s="1684"/>
      <c r="P353" s="1684"/>
      <c r="Q353" s="1666"/>
      <c r="R353" s="1666"/>
      <c r="S353" s="1666"/>
      <c r="T353" s="1666"/>
      <c r="U353" s="1666"/>
      <c r="V353" s="1666"/>
      <c r="W353" s="1666"/>
      <c r="X353" s="1666"/>
      <c r="Y353" s="1666"/>
      <c r="Z353" s="1666"/>
      <c r="AA353" s="1666"/>
      <c r="AB353" s="1666"/>
      <c r="AC353" s="1666"/>
      <c r="AD353" s="1383"/>
      <c r="AE353" s="1383"/>
      <c r="AF353" s="1383"/>
      <c r="AG353" s="1383"/>
      <c r="AH353" s="1383"/>
      <c r="AI353" s="1383"/>
      <c r="AJ353" s="1383"/>
      <c r="AK353" s="1383"/>
      <c r="AL353" s="1383"/>
      <c r="AM353" s="1383"/>
      <c r="AN353" s="1383"/>
      <c r="AO353" s="1383"/>
      <c r="AP353" s="1383"/>
      <c r="AQ353" s="1383"/>
      <c r="AR353" s="1383"/>
      <c r="AS353" s="1383"/>
      <c r="AT353" s="1383"/>
      <c r="AU353"/>
      <c r="AV353"/>
      <c r="AW353"/>
      <c r="AX353"/>
      <c r="AY353"/>
      <c r="AZ353"/>
      <c r="BA353"/>
      <c r="BB353"/>
    </row>
    <row r="354" spans="1:54" s="5" customFormat="1" ht="18.75" hidden="1" customHeight="1" x14ac:dyDescent="0.25">
      <c r="A354" s="106"/>
      <c r="B354" s="163"/>
      <c r="C354" s="164"/>
      <c r="D354" s="34"/>
      <c r="E354" s="34"/>
      <c r="F354" s="583"/>
      <c r="G354" s="1383"/>
      <c r="H354" s="535">
        <v>0</v>
      </c>
      <c r="I354" s="535"/>
      <c r="J354" s="535"/>
      <c r="K354" s="535">
        <v>0</v>
      </c>
      <c r="L354" s="1607"/>
      <c r="M354" s="1684"/>
      <c r="N354" s="1684"/>
      <c r="O354" s="1684"/>
      <c r="P354" s="1684"/>
      <c r="Q354" s="1666"/>
      <c r="R354" s="1666"/>
      <c r="S354" s="1666"/>
      <c r="T354" s="1666"/>
      <c r="U354" s="1666"/>
      <c r="V354" s="1666"/>
      <c r="W354" s="1666"/>
      <c r="X354" s="1666"/>
      <c r="Y354" s="1666"/>
      <c r="Z354" s="1666"/>
      <c r="AA354" s="1666"/>
      <c r="AB354" s="1666"/>
      <c r="AC354" s="1666"/>
      <c r="AD354" s="1383"/>
      <c r="AE354" s="1383"/>
      <c r="AF354" s="1383"/>
      <c r="AG354" s="1383"/>
      <c r="AH354" s="1383"/>
      <c r="AI354" s="1383"/>
      <c r="AJ354" s="1383"/>
      <c r="AK354" s="1383"/>
      <c r="AL354" s="1383"/>
      <c r="AM354" s="1383"/>
      <c r="AN354" s="1383"/>
      <c r="AO354" s="1383"/>
      <c r="AP354" s="1383"/>
      <c r="AQ354" s="1383"/>
      <c r="AR354" s="1383"/>
      <c r="AS354" s="1383"/>
      <c r="AT354" s="1383"/>
      <c r="AU354"/>
      <c r="AV354"/>
      <c r="AW354"/>
      <c r="AX354"/>
      <c r="AY354"/>
      <c r="AZ354"/>
      <c r="BA354"/>
      <c r="BB354"/>
    </row>
    <row r="355" spans="1:54" s="5" customFormat="1" ht="15" hidden="1" customHeight="1" x14ac:dyDescent="0.25">
      <c r="A355" s="106"/>
      <c r="B355" s="240"/>
      <c r="C355" s="164"/>
      <c r="D355" s="172"/>
      <c r="E355" s="172"/>
      <c r="F355" s="1409"/>
      <c r="G355" s="1383"/>
      <c r="H355" s="535">
        <v>0</v>
      </c>
      <c r="I355" s="535"/>
      <c r="J355" s="535"/>
      <c r="K355" s="535">
        <v>0</v>
      </c>
      <c r="L355" s="1607"/>
      <c r="M355" s="1684"/>
      <c r="N355" s="1684"/>
      <c r="O355" s="1684"/>
      <c r="P355" s="1684"/>
      <c r="Q355" s="1666"/>
      <c r="R355" s="1666"/>
      <c r="S355" s="1666"/>
      <c r="T355" s="1666"/>
      <c r="U355" s="1666"/>
      <c r="V355" s="1666"/>
      <c r="W355" s="1666"/>
      <c r="X355" s="1666"/>
      <c r="Y355" s="1666"/>
      <c r="Z355" s="1666"/>
      <c r="AA355" s="1666"/>
      <c r="AB355" s="1666"/>
      <c r="AC355" s="1666"/>
      <c r="AD355" s="1383"/>
      <c r="AE355" s="1383"/>
      <c r="AF355" s="1383"/>
      <c r="AG355" s="1383"/>
      <c r="AH355" s="1383"/>
      <c r="AI355" s="1383"/>
      <c r="AJ355" s="1383"/>
      <c r="AK355" s="1383"/>
      <c r="AL355" s="1383"/>
      <c r="AM355" s="1383"/>
      <c r="AN355" s="1383"/>
      <c r="AO355" s="1383"/>
      <c r="AP355" s="1383"/>
      <c r="AQ355" s="1383"/>
      <c r="AR355" s="1383"/>
      <c r="AS355" s="1383"/>
      <c r="AT355" s="1383"/>
      <c r="AU355"/>
      <c r="AV355"/>
      <c r="AW355"/>
      <c r="AX355"/>
      <c r="AY355"/>
      <c r="AZ355"/>
      <c r="BA355"/>
      <c r="BB355"/>
    </row>
    <row r="356" spans="1:54" s="5" customFormat="1" ht="15" hidden="1" customHeight="1" x14ac:dyDescent="0.25">
      <c r="A356" s="106"/>
      <c r="C356" s="164"/>
      <c r="D356" s="172"/>
      <c r="E356" s="172"/>
      <c r="F356" s="1409"/>
      <c r="G356" s="1383"/>
      <c r="H356" s="535">
        <v>0</v>
      </c>
      <c r="I356" s="535"/>
      <c r="J356" s="535"/>
      <c r="K356" s="535">
        <v>0</v>
      </c>
      <c r="L356" s="1607"/>
      <c r="M356" s="1684"/>
      <c r="N356" s="1684"/>
      <c r="O356" s="1684"/>
      <c r="P356" s="1684"/>
      <c r="Q356" s="1666"/>
      <c r="R356" s="1666"/>
      <c r="S356" s="1666"/>
      <c r="T356" s="1666"/>
      <c r="U356" s="1666"/>
      <c r="V356" s="1666"/>
      <c r="W356" s="1666"/>
      <c r="X356" s="1666"/>
      <c r="Y356" s="1666"/>
      <c r="Z356" s="1666"/>
      <c r="AA356" s="1666"/>
      <c r="AB356" s="1666"/>
      <c r="AC356" s="1666"/>
      <c r="AD356" s="1383"/>
      <c r="AE356" s="1383"/>
      <c r="AF356" s="1383"/>
      <c r="AG356" s="1383"/>
      <c r="AH356" s="1383"/>
      <c r="AI356" s="1383"/>
      <c r="AJ356" s="1383"/>
      <c r="AK356" s="1383"/>
      <c r="AL356" s="1383"/>
      <c r="AM356" s="1383"/>
      <c r="AN356" s="1383"/>
      <c r="AO356" s="1383"/>
      <c r="AP356" s="1383"/>
      <c r="AQ356" s="1383"/>
      <c r="AR356" s="1383"/>
      <c r="AS356" s="1383"/>
      <c r="AT356" s="1383"/>
      <c r="AU356"/>
      <c r="AV356"/>
      <c r="AW356"/>
      <c r="AX356"/>
      <c r="AY356"/>
      <c r="AZ356"/>
      <c r="BA356"/>
      <c r="BB356"/>
    </row>
    <row r="357" spans="1:54" s="5" customFormat="1" ht="15" customHeight="1" x14ac:dyDescent="0.25">
      <c r="A357" s="106"/>
      <c r="B357" s="187" t="s">
        <v>1073</v>
      </c>
      <c r="C357" s="164" t="s">
        <v>1355</v>
      </c>
      <c r="D357" s="39">
        <v>470783</v>
      </c>
      <c r="E357" s="39">
        <v>470783</v>
      </c>
      <c r="F357" s="537"/>
      <c r="G357" s="1383">
        <v>0</v>
      </c>
      <c r="H357" s="535">
        <v>0</v>
      </c>
      <c r="I357" s="535"/>
      <c r="J357" s="535"/>
      <c r="K357" s="535">
        <v>0</v>
      </c>
      <c r="L357" s="1607"/>
      <c r="M357" s="1684"/>
      <c r="N357" s="1684"/>
      <c r="O357" s="1684"/>
      <c r="P357" s="1684"/>
      <c r="Q357" s="1666"/>
      <c r="R357" s="1666"/>
      <c r="S357" s="1666"/>
      <c r="T357" s="1666"/>
      <c r="U357" s="1666"/>
      <c r="V357" s="1666"/>
      <c r="W357" s="1666"/>
      <c r="X357" s="1666"/>
      <c r="Y357" s="1666"/>
      <c r="Z357" s="1666"/>
      <c r="AA357" s="1666"/>
      <c r="AB357" s="1666"/>
      <c r="AC357" s="1666"/>
      <c r="AD357" s="1383"/>
      <c r="AE357" s="1383"/>
      <c r="AF357" s="1383"/>
      <c r="AG357" s="1383"/>
      <c r="AH357" s="1383"/>
      <c r="AI357" s="1383"/>
      <c r="AJ357" s="1383"/>
      <c r="AK357" s="1383"/>
      <c r="AL357" s="1383"/>
      <c r="AM357" s="1383"/>
      <c r="AN357" s="1383"/>
      <c r="AO357" s="1383"/>
      <c r="AP357" s="1383"/>
      <c r="AQ357" s="1383"/>
      <c r="AR357" s="1383"/>
      <c r="AS357" s="1383"/>
      <c r="AT357" s="1383"/>
      <c r="AU357"/>
      <c r="AV357"/>
      <c r="AW357"/>
      <c r="AX357"/>
      <c r="AY357"/>
      <c r="AZ357"/>
      <c r="BA357"/>
      <c r="BB357"/>
    </row>
    <row r="358" spans="1:54" s="5" customFormat="1" ht="30" x14ac:dyDescent="0.25">
      <c r="A358" s="106"/>
      <c r="B358" s="187" t="s">
        <v>1075</v>
      </c>
      <c r="C358" s="164"/>
      <c r="D358" s="39">
        <v>5723210</v>
      </c>
      <c r="E358" s="39"/>
      <c r="F358" s="537"/>
      <c r="G358" s="1383">
        <v>0</v>
      </c>
      <c r="H358" s="535">
        <v>0</v>
      </c>
      <c r="I358" s="535"/>
      <c r="J358" s="535"/>
      <c r="K358" s="535">
        <v>-5723210</v>
      </c>
      <c r="L358" s="1607"/>
      <c r="M358" s="1684"/>
      <c r="N358" s="1684"/>
      <c r="O358" s="1684"/>
      <c r="P358" s="1684"/>
      <c r="Q358" s="1666"/>
      <c r="R358" s="1666"/>
      <c r="S358" s="1666"/>
      <c r="T358" s="1666"/>
      <c r="U358" s="1666"/>
      <c r="V358" s="1666"/>
      <c r="W358" s="1666"/>
      <c r="X358" s="1666"/>
      <c r="Y358" s="1666"/>
      <c r="Z358" s="1666"/>
      <c r="AA358" s="1666"/>
      <c r="AB358" s="1666"/>
      <c r="AC358" s="1666"/>
      <c r="AD358" s="1383"/>
      <c r="AE358" s="1383"/>
      <c r="AF358" s="1383"/>
      <c r="AG358" s="1383"/>
      <c r="AH358" s="1383"/>
      <c r="AI358" s="1383"/>
      <c r="AJ358" s="1383"/>
      <c r="AK358" s="1383"/>
      <c r="AL358" s="1383"/>
      <c r="AM358" s="1383"/>
      <c r="AN358" s="1383"/>
      <c r="AO358" s="1383"/>
      <c r="AP358" s="1383"/>
      <c r="AQ358" s="1383"/>
      <c r="AR358" s="1383"/>
      <c r="AS358" s="1383"/>
      <c r="AT358" s="1383"/>
      <c r="AU358"/>
      <c r="AV358"/>
      <c r="AW358"/>
      <c r="AX358"/>
      <c r="AY358"/>
      <c r="AZ358"/>
      <c r="BA358"/>
      <c r="BB358"/>
    </row>
    <row r="359" spans="1:54" s="5" customFormat="1" ht="11.25" customHeight="1" thickBot="1" x14ac:dyDescent="0.3">
      <c r="A359" s="106"/>
      <c r="B359" s="162"/>
      <c r="C359" s="164"/>
      <c r="D359" s="243"/>
      <c r="E359" s="243"/>
      <c r="F359" s="597"/>
      <c r="G359" s="688"/>
      <c r="H359" s="597"/>
      <c r="I359" s="597"/>
      <c r="J359" s="597"/>
      <c r="K359" s="597"/>
      <c r="L359" s="1607"/>
      <c r="M359" s="1684"/>
      <c r="N359" s="1684"/>
      <c r="O359" s="1684"/>
      <c r="P359" s="1684"/>
      <c r="Q359" s="1666"/>
      <c r="R359" s="1666"/>
      <c r="S359" s="1666"/>
      <c r="T359" s="1666"/>
      <c r="U359" s="1666"/>
      <c r="V359" s="1666"/>
      <c r="W359" s="1666"/>
      <c r="X359" s="1666"/>
      <c r="Y359" s="1666"/>
      <c r="Z359" s="1666"/>
      <c r="AA359" s="1666"/>
      <c r="AB359" s="1666"/>
      <c r="AC359" s="1666"/>
      <c r="AD359" s="1383"/>
      <c r="AE359" s="1383"/>
      <c r="AF359" s="1383"/>
      <c r="AG359" s="1383"/>
      <c r="AH359" s="1383"/>
      <c r="AI359" s="1383"/>
      <c r="AJ359" s="1383"/>
      <c r="AK359" s="1383"/>
      <c r="AL359" s="1383"/>
      <c r="AM359" s="1383"/>
      <c r="AN359" s="1383"/>
      <c r="AO359" s="1383"/>
      <c r="AP359" s="1383"/>
      <c r="AQ359" s="1383"/>
      <c r="AR359" s="1383"/>
      <c r="AS359" s="1383"/>
      <c r="AT359" s="1383"/>
      <c r="AU359"/>
      <c r="AV359"/>
      <c r="AW359"/>
      <c r="AX359"/>
      <c r="AY359"/>
      <c r="AZ359"/>
      <c r="BA359"/>
      <c r="BB359"/>
    </row>
    <row r="360" spans="1:54" s="5" customFormat="1" ht="15.75" customHeight="1" thickBot="1" x14ac:dyDescent="0.3">
      <c r="A360" s="106"/>
      <c r="B360" s="165" t="s">
        <v>503</v>
      </c>
      <c r="C360" s="164"/>
      <c r="D360" s="220">
        <v>6193993</v>
      </c>
      <c r="E360" s="220">
        <v>470783</v>
      </c>
      <c r="F360" s="1394">
        <v>0</v>
      </c>
      <c r="G360" s="1395">
        <v>0</v>
      </c>
      <c r="H360" s="1395">
        <v>0</v>
      </c>
      <c r="I360" s="1395">
        <v>0</v>
      </c>
      <c r="J360" s="1395">
        <v>0</v>
      </c>
      <c r="K360" s="1395">
        <v>-5723210</v>
      </c>
      <c r="L360" s="1653"/>
      <c r="M360" s="1684"/>
      <c r="N360" s="1684"/>
      <c r="O360" s="1684"/>
      <c r="P360" s="1684"/>
      <c r="Q360" s="1666"/>
      <c r="R360" s="1666"/>
      <c r="S360" s="1666"/>
      <c r="T360" s="1666"/>
      <c r="U360" s="1666"/>
      <c r="V360" s="1666"/>
      <c r="W360" s="1666"/>
      <c r="X360" s="1666"/>
      <c r="Y360" s="1666"/>
      <c r="Z360" s="1666"/>
      <c r="AA360" s="1666"/>
      <c r="AB360" s="1666"/>
      <c r="AC360" s="1666"/>
      <c r="AD360" s="1383"/>
      <c r="AE360" s="1383"/>
      <c r="AF360" s="1383"/>
      <c r="AG360" s="1383"/>
      <c r="AH360" s="1383"/>
      <c r="AI360" s="1383"/>
      <c r="AJ360" s="1383"/>
      <c r="AK360" s="1383"/>
      <c r="AL360" s="1383"/>
      <c r="AM360" s="1383"/>
      <c r="AN360" s="1383"/>
      <c r="AO360" s="1383"/>
      <c r="AP360" s="1383"/>
      <c r="AQ360" s="1383"/>
      <c r="AR360" s="1383"/>
      <c r="AS360" s="1383"/>
      <c r="AT360" s="1383"/>
      <c r="AU360"/>
      <c r="AV360"/>
      <c r="AW360"/>
      <c r="AX360"/>
      <c r="AY360"/>
      <c r="AZ360"/>
      <c r="BA360"/>
      <c r="BB360"/>
    </row>
    <row r="361" spans="1:54" s="5" customFormat="1" ht="15.75" hidden="1" customHeight="1" x14ac:dyDescent="0.25">
      <c r="A361" s="106"/>
      <c r="B361" s="165"/>
      <c r="C361" s="164"/>
      <c r="D361" s="226"/>
      <c r="E361" s="226"/>
      <c r="F361" s="682"/>
      <c r="G361" s="1383"/>
      <c r="H361" s="682"/>
      <c r="I361" s="682"/>
      <c r="J361" s="682"/>
      <c r="K361" s="682"/>
      <c r="L361" s="1653"/>
      <c r="M361" s="1684"/>
      <c r="N361" s="1684"/>
      <c r="O361" s="1684"/>
      <c r="P361" s="1684"/>
      <c r="Q361" s="1666"/>
      <c r="R361" s="1666"/>
      <c r="S361" s="1666"/>
      <c r="T361" s="1666"/>
      <c r="U361" s="1666"/>
      <c r="V361" s="1666"/>
      <c r="W361" s="1666"/>
      <c r="X361" s="1666"/>
      <c r="Y361" s="1666"/>
      <c r="Z361" s="1666"/>
      <c r="AA361" s="1666"/>
      <c r="AB361" s="1666"/>
      <c r="AC361" s="1666"/>
      <c r="AD361" s="1383"/>
      <c r="AE361" s="1383"/>
      <c r="AF361" s="1383"/>
      <c r="AG361" s="1383"/>
      <c r="AH361" s="1383"/>
      <c r="AI361" s="1383"/>
      <c r="AJ361" s="1383"/>
      <c r="AK361" s="1383"/>
      <c r="AL361" s="1383"/>
      <c r="AM361" s="1383"/>
      <c r="AN361" s="1383"/>
      <c r="AO361" s="1383"/>
      <c r="AP361" s="1383"/>
      <c r="AQ361" s="1383"/>
      <c r="AR361" s="1383"/>
      <c r="AS361" s="1383"/>
      <c r="AT361" s="1383"/>
      <c r="AU361"/>
      <c r="AV361"/>
      <c r="AW361"/>
      <c r="AX361"/>
      <c r="AY361"/>
      <c r="AZ361"/>
      <c r="BA361"/>
      <c r="BB361"/>
    </row>
    <row r="362" spans="1:54" s="5" customFormat="1" ht="15.75" hidden="1" customHeight="1" x14ac:dyDescent="0.25">
      <c r="A362" s="106"/>
      <c r="B362" s="165"/>
      <c r="C362" s="164"/>
      <c r="D362" s="226"/>
      <c r="E362" s="226"/>
      <c r="F362" s="682"/>
      <c r="G362" s="1383"/>
      <c r="H362" s="682"/>
      <c r="I362" s="682"/>
      <c r="J362" s="682"/>
      <c r="K362" s="682"/>
      <c r="L362" s="1653"/>
      <c r="M362" s="1684"/>
      <c r="N362" s="1684"/>
      <c r="O362" s="1684"/>
      <c r="P362" s="1684"/>
      <c r="Q362" s="1666"/>
      <c r="R362" s="1666"/>
      <c r="S362" s="1666"/>
      <c r="T362" s="1666"/>
      <c r="U362" s="1666"/>
      <c r="V362" s="1666"/>
      <c r="W362" s="1666"/>
      <c r="X362" s="1666"/>
      <c r="Y362" s="1666"/>
      <c r="Z362" s="1666"/>
      <c r="AA362" s="1666"/>
      <c r="AB362" s="1666"/>
      <c r="AC362" s="1666"/>
      <c r="AD362" s="1383"/>
      <c r="AE362" s="1383"/>
      <c r="AF362" s="1383"/>
      <c r="AG362" s="1383"/>
      <c r="AH362" s="1383"/>
      <c r="AI362" s="1383"/>
      <c r="AJ362" s="1383"/>
      <c r="AK362" s="1383"/>
      <c r="AL362" s="1383"/>
      <c r="AM362" s="1383"/>
      <c r="AN362" s="1383"/>
      <c r="AO362" s="1383"/>
      <c r="AP362" s="1383"/>
      <c r="AQ362" s="1383"/>
      <c r="AR362" s="1383"/>
      <c r="AS362" s="1383"/>
      <c r="AT362" s="1383"/>
      <c r="AU362"/>
      <c r="AV362"/>
      <c r="AW362"/>
      <c r="AX362"/>
      <c r="AY362"/>
      <c r="AZ362"/>
      <c r="BA362"/>
      <c r="BB362"/>
    </row>
    <row r="363" spans="1:54" s="5" customFormat="1" ht="24.75" customHeight="1" x14ac:dyDescent="0.25">
      <c r="A363" s="106"/>
      <c r="B363" s="162"/>
      <c r="C363" s="164"/>
      <c r="F363" s="535"/>
      <c r="G363" s="535"/>
      <c r="H363" s="535"/>
      <c r="I363" s="535"/>
      <c r="J363" s="535"/>
      <c r="K363" s="535"/>
      <c r="L363" s="1607"/>
      <c r="M363" s="1684"/>
      <c r="N363" s="1684"/>
      <c r="O363" s="1684"/>
      <c r="P363" s="1684"/>
      <c r="Q363" s="1666"/>
      <c r="R363" s="1666"/>
      <c r="S363" s="1666"/>
      <c r="T363" s="1666"/>
      <c r="U363" s="1666"/>
      <c r="V363" s="1666"/>
      <c r="W363" s="1666"/>
      <c r="X363" s="1666"/>
      <c r="Y363" s="1666"/>
      <c r="Z363" s="1666"/>
      <c r="AA363" s="1666"/>
      <c r="AB363" s="1666"/>
      <c r="AC363" s="1666"/>
      <c r="AD363" s="1383"/>
      <c r="AE363" s="1383"/>
      <c r="AF363" s="1383"/>
      <c r="AG363" s="1383"/>
      <c r="AH363" s="1383"/>
      <c r="AI363" s="1383"/>
      <c r="AJ363" s="1383"/>
      <c r="AK363" s="1383"/>
      <c r="AL363" s="1383"/>
      <c r="AM363" s="1383"/>
      <c r="AN363" s="1383"/>
      <c r="AO363" s="1383"/>
      <c r="AP363" s="1383"/>
      <c r="AQ363" s="1383"/>
      <c r="AR363" s="1383"/>
      <c r="AS363" s="1383"/>
      <c r="AT363" s="1383"/>
      <c r="AU363"/>
      <c r="AV363"/>
      <c r="AW363"/>
      <c r="AX363"/>
      <c r="AY363"/>
      <c r="AZ363"/>
      <c r="BA363"/>
      <c r="BB363"/>
    </row>
    <row r="364" spans="1:54" s="5" customFormat="1" x14ac:dyDescent="0.25">
      <c r="B364" s="162" t="s">
        <v>504</v>
      </c>
      <c r="C364" s="1808"/>
      <c r="D364" s="36"/>
      <c r="E364" s="36"/>
      <c r="F364" s="583"/>
      <c r="G364" s="535"/>
      <c r="H364" s="535"/>
      <c r="I364" s="535"/>
      <c r="J364" s="535"/>
      <c r="K364" s="535"/>
      <c r="L364" s="1607"/>
      <c r="M364" s="1684"/>
      <c r="N364" s="1684"/>
      <c r="O364" s="1684"/>
      <c r="P364" s="1684"/>
      <c r="Q364" s="1666"/>
      <c r="R364" s="1666"/>
      <c r="S364" s="1666"/>
      <c r="T364" s="1666"/>
      <c r="U364" s="1666"/>
      <c r="V364" s="1666"/>
      <c r="W364" s="1666"/>
      <c r="X364" s="1666"/>
      <c r="Y364" s="1666"/>
      <c r="Z364" s="1666"/>
      <c r="AA364" s="1666"/>
      <c r="AB364" s="1666"/>
      <c r="AC364" s="1666"/>
      <c r="AD364" s="1383"/>
      <c r="AE364" s="1383"/>
      <c r="AF364" s="1383"/>
      <c r="AG364" s="1383"/>
      <c r="AH364" s="1383"/>
      <c r="AI364" s="1383"/>
      <c r="AJ364" s="1383"/>
      <c r="AK364" s="1383"/>
      <c r="AL364" s="1383"/>
      <c r="AM364" s="1383"/>
      <c r="AN364" s="1383"/>
      <c r="AO364" s="1383"/>
      <c r="AP364" s="1383"/>
      <c r="AQ364" s="1383"/>
      <c r="AR364" s="1383"/>
      <c r="AS364" s="1383"/>
      <c r="AT364" s="1383"/>
      <c r="AU364"/>
      <c r="AV364"/>
      <c r="AW364"/>
      <c r="AX364"/>
      <c r="AY364"/>
      <c r="AZ364"/>
      <c r="BA364"/>
      <c r="BB364"/>
    </row>
    <row r="365" spans="1:54" s="5" customFormat="1" ht="15" hidden="1" customHeight="1" x14ac:dyDescent="0.25">
      <c r="B365" s="229"/>
      <c r="C365" s="157"/>
      <c r="D365" s="36"/>
      <c r="E365" s="36"/>
      <c r="F365" s="583"/>
      <c r="G365" s="535"/>
      <c r="H365" s="535"/>
      <c r="I365" s="535"/>
      <c r="J365" s="535"/>
      <c r="K365" s="535"/>
      <c r="L365" s="1607"/>
      <c r="M365" s="1684"/>
      <c r="N365" s="1684"/>
      <c r="O365" s="1684"/>
      <c r="P365" s="1684"/>
      <c r="Q365" s="1666"/>
      <c r="R365" s="1666"/>
      <c r="S365" s="1666"/>
      <c r="T365" s="1666"/>
      <c r="U365" s="1666"/>
      <c r="V365" s="1666"/>
      <c r="W365" s="1666"/>
      <c r="X365" s="1666"/>
      <c r="Y365" s="1666"/>
      <c r="Z365" s="1666"/>
      <c r="AA365" s="1666"/>
      <c r="AB365" s="1666"/>
      <c r="AC365" s="1666"/>
      <c r="AD365" s="1383"/>
      <c r="AE365" s="1383"/>
      <c r="AF365" s="1383"/>
      <c r="AG365" s="1383"/>
      <c r="AH365" s="1383"/>
      <c r="AI365" s="1383"/>
      <c r="AJ365" s="1383"/>
      <c r="AK365" s="1383"/>
      <c r="AL365" s="1383"/>
      <c r="AM365" s="1383"/>
      <c r="AN365" s="1383"/>
      <c r="AO365" s="1383"/>
      <c r="AP365" s="1383"/>
      <c r="AQ365" s="1383"/>
      <c r="AR365" s="1383"/>
      <c r="AS365" s="1383"/>
      <c r="AT365" s="1383"/>
      <c r="AU365"/>
      <c r="AV365"/>
      <c r="AW365"/>
      <c r="AX365"/>
      <c r="AY365"/>
      <c r="AZ365"/>
      <c r="BA365"/>
      <c r="BB365"/>
    </row>
    <row r="366" spans="1:54" s="5" customFormat="1" ht="15.75" hidden="1" customHeight="1" x14ac:dyDescent="0.25">
      <c r="B366" s="247" t="s">
        <v>639</v>
      </c>
      <c r="C366" s="193">
        <v>0</v>
      </c>
      <c r="D366" s="39"/>
      <c r="E366" s="39"/>
      <c r="F366" s="537"/>
      <c r="G366" s="537"/>
      <c r="H366" s="583"/>
      <c r="I366" s="583"/>
      <c r="J366" s="583"/>
      <c r="K366" s="583"/>
      <c r="L366" s="1607"/>
      <c r="M366" s="1684"/>
      <c r="N366" s="1684"/>
      <c r="O366" s="1684"/>
      <c r="P366" s="1684"/>
      <c r="Q366" s="1666"/>
      <c r="R366" s="1666"/>
      <c r="S366" s="1666"/>
      <c r="T366" s="1666"/>
      <c r="U366" s="1666"/>
      <c r="V366" s="1666"/>
      <c r="W366" s="1666"/>
      <c r="X366" s="1666"/>
      <c r="Y366" s="1666"/>
      <c r="Z366" s="1666"/>
      <c r="AA366" s="1666"/>
      <c r="AB366" s="1666"/>
      <c r="AC366" s="1666"/>
      <c r="AD366" s="1383"/>
      <c r="AE366" s="1383"/>
      <c r="AF366" s="1383"/>
      <c r="AG366" s="1383"/>
      <c r="AH366" s="1383"/>
      <c r="AI366" s="1383"/>
      <c r="AJ366" s="1383"/>
      <c r="AK366" s="1383"/>
      <c r="AL366" s="1383"/>
      <c r="AM366" s="1383"/>
      <c r="AN366" s="1383"/>
      <c r="AO366" s="1383"/>
      <c r="AP366" s="1383"/>
      <c r="AQ366" s="1383"/>
      <c r="AR366" s="1383"/>
      <c r="AS366" s="1383"/>
      <c r="AT366" s="1383"/>
      <c r="AU366"/>
      <c r="AV366"/>
      <c r="AW366"/>
      <c r="AX366"/>
      <c r="AY366"/>
      <c r="AZ366"/>
      <c r="BA366"/>
      <c r="BB366"/>
    </row>
    <row r="367" spans="1:54" s="5" customFormat="1" ht="15" hidden="1" customHeight="1" x14ac:dyDescent="0.25">
      <c r="B367" s="181"/>
      <c r="C367" s="157"/>
      <c r="D367" s="39"/>
      <c r="E367" s="39"/>
      <c r="F367" s="537"/>
      <c r="G367" s="1383"/>
      <c r="H367" s="535">
        <v>0</v>
      </c>
      <c r="I367" s="535"/>
      <c r="J367" s="535"/>
      <c r="K367" s="535">
        <v>0</v>
      </c>
      <c r="L367" s="1607"/>
      <c r="M367" s="1684"/>
      <c r="N367" s="1684"/>
      <c r="O367" s="1684"/>
      <c r="P367" s="1684"/>
      <c r="Q367" s="1666"/>
      <c r="R367" s="1666"/>
      <c r="S367" s="1666"/>
      <c r="T367" s="1666"/>
      <c r="U367" s="1666"/>
      <c r="V367" s="1666"/>
      <c r="W367" s="1666"/>
      <c r="X367" s="1666"/>
      <c r="Y367" s="1666"/>
      <c r="Z367" s="1666"/>
      <c r="AA367" s="1666"/>
      <c r="AB367" s="1666"/>
      <c r="AC367" s="1666"/>
      <c r="AD367" s="1383"/>
      <c r="AE367" s="1383"/>
      <c r="AF367" s="1383"/>
      <c r="AG367" s="1383"/>
      <c r="AH367" s="1383"/>
      <c r="AI367" s="1383"/>
      <c r="AJ367" s="1383"/>
      <c r="AK367" s="1383"/>
      <c r="AL367" s="1383"/>
      <c r="AM367" s="1383"/>
      <c r="AN367" s="1383"/>
      <c r="AO367" s="1383"/>
      <c r="AP367" s="1383"/>
      <c r="AQ367" s="1383"/>
      <c r="AR367" s="1383"/>
      <c r="AS367" s="1383"/>
      <c r="AT367" s="1383"/>
      <c r="AU367"/>
      <c r="AV367"/>
      <c r="AW367"/>
      <c r="AX367"/>
      <c r="AY367"/>
      <c r="AZ367"/>
      <c r="BA367"/>
      <c r="BB367"/>
    </row>
    <row r="368" spans="1:54" s="5" customFormat="1" ht="15" hidden="1" customHeight="1" x14ac:dyDescent="0.25">
      <c r="B368" s="181"/>
      <c r="C368" s="157"/>
      <c r="D368" s="39"/>
      <c r="E368" s="39"/>
      <c r="F368" s="537"/>
      <c r="G368" s="1383"/>
      <c r="H368" s="535">
        <v>0</v>
      </c>
      <c r="I368" s="535"/>
      <c r="J368" s="535"/>
      <c r="K368" s="535">
        <v>0</v>
      </c>
      <c r="L368" s="1607"/>
      <c r="M368" s="1684"/>
      <c r="N368" s="1684"/>
      <c r="O368" s="1684"/>
      <c r="P368" s="1684"/>
      <c r="Q368" s="1666"/>
      <c r="R368" s="1666"/>
      <c r="S368" s="1666"/>
      <c r="T368" s="1666"/>
      <c r="U368" s="1666"/>
      <c r="V368" s="1666"/>
      <c r="W368" s="1666"/>
      <c r="X368" s="1666"/>
      <c r="Y368" s="1666"/>
      <c r="Z368" s="1666"/>
      <c r="AA368" s="1666"/>
      <c r="AB368" s="1666"/>
      <c r="AC368" s="1666"/>
      <c r="AD368" s="1383"/>
      <c r="AE368" s="1383"/>
      <c r="AF368" s="1383"/>
      <c r="AG368" s="1383"/>
      <c r="AH368" s="1383"/>
      <c r="AI368" s="1383"/>
      <c r="AJ368" s="1383"/>
      <c r="AK368" s="1383"/>
      <c r="AL368" s="1383"/>
      <c r="AM368" s="1383"/>
      <c r="AN368" s="1383"/>
      <c r="AO368" s="1383"/>
      <c r="AP368" s="1383"/>
      <c r="AQ368" s="1383"/>
      <c r="AR368" s="1383"/>
      <c r="AS368" s="1383"/>
      <c r="AT368" s="1383"/>
      <c r="AU368"/>
      <c r="AV368"/>
      <c r="AW368"/>
      <c r="AX368"/>
      <c r="AY368"/>
      <c r="AZ368"/>
      <c r="BA368"/>
      <c r="BB368"/>
    </row>
    <row r="369" spans="2:54" s="5" customFormat="1" ht="15" hidden="1" customHeight="1" x14ac:dyDescent="0.25">
      <c r="B369" s="181"/>
      <c r="C369" s="1617"/>
      <c r="D369" s="34"/>
      <c r="E369" s="34"/>
      <c r="F369" s="583"/>
      <c r="G369" s="1383"/>
      <c r="H369" s="535">
        <v>0</v>
      </c>
      <c r="I369" s="535"/>
      <c r="J369" s="535"/>
      <c r="K369" s="535">
        <v>0</v>
      </c>
      <c r="L369" s="1607"/>
      <c r="M369" s="1684"/>
      <c r="N369" s="1684"/>
      <c r="O369" s="1684"/>
      <c r="P369" s="1684"/>
      <c r="Q369" s="1666"/>
      <c r="R369" s="1666"/>
      <c r="S369" s="1666"/>
      <c r="T369" s="1666"/>
      <c r="U369" s="1666"/>
      <c r="V369" s="1666"/>
      <c r="W369" s="1666"/>
      <c r="X369" s="1666"/>
      <c r="Y369" s="1666"/>
      <c r="Z369" s="1666"/>
      <c r="AA369" s="1666"/>
      <c r="AB369" s="1666"/>
      <c r="AC369" s="1666"/>
      <c r="AD369" s="1383"/>
      <c r="AE369" s="1383"/>
      <c r="AF369" s="1383"/>
      <c r="AG369" s="1383"/>
      <c r="AH369" s="1383"/>
      <c r="AI369" s="1383"/>
      <c r="AJ369" s="1383"/>
      <c r="AK369" s="1383"/>
      <c r="AL369" s="1383"/>
      <c r="AM369" s="1383"/>
      <c r="AN369" s="1383"/>
      <c r="AO369" s="1383"/>
      <c r="AP369" s="1383"/>
      <c r="AQ369" s="1383"/>
      <c r="AR369" s="1383"/>
      <c r="AS369" s="1383"/>
      <c r="AT369" s="1383"/>
      <c r="AU369"/>
      <c r="AV369"/>
      <c r="AW369"/>
      <c r="AX369"/>
      <c r="AY369"/>
      <c r="AZ369"/>
      <c r="BA369"/>
      <c r="BB369"/>
    </row>
    <row r="370" spans="2:54" s="5" customFormat="1" ht="15.75" hidden="1" customHeight="1" x14ac:dyDescent="0.25">
      <c r="B370" s="247" t="s">
        <v>588</v>
      </c>
      <c r="C370" s="193">
        <v>0</v>
      </c>
      <c r="D370" s="36"/>
      <c r="E370" s="36"/>
      <c r="F370" s="583"/>
      <c r="G370" s="535"/>
      <c r="H370" s="535"/>
      <c r="I370" s="535"/>
      <c r="J370" s="535"/>
      <c r="K370" s="535"/>
      <c r="L370" s="1607"/>
      <c r="M370" s="1684"/>
      <c r="N370" s="1684"/>
      <c r="O370" s="1684"/>
      <c r="P370" s="1684"/>
      <c r="Q370" s="1666"/>
      <c r="R370" s="1666"/>
      <c r="S370" s="1666"/>
      <c r="T370" s="1666"/>
      <c r="U370" s="1666"/>
      <c r="V370" s="1666"/>
      <c r="W370" s="1666"/>
      <c r="X370" s="1666"/>
      <c r="Y370" s="1666"/>
      <c r="Z370" s="1666"/>
      <c r="AA370" s="1666"/>
      <c r="AB370" s="1666"/>
      <c r="AC370" s="1666"/>
      <c r="AD370" s="1383"/>
      <c r="AE370" s="1383"/>
      <c r="AF370" s="1383"/>
      <c r="AG370" s="1383"/>
      <c r="AH370" s="1383"/>
      <c r="AI370" s="1383"/>
      <c r="AJ370" s="1383"/>
      <c r="AK370" s="1383"/>
      <c r="AL370" s="1383"/>
      <c r="AM370" s="1383"/>
      <c r="AN370" s="1383"/>
      <c r="AO370" s="1383"/>
      <c r="AP370" s="1383"/>
      <c r="AQ370" s="1383"/>
      <c r="AR370" s="1383"/>
      <c r="AS370" s="1383"/>
      <c r="AT370" s="1383"/>
      <c r="AU370"/>
      <c r="AV370"/>
      <c r="AW370"/>
      <c r="AX370"/>
      <c r="AY370"/>
      <c r="AZ370"/>
      <c r="BA370"/>
      <c r="BB370"/>
    </row>
    <row r="371" spans="2:54" s="5" customFormat="1" ht="15" hidden="1" customHeight="1" x14ac:dyDescent="0.25">
      <c r="B371" s="181"/>
      <c r="C371" s="164"/>
      <c r="D371" s="34"/>
      <c r="E371" s="34"/>
      <c r="F371" s="583"/>
      <c r="G371" s="1383"/>
      <c r="H371" s="535">
        <v>0</v>
      </c>
      <c r="I371" s="535"/>
      <c r="J371" s="535"/>
      <c r="K371" s="535">
        <v>0</v>
      </c>
      <c r="L371" s="1607"/>
      <c r="M371" s="1684"/>
      <c r="N371" s="1684"/>
      <c r="O371" s="1684"/>
      <c r="P371" s="1684"/>
      <c r="Q371" s="1666"/>
      <c r="R371" s="1666"/>
      <c r="S371" s="1666"/>
      <c r="T371" s="1666"/>
      <c r="U371" s="1666"/>
      <c r="V371" s="1666"/>
      <c r="W371" s="1666"/>
      <c r="X371" s="1666"/>
      <c r="Y371" s="1666"/>
      <c r="Z371" s="1666"/>
      <c r="AA371" s="1666"/>
      <c r="AB371" s="1666"/>
      <c r="AC371" s="1666"/>
      <c r="AD371" s="1383"/>
      <c r="AE371" s="1383"/>
      <c r="AF371" s="1383"/>
      <c r="AG371" s="1383"/>
      <c r="AH371" s="1383"/>
      <c r="AI371" s="1383"/>
      <c r="AJ371" s="1383"/>
      <c r="AK371" s="1383"/>
      <c r="AL371" s="1383"/>
      <c r="AM371" s="1383"/>
      <c r="AN371" s="1383"/>
      <c r="AO371" s="1383"/>
      <c r="AP371" s="1383"/>
      <c r="AQ371" s="1383"/>
      <c r="AR371" s="1383"/>
      <c r="AS371" s="1383"/>
      <c r="AT371" s="1383"/>
      <c r="AU371"/>
      <c r="AV371"/>
      <c r="AW371"/>
      <c r="AX371"/>
      <c r="AY371"/>
      <c r="AZ371"/>
      <c r="BA371"/>
      <c r="BB371"/>
    </row>
    <row r="372" spans="2:54" s="5" customFormat="1" ht="15" hidden="1" customHeight="1" x14ac:dyDescent="0.25">
      <c r="B372" s="181"/>
      <c r="C372" s="164"/>
      <c r="D372" s="39"/>
      <c r="E372" s="39"/>
      <c r="F372" s="537"/>
      <c r="G372" s="1383"/>
      <c r="H372" s="535">
        <v>0</v>
      </c>
      <c r="I372" s="535"/>
      <c r="J372" s="535"/>
      <c r="K372" s="535">
        <v>0</v>
      </c>
      <c r="L372" s="1607"/>
      <c r="M372" s="1684"/>
      <c r="N372" s="1684"/>
      <c r="O372" s="1684"/>
      <c r="P372" s="1684"/>
      <c r="Q372" s="1666"/>
      <c r="R372" s="1666"/>
      <c r="S372" s="1666"/>
      <c r="T372" s="1666"/>
      <c r="U372" s="1666"/>
      <c r="V372" s="1666"/>
      <c r="W372" s="1666"/>
      <c r="X372" s="1666"/>
      <c r="Y372" s="1666"/>
      <c r="Z372" s="1666"/>
      <c r="AA372" s="1666"/>
      <c r="AB372" s="1666"/>
      <c r="AC372" s="1666"/>
      <c r="AD372" s="1383"/>
      <c r="AE372" s="1383"/>
      <c r="AF372" s="1383"/>
      <c r="AG372" s="1383"/>
      <c r="AH372" s="1383"/>
      <c r="AI372" s="1383"/>
      <c r="AJ372" s="1383"/>
      <c r="AK372" s="1383"/>
      <c r="AL372" s="1383"/>
      <c r="AM372" s="1383"/>
      <c r="AN372" s="1383"/>
      <c r="AO372" s="1383"/>
      <c r="AP372" s="1383"/>
      <c r="AQ372" s="1383"/>
      <c r="AR372" s="1383"/>
      <c r="AS372" s="1383"/>
      <c r="AT372" s="1383"/>
      <c r="AU372"/>
      <c r="AV372"/>
      <c r="AW372"/>
      <c r="AX372"/>
      <c r="AY372"/>
      <c r="AZ372"/>
      <c r="BA372"/>
      <c r="BB372"/>
    </row>
    <row r="373" spans="2:54" s="5" customFormat="1" ht="15.75" hidden="1" customHeight="1" x14ac:dyDescent="0.25">
      <c r="B373" s="181"/>
      <c r="C373" s="164"/>
      <c r="D373" s="39"/>
      <c r="E373" s="39"/>
      <c r="F373" s="537"/>
      <c r="G373" s="1383"/>
      <c r="H373" s="535">
        <v>0</v>
      </c>
      <c r="I373" s="535"/>
      <c r="J373" s="535"/>
      <c r="K373" s="535">
        <v>0</v>
      </c>
      <c r="L373" s="1607"/>
      <c r="M373" s="1684"/>
      <c r="N373" s="1684"/>
      <c r="O373" s="1684"/>
      <c r="P373" s="1684"/>
      <c r="Q373" s="1666"/>
      <c r="R373" s="1666"/>
      <c r="S373" s="1666"/>
      <c r="T373" s="1666"/>
      <c r="U373" s="1666"/>
      <c r="V373" s="1666"/>
      <c r="W373" s="1666"/>
      <c r="X373" s="1666"/>
      <c r="Y373" s="1666"/>
      <c r="Z373" s="1666"/>
      <c r="AA373" s="1666"/>
      <c r="AB373" s="1666"/>
      <c r="AC373" s="1666"/>
      <c r="AD373" s="1383"/>
      <c r="AE373" s="1383"/>
      <c r="AF373" s="1383"/>
      <c r="AG373" s="1383"/>
      <c r="AH373" s="1383"/>
      <c r="AI373" s="1383"/>
      <c r="AJ373" s="1383"/>
      <c r="AK373" s="1383"/>
      <c r="AL373" s="1383"/>
      <c r="AM373" s="1383"/>
      <c r="AN373" s="1383"/>
      <c r="AO373" s="1383"/>
      <c r="AP373" s="1383"/>
      <c r="AQ373" s="1383"/>
      <c r="AR373" s="1383"/>
      <c r="AS373" s="1383"/>
      <c r="AT373" s="1383"/>
      <c r="AU373"/>
      <c r="AV373"/>
      <c r="AW373"/>
      <c r="AX373"/>
      <c r="AY373"/>
      <c r="AZ373"/>
      <c r="BA373"/>
      <c r="BB373"/>
    </row>
    <row r="374" spans="2:54" s="5" customFormat="1" ht="15" hidden="1" customHeight="1" x14ac:dyDescent="0.25">
      <c r="B374" s="192"/>
      <c r="C374" s="164"/>
      <c r="D374" s="107"/>
      <c r="E374" s="107"/>
      <c r="F374" s="1418"/>
      <c r="G374" s="1383"/>
      <c r="H374" s="535">
        <v>0</v>
      </c>
      <c r="I374" s="535"/>
      <c r="J374" s="535"/>
      <c r="K374" s="535">
        <v>0</v>
      </c>
      <c r="L374" s="1607"/>
      <c r="M374" s="1684"/>
      <c r="N374" s="1684"/>
      <c r="O374" s="1684"/>
      <c r="P374" s="1684"/>
      <c r="Q374" s="1666"/>
      <c r="R374" s="1666"/>
      <c r="S374" s="1666"/>
      <c r="T374" s="1666"/>
      <c r="U374" s="1666"/>
      <c r="V374" s="1666"/>
      <c r="W374" s="1666"/>
      <c r="X374" s="1666"/>
      <c r="Y374" s="1666"/>
      <c r="Z374" s="1666"/>
      <c r="AA374" s="1666"/>
      <c r="AB374" s="1666"/>
      <c r="AC374" s="1666"/>
      <c r="AD374" s="1383"/>
      <c r="AE374" s="1383"/>
      <c r="AF374" s="1383"/>
      <c r="AG374" s="1383"/>
      <c r="AH374" s="1383"/>
      <c r="AI374" s="1383"/>
      <c r="AJ374" s="1383"/>
      <c r="AK374" s="1383"/>
      <c r="AL374" s="1383"/>
      <c r="AM374" s="1383"/>
      <c r="AN374" s="1383"/>
      <c r="AO374" s="1383"/>
      <c r="AP374" s="1383"/>
      <c r="AQ374" s="1383"/>
      <c r="AR374" s="1383"/>
      <c r="AS374" s="1383"/>
      <c r="AT374" s="1383"/>
      <c r="AU374"/>
      <c r="AV374"/>
      <c r="AW374"/>
      <c r="AX374"/>
      <c r="AY374"/>
      <c r="AZ374"/>
      <c r="BA374"/>
      <c r="BB374"/>
    </row>
    <row r="375" spans="2:54" s="5" customFormat="1" ht="15.75" hidden="1" customHeight="1" x14ac:dyDescent="0.25">
      <c r="B375" s="247" t="s">
        <v>638</v>
      </c>
      <c r="C375" s="195">
        <v>0</v>
      </c>
      <c r="D375" s="39"/>
      <c r="E375" s="39"/>
      <c r="F375" s="537"/>
      <c r="G375" s="537"/>
      <c r="H375" s="583"/>
      <c r="I375" s="583"/>
      <c r="J375" s="583"/>
      <c r="K375" s="583"/>
      <c r="L375" s="1607"/>
      <c r="M375" s="1684"/>
      <c r="N375" s="1684"/>
      <c r="O375" s="1684"/>
      <c r="P375" s="1684"/>
      <c r="Q375" s="1666"/>
      <c r="R375" s="1666"/>
      <c r="S375" s="1666"/>
      <c r="T375" s="1666"/>
      <c r="U375" s="1666"/>
      <c r="V375" s="1666"/>
      <c r="W375" s="1666"/>
      <c r="X375" s="1666"/>
      <c r="Y375" s="1666"/>
      <c r="Z375" s="1666"/>
      <c r="AA375" s="1666"/>
      <c r="AB375" s="1666"/>
      <c r="AC375" s="1666"/>
      <c r="AD375" s="1383"/>
      <c r="AE375" s="1383"/>
      <c r="AF375" s="1383"/>
      <c r="AG375" s="1383"/>
      <c r="AH375" s="1383"/>
      <c r="AI375" s="1383"/>
      <c r="AJ375" s="1383"/>
      <c r="AK375" s="1383"/>
      <c r="AL375" s="1383"/>
      <c r="AM375" s="1383"/>
      <c r="AN375" s="1383"/>
      <c r="AO375" s="1383"/>
      <c r="AP375" s="1383"/>
      <c r="AQ375" s="1383"/>
      <c r="AR375" s="1383"/>
      <c r="AS375" s="1383"/>
      <c r="AT375" s="1383"/>
      <c r="AU375"/>
      <c r="AV375"/>
      <c r="AW375"/>
      <c r="AX375"/>
      <c r="AY375"/>
      <c r="AZ375"/>
      <c r="BA375"/>
      <c r="BB375"/>
    </row>
    <row r="376" spans="2:54" s="5" customFormat="1" ht="13.5" hidden="1" customHeight="1" x14ac:dyDescent="0.25">
      <c r="B376" s="181" t="s">
        <v>1066</v>
      </c>
      <c r="C376" s="171"/>
      <c r="D376" s="39">
        <v>0</v>
      </c>
      <c r="E376" s="39"/>
      <c r="F376" s="537">
        <v>0</v>
      </c>
      <c r="G376" s="1383"/>
      <c r="H376" s="535">
        <v>0</v>
      </c>
      <c r="I376" s="535"/>
      <c r="J376" s="535"/>
      <c r="K376" s="535">
        <v>0</v>
      </c>
      <c r="L376" s="1607"/>
      <c r="M376" s="1684"/>
      <c r="N376" s="1684"/>
      <c r="O376" s="1684"/>
      <c r="P376" s="1684"/>
      <c r="Q376" s="1666"/>
      <c r="R376" s="1666"/>
      <c r="S376" s="1666"/>
      <c r="T376" s="1666"/>
      <c r="U376" s="1666"/>
      <c r="V376" s="1666"/>
      <c r="W376" s="1666"/>
      <c r="X376" s="1666"/>
      <c r="Y376" s="1666"/>
      <c r="Z376" s="1666"/>
      <c r="AA376" s="1666"/>
      <c r="AB376" s="1666"/>
      <c r="AC376" s="1666"/>
      <c r="AD376" s="1383"/>
      <c r="AE376" s="1383"/>
      <c r="AF376" s="1383"/>
      <c r="AG376" s="1383"/>
      <c r="AH376" s="1383"/>
      <c r="AI376" s="1383"/>
      <c r="AJ376" s="1383"/>
      <c r="AK376" s="1383"/>
      <c r="AL376" s="1383"/>
      <c r="AM376" s="1383"/>
      <c r="AN376" s="1383"/>
      <c r="AO376" s="1383"/>
      <c r="AP376" s="1383"/>
      <c r="AQ376" s="1383"/>
      <c r="AR376" s="1383"/>
      <c r="AS376" s="1383"/>
      <c r="AT376" s="1383"/>
      <c r="AU376"/>
      <c r="AV376"/>
      <c r="AW376"/>
      <c r="AX376"/>
      <c r="AY376"/>
      <c r="AZ376"/>
      <c r="BA376"/>
      <c r="BB376"/>
    </row>
    <row r="377" spans="2:54" s="5" customFormat="1" ht="16.5" customHeight="1" x14ac:dyDescent="0.25">
      <c r="B377" s="187" t="s">
        <v>1216</v>
      </c>
      <c r="C377" s="171"/>
      <c r="D377" s="39"/>
      <c r="E377" s="39">
        <v>170000000</v>
      </c>
      <c r="F377" s="537"/>
      <c r="G377" s="1383">
        <v>0</v>
      </c>
      <c r="H377" s="535">
        <v>0</v>
      </c>
      <c r="I377" s="535"/>
      <c r="J377" s="535"/>
      <c r="K377" s="535">
        <v>170000000</v>
      </c>
      <c r="L377" s="1607"/>
      <c r="M377" s="1684"/>
      <c r="N377" s="1684"/>
      <c r="O377" s="1684"/>
      <c r="P377" s="1684"/>
      <c r="Q377" s="1666"/>
      <c r="R377" s="1666"/>
      <c r="S377" s="1666"/>
      <c r="T377" s="1666"/>
      <c r="U377" s="1666"/>
      <c r="V377" s="1666"/>
      <c r="W377" s="1666"/>
      <c r="X377" s="1666"/>
      <c r="Y377" s="1666"/>
      <c r="Z377" s="1666"/>
      <c r="AA377" s="1666"/>
      <c r="AB377" s="1666"/>
      <c r="AC377" s="1666"/>
      <c r="AD377" s="1383"/>
      <c r="AE377" s="1383"/>
      <c r="AF377" s="1383"/>
      <c r="AG377" s="1383"/>
      <c r="AH377" s="1383"/>
      <c r="AI377" s="1383"/>
      <c r="AJ377" s="1383"/>
      <c r="AK377" s="1383"/>
      <c r="AL377" s="1383"/>
      <c r="AM377" s="1383"/>
      <c r="AN377" s="1383"/>
      <c r="AO377" s="1383"/>
      <c r="AP377" s="1383"/>
      <c r="AQ377" s="1383"/>
      <c r="AR377" s="1383"/>
      <c r="AS377" s="1383"/>
      <c r="AT377" s="1383"/>
      <c r="AU377"/>
      <c r="AV377"/>
      <c r="AW377"/>
      <c r="AX377"/>
      <c r="AY377"/>
      <c r="AZ377"/>
      <c r="BA377"/>
      <c r="BB377"/>
    </row>
    <row r="378" spans="2:54" s="1598" customFormat="1" ht="16.5" customHeight="1" x14ac:dyDescent="0.25">
      <c r="B378" s="187" t="s">
        <v>1216</v>
      </c>
      <c r="C378" s="171" t="s">
        <v>1355</v>
      </c>
      <c r="D378" s="39">
        <v>316927183</v>
      </c>
      <c r="E378" s="39">
        <v>146066081</v>
      </c>
      <c r="F378" s="537"/>
      <c r="G378" s="1383"/>
      <c r="H378" s="535"/>
      <c r="I378" s="535"/>
      <c r="J378" s="535"/>
      <c r="K378" s="535">
        <v>-170861102</v>
      </c>
      <c r="L378" s="1607"/>
      <c r="M378" s="1684"/>
      <c r="N378" s="1684"/>
      <c r="O378" s="1684"/>
      <c r="P378" s="1684"/>
      <c r="Q378" s="1666"/>
      <c r="R378" s="1666"/>
      <c r="S378" s="1666"/>
      <c r="T378" s="1666"/>
      <c r="U378" s="1666"/>
      <c r="V378" s="1666"/>
      <c r="W378" s="1666"/>
      <c r="X378" s="1666"/>
      <c r="Y378" s="1666"/>
      <c r="Z378" s="1666"/>
      <c r="AA378" s="1666"/>
      <c r="AB378" s="1666"/>
      <c r="AC378" s="1666"/>
      <c r="AD378" s="1383"/>
      <c r="AE378" s="1383"/>
      <c r="AF378" s="1383"/>
      <c r="AG378" s="1383"/>
      <c r="AH378" s="1383"/>
      <c r="AI378" s="1383"/>
      <c r="AJ378" s="1383"/>
      <c r="AK378" s="1383"/>
      <c r="AL378" s="1383"/>
      <c r="AM378" s="1383"/>
      <c r="AN378" s="1383"/>
      <c r="AO378" s="1383"/>
      <c r="AP378" s="1383"/>
      <c r="AQ378" s="1383"/>
      <c r="AR378" s="1383"/>
      <c r="AS378" s="1383"/>
      <c r="AT378" s="1383"/>
      <c r="AU378" s="1776"/>
      <c r="AV378" s="1776"/>
      <c r="AW378" s="1776"/>
      <c r="AX378" s="1776"/>
      <c r="AY378" s="1776"/>
      <c r="AZ378" s="1776"/>
      <c r="BA378" s="1776"/>
      <c r="BB378" s="1776"/>
    </row>
    <row r="379" spans="2:54" s="5" customFormat="1" ht="15" customHeight="1" x14ac:dyDescent="0.25">
      <c r="B379" s="181" t="s">
        <v>1204</v>
      </c>
      <c r="C379" s="1615"/>
      <c r="D379" s="39">
        <v>12500000</v>
      </c>
      <c r="E379" s="39"/>
      <c r="F379" s="537"/>
      <c r="G379" s="1383">
        <v>0</v>
      </c>
      <c r="H379" s="535">
        <v>0</v>
      </c>
      <c r="I379" s="535"/>
      <c r="J379" s="535"/>
      <c r="K379" s="535">
        <v>-12500000</v>
      </c>
      <c r="L379" s="1607"/>
      <c r="M379" s="1687"/>
      <c r="N379" s="1687"/>
      <c r="O379" s="1684"/>
      <c r="P379" s="1684"/>
      <c r="Q379" s="1666"/>
      <c r="R379" s="1666"/>
      <c r="S379" s="1666"/>
      <c r="T379" s="1666"/>
      <c r="U379" s="1666"/>
      <c r="V379" s="1666"/>
      <c r="W379" s="1666"/>
      <c r="X379" s="1666"/>
      <c r="Y379" s="1666"/>
      <c r="Z379" s="1666"/>
      <c r="AA379" s="1666"/>
      <c r="AB379" s="1666"/>
      <c r="AC379" s="1666"/>
      <c r="AD379" s="1383"/>
      <c r="AE379" s="1383"/>
      <c r="AF379" s="1383"/>
      <c r="AG379" s="1383"/>
      <c r="AH379" s="1383"/>
      <c r="AI379" s="1383"/>
      <c r="AJ379" s="1383"/>
      <c r="AK379" s="1383"/>
      <c r="AL379" s="1383"/>
      <c r="AM379" s="1383"/>
      <c r="AN379" s="1383"/>
      <c r="AO379" s="1383"/>
      <c r="AP379" s="1383"/>
      <c r="AQ379" s="1383"/>
      <c r="AR379" s="1383"/>
      <c r="AS379" s="1383"/>
      <c r="AT379" s="1383"/>
      <c r="AU379"/>
      <c r="AV379"/>
      <c r="AW379"/>
      <c r="AX379"/>
      <c r="AY379"/>
      <c r="AZ379"/>
      <c r="BA379"/>
      <c r="BB379"/>
    </row>
    <row r="380" spans="2:54" s="5" customFormat="1" ht="15" customHeight="1" x14ac:dyDescent="0.25">
      <c r="B380" s="181" t="s">
        <v>1217</v>
      </c>
      <c r="C380" s="171"/>
      <c r="D380" s="39">
        <v>10677779</v>
      </c>
      <c r="E380" s="39"/>
      <c r="F380" s="537"/>
      <c r="G380" s="1383">
        <v>0</v>
      </c>
      <c r="H380" s="583">
        <v>0</v>
      </c>
      <c r="I380" s="583"/>
      <c r="J380" s="583"/>
      <c r="K380" s="535">
        <v>-10677779</v>
      </c>
      <c r="L380" s="1607"/>
      <c r="M380" s="1684"/>
      <c r="N380" s="1684"/>
      <c r="O380" s="1684"/>
      <c r="P380" s="1684"/>
      <c r="Q380" s="1666"/>
      <c r="R380" s="1666"/>
      <c r="S380" s="1666"/>
      <c r="T380" s="1666"/>
      <c r="U380" s="1666"/>
      <c r="V380" s="1666"/>
      <c r="W380" s="1666"/>
      <c r="X380" s="1666"/>
      <c r="Y380" s="1666"/>
      <c r="Z380" s="1666"/>
      <c r="AA380" s="1666"/>
      <c r="AB380" s="1666"/>
      <c r="AC380" s="1666"/>
      <c r="AD380" s="1383"/>
      <c r="AE380" s="1383"/>
      <c r="AF380" s="1383"/>
      <c r="AG380" s="1383"/>
      <c r="AH380" s="1383"/>
      <c r="AI380" s="1383"/>
      <c r="AJ380" s="1383"/>
      <c r="AK380" s="1383"/>
      <c r="AL380" s="1383"/>
      <c r="AM380" s="1383"/>
      <c r="AN380" s="1383"/>
      <c r="AO380" s="1383"/>
      <c r="AP380" s="1383"/>
      <c r="AQ380" s="1383"/>
      <c r="AR380" s="1383"/>
      <c r="AS380" s="1383"/>
      <c r="AT380" s="1383"/>
      <c r="AU380"/>
      <c r="AV380"/>
      <c r="AW380"/>
      <c r="AX380"/>
      <c r="AY380"/>
      <c r="AZ380"/>
      <c r="BA380"/>
      <c r="BB380"/>
    </row>
    <row r="381" spans="2:54" s="5" customFormat="1" x14ac:dyDescent="0.25">
      <c r="B381" s="181" t="s">
        <v>1220</v>
      </c>
      <c r="C381" s="1615"/>
      <c r="D381" s="39">
        <v>37205000</v>
      </c>
      <c r="E381" s="39">
        <v>118780000</v>
      </c>
      <c r="F381" s="537"/>
      <c r="G381" s="1383">
        <v>0</v>
      </c>
      <c r="H381" s="583">
        <v>0</v>
      </c>
      <c r="I381" s="583"/>
      <c r="J381" s="583"/>
      <c r="K381" s="535">
        <v>81575000</v>
      </c>
      <c r="L381" s="1607"/>
      <c r="M381" s="1685"/>
      <c r="N381" s="1685"/>
      <c r="O381" s="1685"/>
      <c r="P381" s="1685"/>
      <c r="Q381" s="1592"/>
      <c r="R381" s="1666"/>
      <c r="S381" s="1666"/>
      <c r="T381" s="1666"/>
      <c r="U381" s="1666"/>
      <c r="V381" s="1666"/>
      <c r="W381" s="1666"/>
      <c r="X381" s="1666"/>
      <c r="Y381" s="1666"/>
      <c r="Z381" s="1666"/>
      <c r="AA381" s="1666"/>
      <c r="AB381" s="1666"/>
      <c r="AC381" s="1666"/>
      <c r="AD381" s="1383"/>
      <c r="AE381" s="1383"/>
      <c r="AF381" s="1383"/>
      <c r="AG381" s="1383"/>
      <c r="AH381" s="1383"/>
      <c r="AI381" s="1383"/>
      <c r="AJ381" s="1383"/>
      <c r="AK381" s="1383"/>
      <c r="AL381" s="1383"/>
      <c r="AM381" s="1383"/>
      <c r="AN381" s="1383"/>
      <c r="AO381" s="1383"/>
      <c r="AP381" s="1383"/>
      <c r="AQ381" s="1383"/>
      <c r="AR381" s="1383"/>
      <c r="AS381" s="1383"/>
      <c r="AT381" s="1383"/>
      <c r="AU381"/>
      <c r="AV381"/>
      <c r="AW381"/>
      <c r="AX381"/>
      <c r="AY381"/>
      <c r="AZ381"/>
      <c r="BA381"/>
      <c r="BB381"/>
    </row>
    <row r="382" spans="2:54" s="1598" customFormat="1" x14ac:dyDescent="0.25">
      <c r="B382" s="181" t="s">
        <v>1220</v>
      </c>
      <c r="C382" s="171" t="s">
        <v>1355</v>
      </c>
      <c r="D382" s="39"/>
      <c r="E382" s="39">
        <v>27625000</v>
      </c>
      <c r="F382" s="537"/>
      <c r="G382" s="1383"/>
      <c r="H382" s="583"/>
      <c r="I382" s="583"/>
      <c r="J382" s="583"/>
      <c r="K382" s="535">
        <v>27625000</v>
      </c>
      <c r="L382" s="1607"/>
      <c r="M382" s="1685"/>
      <c r="N382" s="1685"/>
      <c r="O382" s="1685"/>
      <c r="P382" s="1685"/>
      <c r="Q382" s="1592"/>
      <c r="R382" s="1666"/>
      <c r="S382" s="1666"/>
      <c r="T382" s="1666"/>
      <c r="U382" s="1666"/>
      <c r="V382" s="1666"/>
      <c r="W382" s="1666"/>
      <c r="X382" s="1666"/>
      <c r="Y382" s="1666"/>
      <c r="Z382" s="1666"/>
      <c r="AA382" s="1666"/>
      <c r="AB382" s="1666"/>
      <c r="AC382" s="1666"/>
      <c r="AD382" s="1383"/>
      <c r="AE382" s="1383"/>
      <c r="AF382" s="1383"/>
      <c r="AG382" s="1383"/>
      <c r="AH382" s="1383"/>
      <c r="AI382" s="1383"/>
      <c r="AJ382" s="1383"/>
      <c r="AK382" s="1383"/>
      <c r="AL382" s="1383"/>
      <c r="AM382" s="1383"/>
      <c r="AN382" s="1383"/>
      <c r="AO382" s="1383"/>
      <c r="AP382" s="1383"/>
      <c r="AQ382" s="1383"/>
      <c r="AR382" s="1383"/>
      <c r="AS382" s="1383"/>
      <c r="AT382" s="1383"/>
      <c r="AU382" s="1776"/>
      <c r="AV382" s="1776"/>
      <c r="AW382" s="1776"/>
      <c r="AX382" s="1776"/>
      <c r="AY382" s="1776"/>
      <c r="AZ382" s="1776"/>
      <c r="BA382" s="1776"/>
      <c r="BB382" s="1776"/>
    </row>
    <row r="383" spans="2:54" s="1598" customFormat="1" ht="30" x14ac:dyDescent="0.25">
      <c r="B383" s="181" t="s">
        <v>1403</v>
      </c>
      <c r="C383" s="1615"/>
      <c r="D383" s="39"/>
      <c r="E383" s="39">
        <v>10860000</v>
      </c>
      <c r="F383" s="537"/>
      <c r="G383" s="1383"/>
      <c r="H383" s="583"/>
      <c r="I383" s="583"/>
      <c r="J383" s="583"/>
      <c r="K383" s="535">
        <v>10860000</v>
      </c>
      <c r="L383" s="1607"/>
      <c r="M383" s="1685"/>
      <c r="N383" s="1685"/>
      <c r="O383" s="1685"/>
      <c r="P383" s="1685"/>
      <c r="Q383" s="1592"/>
      <c r="R383" s="1666"/>
      <c r="S383" s="1666"/>
      <c r="T383" s="1666"/>
      <c r="U383" s="1666"/>
      <c r="V383" s="1666"/>
      <c r="W383" s="1666"/>
      <c r="X383" s="1666"/>
      <c r="Y383" s="1666"/>
      <c r="Z383" s="1666"/>
      <c r="AA383" s="1666"/>
      <c r="AB383" s="1666"/>
      <c r="AC383" s="1666"/>
      <c r="AD383" s="1383"/>
      <c r="AE383" s="1383"/>
      <c r="AF383" s="1383"/>
      <c r="AG383" s="1383"/>
      <c r="AH383" s="1383"/>
      <c r="AI383" s="1383"/>
      <c r="AJ383" s="1383"/>
      <c r="AK383" s="1383"/>
      <c r="AL383" s="1383"/>
      <c r="AM383" s="1383"/>
      <c r="AN383" s="1383"/>
      <c r="AO383" s="1383"/>
      <c r="AP383" s="1383"/>
      <c r="AQ383" s="1383"/>
      <c r="AR383" s="1383"/>
      <c r="AS383" s="1383"/>
      <c r="AT383" s="1383"/>
      <c r="AU383" s="1776"/>
      <c r="AV383" s="1776"/>
      <c r="AW383" s="1776"/>
      <c r="AX383" s="1776"/>
      <c r="AY383" s="1776"/>
      <c r="AZ383" s="1776"/>
      <c r="BA383" s="1776"/>
      <c r="BB383" s="1776"/>
    </row>
    <row r="384" spans="2:54" s="1598" customFormat="1" x14ac:dyDescent="0.25">
      <c r="B384" s="181" t="s">
        <v>1202</v>
      </c>
      <c r="C384" s="171" t="s">
        <v>1355</v>
      </c>
      <c r="D384" s="39"/>
      <c r="E384" s="39">
        <v>404900</v>
      </c>
      <c r="F384" s="537"/>
      <c r="G384" s="1383">
        <v>0</v>
      </c>
      <c r="H384" s="583">
        <v>0</v>
      </c>
      <c r="I384" s="583"/>
      <c r="J384" s="583"/>
      <c r="K384" s="535">
        <v>404900</v>
      </c>
      <c r="L384" s="1607"/>
      <c r="M384" s="1685"/>
      <c r="N384" s="1685"/>
      <c r="O384" s="1685"/>
      <c r="P384" s="1685"/>
      <c r="Q384" s="1666"/>
      <c r="R384" s="1666"/>
      <c r="S384" s="1666"/>
      <c r="T384" s="1666"/>
      <c r="U384" s="1666"/>
      <c r="V384" s="1666"/>
      <c r="W384" s="1666"/>
      <c r="X384" s="1666"/>
      <c r="Y384" s="1666"/>
      <c r="Z384" s="1666"/>
      <c r="AA384" s="1666"/>
      <c r="AB384" s="1666"/>
      <c r="AC384" s="1666"/>
      <c r="AD384" s="1383"/>
      <c r="AE384" s="1383"/>
      <c r="AF384" s="1383"/>
      <c r="AG384" s="1383"/>
      <c r="AH384" s="1383"/>
      <c r="AI384" s="1383"/>
      <c r="AJ384" s="1383"/>
      <c r="AK384" s="1383"/>
      <c r="AL384" s="1383"/>
      <c r="AM384" s="1383"/>
      <c r="AN384" s="1383"/>
      <c r="AO384" s="1383"/>
      <c r="AP384" s="1383"/>
      <c r="AQ384" s="1383"/>
      <c r="AR384" s="1383"/>
      <c r="AS384" s="1383"/>
      <c r="AT384" s="1383"/>
      <c r="AU384" s="1604"/>
      <c r="AV384" s="1604"/>
      <c r="AW384" s="1604"/>
      <c r="AX384" s="1604"/>
      <c r="AY384" s="1604"/>
      <c r="AZ384" s="1604"/>
      <c r="BA384" s="1604"/>
      <c r="BB384" s="1604"/>
    </row>
    <row r="385" spans="2:54" s="5" customFormat="1" ht="15" hidden="1" customHeight="1" x14ac:dyDescent="0.25">
      <c r="B385" s="187" t="s">
        <v>1072</v>
      </c>
      <c r="C385" s="171"/>
      <c r="D385" s="39"/>
      <c r="E385" s="39"/>
      <c r="F385" s="537"/>
      <c r="G385" s="1383">
        <v>0</v>
      </c>
      <c r="H385" s="583"/>
      <c r="I385" s="583"/>
      <c r="J385" s="583"/>
      <c r="K385" s="535">
        <v>0</v>
      </c>
      <c r="L385" s="1607"/>
      <c r="M385" s="1684"/>
      <c r="N385" s="1684"/>
      <c r="O385" s="1684"/>
      <c r="P385" s="1684"/>
      <c r="Q385" s="1666"/>
      <c r="R385" s="1666"/>
      <c r="S385" s="1666"/>
      <c r="T385" s="1666"/>
      <c r="U385" s="1666"/>
      <c r="V385" s="1666"/>
      <c r="W385" s="1666"/>
      <c r="X385" s="1666"/>
      <c r="Y385" s="1666"/>
      <c r="Z385" s="1666"/>
      <c r="AA385" s="1666"/>
      <c r="AB385" s="1666"/>
      <c r="AC385" s="1666"/>
      <c r="AD385" s="1383"/>
      <c r="AE385" s="1383"/>
      <c r="AF385" s="1383"/>
      <c r="AG385" s="1383"/>
      <c r="AH385" s="1383"/>
      <c r="AI385" s="1383"/>
      <c r="AJ385" s="1383"/>
      <c r="AK385" s="1383"/>
      <c r="AL385" s="1383"/>
      <c r="AM385" s="1383"/>
      <c r="AN385" s="1383"/>
      <c r="AO385" s="1383"/>
      <c r="AP385" s="1383"/>
      <c r="AQ385" s="1383"/>
      <c r="AR385" s="1383"/>
      <c r="AS385" s="1383"/>
      <c r="AT385" s="1383"/>
      <c r="AU385"/>
      <c r="AV385"/>
      <c r="AW385"/>
      <c r="AX385"/>
      <c r="AY385"/>
      <c r="AZ385"/>
      <c r="BA385"/>
      <c r="BB385"/>
    </row>
    <row r="386" spans="2:54" s="5" customFormat="1" ht="15" hidden="1" customHeight="1" x14ac:dyDescent="0.25">
      <c r="B386" s="187" t="s">
        <v>1071</v>
      </c>
      <c r="C386" s="171"/>
      <c r="D386" s="39"/>
      <c r="E386" s="39"/>
      <c r="F386" s="537"/>
      <c r="G386" s="1383">
        <v>0</v>
      </c>
      <c r="H386" s="583"/>
      <c r="I386" s="583"/>
      <c r="J386" s="583"/>
      <c r="K386" s="535">
        <v>0</v>
      </c>
      <c r="L386" s="1607"/>
      <c r="M386" s="1684"/>
      <c r="N386" s="1684"/>
      <c r="O386" s="1684"/>
      <c r="P386" s="1684"/>
      <c r="Q386" s="1666"/>
      <c r="R386" s="1666"/>
      <c r="S386" s="1666"/>
      <c r="T386" s="1666"/>
      <c r="U386" s="1666"/>
      <c r="V386" s="1666"/>
      <c r="W386" s="1666"/>
      <c r="X386" s="1666"/>
      <c r="Y386" s="1666"/>
      <c r="Z386" s="1666"/>
      <c r="AA386" s="1666"/>
      <c r="AB386" s="1666"/>
      <c r="AC386" s="1666"/>
      <c r="AD386" s="1383"/>
      <c r="AE386" s="1383"/>
      <c r="AF386" s="1383"/>
      <c r="AG386" s="1383"/>
      <c r="AH386" s="1383"/>
      <c r="AI386" s="1383"/>
      <c r="AJ386" s="1383"/>
      <c r="AK386" s="1383"/>
      <c r="AL386" s="1383"/>
      <c r="AM386" s="1383"/>
      <c r="AN386" s="1383"/>
      <c r="AO386" s="1383"/>
      <c r="AP386" s="1383"/>
      <c r="AQ386" s="1383"/>
      <c r="AR386" s="1383"/>
      <c r="AS386" s="1383"/>
      <c r="AT386" s="1383"/>
      <c r="AU386"/>
      <c r="AV386"/>
      <c r="AW386"/>
      <c r="AX386"/>
      <c r="AY386"/>
      <c r="AZ386"/>
      <c r="BA386"/>
      <c r="BB386"/>
    </row>
    <row r="387" spans="2:54" s="5" customFormat="1" ht="15" customHeight="1" x14ac:dyDescent="0.25">
      <c r="B387" s="187" t="s">
        <v>1605</v>
      </c>
      <c r="C387" s="171"/>
      <c r="D387" s="39">
        <v>80000000</v>
      </c>
      <c r="E387" s="39">
        <v>102000000</v>
      </c>
      <c r="F387" s="537"/>
      <c r="G387" s="1383">
        <v>0</v>
      </c>
      <c r="H387" s="583">
        <v>0</v>
      </c>
      <c r="I387" s="583"/>
      <c r="J387" s="583"/>
      <c r="K387" s="535">
        <v>22000000</v>
      </c>
      <c r="L387" s="1607"/>
      <c r="M387" s="1684"/>
      <c r="N387" s="1684"/>
      <c r="O387" s="1684"/>
      <c r="P387" s="1684"/>
      <c r="Q387" s="1666"/>
      <c r="R387" s="1666"/>
      <c r="S387" s="1666"/>
      <c r="T387" s="1666"/>
      <c r="U387" s="1666"/>
      <c r="V387" s="1666"/>
      <c r="W387" s="1666"/>
      <c r="X387" s="1666"/>
      <c r="Y387" s="1666"/>
      <c r="Z387" s="1666"/>
      <c r="AA387" s="1666"/>
      <c r="AB387" s="1666"/>
      <c r="AC387" s="1666"/>
      <c r="AD387" s="1383"/>
      <c r="AE387" s="1383"/>
      <c r="AF387" s="1383"/>
      <c r="AG387" s="1383"/>
      <c r="AH387" s="1383"/>
      <c r="AI387" s="1383"/>
      <c r="AJ387" s="1383"/>
      <c r="AK387" s="1383"/>
      <c r="AL387" s="1383"/>
      <c r="AM387" s="1383"/>
      <c r="AN387" s="1383"/>
      <c r="AO387" s="1383"/>
      <c r="AP387" s="1383"/>
      <c r="AQ387" s="1383"/>
      <c r="AR387" s="1383"/>
      <c r="AS387" s="1383"/>
      <c r="AT387" s="1383"/>
      <c r="AU387"/>
      <c r="AV387"/>
      <c r="AW387"/>
      <c r="AX387"/>
      <c r="AY387"/>
      <c r="AZ387"/>
      <c r="BA387"/>
      <c r="BB387"/>
    </row>
    <row r="388" spans="2:54" s="5" customFormat="1" ht="27.75" customHeight="1" x14ac:dyDescent="0.25">
      <c r="B388" s="187" t="s">
        <v>1070</v>
      </c>
      <c r="C388" s="171"/>
      <c r="D388" s="39">
        <v>10000000</v>
      </c>
      <c r="E388" s="39">
        <v>10000000</v>
      </c>
      <c r="F388" s="537"/>
      <c r="G388" s="1383">
        <v>0</v>
      </c>
      <c r="H388" s="583">
        <v>0</v>
      </c>
      <c r="I388" s="583"/>
      <c r="J388" s="583"/>
      <c r="K388" s="535">
        <v>0</v>
      </c>
      <c r="L388" s="1607"/>
      <c r="M388" s="1684"/>
      <c r="N388" s="1684"/>
      <c r="O388" s="1684"/>
      <c r="P388" s="1684"/>
      <c r="Q388" s="1666"/>
      <c r="R388" s="1666"/>
      <c r="S388" s="1666"/>
      <c r="T388" s="1666"/>
      <c r="U388" s="1666"/>
      <c r="V388" s="1666"/>
      <c r="W388" s="1666"/>
      <c r="X388" s="1666"/>
      <c r="Y388" s="1666"/>
      <c r="Z388" s="1666"/>
      <c r="AA388" s="1666"/>
      <c r="AB388" s="1666"/>
      <c r="AC388" s="1666"/>
      <c r="AD388" s="1383"/>
      <c r="AE388" s="1383"/>
      <c r="AF388" s="1383"/>
      <c r="AG388" s="1383"/>
      <c r="AH388" s="1383"/>
      <c r="AI388" s="1383"/>
      <c r="AJ388" s="1383"/>
      <c r="AK388" s="1383"/>
      <c r="AL388" s="1383"/>
      <c r="AM388" s="1383"/>
      <c r="AN388" s="1383"/>
      <c r="AO388" s="1383"/>
      <c r="AP388" s="1383"/>
      <c r="AQ388" s="1383"/>
      <c r="AR388" s="1383"/>
      <c r="AS388" s="1383"/>
      <c r="AT388" s="1383"/>
      <c r="AU388"/>
      <c r="AV388"/>
      <c r="AW388"/>
      <c r="AX388"/>
      <c r="AY388"/>
      <c r="AZ388"/>
      <c r="BA388"/>
      <c r="BB388"/>
    </row>
    <row r="389" spans="2:54" s="1598" customFormat="1" ht="46.5" customHeight="1" x14ac:dyDescent="0.25">
      <c r="B389" s="187" t="s">
        <v>1630</v>
      </c>
      <c r="C389" s="171"/>
      <c r="D389" s="39"/>
      <c r="E389" s="39">
        <v>20000000</v>
      </c>
      <c r="F389" s="537"/>
      <c r="G389" s="1383">
        <v>0</v>
      </c>
      <c r="H389" s="583">
        <v>0</v>
      </c>
      <c r="I389" s="583"/>
      <c r="J389" s="583"/>
      <c r="K389" s="535">
        <v>20000000</v>
      </c>
      <c r="L389" s="1607"/>
      <c r="M389" s="1684"/>
      <c r="N389" s="1684"/>
      <c r="O389" s="1684"/>
      <c r="P389" s="1684"/>
      <c r="Q389" s="1666"/>
      <c r="R389" s="1666"/>
      <c r="S389" s="1666"/>
      <c r="T389" s="1666"/>
      <c r="U389" s="1666"/>
      <c r="V389" s="1666"/>
      <c r="W389" s="1666"/>
      <c r="X389" s="1666"/>
      <c r="Y389" s="1666"/>
      <c r="Z389" s="1666"/>
      <c r="AA389" s="1666"/>
      <c r="AB389" s="1666"/>
      <c r="AC389" s="1666"/>
      <c r="AD389" s="1383"/>
      <c r="AE389" s="1383"/>
      <c r="AF389" s="1383"/>
      <c r="AG389" s="1383"/>
      <c r="AH389" s="1383"/>
      <c r="AI389" s="1383"/>
      <c r="AJ389" s="1383"/>
      <c r="AK389" s="1383"/>
      <c r="AL389" s="1383"/>
      <c r="AM389" s="1383"/>
      <c r="AN389" s="1383"/>
      <c r="AO389" s="1383"/>
      <c r="AP389" s="1383"/>
      <c r="AQ389" s="1383"/>
      <c r="AR389" s="1383"/>
      <c r="AS389" s="1383"/>
      <c r="AT389" s="1383"/>
      <c r="AU389" s="1672"/>
      <c r="AV389" s="1672"/>
      <c r="AW389" s="1672"/>
      <c r="AX389" s="1672"/>
      <c r="AY389" s="1672"/>
      <c r="AZ389" s="1672"/>
      <c r="BA389" s="1672"/>
      <c r="BB389" s="1672"/>
    </row>
    <row r="390" spans="2:54" s="5" customFormat="1" ht="15" customHeight="1" x14ac:dyDescent="0.25">
      <c r="B390" s="187" t="s">
        <v>1044</v>
      </c>
      <c r="C390" s="171"/>
      <c r="D390" s="39">
        <v>25000000</v>
      </c>
      <c r="E390" s="39">
        <v>25000000</v>
      </c>
      <c r="F390" s="537"/>
      <c r="G390" s="1383">
        <v>0</v>
      </c>
      <c r="H390" s="583">
        <v>0</v>
      </c>
      <c r="I390" s="583"/>
      <c r="J390" s="583"/>
      <c r="K390" s="535">
        <v>0</v>
      </c>
      <c r="L390" s="1607"/>
      <c r="M390" s="1684"/>
      <c r="N390" s="1684"/>
      <c r="O390" s="1684"/>
      <c r="P390" s="1684"/>
      <c r="Q390" s="1666"/>
      <c r="R390" s="1666"/>
      <c r="S390" s="1666"/>
      <c r="T390" s="1666"/>
      <c r="U390" s="1666"/>
      <c r="V390" s="1666"/>
      <c r="W390" s="1666"/>
      <c r="X390" s="1666"/>
      <c r="Y390" s="1666"/>
      <c r="Z390" s="1666"/>
      <c r="AA390" s="1666"/>
      <c r="AB390" s="1666"/>
      <c r="AC390" s="1666"/>
      <c r="AD390" s="1383"/>
      <c r="AE390" s="1383"/>
      <c r="AF390" s="1383"/>
      <c r="AG390" s="1383"/>
      <c r="AH390" s="1383"/>
      <c r="AI390" s="1383"/>
      <c r="AJ390" s="1383"/>
      <c r="AK390" s="1383"/>
      <c r="AL390" s="1383"/>
      <c r="AM390" s="1383"/>
      <c r="AN390" s="1383"/>
      <c r="AO390" s="1383"/>
      <c r="AP390" s="1383"/>
      <c r="AQ390" s="1383"/>
      <c r="AR390" s="1383"/>
      <c r="AS390" s="1383"/>
      <c r="AT390" s="1383"/>
      <c r="AU390"/>
      <c r="AV390"/>
      <c r="AW390"/>
      <c r="AX390"/>
      <c r="AY390"/>
      <c r="AZ390"/>
      <c r="BA390"/>
      <c r="BB390"/>
    </row>
    <row r="391" spans="2:54" s="5" customFormat="1" ht="15" customHeight="1" x14ac:dyDescent="0.25">
      <c r="B391" s="187" t="s">
        <v>1218</v>
      </c>
      <c r="C391" s="171" t="s">
        <v>1355</v>
      </c>
      <c r="D391" s="39">
        <v>18428353</v>
      </c>
      <c r="E391" s="39">
        <v>25000000</v>
      </c>
      <c r="F391" s="537"/>
      <c r="G391" s="1383">
        <v>0</v>
      </c>
      <c r="H391" s="583">
        <v>0</v>
      </c>
      <c r="I391" s="583"/>
      <c r="J391" s="583"/>
      <c r="K391" s="535">
        <v>6571647</v>
      </c>
      <c r="L391" s="1607"/>
      <c r="M391" s="1684"/>
      <c r="N391" s="1684"/>
      <c r="O391" s="1684"/>
      <c r="P391" s="1684"/>
      <c r="Q391" s="1666"/>
      <c r="R391" s="1666"/>
      <c r="S391" s="1666"/>
      <c r="T391" s="1666"/>
      <c r="U391" s="1666"/>
      <c r="V391" s="1666"/>
      <c r="W391" s="1666"/>
      <c r="X391" s="1666"/>
      <c r="Y391" s="1666"/>
      <c r="Z391" s="1666"/>
      <c r="AA391" s="1666"/>
      <c r="AB391" s="1666"/>
      <c r="AC391" s="1666"/>
      <c r="AD391" s="1383"/>
      <c r="AE391" s="1383"/>
      <c r="AF391" s="1383"/>
      <c r="AG391" s="1383"/>
      <c r="AH391" s="1383"/>
      <c r="AI391" s="1383"/>
      <c r="AJ391" s="1383"/>
      <c r="AK391" s="1383"/>
      <c r="AL391" s="1383"/>
      <c r="AM391" s="1383"/>
      <c r="AN391" s="1383"/>
      <c r="AO391" s="1383"/>
      <c r="AP391" s="1383"/>
      <c r="AQ391" s="1383"/>
      <c r="AR391" s="1383"/>
      <c r="AS391" s="1383"/>
      <c r="AT391" s="1383"/>
      <c r="AU391"/>
      <c r="AV391"/>
      <c r="AW391"/>
      <c r="AX391"/>
      <c r="AY391"/>
      <c r="AZ391"/>
      <c r="BA391"/>
      <c r="BB391"/>
    </row>
    <row r="392" spans="2:54" s="5" customFormat="1" ht="29.25" customHeight="1" x14ac:dyDescent="0.25">
      <c r="B392" s="181" t="s">
        <v>1606</v>
      </c>
      <c r="C392" s="171"/>
      <c r="D392" s="39">
        <v>53724050</v>
      </c>
      <c r="E392" s="39">
        <v>14130975</v>
      </c>
      <c r="F392" s="537"/>
      <c r="G392" s="1383">
        <v>0</v>
      </c>
      <c r="H392" s="583">
        <v>0</v>
      </c>
      <c r="I392" s="583"/>
      <c r="J392" s="583"/>
      <c r="K392" s="535">
        <v>-39593075</v>
      </c>
      <c r="L392" s="1607"/>
      <c r="M392" s="1684"/>
      <c r="N392" s="1684"/>
      <c r="O392" s="1684"/>
      <c r="P392" s="1684"/>
      <c r="Q392" s="1666"/>
      <c r="R392" s="1666"/>
      <c r="S392" s="1666"/>
      <c r="T392" s="1666"/>
      <c r="U392" s="1666"/>
      <c r="V392" s="1666"/>
      <c r="W392" s="1666"/>
      <c r="X392" s="1666"/>
      <c r="Y392" s="1666"/>
      <c r="Z392" s="1666"/>
      <c r="AA392" s="1666"/>
      <c r="AB392" s="1666"/>
      <c r="AC392" s="1666"/>
      <c r="AD392" s="1383"/>
      <c r="AE392" s="1383"/>
      <c r="AF392" s="1383"/>
      <c r="AG392" s="1383"/>
      <c r="AH392" s="1383"/>
      <c r="AI392" s="1383"/>
      <c r="AJ392" s="1383"/>
      <c r="AK392" s="1383"/>
      <c r="AL392" s="1383"/>
      <c r="AM392" s="1383"/>
      <c r="AN392" s="1383"/>
      <c r="AO392" s="1383"/>
      <c r="AP392" s="1383"/>
      <c r="AQ392" s="1383"/>
      <c r="AR392" s="1383"/>
      <c r="AS392" s="1383"/>
      <c r="AT392" s="1383"/>
      <c r="AU392"/>
      <c r="AV392"/>
      <c r="AW392"/>
      <c r="AX392"/>
      <c r="AY392"/>
      <c r="AZ392"/>
      <c r="BA392"/>
      <c r="BB392"/>
    </row>
    <row r="393" spans="2:54" s="1598" customFormat="1" ht="32.25" customHeight="1" x14ac:dyDescent="0.25">
      <c r="B393" s="181" t="s">
        <v>1607</v>
      </c>
      <c r="C393" s="171"/>
      <c r="D393" s="39"/>
      <c r="E393" s="39">
        <v>2332869</v>
      </c>
      <c r="F393" s="537"/>
      <c r="G393" s="1383"/>
      <c r="H393" s="535"/>
      <c r="I393" s="535"/>
      <c r="J393" s="535"/>
      <c r="K393" s="535">
        <v>2332869</v>
      </c>
      <c r="L393" s="1607"/>
      <c r="M393" s="1684"/>
      <c r="N393" s="1684"/>
      <c r="O393" s="1684"/>
      <c r="P393" s="1684"/>
      <c r="Q393" s="1666"/>
      <c r="R393" s="1666"/>
      <c r="S393" s="1666"/>
      <c r="T393" s="1666"/>
      <c r="U393" s="1666"/>
      <c r="V393" s="1666"/>
      <c r="W393" s="1666"/>
      <c r="X393" s="1666"/>
      <c r="Y393" s="1666"/>
      <c r="Z393" s="1666"/>
      <c r="AA393" s="1666"/>
      <c r="AB393" s="1666"/>
      <c r="AC393" s="1666"/>
      <c r="AD393" s="1383"/>
      <c r="AE393" s="1383"/>
      <c r="AF393" s="1383"/>
      <c r="AG393" s="1383"/>
      <c r="AH393" s="1383"/>
      <c r="AI393" s="1383"/>
      <c r="AJ393" s="1383"/>
      <c r="AK393" s="1383"/>
      <c r="AL393" s="1383"/>
      <c r="AM393" s="1383"/>
      <c r="AN393" s="1383"/>
      <c r="AO393" s="1383"/>
      <c r="AP393" s="1383"/>
      <c r="AQ393" s="1383"/>
      <c r="AR393" s="1383"/>
      <c r="AS393" s="1383"/>
      <c r="AT393" s="1383"/>
      <c r="AU393" s="1776"/>
      <c r="AV393" s="1776"/>
      <c r="AW393" s="1776"/>
      <c r="AX393" s="1776"/>
      <c r="AY393" s="1776"/>
      <c r="AZ393" s="1776"/>
      <c r="BA393" s="1776"/>
      <c r="BB393" s="1776"/>
    </row>
    <row r="394" spans="2:54" s="5" customFormat="1" ht="15" customHeight="1" x14ac:dyDescent="0.25">
      <c r="B394" s="181" t="s">
        <v>1219</v>
      </c>
      <c r="C394" s="171"/>
      <c r="D394" s="39">
        <v>300000000</v>
      </c>
      <c r="E394" s="39"/>
      <c r="F394" s="537"/>
      <c r="G394" s="1383">
        <v>0</v>
      </c>
      <c r="H394" s="535">
        <v>0</v>
      </c>
      <c r="I394" s="535"/>
      <c r="J394" s="535"/>
      <c r="K394" s="535">
        <v>-300000000</v>
      </c>
      <c r="L394" s="1607"/>
      <c r="M394" s="1684"/>
      <c r="N394" s="1684"/>
      <c r="O394" s="1684"/>
      <c r="P394" s="1684"/>
      <c r="Q394" s="1666"/>
      <c r="R394" s="1666"/>
      <c r="S394" s="1666"/>
      <c r="T394" s="1666"/>
      <c r="U394" s="1666"/>
      <c r="V394" s="1666"/>
      <c r="W394" s="1666"/>
      <c r="X394" s="1666"/>
      <c r="Y394" s="1666"/>
      <c r="Z394" s="1666"/>
      <c r="AA394" s="1666"/>
      <c r="AB394" s="1666"/>
      <c r="AC394" s="1666"/>
      <c r="AD394" s="1383"/>
      <c r="AE394" s="1383"/>
      <c r="AF394" s="1383"/>
      <c r="AG394" s="1383"/>
      <c r="AH394" s="1383"/>
      <c r="AI394" s="1383"/>
      <c r="AJ394" s="1383"/>
      <c r="AK394" s="1383"/>
      <c r="AL394" s="1383"/>
      <c r="AM394" s="1383"/>
      <c r="AN394" s="1383"/>
      <c r="AO394" s="1383"/>
      <c r="AP394" s="1383"/>
      <c r="AQ394" s="1383"/>
      <c r="AR394" s="1383"/>
      <c r="AS394" s="1383"/>
      <c r="AT394" s="1383"/>
      <c r="AU394"/>
      <c r="AV394"/>
      <c r="AW394"/>
      <c r="AX394"/>
      <c r="AY394"/>
      <c r="AZ394"/>
      <c r="BA394"/>
      <c r="BB394"/>
    </row>
    <row r="395" spans="2:54" s="1598" customFormat="1" x14ac:dyDescent="0.25">
      <c r="B395" s="181" t="s">
        <v>1405</v>
      </c>
      <c r="C395" s="171"/>
      <c r="D395" s="39"/>
      <c r="E395" s="39">
        <v>5000000</v>
      </c>
      <c r="F395" s="537"/>
      <c r="G395" s="1383">
        <v>0</v>
      </c>
      <c r="H395" s="535">
        <v>0</v>
      </c>
      <c r="I395" s="535"/>
      <c r="J395" s="535"/>
      <c r="K395" s="535">
        <v>5000000</v>
      </c>
      <c r="L395" s="1607"/>
      <c r="M395" s="1684"/>
      <c r="N395" s="1684"/>
      <c r="O395" s="1684"/>
      <c r="P395" s="1684"/>
      <c r="Q395" s="1666"/>
      <c r="R395" s="1666"/>
      <c r="S395" s="1666"/>
      <c r="T395" s="1666"/>
      <c r="U395" s="1666"/>
      <c r="V395" s="1666"/>
      <c r="W395" s="1666"/>
      <c r="X395" s="1666"/>
      <c r="Y395" s="1666"/>
      <c r="Z395" s="1666"/>
      <c r="AA395" s="1666"/>
      <c r="AB395" s="1666"/>
      <c r="AC395" s="1666"/>
      <c r="AD395" s="1383"/>
      <c r="AE395" s="1383"/>
      <c r="AF395" s="1383"/>
      <c r="AG395" s="1383"/>
      <c r="AH395" s="1383"/>
      <c r="AI395" s="1383"/>
      <c r="AJ395" s="1383"/>
      <c r="AK395" s="1383"/>
      <c r="AL395" s="1383"/>
      <c r="AM395" s="1383"/>
      <c r="AN395" s="1383"/>
      <c r="AO395" s="1383"/>
      <c r="AP395" s="1383"/>
      <c r="AQ395" s="1383"/>
      <c r="AR395" s="1383"/>
      <c r="AS395" s="1383"/>
      <c r="AT395" s="1383"/>
      <c r="AU395" s="1669"/>
      <c r="AV395" s="1669"/>
      <c r="AW395" s="1669"/>
      <c r="AX395" s="1669"/>
      <c r="AY395" s="1669"/>
      <c r="AZ395" s="1669"/>
      <c r="BA395" s="1669"/>
      <c r="BB395" s="1669"/>
    </row>
    <row r="396" spans="2:54" s="5" customFormat="1" ht="15" customHeight="1" x14ac:dyDescent="0.25">
      <c r="B396" s="181" t="s">
        <v>1177</v>
      </c>
      <c r="C396" s="171"/>
      <c r="D396" s="39">
        <v>38947621</v>
      </c>
      <c r="E396" s="39">
        <v>1667645</v>
      </c>
      <c r="F396" s="537"/>
      <c r="G396" s="1383">
        <v>0</v>
      </c>
      <c r="H396" s="535">
        <v>0</v>
      </c>
      <c r="I396" s="535"/>
      <c r="J396" s="535"/>
      <c r="K396" s="535">
        <v>-37279976</v>
      </c>
      <c r="L396" s="1607"/>
      <c r="M396" s="1684"/>
      <c r="N396" s="1684"/>
      <c r="O396" s="1684"/>
      <c r="P396" s="1684"/>
      <c r="Q396" s="1666"/>
      <c r="R396" s="1666"/>
      <c r="S396" s="1666"/>
      <c r="T396" s="1666"/>
      <c r="U396" s="1666"/>
      <c r="V396" s="1666"/>
      <c r="W396" s="1666"/>
      <c r="X396" s="1666"/>
      <c r="Y396" s="1666"/>
      <c r="Z396" s="1666"/>
      <c r="AA396" s="1666"/>
      <c r="AB396" s="1666"/>
      <c r="AC396" s="1666"/>
      <c r="AD396" s="1383"/>
      <c r="AE396" s="1383"/>
      <c r="AF396" s="1383"/>
      <c r="AG396" s="1383"/>
      <c r="AH396" s="1383"/>
      <c r="AI396" s="1383"/>
      <c r="AJ396" s="1383"/>
      <c r="AK396" s="1383"/>
      <c r="AL396" s="1383"/>
      <c r="AM396" s="1383"/>
      <c r="AN396" s="1383"/>
      <c r="AO396" s="1383"/>
      <c r="AP396" s="1383"/>
      <c r="AQ396" s="1383"/>
      <c r="AR396" s="1383"/>
      <c r="AS396" s="1383"/>
      <c r="AT396" s="1383"/>
      <c r="AU396"/>
      <c r="AV396"/>
      <c r="AW396"/>
      <c r="AX396"/>
      <c r="AY396"/>
      <c r="AZ396"/>
      <c r="BA396"/>
      <c r="BB396"/>
    </row>
    <row r="397" spans="2:54" s="5" customFormat="1" ht="15" customHeight="1" x14ac:dyDescent="0.25">
      <c r="B397" s="181" t="s">
        <v>1178</v>
      </c>
      <c r="C397" s="171"/>
      <c r="D397" s="39">
        <v>2594656</v>
      </c>
      <c r="E397" s="39">
        <v>0</v>
      </c>
      <c r="F397" s="537"/>
      <c r="G397" s="1383">
        <v>0</v>
      </c>
      <c r="H397" s="535">
        <v>0</v>
      </c>
      <c r="I397" s="535"/>
      <c r="J397" s="535"/>
      <c r="K397" s="535">
        <v>-2594656</v>
      </c>
      <c r="L397" s="1607"/>
      <c r="M397" s="1684"/>
      <c r="N397" s="1684"/>
      <c r="O397" s="1684"/>
      <c r="P397" s="1684"/>
      <c r="Q397" s="1666"/>
      <c r="R397" s="1666"/>
      <c r="S397" s="1666"/>
      <c r="T397" s="1666"/>
      <c r="U397" s="1666"/>
      <c r="V397" s="1666"/>
      <c r="W397" s="1666"/>
      <c r="X397" s="1666"/>
      <c r="Y397" s="1666"/>
      <c r="Z397" s="1666"/>
      <c r="AA397" s="1666"/>
      <c r="AB397" s="1666"/>
      <c r="AC397" s="1666"/>
      <c r="AD397" s="1383"/>
      <c r="AE397" s="1383"/>
      <c r="AF397" s="1383"/>
      <c r="AG397" s="1383"/>
      <c r="AH397" s="1383"/>
      <c r="AI397" s="1383"/>
      <c r="AJ397" s="1383"/>
      <c r="AK397" s="1383"/>
      <c r="AL397" s="1383"/>
      <c r="AM397" s="1383"/>
      <c r="AN397" s="1383"/>
      <c r="AO397" s="1383"/>
      <c r="AP397" s="1383"/>
      <c r="AQ397" s="1383"/>
      <c r="AR397" s="1383"/>
      <c r="AS397" s="1383"/>
      <c r="AT397" s="1383"/>
      <c r="AU397"/>
      <c r="AV397"/>
      <c r="AW397"/>
      <c r="AX397"/>
      <c r="AY397"/>
      <c r="AZ397"/>
      <c r="BA397"/>
      <c r="BB397"/>
    </row>
    <row r="398" spans="2:54" s="1598" customFormat="1" x14ac:dyDescent="0.25">
      <c r="B398" s="181" t="s">
        <v>1295</v>
      </c>
      <c r="C398" s="171"/>
      <c r="D398" s="39"/>
      <c r="E398" s="39">
        <v>15500000</v>
      </c>
      <c r="F398" s="537"/>
      <c r="G398" s="1383">
        <v>0</v>
      </c>
      <c r="H398" s="535">
        <v>0</v>
      </c>
      <c r="I398" s="535"/>
      <c r="J398" s="535"/>
      <c r="K398" s="535">
        <v>15500000</v>
      </c>
      <c r="L398" s="1607"/>
      <c r="M398" s="1684"/>
      <c r="N398" s="1684"/>
      <c r="O398" s="1684"/>
      <c r="P398" s="1684"/>
      <c r="Q398" s="1666"/>
      <c r="R398" s="1666"/>
      <c r="S398" s="1666"/>
      <c r="T398" s="1666"/>
      <c r="U398" s="1666"/>
      <c r="V398" s="1666"/>
      <c r="W398" s="1666"/>
      <c r="X398" s="1666"/>
      <c r="Y398" s="1666"/>
      <c r="Z398" s="1666"/>
      <c r="AA398" s="1666"/>
      <c r="AB398" s="1666"/>
      <c r="AC398" s="1666"/>
      <c r="AD398" s="1383"/>
      <c r="AE398" s="1383"/>
      <c r="AF398" s="1383"/>
      <c r="AG398" s="1383"/>
      <c r="AH398" s="1383"/>
      <c r="AI398" s="1383"/>
      <c r="AJ398" s="1383"/>
      <c r="AK398" s="1383"/>
      <c r="AL398" s="1383"/>
      <c r="AM398" s="1383"/>
      <c r="AN398" s="1383"/>
      <c r="AO398" s="1383"/>
      <c r="AP398" s="1383"/>
      <c r="AQ398" s="1383"/>
      <c r="AR398" s="1383"/>
      <c r="AS398" s="1383"/>
      <c r="AT398" s="1383"/>
      <c r="AU398" s="1637"/>
      <c r="AV398" s="1637"/>
      <c r="AW398" s="1637"/>
      <c r="AX398" s="1637"/>
      <c r="AY398" s="1637"/>
      <c r="AZ398" s="1637"/>
      <c r="BA398" s="1637"/>
      <c r="BB398" s="1637"/>
    </row>
    <row r="399" spans="2:54" s="1598" customFormat="1" x14ac:dyDescent="0.25">
      <c r="B399" s="181" t="s">
        <v>1589</v>
      </c>
      <c r="C399" s="171"/>
      <c r="D399" s="39"/>
      <c r="E399" s="39">
        <v>8500000</v>
      </c>
      <c r="F399" s="537"/>
      <c r="G399" s="1383">
        <v>0</v>
      </c>
      <c r="H399" s="535">
        <v>0</v>
      </c>
      <c r="I399" s="535"/>
      <c r="J399" s="535"/>
      <c r="K399" s="535">
        <v>8500000</v>
      </c>
      <c r="L399" s="1607"/>
      <c r="M399" s="1684"/>
      <c r="N399" s="1684"/>
      <c r="O399" s="1684"/>
      <c r="P399" s="1684"/>
      <c r="Q399" s="1666"/>
      <c r="R399" s="1666"/>
      <c r="S399" s="1666"/>
      <c r="T399" s="1666"/>
      <c r="U399" s="1666"/>
      <c r="V399" s="1666"/>
      <c r="W399" s="1666"/>
      <c r="X399" s="1666"/>
      <c r="Y399" s="1666"/>
      <c r="Z399" s="1666"/>
      <c r="AA399" s="1666"/>
      <c r="AB399" s="1666"/>
      <c r="AC399" s="1666"/>
      <c r="AD399" s="1383"/>
      <c r="AE399" s="1383"/>
      <c r="AF399" s="1383"/>
      <c r="AG399" s="1383"/>
      <c r="AH399" s="1383"/>
      <c r="AI399" s="1383"/>
      <c r="AJ399" s="1383"/>
      <c r="AK399" s="1383"/>
      <c r="AL399" s="1383"/>
      <c r="AM399" s="1383"/>
      <c r="AN399" s="1383"/>
      <c r="AO399" s="1383"/>
      <c r="AP399" s="1383"/>
      <c r="AQ399" s="1383"/>
      <c r="AR399" s="1383"/>
      <c r="AS399" s="1383"/>
      <c r="AT399" s="1383"/>
      <c r="AU399" s="1638"/>
      <c r="AV399" s="1638"/>
      <c r="AW399" s="1638"/>
      <c r="AX399" s="1638"/>
      <c r="AY399" s="1638"/>
      <c r="AZ399" s="1638"/>
      <c r="BA399" s="1638"/>
      <c r="BB399" s="1638"/>
    </row>
    <row r="400" spans="2:54" s="1598" customFormat="1" ht="30" x14ac:dyDescent="0.25">
      <c r="B400" s="181" t="s">
        <v>1404</v>
      </c>
      <c r="C400" s="171"/>
      <c r="D400" s="39"/>
      <c r="E400" s="39">
        <v>10400000</v>
      </c>
      <c r="F400" s="537"/>
      <c r="G400" s="1383">
        <v>0</v>
      </c>
      <c r="H400" s="535">
        <v>0</v>
      </c>
      <c r="I400" s="535"/>
      <c r="J400" s="535"/>
      <c r="K400" s="535">
        <v>10400000</v>
      </c>
      <c r="L400" s="1607"/>
      <c r="M400" s="1684"/>
      <c r="N400" s="1684"/>
      <c r="O400" s="1684"/>
      <c r="P400" s="1684"/>
      <c r="Q400" s="1666"/>
      <c r="R400" s="1666"/>
      <c r="S400" s="1666"/>
      <c r="T400" s="1666"/>
      <c r="U400" s="1666"/>
      <c r="V400" s="1666"/>
      <c r="W400" s="1666"/>
      <c r="X400" s="1666"/>
      <c r="Y400" s="1666"/>
      <c r="Z400" s="1666"/>
      <c r="AA400" s="1666"/>
      <c r="AB400" s="1666"/>
      <c r="AC400" s="1666"/>
      <c r="AD400" s="1383"/>
      <c r="AE400" s="1383"/>
      <c r="AF400" s="1383"/>
      <c r="AG400" s="1383"/>
      <c r="AH400" s="1383"/>
      <c r="AI400" s="1383"/>
      <c r="AJ400" s="1383"/>
      <c r="AK400" s="1383"/>
      <c r="AL400" s="1383"/>
      <c r="AM400" s="1383"/>
      <c r="AN400" s="1383"/>
      <c r="AO400" s="1383"/>
      <c r="AP400" s="1383"/>
      <c r="AQ400" s="1383"/>
      <c r="AR400" s="1383"/>
      <c r="AS400" s="1383"/>
      <c r="AT400" s="1383"/>
      <c r="AU400" s="1638"/>
      <c r="AV400" s="1638"/>
      <c r="AW400" s="1638"/>
      <c r="AX400" s="1638"/>
      <c r="AY400" s="1638"/>
      <c r="AZ400" s="1638"/>
      <c r="BA400" s="1638"/>
      <c r="BB400" s="1638"/>
    </row>
    <row r="401" spans="2:54" s="1598" customFormat="1" hidden="1" x14ac:dyDescent="0.25">
      <c r="B401" s="181"/>
      <c r="C401" s="171"/>
      <c r="D401" s="39"/>
      <c r="E401" s="39"/>
      <c r="F401" s="537"/>
      <c r="G401" s="1383"/>
      <c r="H401" s="535"/>
      <c r="I401" s="535"/>
      <c r="J401" s="535"/>
      <c r="K401" s="535">
        <v>0</v>
      </c>
      <c r="L401" s="1607"/>
      <c r="M401" s="1684"/>
      <c r="N401" s="1684"/>
      <c r="O401" s="1684"/>
      <c r="P401" s="1684"/>
      <c r="Q401" s="1666"/>
      <c r="R401" s="1666"/>
      <c r="S401" s="1666"/>
      <c r="T401" s="1666"/>
      <c r="U401" s="1666"/>
      <c r="V401" s="1666"/>
      <c r="W401" s="1666"/>
      <c r="X401" s="1666"/>
      <c r="Y401" s="1666"/>
      <c r="Z401" s="1666"/>
      <c r="AA401" s="1666"/>
      <c r="AB401" s="1666"/>
      <c r="AC401" s="1666"/>
      <c r="AD401" s="1383"/>
      <c r="AE401" s="1383"/>
      <c r="AF401" s="1383"/>
      <c r="AG401" s="1383"/>
      <c r="AH401" s="1383"/>
      <c r="AI401" s="1383"/>
      <c r="AJ401" s="1383"/>
      <c r="AK401" s="1383"/>
      <c r="AL401" s="1383"/>
      <c r="AM401" s="1383"/>
      <c r="AN401" s="1383"/>
      <c r="AO401" s="1383"/>
      <c r="AP401" s="1383"/>
      <c r="AQ401" s="1383"/>
      <c r="AR401" s="1383"/>
      <c r="AS401" s="1383"/>
      <c r="AT401" s="1383"/>
      <c r="AU401" s="1662"/>
      <c r="AV401" s="1662"/>
      <c r="AW401" s="1662"/>
      <c r="AX401" s="1662"/>
      <c r="AY401" s="1662"/>
      <c r="AZ401" s="1662"/>
      <c r="BA401" s="1662"/>
      <c r="BB401" s="1662"/>
    </row>
    <row r="402" spans="2:54" s="1598" customFormat="1" ht="15.75" hidden="1" x14ac:dyDescent="0.25">
      <c r="B402" s="247" t="s">
        <v>1262</v>
      </c>
      <c r="C402" s="195">
        <v>0</v>
      </c>
      <c r="D402" s="39"/>
      <c r="E402" s="39"/>
      <c r="F402" s="537"/>
      <c r="G402" s="1383"/>
      <c r="H402" s="535"/>
      <c r="I402" s="535"/>
      <c r="J402" s="535"/>
      <c r="K402" s="535">
        <v>0</v>
      </c>
      <c r="L402" s="1607"/>
      <c r="M402" s="1684"/>
      <c r="N402" s="1684"/>
      <c r="O402" s="1684"/>
      <c r="P402" s="1684"/>
      <c r="Q402" s="1666"/>
      <c r="R402" s="1666"/>
      <c r="S402" s="1666"/>
      <c r="T402" s="1666"/>
      <c r="U402" s="1666"/>
      <c r="V402" s="1666"/>
      <c r="W402" s="1666"/>
      <c r="X402" s="1666"/>
      <c r="Y402" s="1666"/>
      <c r="Z402" s="1666"/>
      <c r="AA402" s="1666"/>
      <c r="AB402" s="1666"/>
      <c r="AC402" s="1666"/>
      <c r="AD402" s="1383"/>
      <c r="AE402" s="1383"/>
      <c r="AF402" s="1383"/>
      <c r="AG402" s="1383"/>
      <c r="AH402" s="1383"/>
      <c r="AI402" s="1383"/>
      <c r="AJ402" s="1383"/>
      <c r="AK402" s="1383"/>
      <c r="AL402" s="1383"/>
      <c r="AM402" s="1383"/>
      <c r="AN402" s="1383"/>
      <c r="AO402" s="1383"/>
      <c r="AP402" s="1383"/>
      <c r="AQ402" s="1383"/>
      <c r="AR402" s="1383"/>
      <c r="AS402" s="1383"/>
      <c r="AT402" s="1383"/>
      <c r="AU402" s="1662"/>
      <c r="AV402" s="1662"/>
      <c r="AW402" s="1662"/>
      <c r="AX402" s="1662"/>
      <c r="AY402" s="1662"/>
      <c r="AZ402" s="1662"/>
      <c r="BA402" s="1662"/>
      <c r="BB402" s="1662"/>
    </row>
    <row r="403" spans="2:54" s="1598" customFormat="1" hidden="1" x14ac:dyDescent="0.25">
      <c r="B403" s="188" t="s">
        <v>1251</v>
      </c>
      <c r="C403" s="171"/>
      <c r="D403" s="39"/>
      <c r="E403" s="39"/>
      <c r="F403" s="537"/>
      <c r="G403" s="1383">
        <v>0</v>
      </c>
      <c r="H403" s="535">
        <v>0</v>
      </c>
      <c r="I403" s="535"/>
      <c r="J403" s="535"/>
      <c r="K403" s="535">
        <v>0</v>
      </c>
      <c r="L403" s="1607"/>
      <c r="M403" s="1684"/>
      <c r="N403" s="1684"/>
      <c r="O403" s="1684"/>
      <c r="P403" s="1684"/>
      <c r="Q403" s="1666"/>
      <c r="R403" s="1666"/>
      <c r="S403" s="1666"/>
      <c r="T403" s="1666"/>
      <c r="U403" s="1666"/>
      <c r="V403" s="1666"/>
      <c r="W403" s="1666"/>
      <c r="X403" s="1666"/>
      <c r="Y403" s="1666"/>
      <c r="Z403" s="1666"/>
      <c r="AA403" s="1666"/>
      <c r="AB403" s="1666"/>
      <c r="AC403" s="1666"/>
      <c r="AD403" s="1383"/>
      <c r="AE403" s="1383"/>
      <c r="AF403" s="1383"/>
      <c r="AG403" s="1383"/>
      <c r="AH403" s="1383"/>
      <c r="AI403" s="1383"/>
      <c r="AJ403" s="1383"/>
      <c r="AK403" s="1383"/>
      <c r="AL403" s="1383"/>
      <c r="AM403" s="1383"/>
      <c r="AN403" s="1383"/>
      <c r="AO403" s="1383"/>
      <c r="AP403" s="1383"/>
      <c r="AQ403" s="1383"/>
      <c r="AR403" s="1383"/>
      <c r="AS403" s="1383"/>
      <c r="AT403" s="1383"/>
      <c r="AU403" s="1662"/>
      <c r="AV403" s="1662"/>
      <c r="AW403" s="1662"/>
      <c r="AX403" s="1662"/>
      <c r="AY403" s="1662"/>
      <c r="AZ403" s="1662"/>
      <c r="BA403" s="1662"/>
      <c r="BB403" s="1662"/>
    </row>
    <row r="404" spans="2:54" s="1598" customFormat="1" hidden="1" x14ac:dyDescent="0.25">
      <c r="B404" s="188" t="s">
        <v>1290</v>
      </c>
      <c r="C404" s="171"/>
      <c r="D404" s="39"/>
      <c r="E404" s="39"/>
      <c r="F404" s="537"/>
      <c r="G404" s="1383">
        <v>0</v>
      </c>
      <c r="H404" s="535">
        <v>0</v>
      </c>
      <c r="I404" s="535"/>
      <c r="J404" s="535"/>
      <c r="K404" s="535">
        <v>0</v>
      </c>
      <c r="L404" s="1607"/>
      <c r="M404" s="1684"/>
      <c r="N404" s="1684"/>
      <c r="O404" s="1684"/>
      <c r="P404" s="1684"/>
      <c r="Q404" s="1666"/>
      <c r="R404" s="1666"/>
      <c r="S404" s="1666"/>
      <c r="T404" s="1666"/>
      <c r="U404" s="1666"/>
      <c r="V404" s="1666"/>
      <c r="W404" s="1666"/>
      <c r="X404" s="1666"/>
      <c r="Y404" s="1666"/>
      <c r="Z404" s="1666"/>
      <c r="AA404" s="1666"/>
      <c r="AB404" s="1666"/>
      <c r="AC404" s="1666"/>
      <c r="AD404" s="1383"/>
      <c r="AE404" s="1383"/>
      <c r="AF404" s="1383"/>
      <c r="AG404" s="1383"/>
      <c r="AH404" s="1383"/>
      <c r="AI404" s="1383"/>
      <c r="AJ404" s="1383"/>
      <c r="AK404" s="1383"/>
      <c r="AL404" s="1383"/>
      <c r="AM404" s="1383"/>
      <c r="AN404" s="1383"/>
      <c r="AO404" s="1383"/>
      <c r="AP404" s="1383"/>
      <c r="AQ404" s="1383"/>
      <c r="AR404" s="1383"/>
      <c r="AS404" s="1383"/>
      <c r="AT404" s="1383"/>
      <c r="AU404" s="1672"/>
      <c r="AV404" s="1672"/>
      <c r="AW404" s="1672"/>
      <c r="AX404" s="1672"/>
      <c r="AY404" s="1672"/>
      <c r="AZ404" s="1672"/>
      <c r="BA404" s="1672"/>
      <c r="BB404" s="1672"/>
    </row>
    <row r="405" spans="2:54" s="1598" customFormat="1" hidden="1" x14ac:dyDescent="0.25">
      <c r="B405" s="188" t="s">
        <v>1291</v>
      </c>
      <c r="C405" s="171"/>
      <c r="D405" s="39"/>
      <c r="E405" s="39"/>
      <c r="F405" s="537"/>
      <c r="G405" s="1383">
        <v>0</v>
      </c>
      <c r="H405" s="535">
        <v>0</v>
      </c>
      <c r="I405" s="535"/>
      <c r="J405" s="535"/>
      <c r="K405" s="535">
        <v>0</v>
      </c>
      <c r="L405" s="1607"/>
      <c r="M405" s="1684"/>
      <c r="N405" s="1684"/>
      <c r="O405" s="1684"/>
      <c r="P405" s="1684"/>
      <c r="Q405" s="1666"/>
      <c r="R405" s="1666"/>
      <c r="S405" s="1666"/>
      <c r="T405" s="1666"/>
      <c r="U405" s="1666"/>
      <c r="V405" s="1666"/>
      <c r="W405" s="1666"/>
      <c r="X405" s="1666"/>
      <c r="Y405" s="1666"/>
      <c r="Z405" s="1666"/>
      <c r="AA405" s="1666"/>
      <c r="AB405" s="1666"/>
      <c r="AC405" s="1666"/>
      <c r="AD405" s="1383"/>
      <c r="AE405" s="1383"/>
      <c r="AF405" s="1383"/>
      <c r="AG405" s="1383"/>
      <c r="AH405" s="1383"/>
      <c r="AI405" s="1383"/>
      <c r="AJ405" s="1383"/>
      <c r="AK405" s="1383"/>
      <c r="AL405" s="1383"/>
      <c r="AM405" s="1383"/>
      <c r="AN405" s="1383"/>
      <c r="AO405" s="1383"/>
      <c r="AP405" s="1383"/>
      <c r="AQ405" s="1383"/>
      <c r="AR405" s="1383"/>
      <c r="AS405" s="1383"/>
      <c r="AT405" s="1383"/>
      <c r="AU405" s="1672"/>
      <c r="AV405" s="1672"/>
      <c r="AW405" s="1672"/>
      <c r="AX405" s="1672"/>
      <c r="AY405" s="1672"/>
      <c r="AZ405" s="1672"/>
      <c r="BA405" s="1672"/>
      <c r="BB405" s="1672"/>
    </row>
    <row r="406" spans="2:54" s="1598" customFormat="1" ht="22.5" customHeight="1" x14ac:dyDescent="0.25">
      <c r="B406" s="181"/>
      <c r="C406" s="171"/>
      <c r="D406" s="39"/>
      <c r="E406" s="39"/>
      <c r="F406" s="537"/>
      <c r="G406" s="1383"/>
      <c r="H406" s="535"/>
      <c r="I406" s="535"/>
      <c r="J406" s="535"/>
      <c r="K406" s="535"/>
      <c r="L406" s="1607"/>
      <c r="M406" s="1684"/>
      <c r="N406" s="1684"/>
      <c r="O406" s="1684"/>
      <c r="P406" s="1684"/>
      <c r="Q406" s="1666"/>
      <c r="R406" s="1666"/>
      <c r="S406" s="1666"/>
      <c r="T406" s="1666"/>
      <c r="U406" s="1666"/>
      <c r="V406" s="1666"/>
      <c r="W406" s="1666"/>
      <c r="X406" s="1666"/>
      <c r="Y406" s="1666"/>
      <c r="Z406" s="1666"/>
      <c r="AA406" s="1666"/>
      <c r="AB406" s="1666"/>
      <c r="AC406" s="1666"/>
      <c r="AD406" s="1383"/>
      <c r="AE406" s="1383"/>
      <c r="AF406" s="1383"/>
      <c r="AG406" s="1383"/>
      <c r="AH406" s="1383"/>
      <c r="AI406" s="1383"/>
      <c r="AJ406" s="1383"/>
      <c r="AK406" s="1383"/>
      <c r="AL406" s="1383"/>
      <c r="AM406" s="1383"/>
      <c r="AN406" s="1383"/>
      <c r="AO406" s="1383"/>
      <c r="AP406" s="1383"/>
      <c r="AQ406" s="1383"/>
      <c r="AR406" s="1383"/>
      <c r="AS406" s="1383"/>
      <c r="AT406" s="1383"/>
      <c r="AU406" s="1662"/>
      <c r="AV406" s="1662"/>
      <c r="AW406" s="1662"/>
      <c r="AX406" s="1662"/>
      <c r="AY406" s="1662"/>
      <c r="AZ406" s="1662"/>
      <c r="BA406" s="1662"/>
      <c r="BB406" s="1662"/>
    </row>
    <row r="407" spans="2:54" s="1598" customFormat="1" ht="15" customHeight="1" x14ac:dyDescent="0.25">
      <c r="B407" s="247" t="s">
        <v>1277</v>
      </c>
      <c r="C407" s="171"/>
      <c r="D407" s="39"/>
      <c r="E407" s="39"/>
      <c r="F407" s="537"/>
      <c r="G407" s="1383"/>
      <c r="H407" s="535"/>
      <c r="I407" s="535"/>
      <c r="J407" s="535"/>
      <c r="K407" s="535"/>
      <c r="L407" s="1607"/>
      <c r="M407" s="1684"/>
      <c r="N407" s="1684"/>
      <c r="O407" s="1684"/>
      <c r="P407" s="1684"/>
      <c r="Q407" s="1666"/>
      <c r="R407" s="1666"/>
      <c r="S407" s="1666"/>
      <c r="T407" s="1666"/>
      <c r="U407" s="1666"/>
      <c r="V407" s="1666"/>
      <c r="W407" s="1666"/>
      <c r="X407" s="1666"/>
      <c r="Y407" s="1666"/>
      <c r="Z407" s="1666"/>
      <c r="AA407" s="1666"/>
      <c r="AB407" s="1666"/>
      <c r="AC407" s="1666"/>
      <c r="AD407" s="1383"/>
      <c r="AE407" s="1383"/>
      <c r="AF407" s="1383"/>
      <c r="AG407" s="1383"/>
      <c r="AH407" s="1383"/>
      <c r="AI407" s="1383"/>
      <c r="AJ407" s="1383"/>
      <c r="AK407" s="1383"/>
      <c r="AL407" s="1383"/>
      <c r="AM407" s="1383"/>
      <c r="AN407" s="1383"/>
      <c r="AO407" s="1383"/>
      <c r="AP407" s="1383"/>
      <c r="AQ407" s="1383"/>
      <c r="AR407" s="1383"/>
      <c r="AS407" s="1383"/>
      <c r="AT407" s="1383"/>
      <c r="AU407" s="1635"/>
      <c r="AV407" s="1635"/>
      <c r="AW407" s="1635"/>
      <c r="AX407" s="1635"/>
      <c r="AY407" s="1635"/>
      <c r="AZ407" s="1635"/>
      <c r="BA407" s="1635"/>
      <c r="BB407" s="1635"/>
    </row>
    <row r="408" spans="2:54" s="1598" customFormat="1" ht="3.75" customHeight="1" x14ac:dyDescent="0.25">
      <c r="B408" s="187"/>
      <c r="C408" s="171"/>
      <c r="D408" s="39"/>
      <c r="E408" s="39"/>
      <c r="F408" s="537"/>
      <c r="G408" s="1383">
        <v>0</v>
      </c>
      <c r="H408" s="535">
        <v>0</v>
      </c>
      <c r="I408" s="535"/>
      <c r="J408" s="535"/>
      <c r="K408" s="535"/>
      <c r="L408" s="1607"/>
      <c r="M408" s="1684"/>
      <c r="N408" s="1684"/>
      <c r="O408" s="1684"/>
      <c r="P408" s="1684"/>
      <c r="Q408" s="1666"/>
      <c r="R408" s="1666"/>
      <c r="S408" s="1666"/>
      <c r="T408" s="1666"/>
      <c r="U408" s="1666"/>
      <c r="V408" s="1666"/>
      <c r="W408" s="1666"/>
      <c r="X408" s="1666"/>
      <c r="Y408" s="1666"/>
      <c r="Z408" s="1666"/>
      <c r="AA408" s="1666"/>
      <c r="AB408" s="1666"/>
      <c r="AC408" s="1666"/>
      <c r="AD408" s="1383"/>
      <c r="AE408" s="1383"/>
      <c r="AF408" s="1383"/>
      <c r="AG408" s="1383"/>
      <c r="AH408" s="1383"/>
      <c r="AI408" s="1383"/>
      <c r="AJ408" s="1383"/>
      <c r="AK408" s="1383"/>
      <c r="AL408" s="1383"/>
      <c r="AM408" s="1383"/>
      <c r="AN408" s="1383"/>
      <c r="AO408" s="1383"/>
      <c r="AP408" s="1383"/>
      <c r="AQ408" s="1383"/>
      <c r="AR408" s="1383"/>
      <c r="AS408" s="1383"/>
      <c r="AT408" s="1383"/>
      <c r="AU408" s="1635"/>
      <c r="AV408" s="1635"/>
      <c r="AW408" s="1635"/>
      <c r="AX408" s="1635"/>
      <c r="AY408" s="1635"/>
      <c r="AZ408" s="1635"/>
      <c r="BA408" s="1635"/>
      <c r="BB408" s="1635"/>
    </row>
    <row r="409" spans="2:54" s="1598" customFormat="1" ht="15" customHeight="1" x14ac:dyDescent="0.25">
      <c r="B409" s="187" t="s">
        <v>1411</v>
      </c>
      <c r="C409" s="171" t="s">
        <v>1355</v>
      </c>
      <c r="D409" s="39"/>
      <c r="E409" s="39">
        <v>800000</v>
      </c>
      <c r="F409" s="537"/>
      <c r="G409" s="1383">
        <v>0</v>
      </c>
      <c r="H409" s="535">
        <v>0</v>
      </c>
      <c r="I409" s="535"/>
      <c r="J409" s="535"/>
      <c r="K409" s="535">
        <v>800000</v>
      </c>
      <c r="L409" s="1607"/>
      <c r="M409" s="1684"/>
      <c r="N409" s="1684"/>
      <c r="O409" s="1684"/>
      <c r="P409" s="1684"/>
      <c r="Q409" s="1666"/>
      <c r="R409" s="1666"/>
      <c r="S409" s="1666"/>
      <c r="T409" s="1666"/>
      <c r="U409" s="1666"/>
      <c r="V409" s="1666"/>
      <c r="W409" s="1666"/>
      <c r="X409" s="1666"/>
      <c r="Y409" s="1666"/>
      <c r="Z409" s="1666"/>
      <c r="AA409" s="1666"/>
      <c r="AB409" s="1666"/>
      <c r="AC409" s="1666"/>
      <c r="AD409" s="1383"/>
      <c r="AE409" s="1383"/>
      <c r="AF409" s="1383"/>
      <c r="AG409" s="1383"/>
      <c r="AH409" s="1383"/>
      <c r="AI409" s="1383"/>
      <c r="AJ409" s="1383"/>
      <c r="AK409" s="1383"/>
      <c r="AL409" s="1383"/>
      <c r="AM409" s="1383"/>
      <c r="AN409" s="1383"/>
      <c r="AO409" s="1383"/>
      <c r="AP409" s="1383"/>
      <c r="AQ409" s="1383"/>
      <c r="AR409" s="1383"/>
      <c r="AS409" s="1383"/>
      <c r="AT409" s="1383"/>
      <c r="AU409" s="1635"/>
      <c r="AV409" s="1635"/>
      <c r="AW409" s="1635"/>
      <c r="AX409" s="1635"/>
      <c r="AY409" s="1635"/>
      <c r="AZ409" s="1635"/>
      <c r="BA409" s="1635"/>
      <c r="BB409" s="1635"/>
    </row>
    <row r="410" spans="2:54" s="1598" customFormat="1" ht="15" customHeight="1" x14ac:dyDescent="0.25">
      <c r="B410" s="187" t="s">
        <v>1413</v>
      </c>
      <c r="C410" s="171" t="s">
        <v>1355</v>
      </c>
      <c r="D410" s="39"/>
      <c r="E410" s="39">
        <v>946779</v>
      </c>
      <c r="F410" s="537"/>
      <c r="G410" s="1383"/>
      <c r="H410" s="535"/>
      <c r="I410" s="535"/>
      <c r="J410" s="535"/>
      <c r="K410" s="535">
        <v>946779</v>
      </c>
      <c r="L410" s="1607"/>
      <c r="M410" s="1684"/>
      <c r="N410" s="1684"/>
      <c r="O410" s="1684"/>
      <c r="P410" s="1684"/>
      <c r="Q410" s="1666"/>
      <c r="R410" s="1666"/>
      <c r="S410" s="1666"/>
      <c r="T410" s="1666"/>
      <c r="U410" s="1666"/>
      <c r="V410" s="1666"/>
      <c r="W410" s="1666"/>
      <c r="X410" s="1666"/>
      <c r="Y410" s="1666"/>
      <c r="Z410" s="1666"/>
      <c r="AA410" s="1666"/>
      <c r="AB410" s="1666"/>
      <c r="AC410" s="1666"/>
      <c r="AD410" s="1383"/>
      <c r="AE410" s="1383"/>
      <c r="AF410" s="1383"/>
      <c r="AG410" s="1383"/>
      <c r="AH410" s="1383"/>
      <c r="AI410" s="1383"/>
      <c r="AJ410" s="1383"/>
      <c r="AK410" s="1383"/>
      <c r="AL410" s="1383"/>
      <c r="AM410" s="1383"/>
      <c r="AN410" s="1383"/>
      <c r="AO410" s="1383"/>
      <c r="AP410" s="1383"/>
      <c r="AQ410" s="1383"/>
      <c r="AR410" s="1383"/>
      <c r="AS410" s="1383"/>
      <c r="AT410" s="1383"/>
      <c r="AU410" s="1776"/>
      <c r="AV410" s="1776"/>
      <c r="AW410" s="1776"/>
      <c r="AX410" s="1776"/>
      <c r="AY410" s="1776"/>
      <c r="AZ410" s="1776"/>
      <c r="BA410" s="1776"/>
      <c r="BB410" s="1776"/>
    </row>
    <row r="411" spans="2:54" s="1598" customFormat="1" ht="15" customHeight="1" x14ac:dyDescent="0.25">
      <c r="B411" s="187" t="s">
        <v>1422</v>
      </c>
      <c r="C411" s="171" t="s">
        <v>1355</v>
      </c>
      <c r="D411" s="39"/>
      <c r="E411" s="39">
        <v>312109</v>
      </c>
      <c r="F411" s="537"/>
      <c r="G411" s="1383"/>
      <c r="H411" s="535"/>
      <c r="I411" s="535"/>
      <c r="J411" s="535"/>
      <c r="K411" s="535">
        <v>312109</v>
      </c>
      <c r="L411" s="1607"/>
      <c r="M411" s="1684"/>
      <c r="N411" s="1684"/>
      <c r="O411" s="1684"/>
      <c r="P411" s="1684"/>
      <c r="Q411" s="1666"/>
      <c r="R411" s="1666"/>
      <c r="S411" s="1666"/>
      <c r="T411" s="1666"/>
      <c r="U411" s="1666"/>
      <c r="V411" s="1666"/>
      <c r="W411" s="1666"/>
      <c r="X411" s="1666"/>
      <c r="Y411" s="1666"/>
      <c r="Z411" s="1666"/>
      <c r="AA411" s="1666"/>
      <c r="AB411" s="1666"/>
      <c r="AC411" s="1666"/>
      <c r="AD411" s="1383"/>
      <c r="AE411" s="1383"/>
      <c r="AF411" s="1383"/>
      <c r="AG411" s="1383"/>
      <c r="AH411" s="1383"/>
      <c r="AI411" s="1383"/>
      <c r="AJ411" s="1383"/>
      <c r="AK411" s="1383"/>
      <c r="AL411" s="1383"/>
      <c r="AM411" s="1383"/>
      <c r="AN411" s="1383"/>
      <c r="AO411" s="1383"/>
      <c r="AP411" s="1383"/>
      <c r="AQ411" s="1383"/>
      <c r="AR411" s="1383"/>
      <c r="AS411" s="1383"/>
      <c r="AT411" s="1383"/>
      <c r="AU411" s="1776"/>
      <c r="AV411" s="1776"/>
      <c r="AW411" s="1776"/>
      <c r="AX411" s="1776"/>
      <c r="AY411" s="1776"/>
      <c r="AZ411" s="1776"/>
      <c r="BA411" s="1776"/>
      <c r="BB411" s="1776"/>
    </row>
    <row r="412" spans="2:54" s="1598" customFormat="1" ht="15" customHeight="1" x14ac:dyDescent="0.25">
      <c r="B412" s="187" t="s">
        <v>1414</v>
      </c>
      <c r="C412" s="171" t="s">
        <v>1355</v>
      </c>
      <c r="D412" s="39"/>
      <c r="E412" s="39">
        <v>329500</v>
      </c>
      <c r="F412" s="537"/>
      <c r="G412" s="1383"/>
      <c r="H412" s="535"/>
      <c r="I412" s="535"/>
      <c r="J412" s="535"/>
      <c r="K412" s="535">
        <v>329500</v>
      </c>
      <c r="L412" s="1607"/>
      <c r="M412" s="1684"/>
      <c r="N412" s="1684"/>
      <c r="O412" s="1684"/>
      <c r="P412" s="1684"/>
      <c r="Q412" s="1666"/>
      <c r="R412" s="1666"/>
      <c r="S412" s="1666"/>
      <c r="T412" s="1666"/>
      <c r="U412" s="1666"/>
      <c r="V412" s="1666"/>
      <c r="W412" s="1666"/>
      <c r="X412" s="1666"/>
      <c r="Y412" s="1666"/>
      <c r="Z412" s="1666"/>
      <c r="AA412" s="1666"/>
      <c r="AB412" s="1666"/>
      <c r="AC412" s="1666"/>
      <c r="AD412" s="1383"/>
      <c r="AE412" s="1383"/>
      <c r="AF412" s="1383"/>
      <c r="AG412" s="1383"/>
      <c r="AH412" s="1383"/>
      <c r="AI412" s="1383"/>
      <c r="AJ412" s="1383"/>
      <c r="AK412" s="1383"/>
      <c r="AL412" s="1383"/>
      <c r="AM412" s="1383"/>
      <c r="AN412" s="1383"/>
      <c r="AO412" s="1383"/>
      <c r="AP412" s="1383"/>
      <c r="AQ412" s="1383"/>
      <c r="AR412" s="1383"/>
      <c r="AS412" s="1383"/>
      <c r="AT412" s="1383"/>
      <c r="AU412" s="1776"/>
      <c r="AV412" s="1776"/>
      <c r="AW412" s="1776"/>
      <c r="AX412" s="1776"/>
      <c r="AY412" s="1776"/>
      <c r="AZ412" s="1776"/>
      <c r="BA412" s="1776"/>
      <c r="BB412" s="1776"/>
    </row>
    <row r="413" spans="2:54" s="1598" customFormat="1" ht="15" customHeight="1" x14ac:dyDescent="0.25">
      <c r="B413" s="187" t="s">
        <v>1412</v>
      </c>
      <c r="C413" s="171" t="s">
        <v>1355</v>
      </c>
      <c r="D413" s="39"/>
      <c r="E413" s="39">
        <v>451766</v>
      </c>
      <c r="F413" s="537"/>
      <c r="G413" s="1383"/>
      <c r="H413" s="535"/>
      <c r="I413" s="535"/>
      <c r="J413" s="535"/>
      <c r="K413" s="535">
        <v>451766</v>
      </c>
      <c r="L413" s="1607"/>
      <c r="M413" s="1684"/>
      <c r="N413" s="1684"/>
      <c r="O413" s="1684"/>
      <c r="P413" s="1684"/>
      <c r="Q413" s="1666"/>
      <c r="R413" s="1666"/>
      <c r="S413" s="1666"/>
      <c r="T413" s="1666"/>
      <c r="U413" s="1666"/>
      <c r="V413" s="1666"/>
      <c r="W413" s="1666"/>
      <c r="X413" s="1666"/>
      <c r="Y413" s="1666"/>
      <c r="Z413" s="1666"/>
      <c r="AA413" s="1666"/>
      <c r="AB413" s="1666"/>
      <c r="AC413" s="1666"/>
      <c r="AD413" s="1383"/>
      <c r="AE413" s="1383"/>
      <c r="AF413" s="1383"/>
      <c r="AG413" s="1383"/>
      <c r="AH413" s="1383"/>
      <c r="AI413" s="1383"/>
      <c r="AJ413" s="1383"/>
      <c r="AK413" s="1383"/>
      <c r="AL413" s="1383"/>
      <c r="AM413" s="1383"/>
      <c r="AN413" s="1383"/>
      <c r="AO413" s="1383"/>
      <c r="AP413" s="1383"/>
      <c r="AQ413" s="1383"/>
      <c r="AR413" s="1383"/>
      <c r="AS413" s="1383"/>
      <c r="AT413" s="1383"/>
      <c r="AU413" s="1776"/>
      <c r="AV413" s="1776"/>
      <c r="AW413" s="1776"/>
      <c r="AX413" s="1776"/>
      <c r="AY413" s="1776"/>
      <c r="AZ413" s="1776"/>
      <c r="BA413" s="1776"/>
      <c r="BB413" s="1776"/>
    </row>
    <row r="414" spans="2:54" s="1598" customFormat="1" ht="15" customHeight="1" x14ac:dyDescent="0.25">
      <c r="B414" s="187" t="s">
        <v>1415</v>
      </c>
      <c r="C414" s="171" t="s">
        <v>1355</v>
      </c>
      <c r="D414" s="39"/>
      <c r="E414" s="39">
        <v>469160</v>
      </c>
      <c r="F414" s="537"/>
      <c r="G414" s="1383"/>
      <c r="H414" s="535"/>
      <c r="I414" s="535"/>
      <c r="J414" s="535"/>
      <c r="K414" s="535">
        <v>469160</v>
      </c>
      <c r="L414" s="1607"/>
      <c r="M414" s="1684"/>
      <c r="N414" s="1684"/>
      <c r="O414" s="1684"/>
      <c r="P414" s="1684"/>
      <c r="Q414" s="1666"/>
      <c r="R414" s="1666"/>
      <c r="S414" s="1666"/>
      <c r="T414" s="1666"/>
      <c r="U414" s="1666"/>
      <c r="V414" s="1666"/>
      <c r="W414" s="1666"/>
      <c r="X414" s="1666"/>
      <c r="Y414" s="1666"/>
      <c r="Z414" s="1666"/>
      <c r="AA414" s="1666"/>
      <c r="AB414" s="1666"/>
      <c r="AC414" s="1666"/>
      <c r="AD414" s="1383"/>
      <c r="AE414" s="1383"/>
      <c r="AF414" s="1383"/>
      <c r="AG414" s="1383"/>
      <c r="AH414" s="1383"/>
      <c r="AI414" s="1383"/>
      <c r="AJ414" s="1383"/>
      <c r="AK414" s="1383"/>
      <c r="AL414" s="1383"/>
      <c r="AM414" s="1383"/>
      <c r="AN414" s="1383"/>
      <c r="AO414" s="1383"/>
      <c r="AP414" s="1383"/>
      <c r="AQ414" s="1383"/>
      <c r="AR414" s="1383"/>
      <c r="AS414" s="1383"/>
      <c r="AT414" s="1383"/>
      <c r="AU414" s="1776"/>
      <c r="AV414" s="1776"/>
      <c r="AW414" s="1776"/>
      <c r="AX414" s="1776"/>
      <c r="AY414" s="1776"/>
      <c r="AZ414" s="1776"/>
      <c r="BA414" s="1776"/>
      <c r="BB414" s="1776"/>
    </row>
    <row r="415" spans="2:54" s="1598" customFormat="1" ht="15" customHeight="1" x14ac:dyDescent="0.25">
      <c r="B415" s="187" t="s">
        <v>1416</v>
      </c>
      <c r="C415" s="171" t="s">
        <v>1355</v>
      </c>
      <c r="D415" s="39"/>
      <c r="E415" s="39">
        <v>696000</v>
      </c>
      <c r="F415" s="537"/>
      <c r="G415" s="1383"/>
      <c r="H415" s="535"/>
      <c r="I415" s="535"/>
      <c r="J415" s="535"/>
      <c r="K415" s="535">
        <v>696000</v>
      </c>
      <c r="L415" s="1607"/>
      <c r="M415" s="1684"/>
      <c r="N415" s="1684"/>
      <c r="O415" s="1684"/>
      <c r="P415" s="1684"/>
      <c r="Q415" s="1666"/>
      <c r="R415" s="1666"/>
      <c r="S415" s="1666"/>
      <c r="T415" s="1666"/>
      <c r="U415" s="1666"/>
      <c r="V415" s="1666"/>
      <c r="W415" s="1666"/>
      <c r="X415" s="1666"/>
      <c r="Y415" s="1666"/>
      <c r="Z415" s="1666"/>
      <c r="AA415" s="1666"/>
      <c r="AB415" s="1666"/>
      <c r="AC415" s="1666"/>
      <c r="AD415" s="1383"/>
      <c r="AE415" s="1383"/>
      <c r="AF415" s="1383"/>
      <c r="AG415" s="1383"/>
      <c r="AH415" s="1383"/>
      <c r="AI415" s="1383"/>
      <c r="AJ415" s="1383"/>
      <c r="AK415" s="1383"/>
      <c r="AL415" s="1383"/>
      <c r="AM415" s="1383"/>
      <c r="AN415" s="1383"/>
      <c r="AO415" s="1383"/>
      <c r="AP415" s="1383"/>
      <c r="AQ415" s="1383"/>
      <c r="AR415" s="1383"/>
      <c r="AS415" s="1383"/>
      <c r="AT415" s="1383"/>
      <c r="AU415" s="1776"/>
      <c r="AV415" s="1776"/>
      <c r="AW415" s="1776"/>
      <c r="AX415" s="1776"/>
      <c r="AY415" s="1776"/>
      <c r="AZ415" s="1776"/>
      <c r="BA415" s="1776"/>
      <c r="BB415" s="1776"/>
    </row>
    <row r="416" spans="2:54" s="1598" customFormat="1" ht="15" customHeight="1" x14ac:dyDescent="0.25">
      <c r="B416" s="187" t="s">
        <v>1419</v>
      </c>
      <c r="C416" s="171" t="s">
        <v>1355</v>
      </c>
      <c r="D416" s="39"/>
      <c r="E416" s="39">
        <v>238674</v>
      </c>
      <c r="F416" s="537"/>
      <c r="G416" s="1383"/>
      <c r="H416" s="535"/>
      <c r="I416" s="535"/>
      <c r="J416" s="535"/>
      <c r="K416" s="535">
        <v>238674</v>
      </c>
      <c r="L416" s="1607"/>
      <c r="M416" s="1684"/>
      <c r="N416" s="1684"/>
      <c r="O416" s="1684"/>
      <c r="P416" s="1684"/>
      <c r="Q416" s="1666"/>
      <c r="R416" s="1666"/>
      <c r="S416" s="1666"/>
      <c r="T416" s="1666"/>
      <c r="U416" s="1666"/>
      <c r="V416" s="1666"/>
      <c r="W416" s="1666"/>
      <c r="X416" s="1666"/>
      <c r="Y416" s="1666"/>
      <c r="Z416" s="1666"/>
      <c r="AA416" s="1666"/>
      <c r="AB416" s="1666"/>
      <c r="AC416" s="1666"/>
      <c r="AD416" s="1383"/>
      <c r="AE416" s="1383"/>
      <c r="AF416" s="1383"/>
      <c r="AG416" s="1383"/>
      <c r="AH416" s="1383"/>
      <c r="AI416" s="1383"/>
      <c r="AJ416" s="1383"/>
      <c r="AK416" s="1383"/>
      <c r="AL416" s="1383"/>
      <c r="AM416" s="1383"/>
      <c r="AN416" s="1383"/>
      <c r="AO416" s="1383"/>
      <c r="AP416" s="1383"/>
      <c r="AQ416" s="1383"/>
      <c r="AR416" s="1383"/>
      <c r="AS416" s="1383"/>
      <c r="AT416" s="1383"/>
      <c r="AU416" s="1776"/>
      <c r="AV416" s="1776"/>
      <c r="AW416" s="1776"/>
      <c r="AX416" s="1776"/>
      <c r="AY416" s="1776"/>
      <c r="AZ416" s="1776"/>
      <c r="BA416" s="1776"/>
      <c r="BB416" s="1776"/>
    </row>
    <row r="417" spans="2:54" s="1598" customFormat="1" ht="15" customHeight="1" x14ac:dyDescent="0.25">
      <c r="B417" s="187" t="s">
        <v>1417</v>
      </c>
      <c r="C417" s="171" t="s">
        <v>1355</v>
      </c>
      <c r="D417" s="39"/>
      <c r="E417" s="39">
        <v>700000</v>
      </c>
      <c r="F417" s="537"/>
      <c r="G417" s="1383"/>
      <c r="H417" s="535"/>
      <c r="I417" s="535"/>
      <c r="J417" s="535"/>
      <c r="K417" s="535">
        <v>700000</v>
      </c>
      <c r="L417" s="1607"/>
      <c r="M417" s="1684"/>
      <c r="N417" s="1684"/>
      <c r="O417" s="1684"/>
      <c r="P417" s="1684"/>
      <c r="Q417" s="1666"/>
      <c r="R417" s="1666"/>
      <c r="S417" s="1666"/>
      <c r="T417" s="1666"/>
      <c r="U417" s="1666"/>
      <c r="V417" s="1666"/>
      <c r="W417" s="1666"/>
      <c r="X417" s="1666"/>
      <c r="Y417" s="1666"/>
      <c r="Z417" s="1666"/>
      <c r="AA417" s="1666"/>
      <c r="AB417" s="1666"/>
      <c r="AC417" s="1666"/>
      <c r="AD417" s="1383"/>
      <c r="AE417" s="1383"/>
      <c r="AF417" s="1383"/>
      <c r="AG417" s="1383"/>
      <c r="AH417" s="1383"/>
      <c r="AI417" s="1383"/>
      <c r="AJ417" s="1383"/>
      <c r="AK417" s="1383"/>
      <c r="AL417" s="1383"/>
      <c r="AM417" s="1383"/>
      <c r="AN417" s="1383"/>
      <c r="AO417" s="1383"/>
      <c r="AP417" s="1383"/>
      <c r="AQ417" s="1383"/>
      <c r="AR417" s="1383"/>
      <c r="AS417" s="1383"/>
      <c r="AT417" s="1383"/>
      <c r="AU417" s="1776"/>
      <c r="AV417" s="1776"/>
      <c r="AW417" s="1776"/>
      <c r="AX417" s="1776"/>
      <c r="AY417" s="1776"/>
      <c r="AZ417" s="1776"/>
      <c r="BA417" s="1776"/>
      <c r="BB417" s="1776"/>
    </row>
    <row r="418" spans="2:54" s="1598" customFormat="1" ht="15" customHeight="1" x14ac:dyDescent="0.25">
      <c r="B418" s="187" t="s">
        <v>1418</v>
      </c>
      <c r="C418" s="171" t="s">
        <v>1355</v>
      </c>
      <c r="D418" s="39"/>
      <c r="E418" s="39">
        <v>700000</v>
      </c>
      <c r="F418" s="537"/>
      <c r="G418" s="1383"/>
      <c r="H418" s="535"/>
      <c r="I418" s="535"/>
      <c r="J418" s="535"/>
      <c r="K418" s="535">
        <v>700000</v>
      </c>
      <c r="L418" s="1607"/>
      <c r="M418" s="1684"/>
      <c r="N418" s="1684"/>
      <c r="O418" s="1684"/>
      <c r="P418" s="1684"/>
      <c r="Q418" s="1666"/>
      <c r="R418" s="1666"/>
      <c r="S418" s="1666"/>
      <c r="T418" s="1666"/>
      <c r="U418" s="1666"/>
      <c r="V418" s="1666"/>
      <c r="W418" s="1666"/>
      <c r="X418" s="1666"/>
      <c r="Y418" s="1666"/>
      <c r="Z418" s="1666"/>
      <c r="AA418" s="1666"/>
      <c r="AB418" s="1666"/>
      <c r="AC418" s="1666"/>
      <c r="AD418" s="1383"/>
      <c r="AE418" s="1383"/>
      <c r="AF418" s="1383"/>
      <c r="AG418" s="1383"/>
      <c r="AH418" s="1383"/>
      <c r="AI418" s="1383"/>
      <c r="AJ418" s="1383"/>
      <c r="AK418" s="1383"/>
      <c r="AL418" s="1383"/>
      <c r="AM418" s="1383"/>
      <c r="AN418" s="1383"/>
      <c r="AO418" s="1383"/>
      <c r="AP418" s="1383"/>
      <c r="AQ418" s="1383"/>
      <c r="AR418" s="1383"/>
      <c r="AS418" s="1383"/>
      <c r="AT418" s="1383"/>
      <c r="AU418" s="1776"/>
      <c r="AV418" s="1776"/>
      <c r="AW418" s="1776"/>
      <c r="AX418" s="1776"/>
      <c r="AY418" s="1776"/>
      <c r="AZ418" s="1776"/>
      <c r="BA418" s="1776"/>
      <c r="BB418" s="1776"/>
    </row>
    <row r="419" spans="2:54" s="1598" customFormat="1" ht="15" customHeight="1" x14ac:dyDescent="0.25">
      <c r="B419" s="187" t="s">
        <v>1420</v>
      </c>
      <c r="C419" s="171" t="s">
        <v>1355</v>
      </c>
      <c r="D419" s="39"/>
      <c r="E419" s="39">
        <v>580250</v>
      </c>
      <c r="F419" s="537"/>
      <c r="G419" s="1383"/>
      <c r="H419" s="535"/>
      <c r="I419" s="535"/>
      <c r="J419" s="535"/>
      <c r="K419" s="535">
        <v>580250</v>
      </c>
      <c r="L419" s="1607"/>
      <c r="M419" s="1684"/>
      <c r="N419" s="1684"/>
      <c r="O419" s="1684"/>
      <c r="P419" s="1684"/>
      <c r="Q419" s="1666"/>
      <c r="R419" s="1666"/>
      <c r="S419" s="1666"/>
      <c r="T419" s="1666"/>
      <c r="U419" s="1666"/>
      <c r="V419" s="1666"/>
      <c r="W419" s="1666"/>
      <c r="X419" s="1666"/>
      <c r="Y419" s="1666"/>
      <c r="Z419" s="1666"/>
      <c r="AA419" s="1666"/>
      <c r="AB419" s="1666"/>
      <c r="AC419" s="1666"/>
      <c r="AD419" s="1383"/>
      <c r="AE419" s="1383"/>
      <c r="AF419" s="1383"/>
      <c r="AG419" s="1383"/>
      <c r="AH419" s="1383"/>
      <c r="AI419" s="1383"/>
      <c r="AJ419" s="1383"/>
      <c r="AK419" s="1383"/>
      <c r="AL419" s="1383"/>
      <c r="AM419" s="1383"/>
      <c r="AN419" s="1383"/>
      <c r="AO419" s="1383"/>
      <c r="AP419" s="1383"/>
      <c r="AQ419" s="1383"/>
      <c r="AR419" s="1383"/>
      <c r="AS419" s="1383"/>
      <c r="AT419" s="1383"/>
      <c r="AU419" s="1776"/>
      <c r="AV419" s="1776"/>
      <c r="AW419" s="1776"/>
      <c r="AX419" s="1776"/>
      <c r="AY419" s="1776"/>
      <c r="AZ419" s="1776"/>
      <c r="BA419" s="1776"/>
      <c r="BB419" s="1776"/>
    </row>
    <row r="420" spans="2:54" s="1598" customFormat="1" ht="15" customHeight="1" x14ac:dyDescent="0.25">
      <c r="B420" s="187" t="s">
        <v>1608</v>
      </c>
      <c r="C420" s="171" t="s">
        <v>1355</v>
      </c>
      <c r="D420" s="39"/>
      <c r="E420" s="39">
        <v>150000</v>
      </c>
      <c r="F420" s="537"/>
      <c r="G420" s="1383"/>
      <c r="H420" s="535"/>
      <c r="I420" s="535"/>
      <c r="J420" s="535"/>
      <c r="K420" s="535">
        <v>150000</v>
      </c>
      <c r="L420" s="1607"/>
      <c r="M420" s="1684"/>
      <c r="N420" s="1684"/>
      <c r="O420" s="1684"/>
      <c r="P420" s="1684"/>
      <c r="Q420" s="1666"/>
      <c r="R420" s="1666"/>
      <c r="S420" s="1666"/>
      <c r="T420" s="1666"/>
      <c r="U420" s="1666"/>
      <c r="V420" s="1666"/>
      <c r="W420" s="1666"/>
      <c r="X420" s="1666"/>
      <c r="Y420" s="1666"/>
      <c r="Z420" s="1666"/>
      <c r="AA420" s="1666"/>
      <c r="AB420" s="1666"/>
      <c r="AC420" s="1666"/>
      <c r="AD420" s="1383"/>
      <c r="AE420" s="1383"/>
      <c r="AF420" s="1383"/>
      <c r="AG420" s="1383"/>
      <c r="AH420" s="1383"/>
      <c r="AI420" s="1383"/>
      <c r="AJ420" s="1383"/>
      <c r="AK420" s="1383"/>
      <c r="AL420" s="1383"/>
      <c r="AM420" s="1383"/>
      <c r="AN420" s="1383"/>
      <c r="AO420" s="1383"/>
      <c r="AP420" s="1383"/>
      <c r="AQ420" s="1383"/>
      <c r="AR420" s="1383"/>
      <c r="AS420" s="1383"/>
      <c r="AT420" s="1383"/>
      <c r="AU420" s="1776"/>
      <c r="AV420" s="1776"/>
      <c r="AW420" s="1776"/>
      <c r="AX420" s="1776"/>
      <c r="AY420" s="1776"/>
      <c r="AZ420" s="1776"/>
      <c r="BA420" s="1776"/>
      <c r="BB420" s="1776"/>
    </row>
    <row r="421" spans="2:54" s="1598" customFormat="1" ht="15" customHeight="1" x14ac:dyDescent="0.25">
      <c r="B421" s="187" t="s">
        <v>1421</v>
      </c>
      <c r="C421" s="171" t="s">
        <v>1355</v>
      </c>
      <c r="D421" s="39"/>
      <c r="E421" s="39">
        <v>625000</v>
      </c>
      <c r="F421" s="537"/>
      <c r="G421" s="1383"/>
      <c r="H421" s="535"/>
      <c r="I421" s="535"/>
      <c r="J421" s="535"/>
      <c r="K421" s="535">
        <v>625000</v>
      </c>
      <c r="L421" s="1607"/>
      <c r="M421" s="1684"/>
      <c r="N421" s="1684"/>
      <c r="O421" s="1684"/>
      <c r="P421" s="1684"/>
      <c r="Q421" s="1666"/>
      <c r="R421" s="1666"/>
      <c r="S421" s="1666"/>
      <c r="T421" s="1666"/>
      <c r="U421" s="1666"/>
      <c r="V421" s="1666"/>
      <c r="W421" s="1666"/>
      <c r="X421" s="1666"/>
      <c r="Y421" s="1666"/>
      <c r="Z421" s="1666"/>
      <c r="AA421" s="1666"/>
      <c r="AB421" s="1666"/>
      <c r="AC421" s="1666"/>
      <c r="AD421" s="1383"/>
      <c r="AE421" s="1383"/>
      <c r="AF421" s="1383"/>
      <c r="AG421" s="1383"/>
      <c r="AH421" s="1383"/>
      <c r="AI421" s="1383"/>
      <c r="AJ421" s="1383"/>
      <c r="AK421" s="1383"/>
      <c r="AL421" s="1383"/>
      <c r="AM421" s="1383"/>
      <c r="AN421" s="1383"/>
      <c r="AO421" s="1383"/>
      <c r="AP421" s="1383"/>
      <c r="AQ421" s="1383"/>
      <c r="AR421" s="1383"/>
      <c r="AS421" s="1383"/>
      <c r="AT421" s="1383"/>
      <c r="AU421" s="1776"/>
      <c r="AV421" s="1776"/>
      <c r="AW421" s="1776"/>
      <c r="AX421" s="1776"/>
      <c r="AY421" s="1776"/>
      <c r="AZ421" s="1776"/>
      <c r="BA421" s="1776"/>
      <c r="BB421" s="1776"/>
    </row>
    <row r="422" spans="2:54" s="1598" customFormat="1" ht="15" customHeight="1" x14ac:dyDescent="0.25">
      <c r="B422" s="187" t="s">
        <v>1406</v>
      </c>
      <c r="C422" s="171" t="s">
        <v>1355</v>
      </c>
      <c r="D422" s="39"/>
      <c r="E422" s="39">
        <v>536215</v>
      </c>
      <c r="F422" s="537"/>
      <c r="G422" s="1383">
        <v>0</v>
      </c>
      <c r="H422" s="535">
        <v>0</v>
      </c>
      <c r="I422" s="535"/>
      <c r="J422" s="535"/>
      <c r="K422" s="535">
        <v>536215</v>
      </c>
      <c r="L422" s="1607"/>
      <c r="M422" s="1684"/>
      <c r="N422" s="1684"/>
      <c r="O422" s="1684"/>
      <c r="P422" s="1684"/>
      <c r="Q422" s="1666"/>
      <c r="R422" s="1666"/>
      <c r="S422" s="1666"/>
      <c r="T422" s="1666"/>
      <c r="U422" s="1666"/>
      <c r="V422" s="1666"/>
      <c r="W422" s="1666"/>
      <c r="X422" s="1666"/>
      <c r="Y422" s="1666"/>
      <c r="Z422" s="1666"/>
      <c r="AA422" s="1666"/>
      <c r="AB422" s="1666"/>
      <c r="AC422" s="1666"/>
      <c r="AD422" s="1383"/>
      <c r="AE422" s="1383"/>
      <c r="AF422" s="1383"/>
      <c r="AG422" s="1383"/>
      <c r="AH422" s="1383"/>
      <c r="AI422" s="1383"/>
      <c r="AJ422" s="1383"/>
      <c r="AK422" s="1383"/>
      <c r="AL422" s="1383"/>
      <c r="AM422" s="1383"/>
      <c r="AN422" s="1383"/>
      <c r="AO422" s="1383"/>
      <c r="AP422" s="1383"/>
      <c r="AQ422" s="1383"/>
      <c r="AR422" s="1383"/>
      <c r="AS422" s="1383"/>
      <c r="AT422" s="1383"/>
      <c r="AU422" s="1635"/>
      <c r="AV422" s="1635"/>
      <c r="AW422" s="1635"/>
      <c r="AX422" s="1635"/>
      <c r="AY422" s="1635"/>
      <c r="AZ422" s="1635"/>
      <c r="BA422" s="1635"/>
      <c r="BB422" s="1635"/>
    </row>
    <row r="423" spans="2:54" s="1598" customFormat="1" ht="15" customHeight="1" x14ac:dyDescent="0.25">
      <c r="B423" s="187" t="s">
        <v>1407</v>
      </c>
      <c r="C423" s="171" t="s">
        <v>1355</v>
      </c>
      <c r="D423" s="39"/>
      <c r="E423" s="39">
        <v>1000000</v>
      </c>
      <c r="F423" s="537"/>
      <c r="G423" s="1383">
        <v>0</v>
      </c>
      <c r="H423" s="535">
        <v>0</v>
      </c>
      <c r="I423" s="535"/>
      <c r="J423" s="535"/>
      <c r="K423" s="535">
        <v>1000000</v>
      </c>
      <c r="L423" s="1607"/>
      <c r="M423" s="1684"/>
      <c r="N423" s="1684"/>
      <c r="O423" s="1684"/>
      <c r="P423" s="1684"/>
      <c r="Q423" s="1666"/>
      <c r="R423" s="1666"/>
      <c r="S423" s="1666"/>
      <c r="T423" s="1666"/>
      <c r="U423" s="1666"/>
      <c r="V423" s="1666"/>
      <c r="W423" s="1666"/>
      <c r="X423" s="1666"/>
      <c r="Y423" s="1666"/>
      <c r="Z423" s="1666"/>
      <c r="AA423" s="1666"/>
      <c r="AB423" s="1666"/>
      <c r="AC423" s="1666"/>
      <c r="AD423" s="1383"/>
      <c r="AE423" s="1383"/>
      <c r="AF423" s="1383"/>
      <c r="AG423" s="1383"/>
      <c r="AH423" s="1383"/>
      <c r="AI423" s="1383"/>
      <c r="AJ423" s="1383"/>
      <c r="AK423" s="1383"/>
      <c r="AL423" s="1383"/>
      <c r="AM423" s="1383"/>
      <c r="AN423" s="1383"/>
      <c r="AO423" s="1383"/>
      <c r="AP423" s="1383"/>
      <c r="AQ423" s="1383"/>
      <c r="AR423" s="1383"/>
      <c r="AS423" s="1383"/>
      <c r="AT423" s="1383"/>
      <c r="AU423" s="1635"/>
      <c r="AV423" s="1635"/>
      <c r="AW423" s="1635"/>
      <c r="AX423" s="1635"/>
      <c r="AY423" s="1635"/>
      <c r="AZ423" s="1635"/>
      <c r="BA423" s="1635"/>
      <c r="BB423" s="1635"/>
    </row>
    <row r="424" spans="2:54" s="1598" customFormat="1" ht="15" customHeight="1" x14ac:dyDescent="0.25">
      <c r="B424" s="187" t="s">
        <v>1408</v>
      </c>
      <c r="C424" s="171" t="s">
        <v>1355</v>
      </c>
      <c r="D424" s="39"/>
      <c r="E424" s="39">
        <v>1000000</v>
      </c>
      <c r="F424" s="537"/>
      <c r="G424" s="1383">
        <v>0</v>
      </c>
      <c r="H424" s="535">
        <v>0</v>
      </c>
      <c r="I424" s="535"/>
      <c r="J424" s="535"/>
      <c r="K424" s="535">
        <v>1000000</v>
      </c>
      <c r="L424" s="1607"/>
      <c r="M424" s="1684"/>
      <c r="N424" s="1684"/>
      <c r="O424" s="1684"/>
      <c r="P424" s="1684"/>
      <c r="Q424" s="1666"/>
      <c r="R424" s="1666"/>
      <c r="S424" s="1666"/>
      <c r="T424" s="1666"/>
      <c r="U424" s="1666"/>
      <c r="V424" s="1666"/>
      <c r="W424" s="1666"/>
      <c r="X424" s="1666"/>
      <c r="Y424" s="1666"/>
      <c r="Z424" s="1666"/>
      <c r="AA424" s="1666"/>
      <c r="AB424" s="1666"/>
      <c r="AC424" s="1666"/>
      <c r="AD424" s="1383"/>
      <c r="AE424" s="1383"/>
      <c r="AF424" s="1383"/>
      <c r="AG424" s="1383"/>
      <c r="AH424" s="1383"/>
      <c r="AI424" s="1383"/>
      <c r="AJ424" s="1383"/>
      <c r="AK424" s="1383"/>
      <c r="AL424" s="1383"/>
      <c r="AM424" s="1383"/>
      <c r="AN424" s="1383"/>
      <c r="AO424" s="1383"/>
      <c r="AP424" s="1383"/>
      <c r="AQ424" s="1383"/>
      <c r="AR424" s="1383"/>
      <c r="AS424" s="1383"/>
      <c r="AT424" s="1383"/>
      <c r="AU424" s="1635"/>
      <c r="AV424" s="1635"/>
      <c r="AW424" s="1635"/>
      <c r="AX424" s="1635"/>
      <c r="AY424" s="1635"/>
      <c r="AZ424" s="1635"/>
      <c r="BA424" s="1635"/>
      <c r="BB424" s="1635"/>
    </row>
    <row r="425" spans="2:54" s="1598" customFormat="1" ht="15" customHeight="1" x14ac:dyDescent="0.25">
      <c r="B425" s="187" t="s">
        <v>1409</v>
      </c>
      <c r="C425" s="171" t="s">
        <v>1355</v>
      </c>
      <c r="D425" s="39"/>
      <c r="E425" s="39">
        <v>274416</v>
      </c>
      <c r="F425" s="537"/>
      <c r="G425" s="1383">
        <v>0</v>
      </c>
      <c r="H425" s="535">
        <v>0</v>
      </c>
      <c r="I425" s="535"/>
      <c r="J425" s="535"/>
      <c r="K425" s="535">
        <v>274416</v>
      </c>
      <c r="L425" s="1607"/>
      <c r="M425" s="1684"/>
      <c r="N425" s="1684"/>
      <c r="O425" s="1684"/>
      <c r="P425" s="1684"/>
      <c r="Q425" s="1666"/>
      <c r="R425" s="1666"/>
      <c r="S425" s="1666"/>
      <c r="T425" s="1666"/>
      <c r="U425" s="1666"/>
      <c r="V425" s="1666"/>
      <c r="W425" s="1666"/>
      <c r="X425" s="1666"/>
      <c r="Y425" s="1666"/>
      <c r="Z425" s="1666"/>
      <c r="AA425" s="1666"/>
      <c r="AB425" s="1666"/>
      <c r="AC425" s="1666"/>
      <c r="AD425" s="1383"/>
      <c r="AE425" s="1383"/>
      <c r="AF425" s="1383"/>
      <c r="AG425" s="1383"/>
      <c r="AH425" s="1383"/>
      <c r="AI425" s="1383"/>
      <c r="AJ425" s="1383"/>
      <c r="AK425" s="1383"/>
      <c r="AL425" s="1383"/>
      <c r="AM425" s="1383"/>
      <c r="AN425" s="1383"/>
      <c r="AO425" s="1383"/>
      <c r="AP425" s="1383"/>
      <c r="AQ425" s="1383"/>
      <c r="AR425" s="1383"/>
      <c r="AS425" s="1383"/>
      <c r="AT425" s="1383"/>
      <c r="AU425" s="1635"/>
      <c r="AV425" s="1635"/>
      <c r="AW425" s="1635"/>
      <c r="AX425" s="1635"/>
      <c r="AY425" s="1635"/>
      <c r="AZ425" s="1635"/>
      <c r="BA425" s="1635"/>
      <c r="BB425" s="1635"/>
    </row>
    <row r="426" spans="2:54" s="1598" customFormat="1" ht="15" customHeight="1" x14ac:dyDescent="0.25">
      <c r="B426" s="187" t="s">
        <v>1609</v>
      </c>
      <c r="C426" s="171" t="s">
        <v>1355</v>
      </c>
      <c r="D426" s="39"/>
      <c r="E426" s="39">
        <v>624496</v>
      </c>
      <c r="F426" s="537"/>
      <c r="G426" s="1383">
        <v>0</v>
      </c>
      <c r="H426" s="535">
        <v>0</v>
      </c>
      <c r="I426" s="535"/>
      <c r="J426" s="535"/>
      <c r="K426" s="535">
        <v>624496</v>
      </c>
      <c r="L426" s="1607"/>
      <c r="M426" s="1684"/>
      <c r="N426" s="1684"/>
      <c r="O426" s="1684"/>
      <c r="P426" s="1684"/>
      <c r="Q426" s="1666"/>
      <c r="R426" s="1666"/>
      <c r="S426" s="1666"/>
      <c r="T426" s="1666"/>
      <c r="U426" s="1666"/>
      <c r="V426" s="1666"/>
      <c r="W426" s="1666"/>
      <c r="X426" s="1666"/>
      <c r="Y426" s="1666"/>
      <c r="Z426" s="1666"/>
      <c r="AA426" s="1666"/>
      <c r="AB426" s="1666"/>
      <c r="AC426" s="1666"/>
      <c r="AD426" s="1383"/>
      <c r="AE426" s="1383"/>
      <c r="AF426" s="1383"/>
      <c r="AG426" s="1383"/>
      <c r="AH426" s="1383"/>
      <c r="AI426" s="1383"/>
      <c r="AJ426" s="1383"/>
      <c r="AK426" s="1383"/>
      <c r="AL426" s="1383"/>
      <c r="AM426" s="1383"/>
      <c r="AN426" s="1383"/>
      <c r="AO426" s="1383"/>
      <c r="AP426" s="1383"/>
      <c r="AQ426" s="1383"/>
      <c r="AR426" s="1383"/>
      <c r="AS426" s="1383"/>
      <c r="AT426" s="1383"/>
      <c r="AU426" s="1635"/>
      <c r="AV426" s="1635"/>
      <c r="AW426" s="1635"/>
      <c r="AX426" s="1635"/>
      <c r="AY426" s="1635"/>
      <c r="AZ426" s="1635"/>
      <c r="BA426" s="1635"/>
      <c r="BB426" s="1635"/>
    </row>
    <row r="427" spans="2:54" s="1598" customFormat="1" ht="15" customHeight="1" x14ac:dyDescent="0.25">
      <c r="B427" s="187" t="s">
        <v>1410</v>
      </c>
      <c r="C427" s="171" t="s">
        <v>1355</v>
      </c>
      <c r="D427" s="39"/>
      <c r="E427" s="39">
        <v>620870</v>
      </c>
      <c r="F427" s="537"/>
      <c r="G427" s="1383">
        <v>0</v>
      </c>
      <c r="H427" s="535">
        <v>0</v>
      </c>
      <c r="I427" s="535"/>
      <c r="J427" s="535"/>
      <c r="K427" s="535">
        <v>620870</v>
      </c>
      <c r="L427" s="1607"/>
      <c r="M427" s="1684"/>
      <c r="N427" s="1684"/>
      <c r="O427" s="1684"/>
      <c r="P427" s="1684"/>
      <c r="Q427" s="1666"/>
      <c r="R427" s="1666"/>
      <c r="S427" s="1666"/>
      <c r="T427" s="1666"/>
      <c r="U427" s="1666"/>
      <c r="V427" s="1666"/>
      <c r="W427" s="1666"/>
      <c r="X427" s="1666"/>
      <c r="Y427" s="1666"/>
      <c r="Z427" s="1666"/>
      <c r="AA427" s="1666"/>
      <c r="AB427" s="1666"/>
      <c r="AC427" s="1666"/>
      <c r="AD427" s="1383"/>
      <c r="AE427" s="1383"/>
      <c r="AF427" s="1383"/>
      <c r="AG427" s="1383"/>
      <c r="AH427" s="1383"/>
      <c r="AI427" s="1383"/>
      <c r="AJ427" s="1383"/>
      <c r="AK427" s="1383"/>
      <c r="AL427" s="1383"/>
      <c r="AM427" s="1383"/>
      <c r="AN427" s="1383"/>
      <c r="AO427" s="1383"/>
      <c r="AP427" s="1383"/>
      <c r="AQ427" s="1383"/>
      <c r="AR427" s="1383"/>
      <c r="AS427" s="1383"/>
      <c r="AT427" s="1383"/>
      <c r="AU427" s="1635"/>
      <c r="AV427" s="1635"/>
      <c r="AW427" s="1635"/>
      <c r="AX427" s="1635"/>
      <c r="AY427" s="1635"/>
      <c r="AZ427" s="1635"/>
      <c r="BA427" s="1635"/>
      <c r="BB427" s="1635"/>
    </row>
    <row r="428" spans="2:54" s="1598" customFormat="1" ht="15" hidden="1" customHeight="1" x14ac:dyDescent="0.25">
      <c r="B428" s="181"/>
      <c r="C428" s="171"/>
      <c r="D428" s="39"/>
      <c r="E428" s="39"/>
      <c r="F428" s="537"/>
      <c r="G428" s="1383">
        <v>0</v>
      </c>
      <c r="H428" s="535">
        <v>0</v>
      </c>
      <c r="I428" s="535"/>
      <c r="J428" s="535"/>
      <c r="K428" s="535">
        <v>0</v>
      </c>
      <c r="L428" s="1607"/>
      <c r="M428" s="1684"/>
      <c r="N428" s="1684"/>
      <c r="O428" s="1684"/>
      <c r="P428" s="1684"/>
      <c r="Q428" s="1666"/>
      <c r="R428" s="1666"/>
      <c r="S428" s="1666"/>
      <c r="T428" s="1666"/>
      <c r="U428" s="1666"/>
      <c r="V428" s="1666"/>
      <c r="W428" s="1666"/>
      <c r="X428" s="1666"/>
      <c r="Y428" s="1666"/>
      <c r="Z428" s="1666"/>
      <c r="AA428" s="1666"/>
      <c r="AB428" s="1666"/>
      <c r="AC428" s="1666"/>
      <c r="AD428" s="1383"/>
      <c r="AE428" s="1383"/>
      <c r="AF428" s="1383"/>
      <c r="AG428" s="1383"/>
      <c r="AH428" s="1383"/>
      <c r="AI428" s="1383"/>
      <c r="AJ428" s="1383"/>
      <c r="AK428" s="1383"/>
      <c r="AL428" s="1383"/>
      <c r="AM428" s="1383"/>
      <c r="AN428" s="1383"/>
      <c r="AO428" s="1383"/>
      <c r="AP428" s="1383"/>
      <c r="AQ428" s="1383"/>
      <c r="AR428" s="1383"/>
      <c r="AS428" s="1383"/>
      <c r="AT428" s="1383"/>
      <c r="AU428" s="1635"/>
      <c r="AV428" s="1635"/>
      <c r="AW428" s="1635"/>
      <c r="AX428" s="1635"/>
      <c r="AY428" s="1635"/>
      <c r="AZ428" s="1635"/>
      <c r="BA428" s="1635"/>
      <c r="BB428" s="1635"/>
    </row>
    <row r="429" spans="2:54" s="1598" customFormat="1" ht="15" hidden="1" customHeight="1" x14ac:dyDescent="0.25">
      <c r="B429" s="181"/>
      <c r="C429" s="171"/>
      <c r="D429" s="39"/>
      <c r="E429" s="39"/>
      <c r="F429" s="537"/>
      <c r="G429" s="1383">
        <v>0</v>
      </c>
      <c r="H429" s="535">
        <v>0</v>
      </c>
      <c r="I429" s="535"/>
      <c r="J429" s="535"/>
      <c r="K429" s="535">
        <v>0</v>
      </c>
      <c r="L429" s="1607"/>
      <c r="M429" s="1684"/>
      <c r="N429" s="1684"/>
      <c r="O429" s="1684"/>
      <c r="P429" s="1684"/>
      <c r="Q429" s="1666"/>
      <c r="R429" s="1666"/>
      <c r="S429" s="1666"/>
      <c r="T429" s="1666"/>
      <c r="U429" s="1666"/>
      <c r="V429" s="1666"/>
      <c r="W429" s="1666"/>
      <c r="X429" s="1666"/>
      <c r="Y429" s="1666"/>
      <c r="Z429" s="1666"/>
      <c r="AA429" s="1666"/>
      <c r="AB429" s="1666"/>
      <c r="AC429" s="1666"/>
      <c r="AD429" s="1383"/>
      <c r="AE429" s="1383"/>
      <c r="AF429" s="1383"/>
      <c r="AG429" s="1383"/>
      <c r="AH429" s="1383"/>
      <c r="AI429" s="1383"/>
      <c r="AJ429" s="1383"/>
      <c r="AK429" s="1383"/>
      <c r="AL429" s="1383"/>
      <c r="AM429" s="1383"/>
      <c r="AN429" s="1383"/>
      <c r="AO429" s="1383"/>
      <c r="AP429" s="1383"/>
      <c r="AQ429" s="1383"/>
      <c r="AR429" s="1383"/>
      <c r="AS429" s="1383"/>
      <c r="AT429" s="1383"/>
      <c r="AU429" s="1635"/>
      <c r="AV429" s="1635"/>
      <c r="AW429" s="1635"/>
      <c r="AX429" s="1635"/>
      <c r="AY429" s="1635"/>
      <c r="AZ429" s="1635"/>
      <c r="BA429" s="1635"/>
      <c r="BB429" s="1635"/>
    </row>
    <row r="430" spans="2:54" s="1598" customFormat="1" ht="15" hidden="1" customHeight="1" x14ac:dyDescent="0.25">
      <c r="B430" s="181"/>
      <c r="C430" s="171"/>
      <c r="D430" s="39"/>
      <c r="E430" s="39"/>
      <c r="F430" s="537"/>
      <c r="G430" s="1383">
        <v>0</v>
      </c>
      <c r="H430" s="535">
        <v>0</v>
      </c>
      <c r="I430" s="535"/>
      <c r="J430" s="535"/>
      <c r="K430" s="535">
        <v>0</v>
      </c>
      <c r="L430" s="1607"/>
      <c r="M430" s="1684"/>
      <c r="N430" s="1684"/>
      <c r="O430" s="1684"/>
      <c r="P430" s="1684"/>
      <c r="Q430" s="1666"/>
      <c r="R430" s="1666"/>
      <c r="S430" s="1666"/>
      <c r="T430" s="1666"/>
      <c r="U430" s="1666"/>
      <c r="V430" s="1666"/>
      <c r="W430" s="1666"/>
      <c r="X430" s="1666"/>
      <c r="Y430" s="1666"/>
      <c r="Z430" s="1666"/>
      <c r="AA430" s="1666"/>
      <c r="AB430" s="1666"/>
      <c r="AC430" s="1666"/>
      <c r="AD430" s="1383"/>
      <c r="AE430" s="1383"/>
      <c r="AF430" s="1383"/>
      <c r="AG430" s="1383"/>
      <c r="AH430" s="1383"/>
      <c r="AI430" s="1383"/>
      <c r="AJ430" s="1383"/>
      <c r="AK430" s="1383"/>
      <c r="AL430" s="1383"/>
      <c r="AM430" s="1383"/>
      <c r="AN430" s="1383"/>
      <c r="AO430" s="1383"/>
      <c r="AP430" s="1383"/>
      <c r="AQ430" s="1383"/>
      <c r="AR430" s="1383"/>
      <c r="AS430" s="1383"/>
      <c r="AT430" s="1383"/>
      <c r="AU430" s="1635"/>
      <c r="AV430" s="1635"/>
      <c r="AW430" s="1635"/>
      <c r="AX430" s="1635"/>
      <c r="AY430" s="1635"/>
      <c r="AZ430" s="1635"/>
      <c r="BA430" s="1635"/>
      <c r="BB430" s="1635"/>
    </row>
    <row r="431" spans="2:54" s="1598" customFormat="1" ht="15" hidden="1" customHeight="1" x14ac:dyDescent="0.25">
      <c r="B431" s="181"/>
      <c r="C431" s="171"/>
      <c r="D431" s="39"/>
      <c r="E431" s="39"/>
      <c r="F431" s="537"/>
      <c r="G431" s="1383">
        <v>0</v>
      </c>
      <c r="H431" s="535">
        <v>0</v>
      </c>
      <c r="I431" s="535"/>
      <c r="J431" s="535"/>
      <c r="K431" s="535">
        <v>0</v>
      </c>
      <c r="L431" s="1607"/>
      <c r="M431" s="1684"/>
      <c r="N431" s="1684"/>
      <c r="O431" s="1684"/>
      <c r="P431" s="1684"/>
      <c r="Q431" s="1666"/>
      <c r="R431" s="1666"/>
      <c r="S431" s="1666"/>
      <c r="T431" s="1666"/>
      <c r="U431" s="1666"/>
      <c r="V431" s="1666"/>
      <c r="W431" s="1666"/>
      <c r="X431" s="1666"/>
      <c r="Y431" s="1666"/>
      <c r="Z431" s="1666"/>
      <c r="AA431" s="1666"/>
      <c r="AB431" s="1666"/>
      <c r="AC431" s="1666"/>
      <c r="AD431" s="1383"/>
      <c r="AE431" s="1383"/>
      <c r="AF431" s="1383"/>
      <c r="AG431" s="1383"/>
      <c r="AH431" s="1383"/>
      <c r="AI431" s="1383"/>
      <c r="AJ431" s="1383"/>
      <c r="AK431" s="1383"/>
      <c r="AL431" s="1383"/>
      <c r="AM431" s="1383"/>
      <c r="AN431" s="1383"/>
      <c r="AO431" s="1383"/>
      <c r="AP431" s="1383"/>
      <c r="AQ431" s="1383"/>
      <c r="AR431" s="1383"/>
      <c r="AS431" s="1383"/>
      <c r="AT431" s="1383"/>
      <c r="AU431" s="1635"/>
      <c r="AV431" s="1635"/>
      <c r="AW431" s="1635"/>
      <c r="AX431" s="1635"/>
      <c r="AY431" s="1635"/>
      <c r="AZ431" s="1635"/>
      <c r="BA431" s="1635"/>
      <c r="BB431" s="1635"/>
    </row>
    <row r="432" spans="2:54" s="1598" customFormat="1" ht="15" hidden="1" customHeight="1" x14ac:dyDescent="0.25">
      <c r="B432" s="181"/>
      <c r="C432" s="171"/>
      <c r="D432" s="39"/>
      <c r="E432" s="39"/>
      <c r="F432" s="537"/>
      <c r="G432" s="1383">
        <v>0</v>
      </c>
      <c r="H432" s="535">
        <v>0</v>
      </c>
      <c r="I432" s="535"/>
      <c r="J432" s="535"/>
      <c r="K432" s="535">
        <v>0</v>
      </c>
      <c r="L432" s="1607"/>
      <c r="M432" s="1684"/>
      <c r="N432" s="1684"/>
      <c r="O432" s="1684"/>
      <c r="P432" s="1684"/>
      <c r="Q432" s="1666"/>
      <c r="R432" s="1666"/>
      <c r="S432" s="1666"/>
      <c r="T432" s="1666"/>
      <c r="U432" s="1666"/>
      <c r="V432" s="1666"/>
      <c r="W432" s="1666"/>
      <c r="X432" s="1666"/>
      <c r="Y432" s="1666"/>
      <c r="Z432" s="1666"/>
      <c r="AA432" s="1666"/>
      <c r="AB432" s="1666"/>
      <c r="AC432" s="1666"/>
      <c r="AD432" s="1383"/>
      <c r="AE432" s="1383"/>
      <c r="AF432" s="1383"/>
      <c r="AG432" s="1383"/>
      <c r="AH432" s="1383"/>
      <c r="AI432" s="1383"/>
      <c r="AJ432" s="1383"/>
      <c r="AK432" s="1383"/>
      <c r="AL432" s="1383"/>
      <c r="AM432" s="1383"/>
      <c r="AN432" s="1383"/>
      <c r="AO432" s="1383"/>
      <c r="AP432" s="1383"/>
      <c r="AQ432" s="1383"/>
      <c r="AR432" s="1383"/>
      <c r="AS432" s="1383"/>
      <c r="AT432" s="1383"/>
      <c r="AU432" s="1635"/>
      <c r="AV432" s="1635"/>
      <c r="AW432" s="1635"/>
      <c r="AX432" s="1635"/>
      <c r="AY432" s="1635"/>
      <c r="AZ432" s="1635"/>
      <c r="BA432" s="1635"/>
      <c r="BB432" s="1635"/>
    </row>
    <row r="433" spans="2:54" s="1598" customFormat="1" ht="15" hidden="1" customHeight="1" x14ac:dyDescent="0.25">
      <c r="B433" s="181"/>
      <c r="C433" s="171"/>
      <c r="D433" s="39"/>
      <c r="E433" s="39"/>
      <c r="F433" s="537"/>
      <c r="G433" s="1383">
        <v>0</v>
      </c>
      <c r="H433" s="535">
        <v>0</v>
      </c>
      <c r="I433" s="535"/>
      <c r="J433" s="535"/>
      <c r="K433" s="535">
        <v>0</v>
      </c>
      <c r="L433" s="1607"/>
      <c r="M433" s="1684"/>
      <c r="N433" s="1684"/>
      <c r="O433" s="1684"/>
      <c r="P433" s="1684"/>
      <c r="Q433" s="1666"/>
      <c r="R433" s="1666"/>
      <c r="S433" s="1666"/>
      <c r="T433" s="1666"/>
      <c r="U433" s="1666"/>
      <c r="V433" s="1666"/>
      <c r="W433" s="1666"/>
      <c r="X433" s="1666"/>
      <c r="Y433" s="1666"/>
      <c r="Z433" s="1666"/>
      <c r="AA433" s="1666"/>
      <c r="AB433" s="1666"/>
      <c r="AC433" s="1666"/>
      <c r="AD433" s="1383"/>
      <c r="AE433" s="1383"/>
      <c r="AF433" s="1383"/>
      <c r="AG433" s="1383"/>
      <c r="AH433" s="1383"/>
      <c r="AI433" s="1383"/>
      <c r="AJ433" s="1383"/>
      <c r="AK433" s="1383"/>
      <c r="AL433" s="1383"/>
      <c r="AM433" s="1383"/>
      <c r="AN433" s="1383"/>
      <c r="AO433" s="1383"/>
      <c r="AP433" s="1383"/>
      <c r="AQ433" s="1383"/>
      <c r="AR433" s="1383"/>
      <c r="AS433" s="1383"/>
      <c r="AT433" s="1383"/>
      <c r="AU433" s="1635"/>
      <c r="AV433" s="1635"/>
      <c r="AW433" s="1635"/>
      <c r="AX433" s="1635"/>
      <c r="AY433" s="1635"/>
      <c r="AZ433" s="1635"/>
      <c r="BA433" s="1635"/>
      <c r="BB433" s="1635"/>
    </row>
    <row r="434" spans="2:54" s="1598" customFormat="1" ht="15" hidden="1" customHeight="1" x14ac:dyDescent="0.25">
      <c r="B434" s="181"/>
      <c r="C434" s="171"/>
      <c r="D434" s="39"/>
      <c r="E434" s="39"/>
      <c r="F434" s="537"/>
      <c r="G434" s="1383"/>
      <c r="H434" s="535"/>
      <c r="I434" s="535"/>
      <c r="J434" s="535"/>
      <c r="K434" s="535">
        <v>0</v>
      </c>
      <c r="L434" s="1607"/>
      <c r="M434" s="1684"/>
      <c r="N434" s="1684"/>
      <c r="O434" s="1684"/>
      <c r="P434" s="1684"/>
      <c r="Q434" s="1666"/>
      <c r="R434" s="1666"/>
      <c r="S434" s="1666"/>
      <c r="T434" s="1666"/>
      <c r="U434" s="1666"/>
      <c r="V434" s="1666"/>
      <c r="W434" s="1666"/>
      <c r="X434" s="1666"/>
      <c r="Y434" s="1666"/>
      <c r="Z434" s="1666"/>
      <c r="AA434" s="1666"/>
      <c r="AB434" s="1666"/>
      <c r="AC434" s="1666"/>
      <c r="AD434" s="1383"/>
      <c r="AE434" s="1383"/>
      <c r="AF434" s="1383"/>
      <c r="AG434" s="1383"/>
      <c r="AH434" s="1383"/>
      <c r="AI434" s="1383"/>
      <c r="AJ434" s="1383"/>
      <c r="AK434" s="1383"/>
      <c r="AL434" s="1383"/>
      <c r="AM434" s="1383"/>
      <c r="AN434" s="1383"/>
      <c r="AO434" s="1383"/>
      <c r="AP434" s="1383"/>
      <c r="AQ434" s="1383"/>
      <c r="AR434" s="1383"/>
      <c r="AS434" s="1383"/>
      <c r="AT434" s="1383"/>
      <c r="AU434" s="1635"/>
      <c r="AV434" s="1635"/>
      <c r="AW434" s="1635"/>
      <c r="AX434" s="1635"/>
      <c r="AY434" s="1635"/>
      <c r="AZ434" s="1635"/>
      <c r="BA434" s="1635"/>
      <c r="BB434" s="1635"/>
    </row>
    <row r="435" spans="2:54" s="1598" customFormat="1" ht="15" hidden="1" customHeight="1" x14ac:dyDescent="0.25">
      <c r="B435" s="181"/>
      <c r="C435" s="171"/>
      <c r="D435" s="39"/>
      <c r="E435" s="39"/>
      <c r="F435" s="537"/>
      <c r="G435" s="1383"/>
      <c r="H435" s="535"/>
      <c r="I435" s="535"/>
      <c r="J435" s="535"/>
      <c r="K435" s="535">
        <v>0</v>
      </c>
      <c r="L435" s="1607"/>
      <c r="M435" s="1684"/>
      <c r="N435" s="1684"/>
      <c r="O435" s="1684"/>
      <c r="P435" s="1684"/>
      <c r="Q435" s="1666"/>
      <c r="R435" s="1666"/>
      <c r="S435" s="1666"/>
      <c r="T435" s="1666"/>
      <c r="U435" s="1666"/>
      <c r="V435" s="1666"/>
      <c r="W435" s="1666"/>
      <c r="X435" s="1666"/>
      <c r="Y435" s="1666"/>
      <c r="Z435" s="1666"/>
      <c r="AA435" s="1666"/>
      <c r="AB435" s="1666"/>
      <c r="AC435" s="1666"/>
      <c r="AD435" s="1383"/>
      <c r="AE435" s="1383"/>
      <c r="AF435" s="1383"/>
      <c r="AG435" s="1383"/>
      <c r="AH435" s="1383"/>
      <c r="AI435" s="1383"/>
      <c r="AJ435" s="1383"/>
      <c r="AK435" s="1383"/>
      <c r="AL435" s="1383"/>
      <c r="AM435" s="1383"/>
      <c r="AN435" s="1383"/>
      <c r="AO435" s="1383"/>
      <c r="AP435" s="1383"/>
      <c r="AQ435" s="1383"/>
      <c r="AR435" s="1383"/>
      <c r="AS435" s="1383"/>
      <c r="AT435" s="1383"/>
      <c r="AU435" s="1635"/>
      <c r="AV435" s="1635"/>
      <c r="AW435" s="1635"/>
      <c r="AX435" s="1635"/>
      <c r="AY435" s="1635"/>
      <c r="AZ435" s="1635"/>
      <c r="BA435" s="1635"/>
      <c r="BB435" s="1635"/>
    </row>
    <row r="436" spans="2:54" s="1598" customFormat="1" ht="15" hidden="1" customHeight="1" x14ac:dyDescent="0.25">
      <c r="B436" s="181"/>
      <c r="C436" s="171"/>
      <c r="D436" s="39"/>
      <c r="E436" s="39"/>
      <c r="F436" s="537"/>
      <c r="G436" s="1383"/>
      <c r="H436" s="535"/>
      <c r="I436" s="535"/>
      <c r="J436" s="535"/>
      <c r="K436" s="535">
        <v>0</v>
      </c>
      <c r="L436" s="1607"/>
      <c r="M436" s="1684"/>
      <c r="N436" s="1684"/>
      <c r="O436" s="1684"/>
      <c r="P436" s="1684"/>
      <c r="Q436" s="1666"/>
      <c r="R436" s="1666"/>
      <c r="S436" s="1666"/>
      <c r="T436" s="1666"/>
      <c r="U436" s="1666"/>
      <c r="V436" s="1666"/>
      <c r="W436" s="1666"/>
      <c r="X436" s="1666"/>
      <c r="Y436" s="1666"/>
      <c r="Z436" s="1666"/>
      <c r="AA436" s="1666"/>
      <c r="AB436" s="1666"/>
      <c r="AC436" s="1666"/>
      <c r="AD436" s="1383"/>
      <c r="AE436" s="1383"/>
      <c r="AF436" s="1383"/>
      <c r="AG436" s="1383"/>
      <c r="AH436" s="1383"/>
      <c r="AI436" s="1383"/>
      <c r="AJ436" s="1383"/>
      <c r="AK436" s="1383"/>
      <c r="AL436" s="1383"/>
      <c r="AM436" s="1383"/>
      <c r="AN436" s="1383"/>
      <c r="AO436" s="1383"/>
      <c r="AP436" s="1383"/>
      <c r="AQ436" s="1383"/>
      <c r="AR436" s="1383"/>
      <c r="AS436" s="1383"/>
      <c r="AT436" s="1383"/>
      <c r="AU436" s="1635"/>
      <c r="AV436" s="1635"/>
      <c r="AW436" s="1635"/>
      <c r="AX436" s="1635"/>
      <c r="AY436" s="1635"/>
      <c r="AZ436" s="1635"/>
      <c r="BA436" s="1635"/>
      <c r="BB436" s="1635"/>
    </row>
    <row r="437" spans="2:54" s="1598" customFormat="1" ht="15" hidden="1" customHeight="1" x14ac:dyDescent="0.25">
      <c r="B437" s="181"/>
      <c r="C437" s="171"/>
      <c r="D437" s="39"/>
      <c r="E437" s="39"/>
      <c r="F437" s="537"/>
      <c r="G437" s="1383"/>
      <c r="H437" s="535"/>
      <c r="I437" s="535"/>
      <c r="J437" s="535"/>
      <c r="K437" s="535">
        <v>0</v>
      </c>
      <c r="L437" s="1607"/>
      <c r="M437" s="1684"/>
      <c r="N437" s="1684"/>
      <c r="O437" s="1684"/>
      <c r="P437" s="1684"/>
      <c r="Q437" s="1666"/>
      <c r="R437" s="1666"/>
      <c r="S437" s="1666"/>
      <c r="T437" s="1666"/>
      <c r="U437" s="1666"/>
      <c r="V437" s="1666"/>
      <c r="W437" s="1666"/>
      <c r="X437" s="1666"/>
      <c r="Y437" s="1666"/>
      <c r="Z437" s="1666"/>
      <c r="AA437" s="1666"/>
      <c r="AB437" s="1666"/>
      <c r="AC437" s="1666"/>
      <c r="AD437" s="1383"/>
      <c r="AE437" s="1383"/>
      <c r="AF437" s="1383"/>
      <c r="AG437" s="1383"/>
      <c r="AH437" s="1383"/>
      <c r="AI437" s="1383"/>
      <c r="AJ437" s="1383"/>
      <c r="AK437" s="1383"/>
      <c r="AL437" s="1383"/>
      <c r="AM437" s="1383"/>
      <c r="AN437" s="1383"/>
      <c r="AO437" s="1383"/>
      <c r="AP437" s="1383"/>
      <c r="AQ437" s="1383"/>
      <c r="AR437" s="1383"/>
      <c r="AS437" s="1383"/>
      <c r="AT437" s="1383"/>
      <c r="AU437" s="1635"/>
      <c r="AV437" s="1635"/>
      <c r="AW437" s="1635"/>
      <c r="AX437" s="1635"/>
      <c r="AY437" s="1635"/>
      <c r="AZ437" s="1635"/>
      <c r="BA437" s="1635"/>
      <c r="BB437" s="1635"/>
    </row>
    <row r="438" spans="2:54" s="1598" customFormat="1" ht="15" hidden="1" customHeight="1" x14ac:dyDescent="0.25">
      <c r="B438" s="181"/>
      <c r="C438" s="171"/>
      <c r="D438" s="39"/>
      <c r="E438" s="39"/>
      <c r="F438" s="537"/>
      <c r="G438" s="1383"/>
      <c r="H438" s="535"/>
      <c r="I438" s="535"/>
      <c r="J438" s="535"/>
      <c r="K438" s="535">
        <v>0</v>
      </c>
      <c r="L438" s="1607"/>
      <c r="M438" s="1684"/>
      <c r="N438" s="1684"/>
      <c r="O438" s="1684"/>
      <c r="P438" s="1684"/>
      <c r="Q438" s="1666"/>
      <c r="R438" s="1666"/>
      <c r="S438" s="1666"/>
      <c r="T438" s="1666"/>
      <c r="U438" s="1666"/>
      <c r="V438" s="1666"/>
      <c r="W438" s="1666"/>
      <c r="X438" s="1666"/>
      <c r="Y438" s="1666"/>
      <c r="Z438" s="1666"/>
      <c r="AA438" s="1666"/>
      <c r="AB438" s="1666"/>
      <c r="AC438" s="1666"/>
      <c r="AD438" s="1383"/>
      <c r="AE438" s="1383"/>
      <c r="AF438" s="1383"/>
      <c r="AG438" s="1383"/>
      <c r="AH438" s="1383"/>
      <c r="AI438" s="1383"/>
      <c r="AJ438" s="1383"/>
      <c r="AK438" s="1383"/>
      <c r="AL438" s="1383"/>
      <c r="AM438" s="1383"/>
      <c r="AN438" s="1383"/>
      <c r="AO438" s="1383"/>
      <c r="AP438" s="1383"/>
      <c r="AQ438" s="1383"/>
      <c r="AR438" s="1383"/>
      <c r="AS438" s="1383"/>
      <c r="AT438" s="1383"/>
      <c r="AU438" s="1635"/>
      <c r="AV438" s="1635"/>
      <c r="AW438" s="1635"/>
      <c r="AX438" s="1635"/>
      <c r="AY438" s="1635"/>
      <c r="AZ438" s="1635"/>
      <c r="BA438" s="1635"/>
      <c r="BB438" s="1635"/>
    </row>
    <row r="439" spans="2:54" s="1598" customFormat="1" ht="15" hidden="1" customHeight="1" x14ac:dyDescent="0.25">
      <c r="B439" s="181"/>
      <c r="C439" s="171"/>
      <c r="D439" s="39"/>
      <c r="E439" s="39"/>
      <c r="F439" s="537"/>
      <c r="G439" s="1383"/>
      <c r="H439" s="535"/>
      <c r="I439" s="535"/>
      <c r="J439" s="535"/>
      <c r="K439" s="535">
        <v>0</v>
      </c>
      <c r="L439" s="1607"/>
      <c r="M439" s="1684"/>
      <c r="N439" s="1684"/>
      <c r="O439" s="1684"/>
      <c r="P439" s="1684"/>
      <c r="Q439" s="1666"/>
      <c r="R439" s="1666"/>
      <c r="S439" s="1666"/>
      <c r="T439" s="1666"/>
      <c r="U439" s="1666"/>
      <c r="V439" s="1666"/>
      <c r="W439" s="1666"/>
      <c r="X439" s="1666"/>
      <c r="Y439" s="1666"/>
      <c r="Z439" s="1666"/>
      <c r="AA439" s="1666"/>
      <c r="AB439" s="1666"/>
      <c r="AC439" s="1666"/>
      <c r="AD439" s="1383"/>
      <c r="AE439" s="1383"/>
      <c r="AF439" s="1383"/>
      <c r="AG439" s="1383"/>
      <c r="AH439" s="1383"/>
      <c r="AI439" s="1383"/>
      <c r="AJ439" s="1383"/>
      <c r="AK439" s="1383"/>
      <c r="AL439" s="1383"/>
      <c r="AM439" s="1383"/>
      <c r="AN439" s="1383"/>
      <c r="AO439" s="1383"/>
      <c r="AP439" s="1383"/>
      <c r="AQ439" s="1383"/>
      <c r="AR439" s="1383"/>
      <c r="AS439" s="1383"/>
      <c r="AT439" s="1383"/>
      <c r="AU439" s="1635"/>
      <c r="AV439" s="1635"/>
      <c r="AW439" s="1635"/>
      <c r="AX439" s="1635"/>
      <c r="AY439" s="1635"/>
      <c r="AZ439" s="1635"/>
      <c r="BA439" s="1635"/>
      <c r="BB439" s="1635"/>
    </row>
    <row r="440" spans="2:54" s="1598" customFormat="1" ht="15" hidden="1" customHeight="1" x14ac:dyDescent="0.25">
      <c r="B440" s="181"/>
      <c r="C440" s="171"/>
      <c r="D440" s="39"/>
      <c r="E440" s="39"/>
      <c r="F440" s="537"/>
      <c r="G440" s="1383"/>
      <c r="H440" s="535"/>
      <c r="I440" s="535"/>
      <c r="J440" s="535"/>
      <c r="K440" s="535">
        <v>0</v>
      </c>
      <c r="L440" s="1607"/>
      <c r="M440" s="1684"/>
      <c r="N440" s="1684"/>
      <c r="O440" s="1684"/>
      <c r="P440" s="1684"/>
      <c r="Q440" s="1666"/>
      <c r="R440" s="1666"/>
      <c r="S440" s="1666"/>
      <c r="T440" s="1666"/>
      <c r="U440" s="1666"/>
      <c r="V440" s="1666"/>
      <c r="W440" s="1666"/>
      <c r="X440" s="1666"/>
      <c r="Y440" s="1666"/>
      <c r="Z440" s="1666"/>
      <c r="AA440" s="1666"/>
      <c r="AB440" s="1666"/>
      <c r="AC440" s="1666"/>
      <c r="AD440" s="1383"/>
      <c r="AE440" s="1383"/>
      <c r="AF440" s="1383"/>
      <c r="AG440" s="1383"/>
      <c r="AH440" s="1383"/>
      <c r="AI440" s="1383"/>
      <c r="AJ440" s="1383"/>
      <c r="AK440" s="1383"/>
      <c r="AL440" s="1383"/>
      <c r="AM440" s="1383"/>
      <c r="AN440" s="1383"/>
      <c r="AO440" s="1383"/>
      <c r="AP440" s="1383"/>
      <c r="AQ440" s="1383"/>
      <c r="AR440" s="1383"/>
      <c r="AS440" s="1383"/>
      <c r="AT440" s="1383"/>
      <c r="AU440" s="1635"/>
      <c r="AV440" s="1635"/>
      <c r="AW440" s="1635"/>
      <c r="AX440" s="1635"/>
      <c r="AY440" s="1635"/>
      <c r="AZ440" s="1635"/>
      <c r="BA440" s="1635"/>
      <c r="BB440" s="1635"/>
    </row>
    <row r="441" spans="2:54" s="5" customFormat="1" ht="21.75" hidden="1" customHeight="1" x14ac:dyDescent="0.25">
      <c r="B441" s="181"/>
      <c r="C441" s="171"/>
      <c r="D441" s="39"/>
      <c r="E441" s="39"/>
      <c r="F441" s="537"/>
      <c r="G441" s="1383"/>
      <c r="H441" s="535"/>
      <c r="I441" s="535"/>
      <c r="J441" s="535"/>
      <c r="K441" s="535">
        <v>0</v>
      </c>
      <c r="L441" s="1607"/>
      <c r="M441" s="1684"/>
      <c r="N441" s="1684"/>
      <c r="O441" s="1684"/>
      <c r="P441" s="1684"/>
      <c r="Q441" s="1666"/>
      <c r="R441" s="1666"/>
      <c r="S441" s="1666"/>
      <c r="T441" s="1666"/>
      <c r="U441" s="1666"/>
      <c r="V441" s="1666"/>
      <c r="W441" s="1666"/>
      <c r="X441" s="1666"/>
      <c r="Y441" s="1666"/>
      <c r="Z441" s="1666"/>
      <c r="AA441" s="1666"/>
      <c r="AB441" s="1666"/>
      <c r="AC441" s="1666"/>
      <c r="AD441" s="1383"/>
      <c r="AE441" s="1383"/>
      <c r="AF441" s="1383"/>
      <c r="AG441" s="1383"/>
      <c r="AH441" s="1383"/>
      <c r="AI441" s="1383"/>
      <c r="AJ441" s="1383"/>
      <c r="AK441" s="1383"/>
      <c r="AL441" s="1383"/>
      <c r="AM441" s="1383"/>
      <c r="AN441" s="1383"/>
      <c r="AO441" s="1383"/>
      <c r="AP441" s="1383"/>
      <c r="AQ441" s="1383"/>
      <c r="AR441" s="1383"/>
      <c r="AS441" s="1383"/>
      <c r="AT441" s="1383"/>
      <c r="AU441"/>
      <c r="AV441"/>
      <c r="AW441"/>
      <c r="AX441"/>
      <c r="AY441"/>
      <c r="AZ441"/>
      <c r="BA441"/>
      <c r="BB441"/>
    </row>
    <row r="442" spans="2:54" s="5" customFormat="1" ht="15" hidden="1" customHeight="1" x14ac:dyDescent="0.25">
      <c r="B442" s="181"/>
      <c r="C442" s="171"/>
      <c r="D442" s="39"/>
      <c r="E442" s="39"/>
      <c r="F442" s="537"/>
      <c r="G442" s="1383"/>
      <c r="H442" s="535"/>
      <c r="I442" s="535"/>
      <c r="J442" s="535"/>
      <c r="K442" s="535">
        <v>0</v>
      </c>
      <c r="L442" s="1607"/>
      <c r="M442" s="1684"/>
      <c r="N442" s="1684"/>
      <c r="O442" s="1684"/>
      <c r="P442" s="1684"/>
      <c r="Q442" s="1666"/>
      <c r="R442" s="1666"/>
      <c r="S442" s="1666"/>
      <c r="T442" s="1666"/>
      <c r="U442" s="1666"/>
      <c r="V442" s="1666"/>
      <c r="W442" s="1666"/>
      <c r="X442" s="1666"/>
      <c r="Y442" s="1666"/>
      <c r="Z442" s="1666"/>
      <c r="AA442" s="1666"/>
      <c r="AB442" s="1666"/>
      <c r="AC442" s="1666"/>
      <c r="AD442" s="1383"/>
      <c r="AE442" s="1383"/>
      <c r="AF442" s="1383"/>
      <c r="AG442" s="1383"/>
      <c r="AH442" s="1383"/>
      <c r="AI442" s="1383"/>
      <c r="AJ442" s="1383"/>
      <c r="AK442" s="1383"/>
      <c r="AL442" s="1383"/>
      <c r="AM442" s="1383"/>
      <c r="AN442" s="1383"/>
      <c r="AO442" s="1383"/>
      <c r="AP442" s="1383"/>
      <c r="AQ442" s="1383"/>
      <c r="AR442" s="1383"/>
      <c r="AS442" s="1383"/>
      <c r="AT442" s="1383"/>
      <c r="AU442"/>
      <c r="AV442"/>
      <c r="AW442"/>
      <c r="AX442"/>
      <c r="AY442"/>
      <c r="AZ442"/>
      <c r="BA442"/>
      <c r="BB442"/>
    </row>
    <row r="443" spans="2:54" s="5" customFormat="1" ht="15" hidden="1" customHeight="1" x14ac:dyDescent="0.25">
      <c r="B443" s="181"/>
      <c r="C443" s="171"/>
      <c r="D443" s="39"/>
      <c r="E443" s="39"/>
      <c r="F443" s="537"/>
      <c r="G443" s="1383"/>
      <c r="H443" s="535">
        <v>0</v>
      </c>
      <c r="I443" s="535"/>
      <c r="J443" s="535"/>
      <c r="K443" s="535">
        <v>0</v>
      </c>
      <c r="L443" s="1607"/>
      <c r="M443" s="1684"/>
      <c r="N443" s="1684"/>
      <c r="O443" s="1684"/>
      <c r="P443" s="1684"/>
      <c r="Q443" s="1666"/>
      <c r="R443" s="1666"/>
      <c r="S443" s="1666"/>
      <c r="T443" s="1666"/>
      <c r="U443" s="1666"/>
      <c r="V443" s="1666"/>
      <c r="W443" s="1666"/>
      <c r="X443" s="1666"/>
      <c r="Y443" s="1666"/>
      <c r="Z443" s="1666"/>
      <c r="AA443" s="1666"/>
      <c r="AB443" s="1666"/>
      <c r="AC443" s="1666"/>
      <c r="AD443" s="1383"/>
      <c r="AE443" s="1383"/>
      <c r="AF443" s="1383"/>
      <c r="AG443" s="1383"/>
      <c r="AH443" s="1383"/>
      <c r="AI443" s="1383"/>
      <c r="AJ443" s="1383"/>
      <c r="AK443" s="1383"/>
      <c r="AL443" s="1383"/>
      <c r="AM443" s="1383"/>
      <c r="AN443" s="1383"/>
      <c r="AO443" s="1383"/>
      <c r="AP443" s="1383"/>
      <c r="AQ443" s="1383"/>
      <c r="AR443" s="1383"/>
      <c r="AS443" s="1383"/>
      <c r="AT443" s="1383"/>
      <c r="AU443"/>
      <c r="AV443"/>
      <c r="AW443"/>
      <c r="AX443"/>
      <c r="AY443"/>
      <c r="AZ443"/>
      <c r="BA443"/>
      <c r="BB443"/>
    </row>
    <row r="444" spans="2:54" s="5" customFormat="1" ht="15" hidden="1" customHeight="1" x14ac:dyDescent="0.25">
      <c r="B444" s="256" t="s">
        <v>589</v>
      </c>
      <c r="C444" s="195">
        <v>0</v>
      </c>
      <c r="D444" s="30"/>
      <c r="E444" s="30"/>
      <c r="F444" s="564"/>
      <c r="G444" s="1383"/>
      <c r="H444" s="535"/>
      <c r="I444" s="535"/>
      <c r="J444" s="535"/>
      <c r="K444" s="535">
        <v>0</v>
      </c>
      <c r="L444" s="1607"/>
      <c r="M444" s="1684"/>
      <c r="N444" s="1684"/>
      <c r="O444" s="1684"/>
      <c r="P444" s="1684"/>
      <c r="Q444" s="1666"/>
      <c r="R444" s="1666"/>
      <c r="S444" s="1666"/>
      <c r="T444" s="1666"/>
      <c r="U444" s="1666"/>
      <c r="V444" s="1666"/>
      <c r="W444" s="1666"/>
      <c r="X444" s="1666"/>
      <c r="Y444" s="1666"/>
      <c r="Z444" s="1666"/>
      <c r="AA444" s="1666"/>
      <c r="AB444" s="1666"/>
      <c r="AC444" s="1666"/>
      <c r="AD444" s="1383"/>
      <c r="AE444" s="1383"/>
      <c r="AF444" s="1383"/>
      <c r="AG444" s="1383"/>
      <c r="AH444" s="1383"/>
      <c r="AI444" s="1383"/>
      <c r="AJ444" s="1383"/>
      <c r="AK444" s="1383"/>
      <c r="AL444" s="1383"/>
      <c r="AM444" s="1383"/>
      <c r="AN444" s="1383"/>
      <c r="AO444" s="1383"/>
      <c r="AP444" s="1383"/>
      <c r="AQ444" s="1383"/>
      <c r="AR444" s="1383"/>
      <c r="AS444" s="1383"/>
      <c r="AT444" s="1383"/>
      <c r="AU444"/>
      <c r="AV444"/>
      <c r="AW444"/>
      <c r="AX444"/>
      <c r="AY444"/>
      <c r="AZ444"/>
      <c r="BA444"/>
      <c r="BB444"/>
    </row>
    <row r="445" spans="2:54" s="5" customFormat="1" ht="15" hidden="1" customHeight="1" x14ac:dyDescent="0.25">
      <c r="B445" s="187"/>
      <c r="C445" s="171"/>
      <c r="D445" s="39"/>
      <c r="E445" s="39"/>
      <c r="F445" s="537"/>
      <c r="G445" s="1383"/>
      <c r="H445" s="535">
        <v>0</v>
      </c>
      <c r="I445" s="535"/>
      <c r="J445" s="535"/>
      <c r="K445" s="535">
        <v>0</v>
      </c>
      <c r="L445" s="1607"/>
      <c r="M445" s="1684"/>
      <c r="N445" s="1684"/>
      <c r="O445" s="1684"/>
      <c r="P445" s="1684"/>
      <c r="Q445" s="1666"/>
      <c r="R445" s="1666"/>
      <c r="S445" s="1666"/>
      <c r="T445" s="1666"/>
      <c r="U445" s="1666"/>
      <c r="V445" s="1666"/>
      <c r="W445" s="1666"/>
      <c r="X445" s="1666"/>
      <c r="Y445" s="1666"/>
      <c r="Z445" s="1666"/>
      <c r="AA445" s="1666"/>
      <c r="AB445" s="1666"/>
      <c r="AC445" s="1666"/>
      <c r="AD445" s="1383"/>
      <c r="AE445" s="1383"/>
      <c r="AF445" s="1383"/>
      <c r="AG445" s="1383"/>
      <c r="AH445" s="1383"/>
      <c r="AI445" s="1383"/>
      <c r="AJ445" s="1383"/>
      <c r="AK445" s="1383"/>
      <c r="AL445" s="1383"/>
      <c r="AM445" s="1383"/>
      <c r="AN445" s="1383"/>
      <c r="AO445" s="1383"/>
      <c r="AP445" s="1383"/>
      <c r="AQ445" s="1383"/>
      <c r="AR445" s="1383"/>
      <c r="AS445" s="1383"/>
      <c r="AT445" s="1383"/>
      <c r="AU445"/>
      <c r="AV445"/>
      <c r="AW445"/>
      <c r="AX445"/>
      <c r="AY445"/>
      <c r="AZ445"/>
      <c r="BA445"/>
      <c r="BB445"/>
    </row>
    <row r="446" spans="2:54" s="5" customFormat="1" ht="29.25" hidden="1" customHeight="1" x14ac:dyDescent="0.25">
      <c r="B446" s="187"/>
      <c r="C446" s="171"/>
      <c r="D446" s="39"/>
      <c r="E446" s="39"/>
      <c r="F446" s="537"/>
      <c r="G446" s="1383"/>
      <c r="H446" s="535">
        <v>0</v>
      </c>
      <c r="I446" s="535"/>
      <c r="J446" s="535"/>
      <c r="K446" s="535">
        <v>0</v>
      </c>
      <c r="L446" s="1607"/>
      <c r="M446" s="1684"/>
      <c r="N446" s="1684"/>
      <c r="O446" s="1684"/>
      <c r="P446" s="1684"/>
      <c r="Q446" s="1666"/>
      <c r="R446" s="1666"/>
      <c r="S446" s="1666"/>
      <c r="T446" s="1666"/>
      <c r="U446" s="1666"/>
      <c r="V446" s="1666"/>
      <c r="W446" s="1666"/>
      <c r="X446" s="1666"/>
      <c r="Y446" s="1666"/>
      <c r="Z446" s="1666"/>
      <c r="AA446" s="1666"/>
      <c r="AB446" s="1666"/>
      <c r="AC446" s="1666"/>
      <c r="AD446" s="1383"/>
      <c r="AE446" s="1383"/>
      <c r="AF446" s="1383"/>
      <c r="AG446" s="1383"/>
      <c r="AH446" s="1383"/>
      <c r="AI446" s="1383"/>
      <c r="AJ446" s="1383"/>
      <c r="AK446" s="1383"/>
      <c r="AL446" s="1383"/>
      <c r="AM446" s="1383"/>
      <c r="AN446" s="1383"/>
      <c r="AO446" s="1383"/>
      <c r="AP446" s="1383"/>
      <c r="AQ446" s="1383"/>
      <c r="AR446" s="1383"/>
      <c r="AS446" s="1383"/>
      <c r="AT446" s="1383"/>
      <c r="AU446"/>
      <c r="AV446"/>
      <c r="AW446"/>
      <c r="AX446"/>
      <c r="AY446"/>
      <c r="AZ446"/>
      <c r="BA446"/>
      <c r="BB446"/>
    </row>
    <row r="447" spans="2:54" s="5" customFormat="1" ht="15" hidden="1" customHeight="1" x14ac:dyDescent="0.25">
      <c r="B447" s="181"/>
      <c r="C447" s="171"/>
      <c r="D447" s="39"/>
      <c r="E447" s="39"/>
      <c r="F447" s="537"/>
      <c r="G447" s="1383"/>
      <c r="H447" s="535">
        <v>0</v>
      </c>
      <c r="I447" s="535"/>
      <c r="J447" s="535"/>
      <c r="K447" s="535">
        <v>0</v>
      </c>
      <c r="L447" s="1607"/>
      <c r="M447" s="1684"/>
      <c r="N447" s="1684"/>
      <c r="O447" s="1684"/>
      <c r="P447" s="1684"/>
      <c r="Q447" s="1666"/>
      <c r="R447" s="1666"/>
      <c r="S447" s="1666"/>
      <c r="T447" s="1666"/>
      <c r="U447" s="1666"/>
      <c r="V447" s="1666"/>
      <c r="W447" s="1666"/>
      <c r="X447" s="1666"/>
      <c r="Y447" s="1666"/>
      <c r="Z447" s="1666"/>
      <c r="AA447" s="1666"/>
      <c r="AB447" s="1666"/>
      <c r="AC447" s="1666"/>
      <c r="AD447" s="1383"/>
      <c r="AE447" s="1383"/>
      <c r="AF447" s="1383"/>
      <c r="AG447" s="1383"/>
      <c r="AH447" s="1383"/>
      <c r="AI447" s="1383"/>
      <c r="AJ447" s="1383"/>
      <c r="AK447" s="1383"/>
      <c r="AL447" s="1383"/>
      <c r="AM447" s="1383"/>
      <c r="AN447" s="1383"/>
      <c r="AO447" s="1383"/>
      <c r="AP447" s="1383"/>
      <c r="AQ447" s="1383"/>
      <c r="AR447" s="1383"/>
      <c r="AS447" s="1383"/>
      <c r="AT447" s="1383"/>
      <c r="AU447"/>
      <c r="AV447"/>
      <c r="AW447"/>
      <c r="AX447"/>
      <c r="AY447"/>
      <c r="AZ447"/>
      <c r="BA447"/>
      <c r="BB447"/>
    </row>
    <row r="448" spans="2:54" s="5" customFormat="1" ht="15" hidden="1" customHeight="1" x14ac:dyDescent="0.25">
      <c r="B448" s="181"/>
      <c r="C448" s="171"/>
      <c r="D448" s="39"/>
      <c r="E448" s="39"/>
      <c r="F448" s="537"/>
      <c r="G448" s="1383"/>
      <c r="H448" s="535">
        <v>0</v>
      </c>
      <c r="I448" s="535"/>
      <c r="J448" s="535"/>
      <c r="K448" s="535">
        <v>0</v>
      </c>
      <c r="L448" s="1607"/>
      <c r="M448" s="1684"/>
      <c r="N448" s="1684"/>
      <c r="O448" s="1684"/>
      <c r="P448" s="1684"/>
      <c r="Q448" s="1666"/>
      <c r="R448" s="1666"/>
      <c r="S448" s="1666"/>
      <c r="T448" s="1666"/>
      <c r="U448" s="1666"/>
      <c r="V448" s="1666"/>
      <c r="W448" s="1666"/>
      <c r="X448" s="1666"/>
      <c r="Y448" s="1666"/>
      <c r="Z448" s="1666"/>
      <c r="AA448" s="1666"/>
      <c r="AB448" s="1666"/>
      <c r="AC448" s="1666"/>
      <c r="AD448" s="1383"/>
      <c r="AE448" s="1383"/>
      <c r="AF448" s="1383"/>
      <c r="AG448" s="1383"/>
      <c r="AH448" s="1383"/>
      <c r="AI448" s="1383"/>
      <c r="AJ448" s="1383"/>
      <c r="AK448" s="1383"/>
      <c r="AL448" s="1383"/>
      <c r="AM448" s="1383"/>
      <c r="AN448" s="1383"/>
      <c r="AO448" s="1383"/>
      <c r="AP448" s="1383"/>
      <c r="AQ448" s="1383"/>
      <c r="AR448" s="1383"/>
      <c r="AS448" s="1383"/>
      <c r="AT448" s="1383"/>
      <c r="AU448"/>
      <c r="AV448"/>
      <c r="AW448"/>
      <c r="AX448"/>
      <c r="AY448"/>
      <c r="AZ448"/>
      <c r="BA448"/>
      <c r="BB448"/>
    </row>
    <row r="449" spans="2:54" s="5" customFormat="1" ht="15" hidden="1" customHeight="1" x14ac:dyDescent="0.25">
      <c r="B449" s="181"/>
      <c r="C449" s="171"/>
      <c r="D449" s="30"/>
      <c r="E449" s="30"/>
      <c r="F449" s="564"/>
      <c r="G449" s="1383"/>
      <c r="H449" s="535">
        <v>0</v>
      </c>
      <c r="I449" s="535"/>
      <c r="J449" s="535"/>
      <c r="K449" s="535">
        <v>0</v>
      </c>
      <c r="L449" s="1607"/>
      <c r="M449" s="1684"/>
      <c r="N449" s="1684"/>
      <c r="O449" s="1684"/>
      <c r="P449" s="1684"/>
      <c r="Q449" s="1666"/>
      <c r="R449" s="1666"/>
      <c r="S449" s="1666"/>
      <c r="T449" s="1666"/>
      <c r="U449" s="1666"/>
      <c r="V449" s="1666"/>
      <c r="W449" s="1666"/>
      <c r="X449" s="1666"/>
      <c r="Y449" s="1666"/>
      <c r="Z449" s="1666"/>
      <c r="AA449" s="1666"/>
      <c r="AB449" s="1666"/>
      <c r="AC449" s="1666"/>
      <c r="AD449" s="1383"/>
      <c r="AE449" s="1383"/>
      <c r="AF449" s="1383"/>
      <c r="AG449" s="1383"/>
      <c r="AH449" s="1383"/>
      <c r="AI449" s="1383"/>
      <c r="AJ449" s="1383"/>
      <c r="AK449" s="1383"/>
      <c r="AL449" s="1383"/>
      <c r="AM449" s="1383"/>
      <c r="AN449" s="1383"/>
      <c r="AO449" s="1383"/>
      <c r="AP449" s="1383"/>
      <c r="AQ449" s="1383"/>
      <c r="AR449" s="1383"/>
      <c r="AS449" s="1383"/>
      <c r="AT449" s="1383"/>
      <c r="AU449"/>
      <c r="AV449"/>
      <c r="AW449"/>
      <c r="AX449"/>
      <c r="AY449"/>
      <c r="AZ449"/>
      <c r="BA449"/>
      <c r="BB449"/>
    </row>
    <row r="450" spans="2:54" s="5" customFormat="1" ht="15" hidden="1" customHeight="1" x14ac:dyDescent="0.25">
      <c r="B450" s="229"/>
      <c r="C450" s="171"/>
      <c r="D450" s="30"/>
      <c r="E450" s="30"/>
      <c r="F450" s="564"/>
      <c r="G450" s="1383"/>
      <c r="H450" s="535">
        <v>0</v>
      </c>
      <c r="I450" s="535"/>
      <c r="J450" s="535"/>
      <c r="K450" s="535">
        <v>0</v>
      </c>
      <c r="L450" s="1607"/>
      <c r="M450" s="1684"/>
      <c r="N450" s="1684"/>
      <c r="O450" s="1684"/>
      <c r="P450" s="1684"/>
      <c r="Q450" s="1666"/>
      <c r="R450" s="1666"/>
      <c r="S450" s="1666"/>
      <c r="T450" s="1666"/>
      <c r="U450" s="1666"/>
      <c r="V450" s="1666"/>
      <c r="W450" s="1666"/>
      <c r="X450" s="1666"/>
      <c r="Y450" s="1666"/>
      <c r="Z450" s="1666"/>
      <c r="AA450" s="1666"/>
      <c r="AB450" s="1666"/>
      <c r="AC450" s="1666"/>
      <c r="AD450" s="1383"/>
      <c r="AE450" s="1383"/>
      <c r="AF450" s="1383"/>
      <c r="AG450" s="1383"/>
      <c r="AH450" s="1383"/>
      <c r="AI450" s="1383"/>
      <c r="AJ450" s="1383"/>
      <c r="AK450" s="1383"/>
      <c r="AL450" s="1383"/>
      <c r="AM450" s="1383"/>
      <c r="AN450" s="1383"/>
      <c r="AO450" s="1383"/>
      <c r="AP450" s="1383"/>
      <c r="AQ450" s="1383"/>
      <c r="AR450" s="1383"/>
      <c r="AS450" s="1383"/>
      <c r="AT450" s="1383"/>
      <c r="AU450"/>
      <c r="AV450"/>
      <c r="AW450"/>
      <c r="AX450"/>
      <c r="AY450"/>
      <c r="AZ450"/>
      <c r="BA450"/>
      <c r="BB450"/>
    </row>
    <row r="451" spans="2:54" s="5" customFormat="1" ht="15" hidden="1" customHeight="1" x14ac:dyDescent="0.25">
      <c r="B451" s="247" t="s">
        <v>640</v>
      </c>
      <c r="C451" s="195">
        <v>0</v>
      </c>
      <c r="D451" s="39"/>
      <c r="E451" s="39"/>
      <c r="F451" s="537"/>
      <c r="G451" s="1383"/>
      <c r="H451" s="535"/>
      <c r="I451" s="535"/>
      <c r="J451" s="535"/>
      <c r="K451" s="535">
        <v>0</v>
      </c>
      <c r="L451" s="1607"/>
      <c r="M451" s="1684"/>
      <c r="N451" s="1684"/>
      <c r="O451" s="1684"/>
      <c r="P451" s="1684"/>
      <c r="Q451" s="1666"/>
      <c r="R451" s="1666"/>
      <c r="S451" s="1666"/>
      <c r="T451" s="1666"/>
      <c r="U451" s="1666"/>
      <c r="V451" s="1666"/>
      <c r="W451" s="1666"/>
      <c r="X451" s="1666"/>
      <c r="Y451" s="1666"/>
      <c r="Z451" s="1666"/>
      <c r="AA451" s="1666"/>
      <c r="AB451" s="1666"/>
      <c r="AC451" s="1666"/>
      <c r="AD451" s="1383"/>
      <c r="AE451" s="1383"/>
      <c r="AF451" s="1383"/>
      <c r="AG451" s="1383"/>
      <c r="AH451" s="1383"/>
      <c r="AI451" s="1383"/>
      <c r="AJ451" s="1383"/>
      <c r="AK451" s="1383"/>
      <c r="AL451" s="1383"/>
      <c r="AM451" s="1383"/>
      <c r="AN451" s="1383"/>
      <c r="AO451" s="1383"/>
      <c r="AP451" s="1383"/>
      <c r="AQ451" s="1383"/>
      <c r="AR451" s="1383"/>
      <c r="AS451" s="1383"/>
      <c r="AT451" s="1383"/>
      <c r="AU451"/>
      <c r="AV451"/>
      <c r="AW451"/>
      <c r="AX451"/>
      <c r="AY451"/>
      <c r="AZ451"/>
      <c r="BA451"/>
      <c r="BB451"/>
    </row>
    <row r="452" spans="2:54" s="5" customFormat="1" ht="15" hidden="1" customHeight="1" x14ac:dyDescent="0.25">
      <c r="B452" s="188"/>
      <c r="C452" s="171"/>
      <c r="D452" s="30"/>
      <c r="E452" s="30"/>
      <c r="F452" s="564"/>
      <c r="G452" s="1383"/>
      <c r="H452" s="535">
        <v>0</v>
      </c>
      <c r="I452" s="535"/>
      <c r="J452" s="535"/>
      <c r="K452" s="535">
        <v>0</v>
      </c>
      <c r="L452" s="1607"/>
      <c r="M452" s="1684"/>
      <c r="N452" s="1684"/>
      <c r="O452" s="1684"/>
      <c r="P452" s="1684"/>
      <c r="Q452" s="1666"/>
      <c r="R452" s="1666"/>
      <c r="S452" s="1666"/>
      <c r="T452" s="1666"/>
      <c r="U452" s="1666"/>
      <c r="V452" s="1666"/>
      <c r="W452" s="1666"/>
      <c r="X452" s="1666"/>
      <c r="Y452" s="1666"/>
      <c r="Z452" s="1666"/>
      <c r="AA452" s="1666"/>
      <c r="AB452" s="1666"/>
      <c r="AC452" s="1666"/>
      <c r="AD452" s="1383"/>
      <c r="AE452" s="1383"/>
      <c r="AF452" s="1383"/>
      <c r="AG452" s="1383"/>
      <c r="AH452" s="1383"/>
      <c r="AI452" s="1383"/>
      <c r="AJ452" s="1383"/>
      <c r="AK452" s="1383"/>
      <c r="AL452" s="1383"/>
      <c r="AM452" s="1383"/>
      <c r="AN452" s="1383"/>
      <c r="AO452" s="1383"/>
      <c r="AP452" s="1383"/>
      <c r="AQ452" s="1383"/>
      <c r="AR452" s="1383"/>
      <c r="AS452" s="1383"/>
      <c r="AT452" s="1383"/>
      <c r="AU452"/>
      <c r="AV452"/>
      <c r="AW452"/>
      <c r="AX452"/>
      <c r="AY452"/>
      <c r="AZ452"/>
      <c r="BA452"/>
      <c r="BB452"/>
    </row>
    <row r="453" spans="2:54" s="5" customFormat="1" ht="15" hidden="1" customHeight="1" x14ac:dyDescent="0.25">
      <c r="B453" s="188"/>
      <c r="C453" s="171"/>
      <c r="D453" s="30"/>
      <c r="E453" s="30"/>
      <c r="F453" s="564"/>
      <c r="G453" s="1383"/>
      <c r="H453" s="535">
        <v>0</v>
      </c>
      <c r="I453" s="535"/>
      <c r="J453" s="535"/>
      <c r="K453" s="535">
        <v>0</v>
      </c>
      <c r="L453" s="1607"/>
      <c r="M453" s="1684"/>
      <c r="N453" s="1684"/>
      <c r="O453" s="1684"/>
      <c r="P453" s="1684"/>
      <c r="Q453" s="1666"/>
      <c r="R453" s="1666"/>
      <c r="S453" s="1666"/>
      <c r="T453" s="1666"/>
      <c r="U453" s="1666"/>
      <c r="V453" s="1666"/>
      <c r="W453" s="1666"/>
      <c r="X453" s="1666"/>
      <c r="Y453" s="1666"/>
      <c r="Z453" s="1666"/>
      <c r="AA453" s="1666"/>
      <c r="AB453" s="1666"/>
      <c r="AC453" s="1666"/>
      <c r="AD453" s="1383"/>
      <c r="AE453" s="1383"/>
      <c r="AF453" s="1383"/>
      <c r="AG453" s="1383"/>
      <c r="AH453" s="1383"/>
      <c r="AI453" s="1383"/>
      <c r="AJ453" s="1383"/>
      <c r="AK453" s="1383"/>
      <c r="AL453" s="1383"/>
      <c r="AM453" s="1383"/>
      <c r="AN453" s="1383"/>
      <c r="AO453" s="1383"/>
      <c r="AP453" s="1383"/>
      <c r="AQ453" s="1383"/>
      <c r="AR453" s="1383"/>
      <c r="AS453" s="1383"/>
      <c r="AT453" s="1383"/>
      <c r="AU453"/>
      <c r="AV453"/>
      <c r="AW453"/>
      <c r="AX453"/>
      <c r="AY453"/>
      <c r="AZ453"/>
      <c r="BA453"/>
      <c r="BB453"/>
    </row>
    <row r="454" spans="2:54" s="5" customFormat="1" ht="15" hidden="1" customHeight="1" x14ac:dyDescent="0.25">
      <c r="B454" s="188"/>
      <c r="C454" s="171"/>
      <c r="D454" s="39"/>
      <c r="E454" s="39"/>
      <c r="F454" s="537"/>
      <c r="G454" s="1383"/>
      <c r="H454" s="535">
        <v>0</v>
      </c>
      <c r="I454" s="535"/>
      <c r="J454" s="535"/>
      <c r="K454" s="535">
        <v>0</v>
      </c>
      <c r="L454" s="1607"/>
      <c r="M454" s="1684"/>
      <c r="N454" s="1684"/>
      <c r="O454" s="1684"/>
      <c r="P454" s="1684"/>
      <c r="Q454" s="1666"/>
      <c r="R454" s="1666"/>
      <c r="S454" s="1666"/>
      <c r="T454" s="1666"/>
      <c r="U454" s="1666"/>
      <c r="V454" s="1666"/>
      <c r="W454" s="1666"/>
      <c r="X454" s="1666"/>
      <c r="Y454" s="1666"/>
      <c r="Z454" s="1666"/>
      <c r="AA454" s="1666"/>
      <c r="AB454" s="1666"/>
      <c r="AC454" s="1666"/>
      <c r="AD454" s="1383"/>
      <c r="AE454" s="1383"/>
      <c r="AF454" s="1383"/>
      <c r="AG454" s="1383"/>
      <c r="AH454" s="1383"/>
      <c r="AI454" s="1383"/>
      <c r="AJ454" s="1383"/>
      <c r="AK454" s="1383"/>
      <c r="AL454" s="1383"/>
      <c r="AM454" s="1383"/>
      <c r="AN454" s="1383"/>
      <c r="AO454" s="1383"/>
      <c r="AP454" s="1383"/>
      <c r="AQ454" s="1383"/>
      <c r="AR454" s="1383"/>
      <c r="AS454" s="1383"/>
      <c r="AT454" s="1383"/>
      <c r="AU454"/>
      <c r="AV454"/>
      <c r="AW454"/>
      <c r="AX454"/>
      <c r="AY454"/>
      <c r="AZ454"/>
      <c r="BA454"/>
      <c r="BB454"/>
    </row>
    <row r="455" spans="2:54" s="5" customFormat="1" ht="15" hidden="1" customHeight="1" x14ac:dyDescent="0.25">
      <c r="B455" s="188"/>
      <c r="C455" s="171"/>
      <c r="D455" s="30"/>
      <c r="E455" s="30"/>
      <c r="F455" s="564"/>
      <c r="G455" s="1383"/>
      <c r="H455" s="535">
        <v>0</v>
      </c>
      <c r="I455" s="535"/>
      <c r="J455" s="535"/>
      <c r="K455" s="535">
        <v>0</v>
      </c>
      <c r="L455" s="1607"/>
      <c r="M455" s="1684"/>
      <c r="N455" s="1684"/>
      <c r="O455" s="1684"/>
      <c r="P455" s="1684"/>
      <c r="Q455" s="1666"/>
      <c r="R455" s="1666"/>
      <c r="S455" s="1666"/>
      <c r="T455" s="1666"/>
      <c r="U455" s="1666"/>
      <c r="V455" s="1666"/>
      <c r="W455" s="1666"/>
      <c r="X455" s="1666"/>
      <c r="Y455" s="1666"/>
      <c r="Z455" s="1666"/>
      <c r="AA455" s="1666"/>
      <c r="AB455" s="1666"/>
      <c r="AC455" s="1666"/>
      <c r="AD455" s="1383"/>
      <c r="AE455" s="1383"/>
      <c r="AF455" s="1383"/>
      <c r="AG455" s="1383"/>
      <c r="AH455" s="1383"/>
      <c r="AI455" s="1383"/>
      <c r="AJ455" s="1383"/>
      <c r="AK455" s="1383"/>
      <c r="AL455" s="1383"/>
      <c r="AM455" s="1383"/>
      <c r="AN455" s="1383"/>
      <c r="AO455" s="1383"/>
      <c r="AP455" s="1383"/>
      <c r="AQ455" s="1383"/>
      <c r="AR455" s="1383"/>
      <c r="AS455" s="1383"/>
      <c r="AT455" s="1383"/>
      <c r="AU455"/>
      <c r="AV455"/>
      <c r="AW455"/>
      <c r="AX455"/>
      <c r="AY455"/>
      <c r="AZ455"/>
      <c r="BA455"/>
      <c r="BB455"/>
    </row>
    <row r="456" spans="2:54" s="5" customFormat="1" ht="15" hidden="1" customHeight="1" x14ac:dyDescent="0.25">
      <c r="B456" s="181"/>
      <c r="C456" s="171"/>
      <c r="D456" s="30"/>
      <c r="E456" s="30"/>
      <c r="F456" s="564"/>
      <c r="G456" s="1383"/>
      <c r="H456" s="535">
        <v>0</v>
      </c>
      <c r="I456" s="535"/>
      <c r="J456" s="535"/>
      <c r="K456" s="535">
        <v>0</v>
      </c>
      <c r="L456" s="1607"/>
      <c r="M456" s="1684"/>
      <c r="N456" s="1684"/>
      <c r="O456" s="1684"/>
      <c r="P456" s="1684"/>
      <c r="Q456" s="1666"/>
      <c r="R456" s="1666"/>
      <c r="S456" s="1666"/>
      <c r="T456" s="1666"/>
      <c r="U456" s="1666"/>
      <c r="V456" s="1666"/>
      <c r="W456" s="1666"/>
      <c r="X456" s="1666"/>
      <c r="Y456" s="1666"/>
      <c r="Z456" s="1666"/>
      <c r="AA456" s="1666"/>
      <c r="AB456" s="1666"/>
      <c r="AC456" s="1666"/>
      <c r="AD456" s="1383"/>
      <c r="AE456" s="1383"/>
      <c r="AF456" s="1383"/>
      <c r="AG456" s="1383"/>
      <c r="AH456" s="1383"/>
      <c r="AI456" s="1383"/>
      <c r="AJ456" s="1383"/>
      <c r="AK456" s="1383"/>
      <c r="AL456" s="1383"/>
      <c r="AM456" s="1383"/>
      <c r="AN456" s="1383"/>
      <c r="AO456" s="1383"/>
      <c r="AP456" s="1383"/>
      <c r="AQ456" s="1383"/>
      <c r="AR456" s="1383"/>
      <c r="AS456" s="1383"/>
      <c r="AT456" s="1383"/>
      <c r="AU456"/>
      <c r="AV456"/>
      <c r="AW456"/>
      <c r="AX456"/>
      <c r="AY456"/>
      <c r="AZ456"/>
      <c r="BA456"/>
      <c r="BB456"/>
    </row>
    <row r="457" spans="2:54" s="5" customFormat="1" ht="15" hidden="1" customHeight="1" x14ac:dyDescent="0.25">
      <c r="B457" s="188"/>
      <c r="C457" s="171"/>
      <c r="D457" s="39"/>
      <c r="E457" s="39"/>
      <c r="F457" s="537"/>
      <c r="G457" s="1383"/>
      <c r="H457" s="535">
        <v>0</v>
      </c>
      <c r="I457" s="535"/>
      <c r="J457" s="535"/>
      <c r="K457" s="535">
        <v>0</v>
      </c>
      <c r="L457" s="1607"/>
      <c r="M457" s="1684"/>
      <c r="N457" s="1684"/>
      <c r="O457" s="1684"/>
      <c r="P457" s="1684"/>
      <c r="Q457" s="1666"/>
      <c r="R457" s="1666"/>
      <c r="S457" s="1666"/>
      <c r="T457" s="1666"/>
      <c r="U457" s="1666"/>
      <c r="V457" s="1666"/>
      <c r="W457" s="1666"/>
      <c r="X457" s="1666"/>
      <c r="Y457" s="1666"/>
      <c r="Z457" s="1666"/>
      <c r="AA457" s="1666"/>
      <c r="AB457" s="1666"/>
      <c r="AC457" s="1666"/>
      <c r="AD457" s="1383"/>
      <c r="AE457" s="1383"/>
      <c r="AF457" s="1383"/>
      <c r="AG457" s="1383"/>
      <c r="AH457" s="1383"/>
      <c r="AI457" s="1383"/>
      <c r="AJ457" s="1383"/>
      <c r="AK457" s="1383"/>
      <c r="AL457" s="1383"/>
      <c r="AM457" s="1383"/>
      <c r="AN457" s="1383"/>
      <c r="AO457" s="1383"/>
      <c r="AP457" s="1383"/>
      <c r="AQ457" s="1383"/>
      <c r="AR457" s="1383"/>
      <c r="AS457" s="1383"/>
      <c r="AT457" s="1383"/>
      <c r="AU457"/>
      <c r="AV457"/>
      <c r="AW457"/>
      <c r="AX457"/>
      <c r="AY457"/>
      <c r="AZ457"/>
      <c r="BA457"/>
      <c r="BB457"/>
    </row>
    <row r="458" spans="2:54" s="5" customFormat="1" ht="15" hidden="1" customHeight="1" x14ac:dyDescent="0.25">
      <c r="B458" s="188"/>
      <c r="C458" s="171"/>
      <c r="D458" s="30"/>
      <c r="E458" s="30"/>
      <c r="F458" s="564"/>
      <c r="G458" s="1383"/>
      <c r="H458" s="535">
        <v>0</v>
      </c>
      <c r="I458" s="535"/>
      <c r="J458" s="535"/>
      <c r="K458" s="535">
        <v>0</v>
      </c>
      <c r="L458" s="1607"/>
      <c r="M458" s="1684"/>
      <c r="N458" s="1684"/>
      <c r="O458" s="1684"/>
      <c r="P458" s="1684"/>
      <c r="Q458" s="1666"/>
      <c r="R458" s="1666"/>
      <c r="S458" s="1666"/>
      <c r="T458" s="1666"/>
      <c r="U458" s="1666"/>
      <c r="V458" s="1666"/>
      <c r="W458" s="1666"/>
      <c r="X458" s="1666"/>
      <c r="Y458" s="1666"/>
      <c r="Z458" s="1666"/>
      <c r="AA458" s="1666"/>
      <c r="AB458" s="1666"/>
      <c r="AC458" s="1666"/>
      <c r="AD458" s="1383"/>
      <c r="AE458" s="1383"/>
      <c r="AF458" s="1383"/>
      <c r="AG458" s="1383"/>
      <c r="AH458" s="1383"/>
      <c r="AI458" s="1383"/>
      <c r="AJ458" s="1383"/>
      <c r="AK458" s="1383"/>
      <c r="AL458" s="1383"/>
      <c r="AM458" s="1383"/>
      <c r="AN458" s="1383"/>
      <c r="AO458" s="1383"/>
      <c r="AP458" s="1383"/>
      <c r="AQ458" s="1383"/>
      <c r="AR458" s="1383"/>
      <c r="AS458" s="1383"/>
      <c r="AT458" s="1383"/>
      <c r="AU458"/>
      <c r="AV458"/>
      <c r="AW458"/>
      <c r="AX458"/>
      <c r="AY458"/>
      <c r="AZ458"/>
      <c r="BA458"/>
      <c r="BB458"/>
    </row>
    <row r="459" spans="2:54" s="5" customFormat="1" ht="15" hidden="1" customHeight="1" x14ac:dyDescent="0.25">
      <c r="B459" s="188"/>
      <c r="C459" s="171"/>
      <c r="D459" s="30"/>
      <c r="E459" s="30"/>
      <c r="F459" s="564"/>
      <c r="G459" s="1383"/>
      <c r="H459" s="535">
        <v>0</v>
      </c>
      <c r="I459" s="535"/>
      <c r="J459" s="535"/>
      <c r="K459" s="535">
        <v>0</v>
      </c>
      <c r="L459" s="1607"/>
      <c r="M459" s="1684"/>
      <c r="N459" s="1684"/>
      <c r="O459" s="1684"/>
      <c r="P459" s="1684"/>
      <c r="Q459" s="1666"/>
      <c r="R459" s="1666"/>
      <c r="S459" s="1666"/>
      <c r="T459" s="1666"/>
      <c r="U459" s="1666"/>
      <c r="V459" s="1666"/>
      <c r="W459" s="1666"/>
      <c r="X459" s="1666"/>
      <c r="Y459" s="1666"/>
      <c r="Z459" s="1666"/>
      <c r="AA459" s="1666"/>
      <c r="AB459" s="1666"/>
      <c r="AC459" s="1666"/>
      <c r="AD459" s="1383"/>
      <c r="AE459" s="1383"/>
      <c r="AF459" s="1383"/>
      <c r="AG459" s="1383"/>
      <c r="AH459" s="1383"/>
      <c r="AI459" s="1383"/>
      <c r="AJ459" s="1383"/>
      <c r="AK459" s="1383"/>
      <c r="AL459" s="1383"/>
      <c r="AM459" s="1383"/>
      <c r="AN459" s="1383"/>
      <c r="AO459" s="1383"/>
      <c r="AP459" s="1383"/>
      <c r="AQ459" s="1383"/>
      <c r="AR459" s="1383"/>
      <c r="AS459" s="1383"/>
      <c r="AT459" s="1383"/>
      <c r="AU459"/>
      <c r="AV459"/>
      <c r="AW459"/>
      <c r="AX459"/>
      <c r="AY459"/>
      <c r="AZ459"/>
      <c r="BA459"/>
      <c r="BB459"/>
    </row>
    <row r="460" spans="2:54" s="5" customFormat="1" ht="15" hidden="1" customHeight="1" x14ac:dyDescent="0.25">
      <c r="B460" s="188"/>
      <c r="C460" s="171"/>
      <c r="D460" s="30"/>
      <c r="E460" s="30"/>
      <c r="F460" s="564"/>
      <c r="G460" s="1383"/>
      <c r="H460" s="535">
        <v>0</v>
      </c>
      <c r="I460" s="535"/>
      <c r="J460" s="535"/>
      <c r="K460" s="535">
        <v>0</v>
      </c>
      <c r="L460" s="1607"/>
      <c r="M460" s="1684"/>
      <c r="N460" s="1684"/>
      <c r="O460" s="1684"/>
      <c r="P460" s="1684"/>
      <c r="Q460" s="1666"/>
      <c r="R460" s="1666"/>
      <c r="S460" s="1666"/>
      <c r="T460" s="1666"/>
      <c r="U460" s="1666"/>
      <c r="V460" s="1666"/>
      <c r="W460" s="1666"/>
      <c r="X460" s="1666"/>
      <c r="Y460" s="1666"/>
      <c r="Z460" s="1666"/>
      <c r="AA460" s="1666"/>
      <c r="AB460" s="1666"/>
      <c r="AC460" s="1666"/>
      <c r="AD460" s="1383"/>
      <c r="AE460" s="1383"/>
      <c r="AF460" s="1383"/>
      <c r="AG460" s="1383"/>
      <c r="AH460" s="1383"/>
      <c r="AI460" s="1383"/>
      <c r="AJ460" s="1383"/>
      <c r="AK460" s="1383"/>
      <c r="AL460" s="1383"/>
      <c r="AM460" s="1383"/>
      <c r="AN460" s="1383"/>
      <c r="AO460" s="1383"/>
      <c r="AP460" s="1383"/>
      <c r="AQ460" s="1383"/>
      <c r="AR460" s="1383"/>
      <c r="AS460" s="1383"/>
      <c r="AT460" s="1383"/>
      <c r="AU460"/>
      <c r="AV460"/>
      <c r="AW460"/>
      <c r="AX460"/>
      <c r="AY460"/>
      <c r="AZ460"/>
      <c r="BA460"/>
      <c r="BB460"/>
    </row>
    <row r="461" spans="2:54" s="5" customFormat="1" ht="15" hidden="1" customHeight="1" x14ac:dyDescent="0.25">
      <c r="B461" s="188"/>
      <c r="C461" s="171"/>
      <c r="D461" s="30"/>
      <c r="E461" s="30"/>
      <c r="F461" s="564"/>
      <c r="G461" s="1383"/>
      <c r="H461" s="535">
        <v>0</v>
      </c>
      <c r="I461" s="535"/>
      <c r="J461" s="535"/>
      <c r="K461" s="535">
        <v>0</v>
      </c>
      <c r="L461" s="1607"/>
      <c r="M461" s="1684"/>
      <c r="N461" s="1684"/>
      <c r="O461" s="1684"/>
      <c r="P461" s="1684"/>
      <c r="Q461" s="1666"/>
      <c r="R461" s="1666"/>
      <c r="S461" s="1666"/>
      <c r="T461" s="1666"/>
      <c r="U461" s="1666"/>
      <c r="V461" s="1666"/>
      <c r="W461" s="1666"/>
      <c r="X461" s="1666"/>
      <c r="Y461" s="1666"/>
      <c r="Z461" s="1666"/>
      <c r="AA461" s="1666"/>
      <c r="AB461" s="1666"/>
      <c r="AC461" s="1666"/>
      <c r="AD461" s="1383"/>
      <c r="AE461" s="1383"/>
      <c r="AF461" s="1383"/>
      <c r="AG461" s="1383"/>
      <c r="AH461" s="1383"/>
      <c r="AI461" s="1383"/>
      <c r="AJ461" s="1383"/>
      <c r="AK461" s="1383"/>
      <c r="AL461" s="1383"/>
      <c r="AM461" s="1383"/>
      <c r="AN461" s="1383"/>
      <c r="AO461" s="1383"/>
      <c r="AP461" s="1383"/>
      <c r="AQ461" s="1383"/>
      <c r="AR461" s="1383"/>
      <c r="AS461" s="1383"/>
      <c r="AT461" s="1383"/>
      <c r="AU461"/>
      <c r="AV461"/>
      <c r="AW461"/>
      <c r="AX461"/>
      <c r="AY461"/>
      <c r="AZ461"/>
      <c r="BA461"/>
      <c r="BB461"/>
    </row>
    <row r="462" spans="2:54" s="5" customFormat="1" ht="15" hidden="1" customHeight="1" x14ac:dyDescent="0.25">
      <c r="B462" s="188"/>
      <c r="C462" s="171"/>
      <c r="D462" s="30"/>
      <c r="E462" s="30"/>
      <c r="F462" s="564"/>
      <c r="G462" s="1383"/>
      <c r="H462" s="535">
        <v>0</v>
      </c>
      <c r="I462" s="535"/>
      <c r="J462" s="535"/>
      <c r="K462" s="535">
        <v>0</v>
      </c>
      <c r="L462" s="1607"/>
      <c r="M462" s="1684"/>
      <c r="N462" s="1684"/>
      <c r="O462" s="1684"/>
      <c r="P462" s="1684"/>
      <c r="Q462" s="1666"/>
      <c r="R462" s="1666"/>
      <c r="S462" s="1666"/>
      <c r="T462" s="1666"/>
      <c r="U462" s="1666"/>
      <c r="V462" s="1666"/>
      <c r="W462" s="1666"/>
      <c r="X462" s="1666"/>
      <c r="Y462" s="1666"/>
      <c r="Z462" s="1666"/>
      <c r="AA462" s="1666"/>
      <c r="AB462" s="1666"/>
      <c r="AC462" s="1666"/>
      <c r="AD462" s="1383"/>
      <c r="AE462" s="1383"/>
      <c r="AF462" s="1383"/>
      <c r="AG462" s="1383"/>
      <c r="AH462" s="1383"/>
      <c r="AI462" s="1383"/>
      <c r="AJ462" s="1383"/>
      <c r="AK462" s="1383"/>
      <c r="AL462" s="1383"/>
      <c r="AM462" s="1383"/>
      <c r="AN462" s="1383"/>
      <c r="AO462" s="1383"/>
      <c r="AP462" s="1383"/>
      <c r="AQ462" s="1383"/>
      <c r="AR462" s="1383"/>
      <c r="AS462" s="1383"/>
      <c r="AT462" s="1383"/>
      <c r="AU462"/>
      <c r="AV462"/>
      <c r="AW462"/>
      <c r="AX462"/>
      <c r="AY462"/>
      <c r="AZ462"/>
      <c r="BA462"/>
      <c r="BB462"/>
    </row>
    <row r="463" spans="2:54" s="5" customFormat="1" ht="15" hidden="1" customHeight="1" x14ac:dyDescent="0.25">
      <c r="B463" s="247" t="s">
        <v>520</v>
      </c>
      <c r="C463" s="195">
        <v>0</v>
      </c>
      <c r="D463" s="30"/>
      <c r="E463" s="30"/>
      <c r="F463" s="564"/>
      <c r="G463" s="1383"/>
      <c r="H463" s="535"/>
      <c r="I463" s="535"/>
      <c r="J463" s="535"/>
      <c r="K463" s="535">
        <v>0</v>
      </c>
      <c r="L463" s="1607"/>
      <c r="M463" s="1684"/>
      <c r="N463" s="1684"/>
      <c r="O463" s="1684"/>
      <c r="P463" s="1684"/>
      <c r="Q463" s="1666"/>
      <c r="R463" s="1666"/>
      <c r="S463" s="1666"/>
      <c r="T463" s="1666"/>
      <c r="U463" s="1666"/>
      <c r="V463" s="1666"/>
      <c r="W463" s="1666"/>
      <c r="X463" s="1666"/>
      <c r="Y463" s="1666"/>
      <c r="Z463" s="1666"/>
      <c r="AA463" s="1666"/>
      <c r="AB463" s="1666"/>
      <c r="AC463" s="1666"/>
      <c r="AD463" s="1383"/>
      <c r="AE463" s="1383"/>
      <c r="AF463" s="1383"/>
      <c r="AG463" s="1383"/>
      <c r="AH463" s="1383"/>
      <c r="AI463" s="1383"/>
      <c r="AJ463" s="1383"/>
      <c r="AK463" s="1383"/>
      <c r="AL463" s="1383"/>
      <c r="AM463" s="1383"/>
      <c r="AN463" s="1383"/>
      <c r="AO463" s="1383"/>
      <c r="AP463" s="1383"/>
      <c r="AQ463" s="1383"/>
      <c r="AR463" s="1383"/>
      <c r="AS463" s="1383"/>
      <c r="AT463" s="1383"/>
      <c r="AU463"/>
      <c r="AV463"/>
      <c r="AW463"/>
      <c r="AX463"/>
      <c r="AY463"/>
      <c r="AZ463"/>
      <c r="BA463"/>
      <c r="BB463"/>
    </row>
    <row r="464" spans="2:54" s="5" customFormat="1" ht="15" hidden="1" customHeight="1" x14ac:dyDescent="0.25">
      <c r="B464" s="181"/>
      <c r="C464" s="171"/>
      <c r="D464" s="30"/>
      <c r="E464" s="30"/>
      <c r="F464" s="564"/>
      <c r="G464" s="1383"/>
      <c r="H464" s="535">
        <v>0</v>
      </c>
      <c r="I464" s="535"/>
      <c r="J464" s="535"/>
      <c r="K464" s="535">
        <v>0</v>
      </c>
      <c r="L464" s="1607"/>
      <c r="M464" s="1684"/>
      <c r="N464" s="1684"/>
      <c r="O464" s="1684"/>
      <c r="P464" s="1684"/>
      <c r="Q464" s="1666"/>
      <c r="R464" s="1666"/>
      <c r="S464" s="1666"/>
      <c r="T464" s="1666"/>
      <c r="U464" s="1666"/>
      <c r="V464" s="1666"/>
      <c r="W464" s="1666"/>
      <c r="X464" s="1666"/>
      <c r="Y464" s="1666"/>
      <c r="Z464" s="1666"/>
      <c r="AA464" s="1666"/>
      <c r="AB464" s="1666"/>
      <c r="AC464" s="1666"/>
      <c r="AD464" s="1383"/>
      <c r="AE464" s="1383"/>
      <c r="AF464" s="1383"/>
      <c r="AG464" s="1383"/>
      <c r="AH464" s="1383"/>
      <c r="AI464" s="1383"/>
      <c r="AJ464" s="1383"/>
      <c r="AK464" s="1383"/>
      <c r="AL464" s="1383"/>
      <c r="AM464" s="1383"/>
      <c r="AN464" s="1383"/>
      <c r="AO464" s="1383"/>
      <c r="AP464" s="1383"/>
      <c r="AQ464" s="1383"/>
      <c r="AR464" s="1383"/>
      <c r="AS464" s="1383"/>
      <c r="AT464" s="1383"/>
      <c r="AU464"/>
      <c r="AV464"/>
      <c r="AW464"/>
      <c r="AX464"/>
      <c r="AY464"/>
      <c r="AZ464"/>
      <c r="BA464"/>
      <c r="BB464"/>
    </row>
    <row r="465" spans="2:54" s="5" customFormat="1" ht="15" hidden="1" customHeight="1" x14ac:dyDescent="0.25">
      <c r="B465" s="187"/>
      <c r="C465" s="171"/>
      <c r="D465" s="30"/>
      <c r="E465" s="30"/>
      <c r="F465" s="564"/>
      <c r="G465" s="1383"/>
      <c r="H465" s="535">
        <v>0</v>
      </c>
      <c r="I465" s="535"/>
      <c r="J465" s="535"/>
      <c r="K465" s="535">
        <v>0</v>
      </c>
      <c r="L465" s="1607"/>
      <c r="M465" s="1684"/>
      <c r="N465" s="1684"/>
      <c r="O465" s="1684"/>
      <c r="P465" s="1684"/>
      <c r="Q465" s="1666"/>
      <c r="R465" s="1666"/>
      <c r="S465" s="1666"/>
      <c r="T465" s="1666"/>
      <c r="U465" s="1666"/>
      <c r="V465" s="1666"/>
      <c r="W465" s="1666"/>
      <c r="X465" s="1666"/>
      <c r="Y465" s="1666"/>
      <c r="Z465" s="1666"/>
      <c r="AA465" s="1666"/>
      <c r="AB465" s="1666"/>
      <c r="AC465" s="1666"/>
      <c r="AD465" s="1383"/>
      <c r="AE465" s="1383"/>
      <c r="AF465" s="1383"/>
      <c r="AG465" s="1383"/>
      <c r="AH465" s="1383"/>
      <c r="AI465" s="1383"/>
      <c r="AJ465" s="1383"/>
      <c r="AK465" s="1383"/>
      <c r="AL465" s="1383"/>
      <c r="AM465" s="1383"/>
      <c r="AN465" s="1383"/>
      <c r="AO465" s="1383"/>
      <c r="AP465" s="1383"/>
      <c r="AQ465" s="1383"/>
      <c r="AR465" s="1383"/>
      <c r="AS465" s="1383"/>
      <c r="AT465" s="1383"/>
      <c r="AU465"/>
      <c r="AV465"/>
      <c r="AW465"/>
      <c r="AX465"/>
      <c r="AY465"/>
      <c r="AZ465"/>
      <c r="BA465"/>
      <c r="BB465"/>
    </row>
    <row r="466" spans="2:54" s="5" customFormat="1" ht="15" hidden="1" customHeight="1" x14ac:dyDescent="0.25">
      <c r="B466" s="181"/>
      <c r="C466" s="171"/>
      <c r="D466" s="30"/>
      <c r="E466" s="30"/>
      <c r="F466" s="564"/>
      <c r="G466" s="1383"/>
      <c r="H466" s="535">
        <v>0</v>
      </c>
      <c r="I466" s="535"/>
      <c r="J466" s="535"/>
      <c r="K466" s="535">
        <v>0</v>
      </c>
      <c r="L466" s="1607"/>
      <c r="M466" s="1684"/>
      <c r="N466" s="1684"/>
      <c r="O466" s="1684"/>
      <c r="P466" s="1684"/>
      <c r="Q466" s="1666"/>
      <c r="R466" s="1666"/>
      <c r="S466" s="1666"/>
      <c r="T466" s="1666"/>
      <c r="U466" s="1666"/>
      <c r="V466" s="1666"/>
      <c r="W466" s="1666"/>
      <c r="X466" s="1666"/>
      <c r="Y466" s="1666"/>
      <c r="Z466" s="1666"/>
      <c r="AA466" s="1666"/>
      <c r="AB466" s="1666"/>
      <c r="AC466" s="1666"/>
      <c r="AD466" s="1383"/>
      <c r="AE466" s="1383"/>
      <c r="AF466" s="1383"/>
      <c r="AG466" s="1383"/>
      <c r="AH466" s="1383"/>
      <c r="AI466" s="1383"/>
      <c r="AJ466" s="1383"/>
      <c r="AK466" s="1383"/>
      <c r="AL466" s="1383"/>
      <c r="AM466" s="1383"/>
      <c r="AN466" s="1383"/>
      <c r="AO466" s="1383"/>
      <c r="AP466" s="1383"/>
      <c r="AQ466" s="1383"/>
      <c r="AR466" s="1383"/>
      <c r="AS466" s="1383"/>
      <c r="AT466" s="1383"/>
      <c r="AU466"/>
      <c r="AV466"/>
      <c r="AW466"/>
      <c r="AX466"/>
      <c r="AY466"/>
      <c r="AZ466"/>
      <c r="BA466"/>
      <c r="BB466"/>
    </row>
    <row r="467" spans="2:54" s="5" customFormat="1" ht="15" hidden="1" customHeight="1" x14ac:dyDescent="0.25">
      <c r="B467" s="181"/>
      <c r="C467" s="171"/>
      <c r="D467" s="30"/>
      <c r="E467" s="30"/>
      <c r="F467" s="564"/>
      <c r="G467" s="1383"/>
      <c r="H467" s="535">
        <v>0</v>
      </c>
      <c r="I467" s="535"/>
      <c r="J467" s="535"/>
      <c r="K467" s="535">
        <v>0</v>
      </c>
      <c r="L467" s="1607"/>
      <c r="M467" s="1684"/>
      <c r="N467" s="1684"/>
      <c r="O467" s="1684"/>
      <c r="P467" s="1684"/>
      <c r="Q467" s="1666"/>
      <c r="R467" s="1666"/>
      <c r="S467" s="1666"/>
      <c r="T467" s="1666"/>
      <c r="U467" s="1666"/>
      <c r="V467" s="1666"/>
      <c r="W467" s="1666"/>
      <c r="X467" s="1666"/>
      <c r="Y467" s="1666"/>
      <c r="Z467" s="1666"/>
      <c r="AA467" s="1666"/>
      <c r="AB467" s="1666"/>
      <c r="AC467" s="1666"/>
      <c r="AD467" s="1383"/>
      <c r="AE467" s="1383"/>
      <c r="AF467" s="1383"/>
      <c r="AG467" s="1383"/>
      <c r="AH467" s="1383"/>
      <c r="AI467" s="1383"/>
      <c r="AJ467" s="1383"/>
      <c r="AK467" s="1383"/>
      <c r="AL467" s="1383"/>
      <c r="AM467" s="1383"/>
      <c r="AN467" s="1383"/>
      <c r="AO467" s="1383"/>
      <c r="AP467" s="1383"/>
      <c r="AQ467" s="1383"/>
      <c r="AR467" s="1383"/>
      <c r="AS467" s="1383"/>
      <c r="AT467" s="1383"/>
      <c r="AU467"/>
      <c r="AV467"/>
      <c r="AW467"/>
      <c r="AX467"/>
      <c r="AY467"/>
      <c r="AZ467"/>
      <c r="BA467"/>
      <c r="BB467"/>
    </row>
    <row r="468" spans="2:54" s="5" customFormat="1" ht="15" hidden="1" customHeight="1" x14ac:dyDescent="0.25">
      <c r="B468" s="181"/>
      <c r="C468" s="171"/>
      <c r="D468" s="30"/>
      <c r="E468" s="30"/>
      <c r="F468" s="564"/>
      <c r="G468" s="1383"/>
      <c r="H468" s="535">
        <v>0</v>
      </c>
      <c r="I468" s="535"/>
      <c r="J468" s="535"/>
      <c r="K468" s="535">
        <v>0</v>
      </c>
      <c r="L468" s="1607"/>
      <c r="M468" s="1684"/>
      <c r="N468" s="1684"/>
      <c r="O468" s="1684"/>
      <c r="P468" s="1684"/>
      <c r="Q468" s="1666"/>
      <c r="R468" s="1666"/>
      <c r="S468" s="1666"/>
      <c r="T468" s="1666"/>
      <c r="U468" s="1666"/>
      <c r="V468" s="1666"/>
      <c r="W468" s="1666"/>
      <c r="X468" s="1666"/>
      <c r="Y468" s="1666"/>
      <c r="Z468" s="1666"/>
      <c r="AA468" s="1666"/>
      <c r="AB468" s="1666"/>
      <c r="AC468" s="1666"/>
      <c r="AD468" s="1383"/>
      <c r="AE468" s="1383"/>
      <c r="AF468" s="1383"/>
      <c r="AG468" s="1383"/>
      <c r="AH468" s="1383"/>
      <c r="AI468" s="1383"/>
      <c r="AJ468" s="1383"/>
      <c r="AK468" s="1383"/>
      <c r="AL468" s="1383"/>
      <c r="AM468" s="1383"/>
      <c r="AN468" s="1383"/>
      <c r="AO468" s="1383"/>
      <c r="AP468" s="1383"/>
      <c r="AQ468" s="1383"/>
      <c r="AR468" s="1383"/>
      <c r="AS468" s="1383"/>
      <c r="AT468" s="1383"/>
      <c r="AU468"/>
      <c r="AV468"/>
      <c r="AW468"/>
      <c r="AX468"/>
      <c r="AY468"/>
      <c r="AZ468"/>
      <c r="BA468"/>
      <c r="BB468"/>
    </row>
    <row r="469" spans="2:54" s="5" customFormat="1" ht="15" hidden="1" customHeight="1" x14ac:dyDescent="0.25">
      <c r="B469" s="181"/>
      <c r="C469" s="171"/>
      <c r="D469" s="30"/>
      <c r="E469" s="30"/>
      <c r="F469" s="564"/>
      <c r="G469" s="1383"/>
      <c r="H469" s="535">
        <v>0</v>
      </c>
      <c r="I469" s="535"/>
      <c r="J469" s="535"/>
      <c r="K469" s="535">
        <v>0</v>
      </c>
      <c r="L469" s="1607"/>
      <c r="M469" s="1684"/>
      <c r="N469" s="1684"/>
      <c r="O469" s="1684"/>
      <c r="P469" s="1684"/>
      <c r="Q469" s="1666"/>
      <c r="R469" s="1666"/>
      <c r="S469" s="1666"/>
      <c r="T469" s="1666"/>
      <c r="U469" s="1666"/>
      <c r="V469" s="1666"/>
      <c r="W469" s="1666"/>
      <c r="X469" s="1666"/>
      <c r="Y469" s="1666"/>
      <c r="Z469" s="1666"/>
      <c r="AA469" s="1666"/>
      <c r="AB469" s="1666"/>
      <c r="AC469" s="1666"/>
      <c r="AD469" s="1383"/>
      <c r="AE469" s="1383"/>
      <c r="AF469" s="1383"/>
      <c r="AG469" s="1383"/>
      <c r="AH469" s="1383"/>
      <c r="AI469" s="1383"/>
      <c r="AJ469" s="1383"/>
      <c r="AK469" s="1383"/>
      <c r="AL469" s="1383"/>
      <c r="AM469" s="1383"/>
      <c r="AN469" s="1383"/>
      <c r="AO469" s="1383"/>
      <c r="AP469" s="1383"/>
      <c r="AQ469" s="1383"/>
      <c r="AR469" s="1383"/>
      <c r="AS469" s="1383"/>
      <c r="AT469" s="1383"/>
      <c r="AU469"/>
      <c r="AV469"/>
      <c r="AW469"/>
      <c r="AX469"/>
      <c r="AY469"/>
      <c r="AZ469"/>
      <c r="BA469"/>
      <c r="BB469"/>
    </row>
    <row r="470" spans="2:54" s="5" customFormat="1" ht="15" hidden="1" customHeight="1" x14ac:dyDescent="0.25">
      <c r="B470" s="181"/>
      <c r="C470" s="171"/>
      <c r="D470" s="30"/>
      <c r="E470" s="30"/>
      <c r="F470" s="564"/>
      <c r="G470" s="1383"/>
      <c r="H470" s="535">
        <v>0</v>
      </c>
      <c r="I470" s="535"/>
      <c r="J470" s="535"/>
      <c r="K470" s="535">
        <v>0</v>
      </c>
      <c r="L470" s="1607"/>
      <c r="M470" s="1684"/>
      <c r="N470" s="1684"/>
      <c r="O470" s="1684"/>
      <c r="P470" s="1684"/>
      <c r="Q470" s="1666"/>
      <c r="R470" s="1666"/>
      <c r="S470" s="1666"/>
      <c r="T470" s="1666"/>
      <c r="U470" s="1666"/>
      <c r="V470" s="1666"/>
      <c r="W470" s="1666"/>
      <c r="X470" s="1666"/>
      <c r="Y470" s="1666"/>
      <c r="Z470" s="1666"/>
      <c r="AA470" s="1666"/>
      <c r="AB470" s="1666"/>
      <c r="AC470" s="1666"/>
      <c r="AD470" s="1383"/>
      <c r="AE470" s="1383"/>
      <c r="AF470" s="1383"/>
      <c r="AG470" s="1383"/>
      <c r="AH470" s="1383"/>
      <c r="AI470" s="1383"/>
      <c r="AJ470" s="1383"/>
      <c r="AK470" s="1383"/>
      <c r="AL470" s="1383"/>
      <c r="AM470" s="1383"/>
      <c r="AN470" s="1383"/>
      <c r="AO470" s="1383"/>
      <c r="AP470" s="1383"/>
      <c r="AQ470" s="1383"/>
      <c r="AR470" s="1383"/>
      <c r="AS470" s="1383"/>
      <c r="AT470" s="1383"/>
      <c r="AU470"/>
      <c r="AV470"/>
      <c r="AW470"/>
      <c r="AX470"/>
      <c r="AY470"/>
      <c r="AZ470"/>
      <c r="BA470"/>
      <c r="BB470"/>
    </row>
    <row r="471" spans="2:54" s="5" customFormat="1" ht="15" hidden="1" customHeight="1" x14ac:dyDescent="0.25">
      <c r="B471" s="247" t="s">
        <v>1275</v>
      </c>
      <c r="C471" s="195">
        <v>0</v>
      </c>
      <c r="D471" s="30"/>
      <c r="E471" s="30"/>
      <c r="F471" s="564"/>
      <c r="G471" s="1383"/>
      <c r="H471" s="535"/>
      <c r="I471" s="535"/>
      <c r="J471" s="535"/>
      <c r="K471" s="535">
        <v>0</v>
      </c>
      <c r="L471" s="1607"/>
      <c r="M471" s="1684"/>
      <c r="N471" s="1684"/>
      <c r="O471" s="1684"/>
      <c r="P471" s="1684"/>
      <c r="Q471" s="1666"/>
      <c r="R471" s="1666"/>
      <c r="S471" s="1666"/>
      <c r="T471" s="1666"/>
      <c r="U471" s="1666"/>
      <c r="V471" s="1666"/>
      <c r="W471" s="1666"/>
      <c r="X471" s="1666"/>
      <c r="Y471" s="1666"/>
      <c r="Z471" s="1666"/>
      <c r="AA471" s="1666"/>
      <c r="AB471" s="1666"/>
      <c r="AC471" s="1666"/>
      <c r="AD471" s="1383"/>
      <c r="AE471" s="1383"/>
      <c r="AF471" s="1383"/>
      <c r="AG471" s="1383"/>
      <c r="AH471" s="1383"/>
      <c r="AI471" s="1383"/>
      <c r="AJ471" s="1383"/>
      <c r="AK471" s="1383"/>
      <c r="AL471" s="1383"/>
      <c r="AM471" s="1383"/>
      <c r="AN471" s="1383"/>
      <c r="AO471" s="1383"/>
      <c r="AP471" s="1383"/>
      <c r="AQ471" s="1383"/>
      <c r="AR471" s="1383"/>
      <c r="AS471" s="1383"/>
      <c r="AT471" s="1383"/>
      <c r="AU471"/>
      <c r="AV471"/>
      <c r="AW471"/>
      <c r="AX471"/>
      <c r="AY471"/>
      <c r="AZ471"/>
      <c r="BA471"/>
      <c r="BB471"/>
    </row>
    <row r="472" spans="2:54" s="5" customFormat="1" ht="15" hidden="1" customHeight="1" x14ac:dyDescent="0.25">
      <c r="B472" s="181" t="s">
        <v>1229</v>
      </c>
      <c r="C472" s="171"/>
      <c r="D472" s="30"/>
      <c r="E472" s="30"/>
      <c r="F472" s="564"/>
      <c r="G472" s="1383">
        <v>0</v>
      </c>
      <c r="H472" s="535">
        <v>0</v>
      </c>
      <c r="I472" s="535"/>
      <c r="J472" s="535"/>
      <c r="K472" s="535">
        <v>0</v>
      </c>
      <c r="L472" s="1607"/>
      <c r="M472" s="1684"/>
      <c r="N472" s="1684"/>
      <c r="O472" s="1684"/>
      <c r="P472" s="1684"/>
      <c r="Q472" s="1666"/>
      <c r="R472" s="1666"/>
      <c r="S472" s="1666"/>
      <c r="T472" s="1666"/>
      <c r="U472" s="1666"/>
      <c r="V472" s="1666"/>
      <c r="W472" s="1666"/>
      <c r="X472" s="1666"/>
      <c r="Y472" s="1666"/>
      <c r="Z472" s="1666"/>
      <c r="AA472" s="1666"/>
      <c r="AB472" s="1666"/>
      <c r="AC472" s="1666"/>
      <c r="AD472" s="1383"/>
      <c r="AE472" s="1383"/>
      <c r="AF472" s="1383"/>
      <c r="AG472" s="1383"/>
      <c r="AH472" s="1383"/>
      <c r="AI472" s="1383"/>
      <c r="AJ472" s="1383"/>
      <c r="AK472" s="1383"/>
      <c r="AL472" s="1383"/>
      <c r="AM472" s="1383"/>
      <c r="AN472" s="1383"/>
      <c r="AO472" s="1383"/>
      <c r="AP472" s="1383"/>
      <c r="AQ472" s="1383"/>
      <c r="AR472" s="1383"/>
      <c r="AS472" s="1383"/>
      <c r="AT472" s="1383"/>
      <c r="AU472"/>
      <c r="AV472"/>
      <c r="AW472"/>
      <c r="AX472"/>
      <c r="AY472"/>
      <c r="AZ472"/>
      <c r="BA472"/>
      <c r="BB472"/>
    </row>
    <row r="473" spans="2:54" s="5" customFormat="1" ht="15" hidden="1" customHeight="1" x14ac:dyDescent="0.25">
      <c r="B473" s="181" t="s">
        <v>1238</v>
      </c>
      <c r="C473" s="171"/>
      <c r="D473" s="30"/>
      <c r="E473" s="30"/>
      <c r="F473" s="564"/>
      <c r="G473" s="1383">
        <v>0</v>
      </c>
      <c r="H473" s="535">
        <v>0</v>
      </c>
      <c r="I473" s="535"/>
      <c r="J473" s="535"/>
      <c r="K473" s="535">
        <v>0</v>
      </c>
      <c r="L473" s="1607"/>
      <c r="M473" s="1684"/>
      <c r="N473" s="1684"/>
      <c r="O473" s="1684"/>
      <c r="P473" s="1684"/>
      <c r="Q473" s="1666"/>
      <c r="R473" s="1666"/>
      <c r="S473" s="1666"/>
      <c r="T473" s="1666"/>
      <c r="U473" s="1666"/>
      <c r="V473" s="1666"/>
      <c r="W473" s="1666"/>
      <c r="X473" s="1666"/>
      <c r="Y473" s="1666"/>
      <c r="Z473" s="1666"/>
      <c r="AA473" s="1666"/>
      <c r="AB473" s="1666"/>
      <c r="AC473" s="1666"/>
      <c r="AD473" s="1383"/>
      <c r="AE473" s="1383"/>
      <c r="AF473" s="1383"/>
      <c r="AG473" s="1383"/>
      <c r="AH473" s="1383"/>
      <c r="AI473" s="1383"/>
      <c r="AJ473" s="1383"/>
      <c r="AK473" s="1383"/>
      <c r="AL473" s="1383"/>
      <c r="AM473" s="1383"/>
      <c r="AN473" s="1383"/>
      <c r="AO473" s="1383"/>
      <c r="AP473" s="1383"/>
      <c r="AQ473" s="1383"/>
      <c r="AR473" s="1383"/>
      <c r="AS473" s="1383"/>
      <c r="AT473" s="1383"/>
      <c r="AU473"/>
      <c r="AV473"/>
      <c r="AW473"/>
      <c r="AX473"/>
      <c r="AY473"/>
      <c r="AZ473"/>
      <c r="BA473"/>
      <c r="BB473"/>
    </row>
    <row r="474" spans="2:54" s="5" customFormat="1" ht="15" hidden="1" customHeight="1" x14ac:dyDescent="0.25">
      <c r="B474" s="181" t="s">
        <v>1237</v>
      </c>
      <c r="C474" s="171"/>
      <c r="D474" s="30"/>
      <c r="E474" s="30"/>
      <c r="F474" s="564"/>
      <c r="G474" s="1383">
        <v>0</v>
      </c>
      <c r="H474" s="535">
        <v>0</v>
      </c>
      <c r="I474" s="535"/>
      <c r="J474" s="535"/>
      <c r="K474" s="535">
        <v>0</v>
      </c>
      <c r="L474" s="1607"/>
      <c r="M474" s="1684"/>
      <c r="N474" s="1684"/>
      <c r="O474" s="1684"/>
      <c r="P474" s="1684"/>
      <c r="Q474" s="1666"/>
      <c r="R474" s="1666"/>
      <c r="S474" s="1666"/>
      <c r="T474" s="1666"/>
      <c r="U474" s="1666"/>
      <c r="V474" s="1666"/>
      <c r="W474" s="1666"/>
      <c r="X474" s="1666"/>
      <c r="Y474" s="1666"/>
      <c r="Z474" s="1666"/>
      <c r="AA474" s="1666"/>
      <c r="AB474" s="1666"/>
      <c r="AC474" s="1666"/>
      <c r="AD474" s="1383"/>
      <c r="AE474" s="1383"/>
      <c r="AF474" s="1383"/>
      <c r="AG474" s="1383"/>
      <c r="AH474" s="1383"/>
      <c r="AI474" s="1383"/>
      <c r="AJ474" s="1383"/>
      <c r="AK474" s="1383"/>
      <c r="AL474" s="1383"/>
      <c r="AM474" s="1383"/>
      <c r="AN474" s="1383"/>
      <c r="AO474" s="1383"/>
      <c r="AP474" s="1383"/>
      <c r="AQ474" s="1383"/>
      <c r="AR474" s="1383"/>
      <c r="AS474" s="1383"/>
      <c r="AT474" s="1383"/>
      <c r="AU474"/>
      <c r="AV474"/>
      <c r="AW474"/>
      <c r="AX474"/>
      <c r="AY474"/>
      <c r="AZ474"/>
      <c r="BA474"/>
      <c r="BB474"/>
    </row>
    <row r="475" spans="2:54" s="5" customFormat="1" ht="15" hidden="1" customHeight="1" x14ac:dyDescent="0.25">
      <c r="B475" s="181"/>
      <c r="C475" s="171"/>
      <c r="D475" s="30"/>
      <c r="E475" s="30"/>
      <c r="F475" s="564"/>
      <c r="G475" s="1383"/>
      <c r="H475" s="535">
        <v>0</v>
      </c>
      <c r="I475" s="535"/>
      <c r="J475" s="535"/>
      <c r="K475" s="535">
        <v>0</v>
      </c>
      <c r="L475" s="1607"/>
      <c r="M475" s="1684"/>
      <c r="N475" s="1684"/>
      <c r="O475" s="1684"/>
      <c r="P475" s="1684"/>
      <c r="Q475" s="1666"/>
      <c r="R475" s="1666"/>
      <c r="S475" s="1666"/>
      <c r="T475" s="1666"/>
      <c r="U475" s="1666"/>
      <c r="V475" s="1666"/>
      <c r="W475" s="1666"/>
      <c r="X475" s="1666"/>
      <c r="Y475" s="1666"/>
      <c r="Z475" s="1666"/>
      <c r="AA475" s="1666"/>
      <c r="AB475" s="1666"/>
      <c r="AC475" s="1666"/>
      <c r="AD475" s="1383"/>
      <c r="AE475" s="1383"/>
      <c r="AF475" s="1383"/>
      <c r="AG475" s="1383"/>
      <c r="AH475" s="1383"/>
      <c r="AI475" s="1383"/>
      <c r="AJ475" s="1383"/>
      <c r="AK475" s="1383"/>
      <c r="AL475" s="1383"/>
      <c r="AM475" s="1383"/>
      <c r="AN475" s="1383"/>
      <c r="AO475" s="1383"/>
      <c r="AP475" s="1383"/>
      <c r="AQ475" s="1383"/>
      <c r="AR475" s="1383"/>
      <c r="AS475" s="1383"/>
      <c r="AT475" s="1383"/>
      <c r="AU475"/>
      <c r="AV475"/>
      <c r="AW475"/>
      <c r="AX475"/>
      <c r="AY475"/>
      <c r="AZ475"/>
      <c r="BA475"/>
      <c r="BB475"/>
    </row>
    <row r="476" spans="2:54" s="5" customFormat="1" ht="15" hidden="1" customHeight="1" x14ac:dyDescent="0.25">
      <c r="B476" s="181"/>
      <c r="C476" s="171"/>
      <c r="D476" s="30"/>
      <c r="E476" s="30"/>
      <c r="F476" s="564"/>
      <c r="G476" s="1383"/>
      <c r="H476" s="535">
        <v>0</v>
      </c>
      <c r="I476" s="535"/>
      <c r="J476" s="535"/>
      <c r="K476" s="535">
        <v>0</v>
      </c>
      <c r="L476" s="1607"/>
      <c r="M476" s="1684"/>
      <c r="N476" s="1684"/>
      <c r="O476" s="1684"/>
      <c r="P476" s="1684"/>
      <c r="Q476" s="1666"/>
      <c r="R476" s="1666"/>
      <c r="S476" s="1666"/>
      <c r="T476" s="1666"/>
      <c r="U476" s="1666"/>
      <c r="V476" s="1666"/>
      <c r="W476" s="1666"/>
      <c r="X476" s="1666"/>
      <c r="Y476" s="1666"/>
      <c r="Z476" s="1666"/>
      <c r="AA476" s="1666"/>
      <c r="AB476" s="1666"/>
      <c r="AC476" s="1666"/>
      <c r="AD476" s="1383"/>
      <c r="AE476" s="1383"/>
      <c r="AF476" s="1383"/>
      <c r="AG476" s="1383"/>
      <c r="AH476" s="1383"/>
      <c r="AI476" s="1383"/>
      <c r="AJ476" s="1383"/>
      <c r="AK476" s="1383"/>
      <c r="AL476" s="1383"/>
      <c r="AM476" s="1383"/>
      <c r="AN476" s="1383"/>
      <c r="AO476" s="1383"/>
      <c r="AP476" s="1383"/>
      <c r="AQ476" s="1383"/>
      <c r="AR476" s="1383"/>
      <c r="AS476" s="1383"/>
      <c r="AT476" s="1383"/>
      <c r="AU476"/>
      <c r="AV476"/>
      <c r="AW476"/>
      <c r="AX476"/>
      <c r="AY476"/>
      <c r="AZ476"/>
      <c r="BA476"/>
      <c r="BB476"/>
    </row>
    <row r="477" spans="2:54" s="5" customFormat="1" ht="15" hidden="1" customHeight="1" x14ac:dyDescent="0.25">
      <c r="B477" s="181"/>
      <c r="C477" s="171"/>
      <c r="D477" s="30"/>
      <c r="E477" s="30"/>
      <c r="F477" s="564"/>
      <c r="G477" s="1383"/>
      <c r="H477" s="535">
        <v>0</v>
      </c>
      <c r="I477" s="535"/>
      <c r="J477" s="535"/>
      <c r="K477" s="535">
        <v>0</v>
      </c>
      <c r="L477" s="1607"/>
      <c r="M477" s="1684"/>
      <c r="N477" s="1684"/>
      <c r="O477" s="1684"/>
      <c r="P477" s="1684"/>
      <c r="Q477" s="1666"/>
      <c r="R477" s="1666"/>
      <c r="S477" s="1666"/>
      <c r="T477" s="1666"/>
      <c r="U477" s="1666"/>
      <c r="V477" s="1666"/>
      <c r="W477" s="1666"/>
      <c r="X477" s="1666"/>
      <c r="Y477" s="1666"/>
      <c r="Z477" s="1666"/>
      <c r="AA477" s="1666"/>
      <c r="AB477" s="1666"/>
      <c r="AC477" s="1666"/>
      <c r="AD477" s="1383"/>
      <c r="AE477" s="1383"/>
      <c r="AF477" s="1383"/>
      <c r="AG477" s="1383"/>
      <c r="AH477" s="1383"/>
      <c r="AI477" s="1383"/>
      <c r="AJ477" s="1383"/>
      <c r="AK477" s="1383"/>
      <c r="AL477" s="1383"/>
      <c r="AM477" s="1383"/>
      <c r="AN477" s="1383"/>
      <c r="AO477" s="1383"/>
      <c r="AP477" s="1383"/>
      <c r="AQ477" s="1383"/>
      <c r="AR477" s="1383"/>
      <c r="AS477" s="1383"/>
      <c r="AT477" s="1383"/>
      <c r="AU477"/>
      <c r="AV477"/>
      <c r="AW477"/>
      <c r="AX477"/>
      <c r="AY477"/>
      <c r="AZ477"/>
      <c r="BA477"/>
      <c r="BB477"/>
    </row>
    <row r="478" spans="2:54" s="5" customFormat="1" ht="15" hidden="1" customHeight="1" x14ac:dyDescent="0.25">
      <c r="B478" s="181"/>
      <c r="C478" s="171"/>
      <c r="D478" s="30"/>
      <c r="E478" s="30"/>
      <c r="F478" s="564"/>
      <c r="G478" s="1383"/>
      <c r="H478" s="535">
        <v>0</v>
      </c>
      <c r="I478" s="535"/>
      <c r="J478" s="535"/>
      <c r="K478" s="535">
        <v>0</v>
      </c>
      <c r="L478" s="1607"/>
      <c r="M478" s="1684"/>
      <c r="N478" s="1684"/>
      <c r="O478" s="1684"/>
      <c r="P478" s="1684"/>
      <c r="Q478" s="1666"/>
      <c r="R478" s="1666"/>
      <c r="S478" s="1666"/>
      <c r="T478" s="1666"/>
      <c r="U478" s="1666"/>
      <c r="V478" s="1666"/>
      <c r="W478" s="1666"/>
      <c r="X478" s="1666"/>
      <c r="Y478" s="1666"/>
      <c r="Z478" s="1666"/>
      <c r="AA478" s="1666"/>
      <c r="AB478" s="1666"/>
      <c r="AC478" s="1666"/>
      <c r="AD478" s="1383"/>
      <c r="AE478" s="1383"/>
      <c r="AF478" s="1383"/>
      <c r="AG478" s="1383"/>
      <c r="AH478" s="1383"/>
      <c r="AI478" s="1383"/>
      <c r="AJ478" s="1383"/>
      <c r="AK478" s="1383"/>
      <c r="AL478" s="1383"/>
      <c r="AM478" s="1383"/>
      <c r="AN478" s="1383"/>
      <c r="AO478" s="1383"/>
      <c r="AP478" s="1383"/>
      <c r="AQ478" s="1383"/>
      <c r="AR478" s="1383"/>
      <c r="AS478" s="1383"/>
      <c r="AT478" s="1383"/>
      <c r="AU478"/>
      <c r="AV478"/>
      <c r="AW478"/>
      <c r="AX478"/>
      <c r="AY478"/>
      <c r="AZ478"/>
      <c r="BA478"/>
      <c r="BB478"/>
    </row>
    <row r="479" spans="2:54" s="5" customFormat="1" ht="19.5" hidden="1" customHeight="1" x14ac:dyDescent="0.25">
      <c r="B479" s="247" t="s">
        <v>1276</v>
      </c>
      <c r="C479" s="195">
        <v>0</v>
      </c>
      <c r="D479" s="36"/>
      <c r="E479" s="36"/>
      <c r="F479" s="583"/>
      <c r="G479" s="1383"/>
      <c r="H479" s="535"/>
      <c r="I479" s="535"/>
      <c r="J479" s="535"/>
      <c r="K479" s="535">
        <v>0</v>
      </c>
      <c r="L479" s="1607"/>
      <c r="M479" s="1684"/>
      <c r="N479" s="1684"/>
      <c r="O479" s="1684"/>
      <c r="P479" s="1684"/>
      <c r="Q479" s="1666"/>
      <c r="R479" s="1666"/>
      <c r="S479" s="1666"/>
      <c r="T479" s="1666"/>
      <c r="U479" s="1666"/>
      <c r="V479" s="1666"/>
      <c r="W479" s="1666"/>
      <c r="X479" s="1666"/>
      <c r="Y479" s="1666"/>
      <c r="Z479" s="1666"/>
      <c r="AA479" s="1666"/>
      <c r="AB479" s="1666"/>
      <c r="AC479" s="1666"/>
      <c r="AD479" s="1383"/>
      <c r="AE479" s="1383"/>
      <c r="AF479" s="1383"/>
      <c r="AG479" s="1383"/>
      <c r="AH479" s="1383"/>
      <c r="AI479" s="1383"/>
      <c r="AJ479" s="1383"/>
      <c r="AK479" s="1383"/>
      <c r="AL479" s="1383"/>
      <c r="AM479" s="1383"/>
      <c r="AN479" s="1383"/>
      <c r="AO479" s="1383"/>
      <c r="AP479" s="1383"/>
      <c r="AQ479" s="1383"/>
      <c r="AR479" s="1383"/>
      <c r="AS479" s="1383"/>
      <c r="AT479" s="1383"/>
      <c r="AU479"/>
      <c r="AV479"/>
      <c r="AW479"/>
      <c r="AX479"/>
      <c r="AY479"/>
      <c r="AZ479"/>
      <c r="BA479"/>
      <c r="BB479"/>
    </row>
    <row r="480" spans="2:54" s="5" customFormat="1" hidden="1" x14ac:dyDescent="0.25">
      <c r="B480" s="187" t="s">
        <v>1233</v>
      </c>
      <c r="C480" s="171"/>
      <c r="D480" s="30"/>
      <c r="E480" s="30"/>
      <c r="F480" s="564"/>
      <c r="G480" s="1383">
        <v>0</v>
      </c>
      <c r="H480" s="535">
        <v>0</v>
      </c>
      <c r="I480" s="535"/>
      <c r="J480" s="535"/>
      <c r="K480" s="535">
        <v>0</v>
      </c>
      <c r="L480" s="1607"/>
      <c r="M480" s="1684"/>
      <c r="N480" s="1684"/>
      <c r="O480" s="1684"/>
      <c r="P480" s="1684"/>
      <c r="Q480" s="1666"/>
      <c r="R480" s="1666"/>
      <c r="S480" s="1666"/>
      <c r="T480" s="1666"/>
      <c r="U480" s="1666"/>
      <c r="V480" s="1666"/>
      <c r="W480" s="1666"/>
      <c r="X480" s="1666"/>
      <c r="Y480" s="1666"/>
      <c r="Z480" s="1666"/>
      <c r="AA480" s="1666"/>
      <c r="AB480" s="1666"/>
      <c r="AC480" s="1666"/>
      <c r="AD480" s="1383"/>
      <c r="AE480" s="1383"/>
      <c r="AF480" s="1383"/>
      <c r="AG480" s="1383"/>
      <c r="AH480" s="1383"/>
      <c r="AI480" s="1383"/>
      <c r="AJ480" s="1383"/>
      <c r="AK480" s="1383"/>
      <c r="AL480" s="1383"/>
      <c r="AM480" s="1383"/>
      <c r="AN480" s="1383"/>
      <c r="AO480" s="1383"/>
      <c r="AP480" s="1383"/>
      <c r="AQ480" s="1383"/>
      <c r="AR480" s="1383"/>
      <c r="AS480" s="1383"/>
      <c r="AT480" s="1383"/>
      <c r="AU480"/>
      <c r="AV480"/>
      <c r="AW480"/>
      <c r="AX480"/>
      <c r="AY480"/>
      <c r="AZ480"/>
      <c r="BA480"/>
      <c r="BB480"/>
    </row>
    <row r="481" spans="2:54" s="5" customFormat="1" ht="15" hidden="1" customHeight="1" x14ac:dyDescent="0.25">
      <c r="B481" s="187"/>
      <c r="C481" s="171"/>
      <c r="D481" s="30"/>
      <c r="E481" s="30"/>
      <c r="F481" s="564"/>
      <c r="G481" s="1383">
        <v>0</v>
      </c>
      <c r="H481" s="535">
        <v>0</v>
      </c>
      <c r="I481" s="535"/>
      <c r="J481" s="535"/>
      <c r="K481" s="535"/>
      <c r="L481" s="1607"/>
      <c r="M481" s="1684"/>
      <c r="N481" s="1684"/>
      <c r="O481" s="1684"/>
      <c r="P481" s="1684"/>
      <c r="Q481" s="1666"/>
      <c r="R481" s="1666"/>
      <c r="S481" s="1666"/>
      <c r="T481" s="1666"/>
      <c r="U481" s="1666"/>
      <c r="V481" s="1666"/>
      <c r="W481" s="1666"/>
      <c r="X481" s="1666"/>
      <c r="Y481" s="1666"/>
      <c r="Z481" s="1666"/>
      <c r="AA481" s="1666"/>
      <c r="AB481" s="1666"/>
      <c r="AC481" s="1666"/>
      <c r="AD481" s="1383"/>
      <c r="AE481" s="1383"/>
      <c r="AF481" s="1383"/>
      <c r="AG481" s="1383"/>
      <c r="AH481" s="1383"/>
      <c r="AI481" s="1383"/>
      <c r="AJ481" s="1383"/>
      <c r="AK481" s="1383"/>
      <c r="AL481" s="1383"/>
      <c r="AM481" s="1383"/>
      <c r="AN481" s="1383"/>
      <c r="AO481" s="1383"/>
      <c r="AP481" s="1383"/>
      <c r="AQ481" s="1383"/>
      <c r="AR481" s="1383"/>
      <c r="AS481" s="1383"/>
      <c r="AT481" s="1383"/>
      <c r="AU481"/>
      <c r="AV481"/>
      <c r="AW481"/>
      <c r="AX481"/>
      <c r="AY481"/>
      <c r="AZ481"/>
      <c r="BA481"/>
      <c r="BB481"/>
    </row>
    <row r="482" spans="2:54" s="5" customFormat="1" ht="15" hidden="1" customHeight="1" x14ac:dyDescent="0.25">
      <c r="B482" s="187"/>
      <c r="C482" s="171"/>
      <c r="D482" s="30"/>
      <c r="E482" s="30"/>
      <c r="F482" s="564"/>
      <c r="G482" s="1383">
        <v>0</v>
      </c>
      <c r="H482" s="535">
        <v>0</v>
      </c>
      <c r="I482" s="535"/>
      <c r="J482" s="535"/>
      <c r="K482" s="535"/>
      <c r="L482" s="1607"/>
      <c r="M482" s="1684"/>
      <c r="N482" s="1684"/>
      <c r="O482" s="1684"/>
      <c r="P482" s="1684"/>
      <c r="Q482" s="1666"/>
      <c r="R482" s="1666"/>
      <c r="S482" s="1666"/>
      <c r="T482" s="1666"/>
      <c r="U482" s="1666"/>
      <c r="V482" s="1666"/>
      <c r="W482" s="1666"/>
      <c r="X482" s="1666"/>
      <c r="Y482" s="1666"/>
      <c r="Z482" s="1666"/>
      <c r="AA482" s="1666"/>
      <c r="AB482" s="1666"/>
      <c r="AC482" s="1666"/>
      <c r="AD482" s="1383"/>
      <c r="AE482" s="1383"/>
      <c r="AF482" s="1383"/>
      <c r="AG482" s="1383"/>
      <c r="AH482" s="1383"/>
      <c r="AI482" s="1383"/>
      <c r="AJ482" s="1383"/>
      <c r="AK482" s="1383"/>
      <c r="AL482" s="1383"/>
      <c r="AM482" s="1383"/>
      <c r="AN482" s="1383"/>
      <c r="AO482" s="1383"/>
      <c r="AP482" s="1383"/>
      <c r="AQ482" s="1383"/>
      <c r="AR482" s="1383"/>
      <c r="AS482" s="1383"/>
      <c r="AT482" s="1383"/>
      <c r="AU482"/>
      <c r="AV482"/>
      <c r="AW482"/>
      <c r="AX482"/>
      <c r="AY482"/>
      <c r="AZ482"/>
      <c r="BA482"/>
      <c r="BB482"/>
    </row>
    <row r="483" spans="2:54" s="5" customFormat="1" ht="15" hidden="1" customHeight="1" x14ac:dyDescent="0.25">
      <c r="B483" s="187"/>
      <c r="C483" s="171"/>
      <c r="D483" s="30"/>
      <c r="E483" s="30"/>
      <c r="F483" s="564"/>
      <c r="G483" s="1383">
        <v>0</v>
      </c>
      <c r="H483" s="535">
        <v>0</v>
      </c>
      <c r="I483" s="535"/>
      <c r="J483" s="535"/>
      <c r="K483" s="535"/>
      <c r="L483" s="1607"/>
      <c r="M483" s="1684"/>
      <c r="N483" s="1684"/>
      <c r="O483" s="1684"/>
      <c r="P483" s="1684"/>
      <c r="Q483" s="1666"/>
      <c r="R483" s="1666"/>
      <c r="S483" s="1666"/>
      <c r="T483" s="1666"/>
      <c r="U483" s="1666"/>
      <c r="V483" s="1666"/>
      <c r="W483" s="1666"/>
      <c r="X483" s="1666"/>
      <c r="Y483" s="1666"/>
      <c r="Z483" s="1666"/>
      <c r="AA483" s="1666"/>
      <c r="AB483" s="1666"/>
      <c r="AC483" s="1666"/>
      <c r="AD483" s="1383"/>
      <c r="AE483" s="1383"/>
      <c r="AF483" s="1383"/>
      <c r="AG483" s="1383"/>
      <c r="AH483" s="1383"/>
      <c r="AI483" s="1383"/>
      <c r="AJ483" s="1383"/>
      <c r="AK483" s="1383"/>
      <c r="AL483" s="1383"/>
      <c r="AM483" s="1383"/>
      <c r="AN483" s="1383"/>
      <c r="AO483" s="1383"/>
      <c r="AP483" s="1383"/>
      <c r="AQ483" s="1383"/>
      <c r="AR483" s="1383"/>
      <c r="AS483" s="1383"/>
      <c r="AT483" s="1383"/>
      <c r="AU483"/>
      <c r="AV483"/>
      <c r="AW483"/>
      <c r="AX483"/>
      <c r="AY483"/>
      <c r="AZ483"/>
      <c r="BA483"/>
      <c r="BB483"/>
    </row>
    <row r="484" spans="2:54" s="5" customFormat="1" ht="15" hidden="1" customHeight="1" x14ac:dyDescent="0.25">
      <c r="B484" s="187"/>
      <c r="C484" s="171"/>
      <c r="D484" s="30"/>
      <c r="E484" s="30"/>
      <c r="F484" s="564"/>
      <c r="G484" s="1383">
        <v>0</v>
      </c>
      <c r="H484" s="535">
        <v>0</v>
      </c>
      <c r="I484" s="535"/>
      <c r="J484" s="535"/>
      <c r="K484" s="535"/>
      <c r="L484" s="1607"/>
      <c r="M484" s="1684"/>
      <c r="N484" s="1684"/>
      <c r="O484" s="1684"/>
      <c r="P484" s="1684"/>
      <c r="Q484" s="1666"/>
      <c r="R484" s="1666"/>
      <c r="S484" s="1666"/>
      <c r="T484" s="1666"/>
      <c r="U484" s="1666"/>
      <c r="V484" s="1666"/>
      <c r="W484" s="1666"/>
      <c r="X484" s="1666"/>
      <c r="Y484" s="1666"/>
      <c r="Z484" s="1666"/>
      <c r="AA484" s="1666"/>
      <c r="AB484" s="1666"/>
      <c r="AC484" s="1666"/>
      <c r="AD484" s="1383"/>
      <c r="AE484" s="1383"/>
      <c r="AF484" s="1383"/>
      <c r="AG484" s="1383"/>
      <c r="AH484" s="1383"/>
      <c r="AI484" s="1383"/>
      <c r="AJ484" s="1383"/>
      <c r="AK484" s="1383"/>
      <c r="AL484" s="1383"/>
      <c r="AM484" s="1383"/>
      <c r="AN484" s="1383"/>
      <c r="AO484" s="1383"/>
      <c r="AP484" s="1383"/>
      <c r="AQ484" s="1383"/>
      <c r="AR484" s="1383"/>
      <c r="AS484" s="1383"/>
      <c r="AT484" s="1383"/>
      <c r="AU484"/>
      <c r="AV484"/>
      <c r="AW484"/>
      <c r="AX484"/>
      <c r="AY484"/>
      <c r="AZ484"/>
      <c r="BA484"/>
      <c r="BB484"/>
    </row>
    <row r="485" spans="2:54" s="5" customFormat="1" ht="15" hidden="1" customHeight="1" x14ac:dyDescent="0.25">
      <c r="B485" s="187"/>
      <c r="C485" s="171"/>
      <c r="D485" s="30"/>
      <c r="E485" s="30"/>
      <c r="F485" s="564"/>
      <c r="G485" s="1383">
        <v>0</v>
      </c>
      <c r="H485" s="535">
        <v>0</v>
      </c>
      <c r="I485" s="535"/>
      <c r="J485" s="535"/>
      <c r="K485" s="535"/>
      <c r="L485" s="1607"/>
      <c r="M485" s="1684"/>
      <c r="N485" s="1684"/>
      <c r="O485" s="1684"/>
      <c r="P485" s="1684"/>
      <c r="Q485" s="1666"/>
      <c r="R485" s="1666"/>
      <c r="S485" s="1666"/>
      <c r="T485" s="1666"/>
      <c r="U485" s="1666"/>
      <c r="V485" s="1666"/>
      <c r="W485" s="1666"/>
      <c r="X485" s="1666"/>
      <c r="Y485" s="1666"/>
      <c r="Z485" s="1666"/>
      <c r="AA485" s="1666"/>
      <c r="AB485" s="1666"/>
      <c r="AC485" s="1666"/>
      <c r="AD485" s="1383"/>
      <c r="AE485" s="1383"/>
      <c r="AF485" s="1383"/>
      <c r="AG485" s="1383"/>
      <c r="AH485" s="1383"/>
      <c r="AI485" s="1383"/>
      <c r="AJ485" s="1383"/>
      <c r="AK485" s="1383"/>
      <c r="AL485" s="1383"/>
      <c r="AM485" s="1383"/>
      <c r="AN485" s="1383"/>
      <c r="AO485" s="1383"/>
      <c r="AP485" s="1383"/>
      <c r="AQ485" s="1383"/>
      <c r="AR485" s="1383"/>
      <c r="AS485" s="1383"/>
      <c r="AT485" s="1383"/>
      <c r="AU485"/>
      <c r="AV485"/>
      <c r="AW485"/>
      <c r="AX485"/>
      <c r="AY485"/>
      <c r="AZ485"/>
      <c r="BA485"/>
      <c r="BB485"/>
    </row>
    <row r="486" spans="2:54" s="5" customFormat="1" ht="15" hidden="1" customHeight="1" x14ac:dyDescent="0.25">
      <c r="B486" s="187"/>
      <c r="C486" s="171"/>
      <c r="D486" s="30"/>
      <c r="E486" s="30"/>
      <c r="F486" s="564"/>
      <c r="G486" s="1383">
        <v>0</v>
      </c>
      <c r="H486" s="535">
        <v>0</v>
      </c>
      <c r="I486" s="535"/>
      <c r="J486" s="535"/>
      <c r="K486" s="535"/>
      <c r="L486" s="1607"/>
      <c r="M486" s="1684"/>
      <c r="N486" s="1684"/>
      <c r="O486" s="1684"/>
      <c r="P486" s="1684"/>
      <c r="Q486" s="1666"/>
      <c r="R486" s="1666"/>
      <c r="S486" s="1666"/>
      <c r="T486" s="1666"/>
      <c r="U486" s="1666"/>
      <c r="V486" s="1666"/>
      <c r="W486" s="1666"/>
      <c r="X486" s="1666"/>
      <c r="Y486" s="1666"/>
      <c r="Z486" s="1666"/>
      <c r="AA486" s="1666"/>
      <c r="AB486" s="1666"/>
      <c r="AC486" s="1666"/>
      <c r="AD486" s="1383"/>
      <c r="AE486" s="1383"/>
      <c r="AF486" s="1383"/>
      <c r="AG486" s="1383"/>
      <c r="AH486" s="1383"/>
      <c r="AI486" s="1383"/>
      <c r="AJ486" s="1383"/>
      <c r="AK486" s="1383"/>
      <c r="AL486" s="1383"/>
      <c r="AM486" s="1383"/>
      <c r="AN486" s="1383"/>
      <c r="AO486" s="1383"/>
      <c r="AP486" s="1383"/>
      <c r="AQ486" s="1383"/>
      <c r="AR486" s="1383"/>
      <c r="AS486" s="1383"/>
      <c r="AT486" s="1383"/>
      <c r="AU486"/>
      <c r="AV486"/>
      <c r="AW486"/>
      <c r="AX486"/>
      <c r="AY486"/>
      <c r="AZ486"/>
      <c r="BA486"/>
      <c r="BB486"/>
    </row>
    <row r="487" spans="2:54" s="5" customFormat="1" ht="15" hidden="1" customHeight="1" x14ac:dyDescent="0.25">
      <c r="B487" s="187"/>
      <c r="C487" s="171"/>
      <c r="D487" s="30"/>
      <c r="E487" s="30"/>
      <c r="F487" s="564"/>
      <c r="G487" s="1383">
        <v>0</v>
      </c>
      <c r="H487" s="535">
        <v>0</v>
      </c>
      <c r="I487" s="535"/>
      <c r="J487" s="535"/>
      <c r="K487" s="535"/>
      <c r="L487" s="1607"/>
      <c r="M487" s="1684"/>
      <c r="N487" s="1684"/>
      <c r="O487" s="1684"/>
      <c r="P487" s="1684"/>
      <c r="Q487" s="1666"/>
      <c r="R487" s="1666"/>
      <c r="S487" s="1666"/>
      <c r="T487" s="1666"/>
      <c r="U487" s="1666"/>
      <c r="V487" s="1666"/>
      <c r="W487" s="1666"/>
      <c r="X487" s="1666"/>
      <c r="Y487" s="1666"/>
      <c r="Z487" s="1666"/>
      <c r="AA487" s="1666"/>
      <c r="AB487" s="1666"/>
      <c r="AC487" s="1666"/>
      <c r="AD487" s="1383"/>
      <c r="AE487" s="1383"/>
      <c r="AF487" s="1383"/>
      <c r="AG487" s="1383"/>
      <c r="AH487" s="1383"/>
      <c r="AI487" s="1383"/>
      <c r="AJ487" s="1383"/>
      <c r="AK487" s="1383"/>
      <c r="AL487" s="1383"/>
      <c r="AM487" s="1383"/>
      <c r="AN487" s="1383"/>
      <c r="AO487" s="1383"/>
      <c r="AP487" s="1383"/>
      <c r="AQ487" s="1383"/>
      <c r="AR487" s="1383"/>
      <c r="AS487" s="1383"/>
      <c r="AT487" s="1383"/>
      <c r="AU487"/>
      <c r="AV487"/>
      <c r="AW487"/>
      <c r="AX487"/>
      <c r="AY487"/>
      <c r="AZ487"/>
      <c r="BA487"/>
      <c r="BB487"/>
    </row>
    <row r="488" spans="2:54" s="5" customFormat="1" ht="15" hidden="1" customHeight="1" x14ac:dyDescent="0.25">
      <c r="B488" s="187"/>
      <c r="C488" s="171"/>
      <c r="D488" s="30"/>
      <c r="E488" s="30"/>
      <c r="F488" s="564"/>
      <c r="G488" s="1383">
        <v>0</v>
      </c>
      <c r="H488" s="535">
        <v>0</v>
      </c>
      <c r="I488" s="535"/>
      <c r="J488" s="535"/>
      <c r="K488" s="535"/>
      <c r="L488" s="1607"/>
      <c r="M488" s="1684"/>
      <c r="N488" s="1684"/>
      <c r="O488" s="1684"/>
      <c r="P488" s="1684"/>
      <c r="Q488" s="1666"/>
      <c r="R488" s="1666"/>
      <c r="S488" s="1666"/>
      <c r="T488" s="1666"/>
      <c r="U488" s="1666"/>
      <c r="V488" s="1666"/>
      <c r="W488" s="1666"/>
      <c r="X488" s="1666"/>
      <c r="Y488" s="1666"/>
      <c r="Z488" s="1666"/>
      <c r="AA488" s="1666"/>
      <c r="AB488" s="1666"/>
      <c r="AC488" s="1666"/>
      <c r="AD488" s="1383"/>
      <c r="AE488" s="1383"/>
      <c r="AF488" s="1383"/>
      <c r="AG488" s="1383"/>
      <c r="AH488" s="1383"/>
      <c r="AI488" s="1383"/>
      <c r="AJ488" s="1383"/>
      <c r="AK488" s="1383"/>
      <c r="AL488" s="1383"/>
      <c r="AM488" s="1383"/>
      <c r="AN488" s="1383"/>
      <c r="AO488" s="1383"/>
      <c r="AP488" s="1383"/>
      <c r="AQ488" s="1383"/>
      <c r="AR488" s="1383"/>
      <c r="AS488" s="1383"/>
      <c r="AT488" s="1383"/>
      <c r="AU488"/>
      <c r="AV488"/>
      <c r="AW488"/>
      <c r="AX488"/>
      <c r="AY488"/>
      <c r="AZ488"/>
      <c r="BA488"/>
      <c r="BB488"/>
    </row>
    <row r="489" spans="2:54" s="5" customFormat="1" ht="15" hidden="1" customHeight="1" x14ac:dyDescent="0.25">
      <c r="B489" s="187"/>
      <c r="C489" s="171"/>
      <c r="D489" s="30"/>
      <c r="E489" s="30"/>
      <c r="F489" s="564"/>
      <c r="G489" s="1383">
        <v>0</v>
      </c>
      <c r="H489" s="535">
        <v>0</v>
      </c>
      <c r="I489" s="535"/>
      <c r="J489" s="535"/>
      <c r="K489" s="535"/>
      <c r="L489" s="1607"/>
      <c r="M489" s="1684"/>
      <c r="N489" s="1684"/>
      <c r="O489" s="1684"/>
      <c r="P489" s="1684"/>
      <c r="Q489" s="1666"/>
      <c r="R489" s="1666"/>
      <c r="S489" s="1666"/>
      <c r="T489" s="1666"/>
      <c r="U489" s="1666"/>
      <c r="V489" s="1666"/>
      <c r="W489" s="1666"/>
      <c r="X489" s="1666"/>
      <c r="Y489" s="1666"/>
      <c r="Z489" s="1666"/>
      <c r="AA489" s="1666"/>
      <c r="AB489" s="1666"/>
      <c r="AC489" s="1666"/>
      <c r="AD489" s="1383"/>
      <c r="AE489" s="1383"/>
      <c r="AF489" s="1383"/>
      <c r="AG489" s="1383"/>
      <c r="AH489" s="1383"/>
      <c r="AI489" s="1383"/>
      <c r="AJ489" s="1383"/>
      <c r="AK489" s="1383"/>
      <c r="AL489" s="1383"/>
      <c r="AM489" s="1383"/>
      <c r="AN489" s="1383"/>
      <c r="AO489" s="1383"/>
      <c r="AP489" s="1383"/>
      <c r="AQ489" s="1383"/>
      <c r="AR489" s="1383"/>
      <c r="AS489" s="1383"/>
      <c r="AT489" s="1383"/>
      <c r="AU489"/>
      <c r="AV489"/>
      <c r="AW489"/>
      <c r="AX489"/>
      <c r="AY489"/>
      <c r="AZ489"/>
      <c r="BA489"/>
      <c r="BB489"/>
    </row>
    <row r="490" spans="2:54" s="5" customFormat="1" ht="15" hidden="1" customHeight="1" x14ac:dyDescent="0.25">
      <c r="B490" s="187"/>
      <c r="C490" s="171"/>
      <c r="D490" s="30"/>
      <c r="E490" s="30"/>
      <c r="F490" s="564"/>
      <c r="G490" s="1383">
        <v>0</v>
      </c>
      <c r="H490" s="535">
        <v>0</v>
      </c>
      <c r="I490" s="535"/>
      <c r="J490" s="535"/>
      <c r="K490" s="535"/>
      <c r="L490" s="1607"/>
      <c r="M490" s="1684"/>
      <c r="N490" s="1684"/>
      <c r="O490" s="1684"/>
      <c r="P490" s="1684"/>
      <c r="Q490" s="1666"/>
      <c r="R490" s="1666"/>
      <c r="S490" s="1666"/>
      <c r="T490" s="1666"/>
      <c r="U490" s="1666"/>
      <c r="V490" s="1666"/>
      <c r="W490" s="1666"/>
      <c r="X490" s="1666"/>
      <c r="Y490" s="1666"/>
      <c r="Z490" s="1666"/>
      <c r="AA490" s="1666"/>
      <c r="AB490" s="1666"/>
      <c r="AC490" s="1666"/>
      <c r="AD490" s="1383"/>
      <c r="AE490" s="1383"/>
      <c r="AF490" s="1383"/>
      <c r="AG490" s="1383"/>
      <c r="AH490" s="1383"/>
      <c r="AI490" s="1383"/>
      <c r="AJ490" s="1383"/>
      <c r="AK490" s="1383"/>
      <c r="AL490" s="1383"/>
      <c r="AM490" s="1383"/>
      <c r="AN490" s="1383"/>
      <c r="AO490" s="1383"/>
      <c r="AP490" s="1383"/>
      <c r="AQ490" s="1383"/>
      <c r="AR490" s="1383"/>
      <c r="AS490" s="1383"/>
      <c r="AT490" s="1383"/>
      <c r="AU490"/>
      <c r="AV490"/>
      <c r="AW490"/>
      <c r="AX490"/>
      <c r="AY490"/>
      <c r="AZ490"/>
      <c r="BA490"/>
      <c r="BB490"/>
    </row>
    <row r="491" spans="2:54" s="5" customFormat="1" ht="15" hidden="1" customHeight="1" x14ac:dyDescent="0.25">
      <c r="B491" s="187"/>
      <c r="C491" s="171"/>
      <c r="D491" s="30"/>
      <c r="E491" s="30"/>
      <c r="F491" s="564"/>
      <c r="G491" s="1383">
        <v>0</v>
      </c>
      <c r="H491" s="535">
        <v>0</v>
      </c>
      <c r="I491" s="535"/>
      <c r="J491" s="535"/>
      <c r="K491" s="535"/>
      <c r="L491" s="1607"/>
      <c r="M491" s="1684"/>
      <c r="N491" s="1684"/>
      <c r="O491" s="1684"/>
      <c r="P491" s="1684"/>
      <c r="Q491" s="1666"/>
      <c r="R491" s="1666"/>
      <c r="S491" s="1666"/>
      <c r="T491" s="1666"/>
      <c r="U491" s="1666"/>
      <c r="V491" s="1666"/>
      <c r="W491" s="1666"/>
      <c r="X491" s="1666"/>
      <c r="Y491" s="1666"/>
      <c r="Z491" s="1666"/>
      <c r="AA491" s="1666"/>
      <c r="AB491" s="1666"/>
      <c r="AC491" s="1666"/>
      <c r="AD491" s="1383"/>
      <c r="AE491" s="1383"/>
      <c r="AF491" s="1383"/>
      <c r="AG491" s="1383"/>
      <c r="AH491" s="1383"/>
      <c r="AI491" s="1383"/>
      <c r="AJ491" s="1383"/>
      <c r="AK491" s="1383"/>
      <c r="AL491" s="1383"/>
      <c r="AM491" s="1383"/>
      <c r="AN491" s="1383"/>
      <c r="AO491" s="1383"/>
      <c r="AP491" s="1383"/>
      <c r="AQ491" s="1383"/>
      <c r="AR491" s="1383"/>
      <c r="AS491" s="1383"/>
      <c r="AT491" s="1383"/>
      <c r="AU491"/>
      <c r="AV491"/>
      <c r="AW491"/>
      <c r="AX491"/>
      <c r="AY491"/>
      <c r="AZ491"/>
      <c r="BA491"/>
      <c r="BB491"/>
    </row>
    <row r="492" spans="2:54" s="5" customFormat="1" ht="15" hidden="1" customHeight="1" x14ac:dyDescent="0.25">
      <c r="B492" s="187"/>
      <c r="C492" s="171"/>
      <c r="D492" s="30"/>
      <c r="E492" s="30"/>
      <c r="F492" s="564"/>
      <c r="G492" s="1383">
        <v>0</v>
      </c>
      <c r="H492" s="535">
        <v>0</v>
      </c>
      <c r="I492" s="535"/>
      <c r="J492" s="535"/>
      <c r="K492" s="535"/>
      <c r="L492" s="1607"/>
      <c r="M492" s="1684"/>
      <c r="N492" s="1684"/>
      <c r="O492" s="1684"/>
      <c r="P492" s="1684"/>
      <c r="Q492" s="1666"/>
      <c r="R492" s="1666"/>
      <c r="S492" s="1666"/>
      <c r="T492" s="1666"/>
      <c r="U492" s="1666"/>
      <c r="V492" s="1666"/>
      <c r="W492" s="1666"/>
      <c r="X492" s="1666"/>
      <c r="Y492" s="1666"/>
      <c r="Z492" s="1666"/>
      <c r="AA492" s="1666"/>
      <c r="AB492" s="1666"/>
      <c r="AC492" s="1666"/>
      <c r="AD492" s="1383"/>
      <c r="AE492" s="1383"/>
      <c r="AF492" s="1383"/>
      <c r="AG492" s="1383"/>
      <c r="AH492" s="1383"/>
      <c r="AI492" s="1383"/>
      <c r="AJ492" s="1383"/>
      <c r="AK492" s="1383"/>
      <c r="AL492" s="1383"/>
      <c r="AM492" s="1383"/>
      <c r="AN492" s="1383"/>
      <c r="AO492" s="1383"/>
      <c r="AP492" s="1383"/>
      <c r="AQ492" s="1383"/>
      <c r="AR492" s="1383"/>
      <c r="AS492" s="1383"/>
      <c r="AT492" s="1383"/>
      <c r="AU492"/>
      <c r="AV492"/>
      <c r="AW492"/>
      <c r="AX492"/>
      <c r="AY492"/>
      <c r="AZ492"/>
      <c r="BA492"/>
      <c r="BB492"/>
    </row>
    <row r="493" spans="2:54" s="5" customFormat="1" ht="15" hidden="1" customHeight="1" x14ac:dyDescent="0.25">
      <c r="B493" s="187"/>
      <c r="C493" s="171"/>
      <c r="D493" s="30"/>
      <c r="E493" s="30"/>
      <c r="F493" s="564"/>
      <c r="G493" s="1383">
        <v>0</v>
      </c>
      <c r="H493" s="535">
        <v>0</v>
      </c>
      <c r="I493" s="535"/>
      <c r="J493" s="535"/>
      <c r="K493" s="535"/>
      <c r="L493" s="1607"/>
      <c r="M493" s="1684"/>
      <c r="N493" s="1684"/>
      <c r="O493" s="1684"/>
      <c r="P493" s="1684"/>
      <c r="Q493" s="1666"/>
      <c r="R493" s="1666"/>
      <c r="S493" s="1666"/>
      <c r="T493" s="1666"/>
      <c r="U493" s="1666"/>
      <c r="V493" s="1666"/>
      <c r="W493" s="1666"/>
      <c r="X493" s="1666"/>
      <c r="Y493" s="1666"/>
      <c r="Z493" s="1666"/>
      <c r="AA493" s="1666"/>
      <c r="AB493" s="1666"/>
      <c r="AC493" s="1666"/>
      <c r="AD493" s="1383"/>
      <c r="AE493" s="1383"/>
      <c r="AF493" s="1383"/>
      <c r="AG493" s="1383"/>
      <c r="AH493" s="1383"/>
      <c r="AI493" s="1383"/>
      <c r="AJ493" s="1383"/>
      <c r="AK493" s="1383"/>
      <c r="AL493" s="1383"/>
      <c r="AM493" s="1383"/>
      <c r="AN493" s="1383"/>
      <c r="AO493" s="1383"/>
      <c r="AP493" s="1383"/>
      <c r="AQ493" s="1383"/>
      <c r="AR493" s="1383"/>
      <c r="AS493" s="1383"/>
      <c r="AT493" s="1383"/>
      <c r="AU493"/>
      <c r="AV493"/>
      <c r="AW493"/>
      <c r="AX493"/>
      <c r="AY493"/>
      <c r="AZ493"/>
      <c r="BA493"/>
      <c r="BB493"/>
    </row>
    <row r="494" spans="2:54" s="5" customFormat="1" ht="15" hidden="1" customHeight="1" x14ac:dyDescent="0.25">
      <c r="B494" s="187"/>
      <c r="C494" s="171"/>
      <c r="D494" s="30"/>
      <c r="E494" s="30"/>
      <c r="F494" s="564"/>
      <c r="G494" s="1383">
        <v>0</v>
      </c>
      <c r="H494" s="535">
        <v>0</v>
      </c>
      <c r="I494" s="535"/>
      <c r="J494" s="535"/>
      <c r="K494" s="535"/>
      <c r="L494" s="1607"/>
      <c r="M494" s="1684"/>
      <c r="N494" s="1684"/>
      <c r="O494" s="1684"/>
      <c r="P494" s="1684"/>
      <c r="Q494" s="1666"/>
      <c r="R494" s="1666"/>
      <c r="S494" s="1666"/>
      <c r="T494" s="1666"/>
      <c r="U494" s="1666"/>
      <c r="V494" s="1666"/>
      <c r="W494" s="1666"/>
      <c r="X494" s="1666"/>
      <c r="Y494" s="1666"/>
      <c r="Z494" s="1666"/>
      <c r="AA494" s="1666"/>
      <c r="AB494" s="1666"/>
      <c r="AC494" s="1666"/>
      <c r="AD494" s="1383"/>
      <c r="AE494" s="1383"/>
      <c r="AF494" s="1383"/>
      <c r="AG494" s="1383"/>
      <c r="AH494" s="1383"/>
      <c r="AI494" s="1383"/>
      <c r="AJ494" s="1383"/>
      <c r="AK494" s="1383"/>
      <c r="AL494" s="1383"/>
      <c r="AM494" s="1383"/>
      <c r="AN494" s="1383"/>
      <c r="AO494" s="1383"/>
      <c r="AP494" s="1383"/>
      <c r="AQ494" s="1383"/>
      <c r="AR494" s="1383"/>
      <c r="AS494" s="1383"/>
      <c r="AT494" s="1383"/>
      <c r="AU494"/>
      <c r="AV494"/>
      <c r="AW494"/>
      <c r="AX494"/>
      <c r="AY494"/>
      <c r="AZ494"/>
      <c r="BA494"/>
      <c r="BB494"/>
    </row>
    <row r="495" spans="2:54" s="5" customFormat="1" ht="15" hidden="1" customHeight="1" x14ac:dyDescent="0.25">
      <c r="B495" s="187"/>
      <c r="C495" s="171"/>
      <c r="D495" s="30"/>
      <c r="E495" s="30"/>
      <c r="F495" s="564"/>
      <c r="G495" s="1383">
        <v>0</v>
      </c>
      <c r="H495" s="535">
        <v>0</v>
      </c>
      <c r="I495" s="535"/>
      <c r="J495" s="535"/>
      <c r="K495" s="535"/>
      <c r="L495" s="1607"/>
      <c r="M495" s="1684"/>
      <c r="N495" s="1684"/>
      <c r="O495" s="1684"/>
      <c r="P495" s="1684"/>
      <c r="Q495" s="1666"/>
      <c r="R495" s="1666"/>
      <c r="S495" s="1666"/>
      <c r="T495" s="1666"/>
      <c r="U495" s="1666"/>
      <c r="V495" s="1666"/>
      <c r="W495" s="1666"/>
      <c r="X495" s="1666"/>
      <c r="Y495" s="1666"/>
      <c r="Z495" s="1666"/>
      <c r="AA495" s="1666"/>
      <c r="AB495" s="1666"/>
      <c r="AC495" s="1666"/>
      <c r="AD495" s="1383"/>
      <c r="AE495" s="1383"/>
      <c r="AF495" s="1383"/>
      <c r="AG495" s="1383"/>
      <c r="AH495" s="1383"/>
      <c r="AI495" s="1383"/>
      <c r="AJ495" s="1383"/>
      <c r="AK495" s="1383"/>
      <c r="AL495" s="1383"/>
      <c r="AM495" s="1383"/>
      <c r="AN495" s="1383"/>
      <c r="AO495" s="1383"/>
      <c r="AP495" s="1383"/>
      <c r="AQ495" s="1383"/>
      <c r="AR495" s="1383"/>
      <c r="AS495" s="1383"/>
      <c r="AT495" s="1383"/>
      <c r="AU495"/>
      <c r="AV495"/>
      <c r="AW495"/>
      <c r="AX495"/>
      <c r="AY495"/>
      <c r="AZ495"/>
      <c r="BA495"/>
      <c r="BB495"/>
    </row>
    <row r="496" spans="2:54" s="5" customFormat="1" ht="15" hidden="1" customHeight="1" x14ac:dyDescent="0.25">
      <c r="B496" s="187"/>
      <c r="C496" s="171"/>
      <c r="D496" s="30"/>
      <c r="E496" s="30"/>
      <c r="F496" s="564"/>
      <c r="G496" s="1383">
        <v>0</v>
      </c>
      <c r="H496" s="535">
        <v>0</v>
      </c>
      <c r="I496" s="535"/>
      <c r="J496" s="535"/>
      <c r="K496" s="535"/>
      <c r="L496" s="1607"/>
      <c r="M496" s="1684"/>
      <c r="N496" s="1684"/>
      <c r="O496" s="1684"/>
      <c r="P496" s="1684"/>
      <c r="Q496" s="1666"/>
      <c r="R496" s="1666"/>
      <c r="S496" s="1666"/>
      <c r="T496" s="1666"/>
      <c r="U496" s="1666"/>
      <c r="V496" s="1666"/>
      <c r="W496" s="1666"/>
      <c r="X496" s="1666"/>
      <c r="Y496" s="1666"/>
      <c r="Z496" s="1666"/>
      <c r="AA496" s="1666"/>
      <c r="AB496" s="1666"/>
      <c r="AC496" s="1666"/>
      <c r="AD496" s="1383"/>
      <c r="AE496" s="1383"/>
      <c r="AF496" s="1383"/>
      <c r="AG496" s="1383"/>
      <c r="AH496" s="1383"/>
      <c r="AI496" s="1383"/>
      <c r="AJ496" s="1383"/>
      <c r="AK496" s="1383"/>
      <c r="AL496" s="1383"/>
      <c r="AM496" s="1383"/>
      <c r="AN496" s="1383"/>
      <c r="AO496" s="1383"/>
      <c r="AP496" s="1383"/>
      <c r="AQ496" s="1383"/>
      <c r="AR496" s="1383"/>
      <c r="AS496" s="1383"/>
      <c r="AT496" s="1383"/>
      <c r="AU496"/>
      <c r="AV496"/>
      <c r="AW496"/>
      <c r="AX496"/>
      <c r="AY496"/>
      <c r="AZ496"/>
      <c r="BA496"/>
      <c r="BB496"/>
    </row>
    <row r="497" spans="2:54" s="5" customFormat="1" ht="15" hidden="1" customHeight="1" x14ac:dyDescent="0.25">
      <c r="B497" s="187"/>
      <c r="C497" s="171"/>
      <c r="D497" s="30"/>
      <c r="E497" s="30"/>
      <c r="F497" s="564"/>
      <c r="G497" s="1383">
        <v>0</v>
      </c>
      <c r="H497" s="535">
        <v>0</v>
      </c>
      <c r="I497" s="535"/>
      <c r="J497" s="535"/>
      <c r="K497" s="535"/>
      <c r="L497" s="1607"/>
      <c r="M497" s="1684"/>
      <c r="N497" s="1684"/>
      <c r="O497" s="1684"/>
      <c r="P497" s="1684"/>
      <c r="Q497" s="1666"/>
      <c r="R497" s="1666"/>
      <c r="S497" s="1666"/>
      <c r="T497" s="1666"/>
      <c r="U497" s="1666"/>
      <c r="V497" s="1666"/>
      <c r="W497" s="1666"/>
      <c r="X497" s="1666"/>
      <c r="Y497" s="1666"/>
      <c r="Z497" s="1666"/>
      <c r="AA497" s="1666"/>
      <c r="AB497" s="1666"/>
      <c r="AC497" s="1666"/>
      <c r="AD497" s="1383"/>
      <c r="AE497" s="1383"/>
      <c r="AF497" s="1383"/>
      <c r="AG497" s="1383"/>
      <c r="AH497" s="1383"/>
      <c r="AI497" s="1383"/>
      <c r="AJ497" s="1383"/>
      <c r="AK497" s="1383"/>
      <c r="AL497" s="1383"/>
      <c r="AM497" s="1383"/>
      <c r="AN497" s="1383"/>
      <c r="AO497" s="1383"/>
      <c r="AP497" s="1383"/>
      <c r="AQ497" s="1383"/>
      <c r="AR497" s="1383"/>
      <c r="AS497" s="1383"/>
      <c r="AT497" s="1383"/>
      <c r="AU497"/>
      <c r="AV497"/>
      <c r="AW497"/>
      <c r="AX497"/>
      <c r="AY497"/>
      <c r="AZ497"/>
      <c r="BA497"/>
      <c r="BB497"/>
    </row>
    <row r="498" spans="2:54" s="5" customFormat="1" ht="15" hidden="1" customHeight="1" x14ac:dyDescent="0.25">
      <c r="B498" s="187"/>
      <c r="C498" s="171"/>
      <c r="D498" s="30"/>
      <c r="E498" s="30"/>
      <c r="F498" s="564"/>
      <c r="G498" s="1383">
        <v>0</v>
      </c>
      <c r="H498" s="535">
        <v>0</v>
      </c>
      <c r="I498" s="535"/>
      <c r="J498" s="535"/>
      <c r="K498" s="535"/>
      <c r="L498" s="1607"/>
      <c r="M498" s="1684"/>
      <c r="N498" s="1684"/>
      <c r="O498" s="1684"/>
      <c r="P498" s="1684"/>
      <c r="Q498" s="1666"/>
      <c r="R498" s="1666"/>
      <c r="S498" s="1666"/>
      <c r="T498" s="1666"/>
      <c r="U498" s="1666"/>
      <c r="V498" s="1666"/>
      <c r="W498" s="1666"/>
      <c r="X498" s="1666"/>
      <c r="Y498" s="1666"/>
      <c r="Z498" s="1666"/>
      <c r="AA498" s="1666"/>
      <c r="AB498" s="1666"/>
      <c r="AC498" s="1666"/>
      <c r="AD498" s="1383"/>
      <c r="AE498" s="1383"/>
      <c r="AF498" s="1383"/>
      <c r="AG498" s="1383"/>
      <c r="AH498" s="1383"/>
      <c r="AI498" s="1383"/>
      <c r="AJ498" s="1383"/>
      <c r="AK498" s="1383"/>
      <c r="AL498" s="1383"/>
      <c r="AM498" s="1383"/>
      <c r="AN498" s="1383"/>
      <c r="AO498" s="1383"/>
      <c r="AP498" s="1383"/>
      <c r="AQ498" s="1383"/>
      <c r="AR498" s="1383"/>
      <c r="AS498" s="1383"/>
      <c r="AT498" s="1383"/>
      <c r="AU498"/>
      <c r="AV498"/>
      <c r="AW498"/>
      <c r="AX498"/>
      <c r="AY498"/>
      <c r="AZ498"/>
      <c r="BA498"/>
      <c r="BB498"/>
    </row>
    <row r="499" spans="2:54" s="5" customFormat="1" ht="15" hidden="1" customHeight="1" x14ac:dyDescent="0.25">
      <c r="B499" s="181"/>
      <c r="C499" s="171"/>
      <c r="D499" s="30"/>
      <c r="E499" s="30"/>
      <c r="F499" s="564"/>
      <c r="G499" s="1383">
        <v>0</v>
      </c>
      <c r="H499" s="535">
        <v>0</v>
      </c>
      <c r="I499" s="535"/>
      <c r="J499" s="535"/>
      <c r="K499" s="535"/>
      <c r="L499" s="1607"/>
      <c r="M499" s="1684"/>
      <c r="N499" s="1684"/>
      <c r="O499" s="1684"/>
      <c r="P499" s="1684"/>
      <c r="Q499" s="1666"/>
      <c r="R499" s="1666"/>
      <c r="S499" s="1666"/>
      <c r="T499" s="1666"/>
      <c r="U499" s="1666"/>
      <c r="V499" s="1666"/>
      <c r="W499" s="1666"/>
      <c r="X499" s="1666"/>
      <c r="Y499" s="1666"/>
      <c r="Z499" s="1666"/>
      <c r="AA499" s="1666"/>
      <c r="AB499" s="1666"/>
      <c r="AC499" s="1666"/>
      <c r="AD499" s="1383"/>
      <c r="AE499" s="1383"/>
      <c r="AF499" s="1383"/>
      <c r="AG499" s="1383"/>
      <c r="AH499" s="1383"/>
      <c r="AI499" s="1383"/>
      <c r="AJ499" s="1383"/>
      <c r="AK499" s="1383"/>
      <c r="AL499" s="1383"/>
      <c r="AM499" s="1383"/>
      <c r="AN499" s="1383"/>
      <c r="AO499" s="1383"/>
      <c r="AP499" s="1383"/>
      <c r="AQ499" s="1383"/>
      <c r="AR499" s="1383"/>
      <c r="AS499" s="1383"/>
      <c r="AT499" s="1383"/>
      <c r="AU499"/>
      <c r="AV499"/>
      <c r="AW499"/>
      <c r="AX499"/>
      <c r="AY499"/>
      <c r="AZ499"/>
      <c r="BA499"/>
      <c r="BB499"/>
    </row>
    <row r="500" spans="2:54" s="5" customFormat="1" ht="15" hidden="1" customHeight="1" x14ac:dyDescent="0.25">
      <c r="B500" s="187"/>
      <c r="C500" s="171"/>
      <c r="D500" s="30"/>
      <c r="E500" s="30"/>
      <c r="F500" s="564"/>
      <c r="G500" s="1383">
        <v>0</v>
      </c>
      <c r="H500" s="535">
        <v>0</v>
      </c>
      <c r="I500" s="535"/>
      <c r="J500" s="535"/>
      <c r="K500" s="535"/>
      <c r="L500" s="1607"/>
      <c r="M500" s="1684"/>
      <c r="N500" s="1684"/>
      <c r="O500" s="1684"/>
      <c r="P500" s="1684"/>
      <c r="Q500" s="1666"/>
      <c r="R500" s="1666"/>
      <c r="S500" s="1666"/>
      <c r="T500" s="1666"/>
      <c r="U500" s="1666"/>
      <c r="V500" s="1666"/>
      <c r="W500" s="1666"/>
      <c r="X500" s="1666"/>
      <c r="Y500" s="1666"/>
      <c r="Z500" s="1666"/>
      <c r="AA500" s="1666"/>
      <c r="AB500" s="1666"/>
      <c r="AC500" s="1666"/>
      <c r="AD500" s="1383"/>
      <c r="AE500" s="1383"/>
      <c r="AF500" s="1383"/>
      <c r="AG500" s="1383"/>
      <c r="AH500" s="1383"/>
      <c r="AI500" s="1383"/>
      <c r="AJ500" s="1383"/>
      <c r="AK500" s="1383"/>
      <c r="AL500" s="1383"/>
      <c r="AM500" s="1383"/>
      <c r="AN500" s="1383"/>
      <c r="AO500" s="1383"/>
      <c r="AP500" s="1383"/>
      <c r="AQ500" s="1383"/>
      <c r="AR500" s="1383"/>
      <c r="AS500" s="1383"/>
      <c r="AT500" s="1383"/>
      <c r="AU500"/>
      <c r="AV500"/>
      <c r="AW500"/>
      <c r="AX500"/>
      <c r="AY500"/>
      <c r="AZ500"/>
      <c r="BA500"/>
      <c r="BB500"/>
    </row>
    <row r="501" spans="2:54" s="5" customFormat="1" ht="15" hidden="1" customHeight="1" x14ac:dyDescent="0.25">
      <c r="B501" s="187" t="s">
        <v>1235</v>
      </c>
      <c r="C501" s="171"/>
      <c r="D501" s="30"/>
      <c r="E501" s="30"/>
      <c r="F501" s="564"/>
      <c r="G501" s="1383">
        <v>0</v>
      </c>
      <c r="H501" s="535">
        <v>0</v>
      </c>
      <c r="I501" s="535"/>
      <c r="J501" s="535"/>
      <c r="K501" s="535"/>
      <c r="L501" s="1607"/>
      <c r="M501" s="1684"/>
      <c r="N501" s="1684"/>
      <c r="O501" s="1684"/>
      <c r="P501" s="1684"/>
      <c r="Q501" s="1666"/>
      <c r="R501" s="1666"/>
      <c r="S501" s="1666"/>
      <c r="T501" s="1666"/>
      <c r="U501" s="1666"/>
      <c r="V501" s="1666"/>
      <c r="W501" s="1666"/>
      <c r="X501" s="1666"/>
      <c r="Y501" s="1666"/>
      <c r="Z501" s="1666"/>
      <c r="AA501" s="1666"/>
      <c r="AB501" s="1666"/>
      <c r="AC501" s="1666"/>
      <c r="AD501" s="1383"/>
      <c r="AE501" s="1383"/>
      <c r="AF501" s="1383"/>
      <c r="AG501" s="1383"/>
      <c r="AH501" s="1383"/>
      <c r="AI501" s="1383"/>
      <c r="AJ501" s="1383"/>
      <c r="AK501" s="1383"/>
      <c r="AL501" s="1383"/>
      <c r="AM501" s="1383"/>
      <c r="AN501" s="1383"/>
      <c r="AO501" s="1383"/>
      <c r="AP501" s="1383"/>
      <c r="AQ501" s="1383"/>
      <c r="AR501" s="1383"/>
      <c r="AS501" s="1383"/>
      <c r="AT501" s="1383"/>
      <c r="AU501"/>
      <c r="AV501"/>
      <c r="AW501"/>
      <c r="AX501"/>
      <c r="AY501"/>
      <c r="AZ501"/>
      <c r="BA501"/>
      <c r="BB501"/>
    </row>
    <row r="502" spans="2:54" s="5" customFormat="1" ht="17.25" hidden="1" customHeight="1" x14ac:dyDescent="0.25">
      <c r="B502" s="247" t="s">
        <v>521</v>
      </c>
      <c r="C502" s="195">
        <v>0</v>
      </c>
      <c r="D502" s="30"/>
      <c r="E502" s="30"/>
      <c r="F502" s="564"/>
      <c r="G502" s="1383"/>
      <c r="H502" s="583"/>
      <c r="I502" s="583"/>
      <c r="J502" s="583"/>
      <c r="K502" s="583"/>
      <c r="L502" s="1607"/>
      <c r="M502" s="1684"/>
      <c r="N502" s="1684"/>
      <c r="O502" s="1684"/>
      <c r="P502" s="1684"/>
      <c r="Q502" s="1666"/>
      <c r="R502" s="1666"/>
      <c r="S502" s="1666"/>
      <c r="T502" s="1666"/>
      <c r="U502" s="1666"/>
      <c r="V502" s="1666"/>
      <c r="W502" s="1666"/>
      <c r="X502" s="1666"/>
      <c r="Y502" s="1666"/>
      <c r="Z502" s="1666"/>
      <c r="AA502" s="1666"/>
      <c r="AB502" s="1666"/>
      <c r="AC502" s="1666"/>
      <c r="AD502" s="1383"/>
      <c r="AE502" s="1383"/>
      <c r="AF502" s="1383"/>
      <c r="AG502" s="1383"/>
      <c r="AH502" s="1383"/>
      <c r="AI502" s="1383"/>
      <c r="AJ502" s="1383"/>
      <c r="AK502" s="1383"/>
      <c r="AL502" s="1383"/>
      <c r="AM502" s="1383"/>
      <c r="AN502" s="1383"/>
      <c r="AO502" s="1383"/>
      <c r="AP502" s="1383"/>
      <c r="AQ502" s="1383"/>
      <c r="AR502" s="1383"/>
      <c r="AS502" s="1383"/>
      <c r="AT502" s="1383"/>
      <c r="AU502"/>
      <c r="AV502"/>
      <c r="AW502"/>
      <c r="AX502"/>
      <c r="AY502"/>
      <c r="AZ502"/>
      <c r="BA502"/>
      <c r="BB502"/>
    </row>
    <row r="503" spans="2:54" s="5" customFormat="1" ht="15" hidden="1" customHeight="1" x14ac:dyDescent="0.25">
      <c r="C503" s="171"/>
      <c r="D503" s="30"/>
      <c r="E503" s="30"/>
      <c r="F503" s="564">
        <v>0</v>
      </c>
      <c r="G503" s="1383">
        <v>0</v>
      </c>
      <c r="H503" s="535">
        <v>0</v>
      </c>
      <c r="I503" s="535"/>
      <c r="J503" s="535"/>
      <c r="K503" s="535"/>
      <c r="L503" s="1607"/>
      <c r="M503" s="1682"/>
      <c r="N503" s="1684"/>
      <c r="O503" s="1684"/>
      <c r="P503" s="1684"/>
      <c r="Q503" s="1666"/>
      <c r="R503" s="1666"/>
      <c r="S503" s="1666"/>
      <c r="T503" s="1666"/>
      <c r="U503" s="1666"/>
      <c r="V503" s="1666"/>
      <c r="W503" s="1666"/>
      <c r="X503" s="1666"/>
      <c r="Y503" s="1666"/>
      <c r="Z503" s="1666"/>
      <c r="AA503" s="1666"/>
      <c r="AB503" s="1666"/>
      <c r="AC503" s="1666"/>
      <c r="AD503" s="1383"/>
      <c r="AE503" s="1383"/>
      <c r="AF503" s="1383"/>
      <c r="AG503" s="1383"/>
      <c r="AH503" s="1383"/>
      <c r="AI503" s="1383"/>
      <c r="AJ503" s="1383"/>
      <c r="AK503" s="1383"/>
      <c r="AL503" s="1383"/>
      <c r="AM503" s="1383"/>
      <c r="AN503" s="1383"/>
      <c r="AO503" s="1383"/>
      <c r="AP503" s="1383"/>
      <c r="AQ503" s="1383"/>
      <c r="AR503" s="1383"/>
      <c r="AS503" s="1383"/>
      <c r="AT503" s="1383"/>
      <c r="AU503"/>
      <c r="AV503"/>
      <c r="AW503"/>
      <c r="AX503"/>
      <c r="AY503"/>
      <c r="AZ503"/>
      <c r="BA503"/>
      <c r="BB503"/>
    </row>
    <row r="504" spans="2:54" s="5" customFormat="1" ht="15" hidden="1" customHeight="1" x14ac:dyDescent="0.25">
      <c r="B504" s="187"/>
      <c r="C504" s="171"/>
      <c r="D504" s="30"/>
      <c r="E504" s="30"/>
      <c r="F504" s="564"/>
      <c r="G504" s="1383"/>
      <c r="H504" s="535">
        <v>0</v>
      </c>
      <c r="I504" s="535"/>
      <c r="J504" s="535"/>
      <c r="K504" s="535">
        <v>0</v>
      </c>
      <c r="L504" s="1607"/>
      <c r="M504" s="1684"/>
      <c r="N504" s="1684"/>
      <c r="O504" s="1684"/>
      <c r="P504" s="1684"/>
      <c r="Q504" s="1666"/>
      <c r="R504" s="1666"/>
      <c r="S504" s="1666"/>
      <c r="T504" s="1666"/>
      <c r="U504" s="1666"/>
      <c r="V504" s="1666"/>
      <c r="W504" s="1666"/>
      <c r="X504" s="1666"/>
      <c r="Y504" s="1666"/>
      <c r="Z504" s="1666"/>
      <c r="AA504" s="1666"/>
      <c r="AB504" s="1666"/>
      <c r="AC504" s="1666"/>
      <c r="AD504" s="1383"/>
      <c r="AE504" s="1383"/>
      <c r="AF504" s="1383"/>
      <c r="AG504" s="1383"/>
      <c r="AH504" s="1383"/>
      <c r="AI504" s="1383"/>
      <c r="AJ504" s="1383"/>
      <c r="AK504" s="1383"/>
      <c r="AL504" s="1383"/>
      <c r="AM504" s="1383"/>
      <c r="AN504" s="1383"/>
      <c r="AO504" s="1383"/>
      <c r="AP504" s="1383"/>
      <c r="AQ504" s="1383"/>
      <c r="AR504" s="1383"/>
      <c r="AS504" s="1383"/>
      <c r="AT504" s="1383"/>
      <c r="AU504"/>
      <c r="AV504"/>
      <c r="AW504"/>
      <c r="AX504"/>
      <c r="AY504"/>
      <c r="AZ504"/>
      <c r="BA504"/>
      <c r="BB504"/>
    </row>
    <row r="505" spans="2:54" s="5" customFormat="1" ht="15" hidden="1" customHeight="1" x14ac:dyDescent="0.25">
      <c r="B505" s="187"/>
      <c r="C505" s="171"/>
      <c r="D505" s="30"/>
      <c r="E505" s="30"/>
      <c r="F505" s="564"/>
      <c r="G505" s="1383"/>
      <c r="H505" s="535">
        <v>0</v>
      </c>
      <c r="I505" s="535"/>
      <c r="J505" s="535"/>
      <c r="K505" s="535">
        <v>0</v>
      </c>
      <c r="L505" s="1607"/>
      <c r="M505" s="1684"/>
      <c r="N505" s="1684"/>
      <c r="O505" s="1684"/>
      <c r="P505" s="1684"/>
      <c r="Q505" s="1666"/>
      <c r="R505" s="1666"/>
      <c r="S505" s="1666"/>
      <c r="T505" s="1666"/>
      <c r="U505" s="1666"/>
      <c r="V505" s="1666"/>
      <c r="W505" s="1666"/>
      <c r="X505" s="1666"/>
      <c r="Y505" s="1666"/>
      <c r="Z505" s="1666"/>
      <c r="AA505" s="1666"/>
      <c r="AB505" s="1666"/>
      <c r="AC505" s="1666"/>
      <c r="AD505" s="1383"/>
      <c r="AE505" s="1383"/>
      <c r="AF505" s="1383"/>
      <c r="AG505" s="1383"/>
      <c r="AH505" s="1383"/>
      <c r="AI505" s="1383"/>
      <c r="AJ505" s="1383"/>
      <c r="AK505" s="1383"/>
      <c r="AL505" s="1383"/>
      <c r="AM505" s="1383"/>
      <c r="AN505" s="1383"/>
      <c r="AO505" s="1383"/>
      <c r="AP505" s="1383"/>
      <c r="AQ505" s="1383"/>
      <c r="AR505" s="1383"/>
      <c r="AS505" s="1383"/>
      <c r="AT505" s="1383"/>
      <c r="AU505"/>
      <c r="AV505"/>
      <c r="AW505"/>
      <c r="AX505"/>
      <c r="AY505"/>
      <c r="AZ505"/>
      <c r="BA505"/>
      <c r="BB505"/>
    </row>
    <row r="506" spans="2:54" s="5" customFormat="1" ht="15" hidden="1" customHeight="1" x14ac:dyDescent="0.25">
      <c r="B506" s="187"/>
      <c r="C506" s="171"/>
      <c r="D506" s="30"/>
      <c r="E506" s="30"/>
      <c r="F506" s="564"/>
      <c r="G506" s="1383"/>
      <c r="H506" s="535">
        <v>0</v>
      </c>
      <c r="I506" s="535"/>
      <c r="J506" s="535"/>
      <c r="K506" s="535">
        <v>0</v>
      </c>
      <c r="L506" s="1607"/>
      <c r="M506" s="1684"/>
      <c r="N506" s="1684"/>
      <c r="O506" s="1684"/>
      <c r="P506" s="1684"/>
      <c r="Q506" s="1666"/>
      <c r="R506" s="1666"/>
      <c r="S506" s="1666"/>
      <c r="T506" s="1666"/>
      <c r="U506" s="1666"/>
      <c r="V506" s="1666"/>
      <c r="W506" s="1666"/>
      <c r="X506" s="1666"/>
      <c r="Y506" s="1666"/>
      <c r="Z506" s="1666"/>
      <c r="AA506" s="1666"/>
      <c r="AB506" s="1666"/>
      <c r="AC506" s="1666"/>
      <c r="AD506" s="1383"/>
      <c r="AE506" s="1383"/>
      <c r="AF506" s="1383"/>
      <c r="AG506" s="1383"/>
      <c r="AH506" s="1383"/>
      <c r="AI506" s="1383"/>
      <c r="AJ506" s="1383"/>
      <c r="AK506" s="1383"/>
      <c r="AL506" s="1383"/>
      <c r="AM506" s="1383"/>
      <c r="AN506" s="1383"/>
      <c r="AO506" s="1383"/>
      <c r="AP506" s="1383"/>
      <c r="AQ506" s="1383"/>
      <c r="AR506" s="1383"/>
      <c r="AS506" s="1383"/>
      <c r="AT506" s="1383"/>
      <c r="AU506"/>
      <c r="AV506"/>
      <c r="AW506"/>
      <c r="AX506"/>
      <c r="AY506"/>
      <c r="AZ506"/>
      <c r="BA506"/>
      <c r="BB506"/>
    </row>
    <row r="507" spans="2:54" s="5" customFormat="1" ht="15" hidden="1" customHeight="1" x14ac:dyDescent="0.25">
      <c r="B507" s="187"/>
      <c r="C507" s="171"/>
      <c r="D507" s="30"/>
      <c r="E507" s="30"/>
      <c r="F507" s="564"/>
      <c r="G507" s="1383"/>
      <c r="H507" s="535">
        <v>0</v>
      </c>
      <c r="I507" s="535"/>
      <c r="J507" s="535"/>
      <c r="K507" s="535">
        <v>0</v>
      </c>
      <c r="L507" s="1607"/>
      <c r="M507" s="1684"/>
      <c r="N507" s="1684"/>
      <c r="O507" s="1684"/>
      <c r="P507" s="1684"/>
      <c r="Q507" s="1666"/>
      <c r="R507" s="1666"/>
      <c r="S507" s="1666"/>
      <c r="T507" s="1666"/>
      <c r="U507" s="1666"/>
      <c r="V507" s="1666"/>
      <c r="W507" s="1666"/>
      <c r="X507" s="1666"/>
      <c r="Y507" s="1666"/>
      <c r="Z507" s="1666"/>
      <c r="AA507" s="1666"/>
      <c r="AB507" s="1666"/>
      <c r="AC507" s="1666"/>
      <c r="AD507" s="1383"/>
      <c r="AE507" s="1383"/>
      <c r="AF507" s="1383"/>
      <c r="AG507" s="1383"/>
      <c r="AH507" s="1383"/>
      <c r="AI507" s="1383"/>
      <c r="AJ507" s="1383"/>
      <c r="AK507" s="1383"/>
      <c r="AL507" s="1383"/>
      <c r="AM507" s="1383"/>
      <c r="AN507" s="1383"/>
      <c r="AO507" s="1383"/>
      <c r="AP507" s="1383"/>
      <c r="AQ507" s="1383"/>
      <c r="AR507" s="1383"/>
      <c r="AS507" s="1383"/>
      <c r="AT507" s="1383"/>
      <c r="AU507"/>
      <c r="AV507"/>
      <c r="AW507"/>
      <c r="AX507"/>
      <c r="AY507"/>
      <c r="AZ507"/>
      <c r="BA507"/>
      <c r="BB507"/>
    </row>
    <row r="508" spans="2:54" s="5" customFormat="1" ht="15" hidden="1" customHeight="1" x14ac:dyDescent="0.25">
      <c r="B508" s="187"/>
      <c r="C508" s="171"/>
      <c r="D508" s="30"/>
      <c r="E508" s="30"/>
      <c r="F508" s="564"/>
      <c r="G508" s="1383"/>
      <c r="H508" s="535">
        <v>0</v>
      </c>
      <c r="I508" s="535"/>
      <c r="J508" s="535"/>
      <c r="K508" s="535"/>
      <c r="L508" s="1607"/>
      <c r="M508" s="1684"/>
      <c r="N508" s="1684"/>
      <c r="O508" s="1684"/>
      <c r="P508" s="1684"/>
      <c r="Q508" s="1666"/>
      <c r="R508" s="1666"/>
      <c r="S508" s="1666"/>
      <c r="T508" s="1666"/>
      <c r="U508" s="1666"/>
      <c r="V508" s="1666"/>
      <c r="W508" s="1666"/>
      <c r="X508" s="1666"/>
      <c r="Y508" s="1666"/>
      <c r="Z508" s="1666"/>
      <c r="AA508" s="1666"/>
      <c r="AB508" s="1666"/>
      <c r="AC508" s="1666"/>
      <c r="AD508" s="1383"/>
      <c r="AE508" s="1383"/>
      <c r="AF508" s="1383"/>
      <c r="AG508" s="1383"/>
      <c r="AH508" s="1383"/>
      <c r="AI508" s="1383"/>
      <c r="AJ508" s="1383"/>
      <c r="AK508" s="1383"/>
      <c r="AL508" s="1383"/>
      <c r="AM508" s="1383"/>
      <c r="AN508" s="1383"/>
      <c r="AO508" s="1383"/>
      <c r="AP508" s="1383"/>
      <c r="AQ508" s="1383"/>
      <c r="AR508" s="1383"/>
      <c r="AS508" s="1383"/>
      <c r="AT508" s="1383"/>
      <c r="AU508"/>
      <c r="AV508"/>
      <c r="AW508"/>
      <c r="AX508"/>
      <c r="AY508"/>
      <c r="AZ508"/>
      <c r="BA508"/>
      <c r="BB508"/>
    </row>
    <row r="509" spans="2:54" s="5" customFormat="1" ht="15" hidden="1" customHeight="1" x14ac:dyDescent="0.25">
      <c r="B509" s="187"/>
      <c r="C509" s="171"/>
      <c r="D509" s="30"/>
      <c r="E509" s="30"/>
      <c r="F509" s="564"/>
      <c r="G509" s="1383"/>
      <c r="H509" s="535">
        <v>0</v>
      </c>
      <c r="I509" s="535"/>
      <c r="J509" s="535"/>
      <c r="K509" s="535"/>
      <c r="L509" s="1607"/>
      <c r="M509" s="1684"/>
      <c r="N509" s="1684"/>
      <c r="O509" s="1684"/>
      <c r="P509" s="1684"/>
      <c r="Q509" s="1666"/>
      <c r="R509" s="1666"/>
      <c r="S509" s="1666"/>
      <c r="T509" s="1666"/>
      <c r="U509" s="1666"/>
      <c r="V509" s="1666"/>
      <c r="W509" s="1666"/>
      <c r="X509" s="1666"/>
      <c r="Y509" s="1666"/>
      <c r="Z509" s="1666"/>
      <c r="AA509" s="1666"/>
      <c r="AB509" s="1666"/>
      <c r="AC509" s="1666"/>
      <c r="AD509" s="1383"/>
      <c r="AE509" s="1383"/>
      <c r="AF509" s="1383"/>
      <c r="AG509" s="1383"/>
      <c r="AH509" s="1383"/>
      <c r="AI509" s="1383"/>
      <c r="AJ509" s="1383"/>
      <c r="AK509" s="1383"/>
      <c r="AL509" s="1383"/>
      <c r="AM509" s="1383"/>
      <c r="AN509" s="1383"/>
      <c r="AO509" s="1383"/>
      <c r="AP509" s="1383"/>
      <c r="AQ509" s="1383"/>
      <c r="AR509" s="1383"/>
      <c r="AS509" s="1383"/>
      <c r="AT509" s="1383"/>
      <c r="AU509"/>
      <c r="AV509"/>
      <c r="AW509"/>
      <c r="AX509"/>
      <c r="AY509"/>
      <c r="AZ509"/>
      <c r="BA509"/>
      <c r="BB509"/>
    </row>
    <row r="510" spans="2:54" s="5" customFormat="1" ht="15" hidden="1" customHeight="1" x14ac:dyDescent="0.25">
      <c r="B510" s="187"/>
      <c r="C510" s="171"/>
      <c r="D510" s="30"/>
      <c r="E510" s="30"/>
      <c r="F510" s="564"/>
      <c r="G510" s="1383"/>
      <c r="H510" s="535">
        <v>0</v>
      </c>
      <c r="I510" s="535"/>
      <c r="J510" s="535"/>
      <c r="K510" s="535">
        <v>0</v>
      </c>
      <c r="L510" s="1607"/>
      <c r="M510" s="1684"/>
      <c r="N510" s="1684"/>
      <c r="O510" s="1684"/>
      <c r="P510" s="1684"/>
      <c r="Q510" s="1666"/>
      <c r="R510" s="1666"/>
      <c r="S510" s="1666"/>
      <c r="T510" s="1666"/>
      <c r="U510" s="1666"/>
      <c r="V510" s="1666"/>
      <c r="W510" s="1666"/>
      <c r="X510" s="1666"/>
      <c r="Y510" s="1666"/>
      <c r="Z510" s="1666"/>
      <c r="AA510" s="1666"/>
      <c r="AB510" s="1666"/>
      <c r="AC510" s="1666"/>
      <c r="AD510" s="1383"/>
      <c r="AE510" s="1383"/>
      <c r="AF510" s="1383"/>
      <c r="AG510" s="1383"/>
      <c r="AH510" s="1383"/>
      <c r="AI510" s="1383"/>
      <c r="AJ510" s="1383"/>
      <c r="AK510" s="1383"/>
      <c r="AL510" s="1383"/>
      <c r="AM510" s="1383"/>
      <c r="AN510" s="1383"/>
      <c r="AO510" s="1383"/>
      <c r="AP510" s="1383"/>
      <c r="AQ510" s="1383"/>
      <c r="AR510" s="1383"/>
      <c r="AS510" s="1383"/>
      <c r="AT510" s="1383"/>
      <c r="AU510"/>
      <c r="AV510"/>
      <c r="AW510"/>
      <c r="AX510"/>
      <c r="AY510"/>
      <c r="AZ510"/>
      <c r="BA510"/>
      <c r="BB510"/>
    </row>
    <row r="511" spans="2:54" s="5" customFormat="1" ht="15" hidden="1" customHeight="1" x14ac:dyDescent="0.25">
      <c r="B511" s="187"/>
      <c r="C511" s="171"/>
      <c r="D511" s="30"/>
      <c r="E511" s="30"/>
      <c r="F511" s="564"/>
      <c r="G511" s="1383"/>
      <c r="H511" s="535">
        <v>0</v>
      </c>
      <c r="I511" s="535"/>
      <c r="J511" s="535"/>
      <c r="K511" s="535">
        <v>0</v>
      </c>
      <c r="L511" s="1607"/>
      <c r="M511" s="1684"/>
      <c r="N511" s="1684"/>
      <c r="O511" s="1684"/>
      <c r="P511" s="1684"/>
      <c r="Q511" s="1666"/>
      <c r="R511" s="1666"/>
      <c r="S511" s="1666"/>
      <c r="T511" s="1666"/>
      <c r="U511" s="1666"/>
      <c r="V511" s="1666"/>
      <c r="W511" s="1666"/>
      <c r="X511" s="1666"/>
      <c r="Y511" s="1666"/>
      <c r="Z511" s="1666"/>
      <c r="AA511" s="1666"/>
      <c r="AB511" s="1666"/>
      <c r="AC511" s="1666"/>
      <c r="AD511" s="1383"/>
      <c r="AE511" s="1383"/>
      <c r="AF511" s="1383"/>
      <c r="AG511" s="1383"/>
      <c r="AH511" s="1383"/>
      <c r="AI511" s="1383"/>
      <c r="AJ511" s="1383"/>
      <c r="AK511" s="1383"/>
      <c r="AL511" s="1383"/>
      <c r="AM511" s="1383"/>
      <c r="AN511" s="1383"/>
      <c r="AO511" s="1383"/>
      <c r="AP511" s="1383"/>
      <c r="AQ511" s="1383"/>
      <c r="AR511" s="1383"/>
      <c r="AS511" s="1383"/>
      <c r="AT511" s="1383"/>
      <c r="AU511"/>
      <c r="AV511"/>
      <c r="AW511"/>
      <c r="AX511"/>
      <c r="AY511"/>
      <c r="AZ511"/>
      <c r="BA511"/>
      <c r="BB511"/>
    </row>
    <row r="512" spans="2:54" s="5" customFormat="1" ht="15" hidden="1" customHeight="1" x14ac:dyDescent="0.25">
      <c r="B512" s="187"/>
      <c r="C512" s="171"/>
      <c r="D512" s="30"/>
      <c r="E512" s="30"/>
      <c r="F512" s="564"/>
      <c r="G512" s="1383"/>
      <c r="H512" s="535">
        <v>0</v>
      </c>
      <c r="I512" s="535"/>
      <c r="J512" s="535"/>
      <c r="K512" s="535">
        <v>0</v>
      </c>
      <c r="L512" s="1607"/>
      <c r="M512" s="1684"/>
      <c r="N512" s="1684"/>
      <c r="O512" s="1684"/>
      <c r="P512" s="1684"/>
      <c r="Q512" s="1666"/>
      <c r="R512" s="1666"/>
      <c r="S512" s="1666"/>
      <c r="T512" s="1666"/>
      <c r="U512" s="1666"/>
      <c r="V512" s="1666"/>
      <c r="W512" s="1666"/>
      <c r="X512" s="1666"/>
      <c r="Y512" s="1666"/>
      <c r="Z512" s="1666"/>
      <c r="AA512" s="1666"/>
      <c r="AB512" s="1666"/>
      <c r="AC512" s="1666"/>
      <c r="AD512" s="1383"/>
      <c r="AE512" s="1383"/>
      <c r="AF512" s="1383"/>
      <c r="AG512" s="1383"/>
      <c r="AH512" s="1383"/>
      <c r="AI512" s="1383"/>
      <c r="AJ512" s="1383"/>
      <c r="AK512" s="1383"/>
      <c r="AL512" s="1383"/>
      <c r="AM512" s="1383"/>
      <c r="AN512" s="1383"/>
      <c r="AO512" s="1383"/>
      <c r="AP512" s="1383"/>
      <c r="AQ512" s="1383"/>
      <c r="AR512" s="1383"/>
      <c r="AS512" s="1383"/>
      <c r="AT512" s="1383"/>
      <c r="AU512"/>
      <c r="AV512"/>
      <c r="AW512"/>
      <c r="AX512"/>
      <c r="AY512"/>
      <c r="AZ512"/>
      <c r="BA512"/>
      <c r="BB512"/>
    </row>
    <row r="513" spans="2:54" s="5" customFormat="1" ht="15" hidden="1" customHeight="1" x14ac:dyDescent="0.25">
      <c r="B513" s="187"/>
      <c r="C513" s="171"/>
      <c r="D513" s="30"/>
      <c r="E513" s="30"/>
      <c r="F513" s="564"/>
      <c r="G513" s="1383"/>
      <c r="H513" s="535">
        <v>0</v>
      </c>
      <c r="I513" s="535"/>
      <c r="J513" s="535"/>
      <c r="K513" s="535">
        <v>0</v>
      </c>
      <c r="L513" s="1607"/>
      <c r="M513" s="1684"/>
      <c r="N513" s="1684"/>
      <c r="O513" s="1684"/>
      <c r="P513" s="1684"/>
      <c r="Q513" s="1666"/>
      <c r="R513" s="1666"/>
      <c r="S513" s="1666"/>
      <c r="T513" s="1666"/>
      <c r="U513" s="1666"/>
      <c r="V513" s="1666"/>
      <c r="W513" s="1666"/>
      <c r="X513" s="1666"/>
      <c r="Y513" s="1666"/>
      <c r="Z513" s="1666"/>
      <c r="AA513" s="1666"/>
      <c r="AB513" s="1666"/>
      <c r="AC513" s="1666"/>
      <c r="AD513" s="1383"/>
      <c r="AE513" s="1383"/>
      <c r="AF513" s="1383"/>
      <c r="AG513" s="1383"/>
      <c r="AH513" s="1383"/>
      <c r="AI513" s="1383"/>
      <c r="AJ513" s="1383"/>
      <c r="AK513" s="1383"/>
      <c r="AL513" s="1383"/>
      <c r="AM513" s="1383"/>
      <c r="AN513" s="1383"/>
      <c r="AO513" s="1383"/>
      <c r="AP513" s="1383"/>
      <c r="AQ513" s="1383"/>
      <c r="AR513" s="1383"/>
      <c r="AS513" s="1383"/>
      <c r="AT513" s="1383"/>
      <c r="AU513"/>
      <c r="AV513"/>
      <c r="AW513"/>
      <c r="AX513"/>
      <c r="AY513"/>
      <c r="AZ513"/>
      <c r="BA513"/>
      <c r="BB513"/>
    </row>
    <row r="514" spans="2:54" s="5" customFormat="1" ht="15" hidden="1" customHeight="1" x14ac:dyDescent="0.25">
      <c r="B514" s="187"/>
      <c r="C514" s="171"/>
      <c r="D514" s="30"/>
      <c r="E514" s="30"/>
      <c r="F514" s="564"/>
      <c r="G514" s="1383"/>
      <c r="H514" s="535">
        <v>0</v>
      </c>
      <c r="I514" s="535"/>
      <c r="J514" s="535"/>
      <c r="K514" s="535">
        <v>0</v>
      </c>
      <c r="L514" s="1607"/>
      <c r="M514" s="1684"/>
      <c r="N514" s="1684"/>
      <c r="O514" s="1684"/>
      <c r="P514" s="1684"/>
      <c r="Q514" s="1666"/>
      <c r="R514" s="1666"/>
      <c r="S514" s="1666"/>
      <c r="T514" s="1666"/>
      <c r="U514" s="1666"/>
      <c r="V514" s="1666"/>
      <c r="W514" s="1666"/>
      <c r="X514" s="1666"/>
      <c r="Y514" s="1666"/>
      <c r="Z514" s="1666"/>
      <c r="AA514" s="1666"/>
      <c r="AB514" s="1666"/>
      <c r="AC514" s="1666"/>
      <c r="AD514" s="1383"/>
      <c r="AE514" s="1383"/>
      <c r="AF514" s="1383"/>
      <c r="AG514" s="1383"/>
      <c r="AH514" s="1383"/>
      <c r="AI514" s="1383"/>
      <c r="AJ514" s="1383"/>
      <c r="AK514" s="1383"/>
      <c r="AL514" s="1383"/>
      <c r="AM514" s="1383"/>
      <c r="AN514" s="1383"/>
      <c r="AO514" s="1383"/>
      <c r="AP514" s="1383"/>
      <c r="AQ514" s="1383"/>
      <c r="AR514" s="1383"/>
      <c r="AS514" s="1383"/>
      <c r="AT514" s="1383"/>
      <c r="AU514"/>
      <c r="AV514"/>
      <c r="AW514"/>
      <c r="AX514"/>
      <c r="AY514"/>
      <c r="AZ514"/>
      <c r="BA514"/>
      <c r="BB514"/>
    </row>
    <row r="515" spans="2:54" s="5" customFormat="1" ht="15" hidden="1" customHeight="1" x14ac:dyDescent="0.25">
      <c r="B515" s="187"/>
      <c r="C515" s="171"/>
      <c r="D515" s="30"/>
      <c r="E515" s="30"/>
      <c r="F515" s="564"/>
      <c r="G515" s="1383"/>
      <c r="H515" s="535">
        <v>0</v>
      </c>
      <c r="I515" s="535"/>
      <c r="J515" s="535"/>
      <c r="K515" s="535">
        <v>0</v>
      </c>
      <c r="L515" s="1607"/>
      <c r="M515" s="1684"/>
      <c r="N515" s="1684"/>
      <c r="O515" s="1684"/>
      <c r="P515" s="1684"/>
      <c r="Q515" s="1666"/>
      <c r="R515" s="1666"/>
      <c r="S515" s="1666"/>
      <c r="T515" s="1666"/>
      <c r="U515" s="1666"/>
      <c r="V515" s="1666"/>
      <c r="W515" s="1666"/>
      <c r="X515" s="1666"/>
      <c r="Y515" s="1666"/>
      <c r="Z515" s="1666"/>
      <c r="AA515" s="1666"/>
      <c r="AB515" s="1666"/>
      <c r="AC515" s="1666"/>
      <c r="AD515" s="1383"/>
      <c r="AE515" s="1383"/>
      <c r="AF515" s="1383"/>
      <c r="AG515" s="1383"/>
      <c r="AH515" s="1383"/>
      <c r="AI515" s="1383"/>
      <c r="AJ515" s="1383"/>
      <c r="AK515" s="1383"/>
      <c r="AL515" s="1383"/>
      <c r="AM515" s="1383"/>
      <c r="AN515" s="1383"/>
      <c r="AO515" s="1383"/>
      <c r="AP515" s="1383"/>
      <c r="AQ515" s="1383"/>
      <c r="AR515" s="1383"/>
      <c r="AS515" s="1383"/>
      <c r="AT515" s="1383"/>
      <c r="AU515"/>
      <c r="AV515"/>
      <c r="AW515"/>
      <c r="AX515"/>
      <c r="AY515"/>
      <c r="AZ515"/>
      <c r="BA515"/>
      <c r="BB515"/>
    </row>
    <row r="516" spans="2:54" s="5" customFormat="1" ht="15" hidden="1" customHeight="1" x14ac:dyDescent="0.25">
      <c r="B516" s="187"/>
      <c r="C516" s="171"/>
      <c r="D516" s="30"/>
      <c r="E516" s="30"/>
      <c r="F516" s="564"/>
      <c r="G516" s="1383"/>
      <c r="H516" s="535">
        <v>0</v>
      </c>
      <c r="I516" s="535"/>
      <c r="J516" s="535"/>
      <c r="K516" s="535">
        <v>0</v>
      </c>
      <c r="L516" s="1607"/>
      <c r="M516" s="1684"/>
      <c r="N516" s="1684"/>
      <c r="O516" s="1684"/>
      <c r="P516" s="1684"/>
      <c r="Q516" s="1666"/>
      <c r="R516" s="1666"/>
      <c r="S516" s="1666"/>
      <c r="T516" s="1666"/>
      <c r="U516" s="1666"/>
      <c r="V516" s="1666"/>
      <c r="W516" s="1666"/>
      <c r="X516" s="1666"/>
      <c r="Y516" s="1666"/>
      <c r="Z516" s="1666"/>
      <c r="AA516" s="1666"/>
      <c r="AB516" s="1666"/>
      <c r="AC516" s="1666"/>
      <c r="AD516" s="1383"/>
      <c r="AE516" s="1383"/>
      <c r="AF516" s="1383"/>
      <c r="AG516" s="1383"/>
      <c r="AH516" s="1383"/>
      <c r="AI516" s="1383"/>
      <c r="AJ516" s="1383"/>
      <c r="AK516" s="1383"/>
      <c r="AL516" s="1383"/>
      <c r="AM516" s="1383"/>
      <c r="AN516" s="1383"/>
      <c r="AO516" s="1383"/>
      <c r="AP516" s="1383"/>
      <c r="AQ516" s="1383"/>
      <c r="AR516" s="1383"/>
      <c r="AS516" s="1383"/>
      <c r="AT516" s="1383"/>
      <c r="AU516"/>
      <c r="AV516"/>
      <c r="AW516"/>
      <c r="AX516"/>
      <c r="AY516"/>
      <c r="AZ516"/>
      <c r="BA516"/>
      <c r="BB516"/>
    </row>
    <row r="517" spans="2:54" s="5" customFormat="1" ht="15" hidden="1" customHeight="1" x14ac:dyDescent="0.25">
      <c r="B517" s="187"/>
      <c r="C517" s="171"/>
      <c r="D517" s="30"/>
      <c r="E517" s="30"/>
      <c r="F517" s="564"/>
      <c r="G517" s="1383"/>
      <c r="H517" s="535">
        <v>0</v>
      </c>
      <c r="I517" s="535"/>
      <c r="J517" s="535"/>
      <c r="K517" s="535">
        <v>0</v>
      </c>
      <c r="L517" s="1607"/>
      <c r="M517" s="1684"/>
      <c r="N517" s="1684"/>
      <c r="O517" s="1684"/>
      <c r="P517" s="1684"/>
      <c r="Q517" s="1666"/>
      <c r="R517" s="1666"/>
      <c r="S517" s="1666"/>
      <c r="T517" s="1666"/>
      <c r="U517" s="1666"/>
      <c r="V517" s="1666"/>
      <c r="W517" s="1666"/>
      <c r="X517" s="1666"/>
      <c r="Y517" s="1666"/>
      <c r="Z517" s="1666"/>
      <c r="AA517" s="1666"/>
      <c r="AB517" s="1666"/>
      <c r="AC517" s="1666"/>
      <c r="AD517" s="1383"/>
      <c r="AE517" s="1383"/>
      <c r="AF517" s="1383"/>
      <c r="AG517" s="1383"/>
      <c r="AH517" s="1383"/>
      <c r="AI517" s="1383"/>
      <c r="AJ517" s="1383"/>
      <c r="AK517" s="1383"/>
      <c r="AL517" s="1383"/>
      <c r="AM517" s="1383"/>
      <c r="AN517" s="1383"/>
      <c r="AO517" s="1383"/>
      <c r="AP517" s="1383"/>
      <c r="AQ517" s="1383"/>
      <c r="AR517" s="1383"/>
      <c r="AS517" s="1383"/>
      <c r="AT517" s="1383"/>
      <c r="AU517"/>
      <c r="AV517"/>
      <c r="AW517"/>
      <c r="AX517"/>
      <c r="AY517"/>
      <c r="AZ517"/>
      <c r="BA517"/>
      <c r="BB517"/>
    </row>
    <row r="518" spans="2:54" s="5" customFormat="1" ht="15" hidden="1" customHeight="1" x14ac:dyDescent="0.25">
      <c r="B518" s="187"/>
      <c r="C518" s="171"/>
      <c r="D518" s="30"/>
      <c r="E518" s="30"/>
      <c r="F518" s="564"/>
      <c r="G518" s="1383"/>
      <c r="H518" s="535">
        <v>0</v>
      </c>
      <c r="I518" s="535"/>
      <c r="J518" s="535"/>
      <c r="K518" s="535">
        <v>0</v>
      </c>
      <c r="L518" s="1607"/>
      <c r="M518" s="1684"/>
      <c r="N518" s="1684"/>
      <c r="O518" s="1684"/>
      <c r="P518" s="1684"/>
      <c r="Q518" s="1666"/>
      <c r="R518" s="1666"/>
      <c r="S518" s="1666"/>
      <c r="T518" s="1666"/>
      <c r="U518" s="1666"/>
      <c r="V518" s="1666"/>
      <c r="W518" s="1666"/>
      <c r="X518" s="1666"/>
      <c r="Y518" s="1666"/>
      <c r="Z518" s="1666"/>
      <c r="AA518" s="1666"/>
      <c r="AB518" s="1666"/>
      <c r="AC518" s="1666"/>
      <c r="AD518" s="1383"/>
      <c r="AE518" s="1383"/>
      <c r="AF518" s="1383"/>
      <c r="AG518" s="1383"/>
      <c r="AH518" s="1383"/>
      <c r="AI518" s="1383"/>
      <c r="AJ518" s="1383"/>
      <c r="AK518" s="1383"/>
      <c r="AL518" s="1383"/>
      <c r="AM518" s="1383"/>
      <c r="AN518" s="1383"/>
      <c r="AO518" s="1383"/>
      <c r="AP518" s="1383"/>
      <c r="AQ518" s="1383"/>
      <c r="AR518" s="1383"/>
      <c r="AS518" s="1383"/>
      <c r="AT518" s="1383"/>
      <c r="AU518"/>
      <c r="AV518"/>
      <c r="AW518"/>
      <c r="AX518"/>
      <c r="AY518"/>
      <c r="AZ518"/>
      <c r="BA518"/>
      <c r="BB518"/>
    </row>
    <row r="519" spans="2:54" s="5" customFormat="1" ht="15" hidden="1" customHeight="1" x14ac:dyDescent="0.25">
      <c r="B519" s="187"/>
      <c r="C519" s="171"/>
      <c r="D519" s="30"/>
      <c r="E519" s="30"/>
      <c r="F519" s="564"/>
      <c r="G519" s="1383"/>
      <c r="H519" s="535">
        <v>0</v>
      </c>
      <c r="I519" s="535"/>
      <c r="J519" s="535"/>
      <c r="K519" s="535">
        <v>0</v>
      </c>
      <c r="L519" s="1607"/>
      <c r="M519" s="1684"/>
      <c r="N519" s="1684"/>
      <c r="O519" s="1684"/>
      <c r="P519" s="1684"/>
      <c r="Q519" s="1666"/>
      <c r="R519" s="1666"/>
      <c r="S519" s="1666"/>
      <c r="T519" s="1666"/>
      <c r="U519" s="1666"/>
      <c r="V519" s="1666"/>
      <c r="W519" s="1666"/>
      <c r="X519" s="1666"/>
      <c r="Y519" s="1666"/>
      <c r="Z519" s="1666"/>
      <c r="AA519" s="1666"/>
      <c r="AB519" s="1666"/>
      <c r="AC519" s="1666"/>
      <c r="AD519" s="1383"/>
      <c r="AE519" s="1383"/>
      <c r="AF519" s="1383"/>
      <c r="AG519" s="1383"/>
      <c r="AH519" s="1383"/>
      <c r="AI519" s="1383"/>
      <c r="AJ519" s="1383"/>
      <c r="AK519" s="1383"/>
      <c r="AL519" s="1383"/>
      <c r="AM519" s="1383"/>
      <c r="AN519" s="1383"/>
      <c r="AO519" s="1383"/>
      <c r="AP519" s="1383"/>
      <c r="AQ519" s="1383"/>
      <c r="AR519" s="1383"/>
      <c r="AS519" s="1383"/>
      <c r="AT519" s="1383"/>
      <c r="AU519"/>
      <c r="AV519"/>
      <c r="AW519"/>
      <c r="AX519"/>
      <c r="AY519"/>
      <c r="AZ519"/>
      <c r="BA519"/>
      <c r="BB519"/>
    </row>
    <row r="520" spans="2:54" s="5" customFormat="1" ht="15" hidden="1" customHeight="1" x14ac:dyDescent="0.25">
      <c r="B520" s="187"/>
      <c r="C520" s="171"/>
      <c r="D520" s="30"/>
      <c r="E520" s="30"/>
      <c r="F520" s="564"/>
      <c r="G520" s="1383"/>
      <c r="H520" s="535">
        <v>0</v>
      </c>
      <c r="I520" s="535"/>
      <c r="J520" s="535"/>
      <c r="K520" s="535">
        <v>0</v>
      </c>
      <c r="L520" s="1607"/>
      <c r="M520" s="1684"/>
      <c r="N520" s="1684"/>
      <c r="O520" s="1684"/>
      <c r="P520" s="1684"/>
      <c r="Q520" s="1666"/>
      <c r="R520" s="1666"/>
      <c r="S520" s="1666"/>
      <c r="T520" s="1666"/>
      <c r="U520" s="1666"/>
      <c r="V520" s="1666"/>
      <c r="W520" s="1666"/>
      <c r="X520" s="1666"/>
      <c r="Y520" s="1666"/>
      <c r="Z520" s="1666"/>
      <c r="AA520" s="1666"/>
      <c r="AB520" s="1666"/>
      <c r="AC520" s="1666"/>
      <c r="AD520" s="1383"/>
      <c r="AE520" s="1383"/>
      <c r="AF520" s="1383"/>
      <c r="AG520" s="1383"/>
      <c r="AH520" s="1383"/>
      <c r="AI520" s="1383"/>
      <c r="AJ520" s="1383"/>
      <c r="AK520" s="1383"/>
      <c r="AL520" s="1383"/>
      <c r="AM520" s="1383"/>
      <c r="AN520" s="1383"/>
      <c r="AO520" s="1383"/>
      <c r="AP520" s="1383"/>
      <c r="AQ520" s="1383"/>
      <c r="AR520" s="1383"/>
      <c r="AS520" s="1383"/>
      <c r="AT520" s="1383"/>
      <c r="AU520"/>
      <c r="AV520"/>
      <c r="AW520"/>
      <c r="AX520"/>
      <c r="AY520"/>
      <c r="AZ520"/>
      <c r="BA520"/>
      <c r="BB520"/>
    </row>
    <row r="521" spans="2:54" s="5" customFormat="1" ht="15" hidden="1" customHeight="1" x14ac:dyDescent="0.25">
      <c r="B521" s="187"/>
      <c r="C521" s="171"/>
      <c r="D521" s="30"/>
      <c r="E521" s="30"/>
      <c r="F521" s="564"/>
      <c r="G521" s="1383"/>
      <c r="H521" s="535">
        <v>0</v>
      </c>
      <c r="I521" s="535"/>
      <c r="J521" s="535"/>
      <c r="K521" s="535">
        <v>0</v>
      </c>
      <c r="L521" s="1607"/>
      <c r="M521" s="1684"/>
      <c r="N521" s="1684"/>
      <c r="O521" s="1684"/>
      <c r="P521" s="1684"/>
      <c r="Q521" s="1666"/>
      <c r="R521" s="1666"/>
      <c r="S521" s="1666"/>
      <c r="T521" s="1666"/>
      <c r="U521" s="1666"/>
      <c r="V521" s="1666"/>
      <c r="W521" s="1666"/>
      <c r="X521" s="1666"/>
      <c r="Y521" s="1666"/>
      <c r="Z521" s="1666"/>
      <c r="AA521" s="1666"/>
      <c r="AB521" s="1666"/>
      <c r="AC521" s="1666"/>
      <c r="AD521" s="1383"/>
      <c r="AE521" s="1383"/>
      <c r="AF521" s="1383"/>
      <c r="AG521" s="1383"/>
      <c r="AH521" s="1383"/>
      <c r="AI521" s="1383"/>
      <c r="AJ521" s="1383"/>
      <c r="AK521" s="1383"/>
      <c r="AL521" s="1383"/>
      <c r="AM521" s="1383"/>
      <c r="AN521" s="1383"/>
      <c r="AO521" s="1383"/>
      <c r="AP521" s="1383"/>
      <c r="AQ521" s="1383"/>
      <c r="AR521" s="1383"/>
      <c r="AS521" s="1383"/>
      <c r="AT521" s="1383"/>
      <c r="AU521"/>
      <c r="AV521"/>
      <c r="AW521"/>
      <c r="AX521"/>
      <c r="AY521"/>
      <c r="AZ521"/>
      <c r="BA521"/>
      <c r="BB521"/>
    </row>
    <row r="522" spans="2:54" s="5" customFormat="1" ht="15" hidden="1" customHeight="1" x14ac:dyDescent="0.25">
      <c r="B522" s="181"/>
      <c r="C522" s="171"/>
      <c r="D522" s="30"/>
      <c r="E522" s="30"/>
      <c r="F522" s="564"/>
      <c r="G522" s="1383"/>
      <c r="H522" s="535">
        <v>0</v>
      </c>
      <c r="I522" s="535"/>
      <c r="J522" s="535"/>
      <c r="K522" s="535">
        <v>0</v>
      </c>
      <c r="L522" s="1607"/>
      <c r="M522" s="1684"/>
      <c r="N522" s="1684"/>
      <c r="O522" s="1684"/>
      <c r="P522" s="1684"/>
      <c r="Q522" s="1666"/>
      <c r="R522" s="1666"/>
      <c r="S522" s="1666"/>
      <c r="T522" s="1666"/>
      <c r="U522" s="1666"/>
      <c r="V522" s="1666"/>
      <c r="W522" s="1666"/>
      <c r="X522" s="1666"/>
      <c r="Y522" s="1666"/>
      <c r="Z522" s="1666"/>
      <c r="AA522" s="1666"/>
      <c r="AB522" s="1666"/>
      <c r="AC522" s="1666"/>
      <c r="AD522" s="1383"/>
      <c r="AE522" s="1383"/>
      <c r="AF522" s="1383"/>
      <c r="AG522" s="1383"/>
      <c r="AH522" s="1383"/>
      <c r="AI522" s="1383"/>
      <c r="AJ522" s="1383"/>
      <c r="AK522" s="1383"/>
      <c r="AL522" s="1383"/>
      <c r="AM522" s="1383"/>
      <c r="AN522" s="1383"/>
      <c r="AO522" s="1383"/>
      <c r="AP522" s="1383"/>
      <c r="AQ522" s="1383"/>
      <c r="AR522" s="1383"/>
      <c r="AS522" s="1383"/>
      <c r="AT522" s="1383"/>
      <c r="AU522"/>
      <c r="AV522"/>
      <c r="AW522"/>
      <c r="AX522"/>
      <c r="AY522"/>
      <c r="AZ522"/>
      <c r="BA522"/>
      <c r="BB522"/>
    </row>
    <row r="523" spans="2:54" s="5" customFormat="1" ht="15" hidden="1" customHeight="1" x14ac:dyDescent="0.25">
      <c r="B523" s="187"/>
      <c r="C523" s="164"/>
      <c r="D523" s="30"/>
      <c r="E523" s="30"/>
      <c r="F523" s="564"/>
      <c r="G523" s="1383"/>
      <c r="H523" s="535">
        <v>0</v>
      </c>
      <c r="I523" s="535"/>
      <c r="J523" s="535"/>
      <c r="K523" s="535">
        <v>0</v>
      </c>
      <c r="L523" s="1607"/>
      <c r="M523" s="1684"/>
      <c r="N523" s="1684"/>
      <c r="O523" s="1684"/>
      <c r="P523" s="1684"/>
      <c r="Q523" s="1666"/>
      <c r="R523" s="1666"/>
      <c r="S523" s="1666"/>
      <c r="T523" s="1666"/>
      <c r="U523" s="1666"/>
      <c r="V523" s="1666"/>
      <c r="W523" s="1666"/>
      <c r="X523" s="1666"/>
      <c r="Y523" s="1666"/>
      <c r="Z523" s="1666"/>
      <c r="AA523" s="1666"/>
      <c r="AB523" s="1666"/>
      <c r="AC523" s="1666"/>
      <c r="AD523" s="1383"/>
      <c r="AE523" s="1383"/>
      <c r="AF523" s="1383"/>
      <c r="AG523" s="1383"/>
      <c r="AH523" s="1383"/>
      <c r="AI523" s="1383"/>
      <c r="AJ523" s="1383"/>
      <c r="AK523" s="1383"/>
      <c r="AL523" s="1383"/>
      <c r="AM523" s="1383"/>
      <c r="AN523" s="1383"/>
      <c r="AO523" s="1383"/>
      <c r="AP523" s="1383"/>
      <c r="AQ523" s="1383"/>
      <c r="AR523" s="1383"/>
      <c r="AS523" s="1383"/>
      <c r="AT523" s="1383"/>
      <c r="AU523"/>
      <c r="AV523"/>
      <c r="AW523"/>
      <c r="AX523"/>
      <c r="AY523"/>
      <c r="AZ523"/>
      <c r="BA523"/>
      <c r="BB523"/>
    </row>
    <row r="524" spans="2:54" s="5" customFormat="1" ht="15.75" hidden="1" customHeight="1" x14ac:dyDescent="0.25">
      <c r="B524" s="187"/>
      <c r="C524" s="171"/>
      <c r="D524" s="243"/>
      <c r="E524" s="243"/>
      <c r="F524" s="597"/>
      <c r="G524" s="1383"/>
      <c r="H524" s="535">
        <v>0</v>
      </c>
      <c r="I524" s="535"/>
      <c r="J524" s="535"/>
      <c r="K524" s="535"/>
      <c r="L524" s="1607"/>
      <c r="M524" s="1684"/>
      <c r="N524" s="1684"/>
      <c r="O524" s="1684"/>
      <c r="P524" s="1684"/>
      <c r="Q524" s="1666"/>
      <c r="R524" s="1666"/>
      <c r="S524" s="1666"/>
      <c r="T524" s="1666"/>
      <c r="U524" s="1666"/>
      <c r="V524" s="1666"/>
      <c r="W524" s="1666"/>
      <c r="X524" s="1666"/>
      <c r="Y524" s="1666"/>
      <c r="Z524" s="1666"/>
      <c r="AA524" s="1666"/>
      <c r="AB524" s="1666"/>
      <c r="AC524" s="1666"/>
      <c r="AD524" s="1383"/>
      <c r="AE524" s="1383"/>
      <c r="AF524" s="1383"/>
      <c r="AG524" s="1383"/>
      <c r="AH524" s="1383"/>
      <c r="AI524" s="1383"/>
      <c r="AJ524" s="1383"/>
      <c r="AK524" s="1383"/>
      <c r="AL524" s="1383"/>
      <c r="AM524" s="1383"/>
      <c r="AN524" s="1383"/>
      <c r="AO524" s="1383"/>
      <c r="AP524" s="1383"/>
      <c r="AQ524" s="1383"/>
      <c r="AR524" s="1383"/>
      <c r="AS524" s="1383"/>
      <c r="AT524" s="1383"/>
      <c r="AU524"/>
      <c r="AV524"/>
      <c r="AW524"/>
      <c r="AX524"/>
      <c r="AY524"/>
      <c r="AZ524"/>
      <c r="BA524"/>
      <c r="BB524"/>
    </row>
    <row r="525" spans="2:54" s="5" customFormat="1" ht="15.75" hidden="1" customHeight="1" x14ac:dyDescent="0.25">
      <c r="B525" s="247" t="s">
        <v>261</v>
      </c>
      <c r="C525" s="195">
        <v>0</v>
      </c>
      <c r="D525" s="135"/>
      <c r="E525" s="135"/>
      <c r="F525" s="615"/>
      <c r="G525" s="537"/>
      <c r="H525" s="583"/>
      <c r="I525" s="583"/>
      <c r="J525" s="583"/>
      <c r="K525" s="583"/>
      <c r="L525" s="1607"/>
      <c r="M525" s="1684"/>
      <c r="N525" s="1684"/>
      <c r="O525" s="1684"/>
      <c r="P525" s="1684"/>
      <c r="Q525" s="1666"/>
      <c r="R525" s="1666"/>
      <c r="S525" s="1666"/>
      <c r="T525" s="1666"/>
      <c r="U525" s="1666"/>
      <c r="V525" s="1666"/>
      <c r="W525" s="1666"/>
      <c r="X525" s="1666"/>
      <c r="Y525" s="1666"/>
      <c r="Z525" s="1666"/>
      <c r="AA525" s="1666"/>
      <c r="AB525" s="1666"/>
      <c r="AC525" s="1666"/>
      <c r="AD525" s="1383"/>
      <c r="AE525" s="1383"/>
      <c r="AF525" s="1383"/>
      <c r="AG525" s="1383"/>
      <c r="AH525" s="1383"/>
      <c r="AI525" s="1383"/>
      <c r="AJ525" s="1383"/>
      <c r="AK525" s="1383"/>
      <c r="AL525" s="1383"/>
      <c r="AM525" s="1383"/>
      <c r="AN525" s="1383"/>
      <c r="AO525" s="1383"/>
      <c r="AP525" s="1383"/>
      <c r="AQ525" s="1383"/>
      <c r="AR525" s="1383"/>
      <c r="AS525" s="1383"/>
      <c r="AT525" s="1383"/>
      <c r="AU525"/>
      <c r="AV525"/>
      <c r="AW525"/>
      <c r="AX525"/>
      <c r="AY525"/>
      <c r="AZ525"/>
      <c r="BA525"/>
      <c r="BB525"/>
    </row>
    <row r="526" spans="2:54" s="5" customFormat="1" ht="15.75" hidden="1" customHeight="1" x14ac:dyDescent="0.25">
      <c r="B526" s="192"/>
      <c r="C526" s="171"/>
      <c r="D526" s="105"/>
      <c r="E526" s="105"/>
      <c r="F526" s="535"/>
      <c r="G526" s="1383"/>
      <c r="H526" s="535">
        <v>0</v>
      </c>
      <c r="I526" s="535"/>
      <c r="J526" s="535"/>
      <c r="K526" s="535">
        <v>0</v>
      </c>
      <c r="L526" s="1607"/>
      <c r="M526" s="1684"/>
      <c r="N526" s="1684"/>
      <c r="O526" s="1684"/>
      <c r="P526" s="1684"/>
      <c r="Q526" s="1666"/>
      <c r="R526" s="1666"/>
      <c r="S526" s="1666"/>
      <c r="T526" s="1666"/>
      <c r="U526" s="1666"/>
      <c r="V526" s="1666"/>
      <c r="W526" s="1666"/>
      <c r="X526" s="1666"/>
      <c r="Y526" s="1666"/>
      <c r="Z526" s="1666"/>
      <c r="AA526" s="1666"/>
      <c r="AB526" s="1666"/>
      <c r="AC526" s="1666"/>
      <c r="AD526" s="1383"/>
      <c r="AE526" s="1383"/>
      <c r="AF526" s="1383"/>
      <c r="AG526" s="1383"/>
      <c r="AH526" s="1383"/>
      <c r="AI526" s="1383"/>
      <c r="AJ526" s="1383"/>
      <c r="AK526" s="1383"/>
      <c r="AL526" s="1383"/>
      <c r="AM526" s="1383"/>
      <c r="AN526" s="1383"/>
      <c r="AO526" s="1383"/>
      <c r="AP526" s="1383"/>
      <c r="AQ526" s="1383"/>
      <c r="AR526" s="1383"/>
      <c r="AS526" s="1383"/>
      <c r="AT526" s="1383"/>
      <c r="AU526"/>
      <c r="AV526"/>
      <c r="AW526"/>
      <c r="AX526"/>
      <c r="AY526"/>
      <c r="AZ526"/>
      <c r="BA526"/>
      <c r="BB526"/>
    </row>
    <row r="527" spans="2:54" s="5" customFormat="1" ht="15" hidden="1" customHeight="1" x14ac:dyDescent="0.25">
      <c r="B527" s="187"/>
      <c r="C527" s="171"/>
      <c r="D527" s="132"/>
      <c r="E527" s="132"/>
      <c r="F527" s="594"/>
      <c r="G527" s="1383"/>
      <c r="H527" s="535">
        <v>0</v>
      </c>
      <c r="I527" s="535"/>
      <c r="J527" s="535"/>
      <c r="K527" s="535">
        <v>0</v>
      </c>
      <c r="L527" s="1607"/>
      <c r="M527" s="1684"/>
      <c r="N527" s="1684"/>
      <c r="O527" s="1684"/>
      <c r="P527" s="1684"/>
      <c r="Q527" s="1666"/>
      <c r="R527" s="1666"/>
      <c r="S527" s="1666"/>
      <c r="T527" s="1666"/>
      <c r="U527" s="1666"/>
      <c r="V527" s="1666"/>
      <c r="W527" s="1666"/>
      <c r="X527" s="1666"/>
      <c r="Y527" s="1666"/>
      <c r="Z527" s="1666"/>
      <c r="AA527" s="1666"/>
      <c r="AB527" s="1666"/>
      <c r="AC527" s="1666"/>
      <c r="AD527" s="1383"/>
      <c r="AE527" s="1383"/>
      <c r="AF527" s="1383"/>
      <c r="AG527" s="1383"/>
      <c r="AH527" s="1383"/>
      <c r="AI527" s="1383"/>
      <c r="AJ527" s="1383"/>
      <c r="AK527" s="1383"/>
      <c r="AL527" s="1383"/>
      <c r="AM527" s="1383"/>
      <c r="AN527" s="1383"/>
      <c r="AO527" s="1383"/>
      <c r="AP527" s="1383"/>
      <c r="AQ527" s="1383"/>
      <c r="AR527" s="1383"/>
      <c r="AS527" s="1383"/>
      <c r="AT527" s="1383"/>
      <c r="AU527"/>
      <c r="AV527"/>
      <c r="AW527"/>
      <c r="AX527"/>
      <c r="AY527"/>
      <c r="AZ527"/>
      <c r="BA527"/>
      <c r="BB527"/>
    </row>
    <row r="528" spans="2:54" s="5" customFormat="1" ht="15" hidden="1" customHeight="1" x14ac:dyDescent="0.25">
      <c r="B528" s="187"/>
      <c r="C528" s="171"/>
      <c r="D528" s="132"/>
      <c r="E528" s="132"/>
      <c r="F528" s="594"/>
      <c r="G528" s="1383"/>
      <c r="H528" s="535">
        <v>0</v>
      </c>
      <c r="I528" s="535"/>
      <c r="J528" s="535"/>
      <c r="K528" s="535">
        <v>0</v>
      </c>
      <c r="L528" s="1607"/>
      <c r="M528" s="1684"/>
      <c r="N528" s="1684"/>
      <c r="O528" s="1684"/>
      <c r="P528" s="1684"/>
      <c r="Q528" s="1666"/>
      <c r="R528" s="1666"/>
      <c r="S528" s="1666"/>
      <c r="T528" s="1666"/>
      <c r="U528" s="1666"/>
      <c r="V528" s="1666"/>
      <c r="W528" s="1666"/>
      <c r="X528" s="1666"/>
      <c r="Y528" s="1666"/>
      <c r="Z528" s="1666"/>
      <c r="AA528" s="1666"/>
      <c r="AB528" s="1666"/>
      <c r="AC528" s="1666"/>
      <c r="AD528" s="1383"/>
      <c r="AE528" s="1383"/>
      <c r="AF528" s="1383"/>
      <c r="AG528" s="1383"/>
      <c r="AH528" s="1383"/>
      <c r="AI528" s="1383"/>
      <c r="AJ528" s="1383"/>
      <c r="AK528" s="1383"/>
      <c r="AL528" s="1383"/>
      <c r="AM528" s="1383"/>
      <c r="AN528" s="1383"/>
      <c r="AO528" s="1383"/>
      <c r="AP528" s="1383"/>
      <c r="AQ528" s="1383"/>
      <c r="AR528" s="1383"/>
      <c r="AS528" s="1383"/>
      <c r="AT528" s="1383"/>
      <c r="AU528"/>
      <c r="AV528"/>
      <c r="AW528"/>
      <c r="AX528"/>
      <c r="AY528"/>
      <c r="AZ528"/>
      <c r="BA528"/>
      <c r="BB528"/>
    </row>
    <row r="529" spans="1:54" s="5" customFormat="1" ht="7.5" customHeight="1" thickBot="1" x14ac:dyDescent="0.3">
      <c r="B529" s="187"/>
      <c r="C529" s="171"/>
      <c r="D529" s="243"/>
      <c r="E529" s="243"/>
      <c r="F529" s="597"/>
      <c r="G529" s="688"/>
      <c r="H529" s="597"/>
      <c r="I529" s="597"/>
      <c r="J529" s="597"/>
      <c r="K529" s="597"/>
      <c r="L529" s="1607"/>
      <c r="M529" s="1684"/>
      <c r="N529" s="1684"/>
      <c r="O529" s="1684"/>
      <c r="P529" s="1684"/>
      <c r="Q529" s="1666"/>
      <c r="R529" s="1666"/>
      <c r="S529" s="1666"/>
      <c r="T529" s="1666"/>
      <c r="U529" s="1666"/>
      <c r="V529" s="1666"/>
      <c r="W529" s="1666"/>
      <c r="X529" s="1666"/>
      <c r="Y529" s="1666"/>
      <c r="Z529" s="1666"/>
      <c r="AA529" s="1666"/>
      <c r="AB529" s="1666"/>
      <c r="AC529" s="1666"/>
      <c r="AD529" s="1383"/>
      <c r="AE529" s="1383"/>
      <c r="AF529" s="1383"/>
      <c r="AG529" s="1383"/>
      <c r="AH529" s="1383"/>
      <c r="AI529" s="1383"/>
      <c r="AJ529" s="1383"/>
      <c r="AK529" s="1383"/>
      <c r="AL529" s="1383"/>
      <c r="AM529" s="1383"/>
      <c r="AN529" s="1383"/>
      <c r="AO529" s="1383"/>
      <c r="AP529" s="1383"/>
      <c r="AQ529" s="1383"/>
      <c r="AR529" s="1383"/>
      <c r="AS529" s="1383"/>
      <c r="AT529" s="1383"/>
      <c r="AU529"/>
      <c r="AV529"/>
      <c r="AW529"/>
      <c r="AX529"/>
      <c r="AY529"/>
      <c r="AZ529"/>
      <c r="BA529"/>
      <c r="BB529"/>
    </row>
    <row r="530" spans="1:54" s="5" customFormat="1" ht="20.25" customHeight="1" thickBot="1" x14ac:dyDescent="0.3">
      <c r="B530" s="165" t="s">
        <v>505</v>
      </c>
      <c r="C530" s="166"/>
      <c r="D530" s="220">
        <v>906004642</v>
      </c>
      <c r="E530" s="220">
        <v>724322705</v>
      </c>
      <c r="F530" s="1394">
        <v>0</v>
      </c>
      <c r="G530" s="1394">
        <v>0</v>
      </c>
      <c r="H530" s="1394">
        <v>0</v>
      </c>
      <c r="I530" s="1394">
        <v>0</v>
      </c>
      <c r="J530" s="1394">
        <v>0</v>
      </c>
      <c r="K530" s="1394">
        <v>-181681937</v>
      </c>
      <c r="L530" s="1653"/>
      <c r="M530" s="1684"/>
      <c r="N530" s="1684"/>
      <c r="O530" s="1684"/>
      <c r="P530" s="1684"/>
      <c r="Q530" s="1666"/>
      <c r="R530" s="1666"/>
      <c r="S530" s="1666"/>
      <c r="T530" s="1666"/>
      <c r="U530" s="1666"/>
      <c r="V530" s="1666"/>
      <c r="W530" s="1666"/>
      <c r="X530" s="1666"/>
      <c r="Y530" s="1666"/>
      <c r="Z530" s="1666"/>
      <c r="AA530" s="1666"/>
      <c r="AB530" s="1666"/>
      <c r="AC530" s="1666"/>
      <c r="AD530" s="1383"/>
      <c r="AE530" s="1383"/>
      <c r="AF530" s="1383"/>
      <c r="AG530" s="1383"/>
      <c r="AH530" s="1383"/>
      <c r="AI530" s="1383"/>
      <c r="AJ530" s="1383"/>
      <c r="AK530" s="1383"/>
      <c r="AL530" s="1383"/>
      <c r="AM530" s="1383"/>
      <c r="AN530" s="1383"/>
      <c r="AO530" s="1383"/>
      <c r="AP530" s="1383"/>
      <c r="AQ530" s="1383"/>
      <c r="AR530" s="1383"/>
      <c r="AS530" s="1383"/>
      <c r="AT530" s="1383"/>
      <c r="AU530"/>
      <c r="AV530"/>
      <c r="AW530"/>
      <c r="AX530"/>
      <c r="AY530"/>
      <c r="AZ530"/>
      <c r="BA530"/>
      <c r="BB530"/>
    </row>
    <row r="531" spans="1:54" ht="15.75" thickBot="1" x14ac:dyDescent="0.3">
      <c r="B531" s="161"/>
      <c r="C531" s="171"/>
      <c r="M531" s="1684"/>
      <c r="N531" s="1684"/>
      <c r="O531" s="1684"/>
      <c r="P531" s="1684"/>
      <c r="Q531" s="1666"/>
      <c r="R531" s="1666"/>
      <c r="S531" s="1666"/>
      <c r="T531" s="1666"/>
      <c r="U531" s="1666"/>
      <c r="V531" s="1666"/>
      <c r="W531" s="1666"/>
      <c r="X531" s="1666"/>
      <c r="Y531" s="1666"/>
      <c r="Z531" s="1666"/>
      <c r="AA531" s="1666"/>
      <c r="AB531" s="1666"/>
      <c r="AC531" s="1666"/>
      <c r="AD531" s="1383"/>
      <c r="AE531" s="1383"/>
      <c r="AF531" s="1383"/>
      <c r="AG531" s="1383"/>
      <c r="AH531" s="1383"/>
      <c r="AI531" s="1383"/>
      <c r="AJ531" s="1383"/>
      <c r="AK531" s="1383"/>
      <c r="AL531" s="1383"/>
      <c r="AM531" s="1383"/>
      <c r="AN531" s="1383"/>
      <c r="AO531" s="1383"/>
      <c r="AP531" s="1383"/>
      <c r="AQ531" s="1383"/>
      <c r="AR531" s="1383"/>
      <c r="AS531" s="1383"/>
      <c r="AT531" s="1383"/>
      <c r="AU531"/>
      <c r="AV531"/>
      <c r="AW531"/>
      <c r="AX531"/>
      <c r="AY531"/>
      <c r="AZ531"/>
      <c r="BA531"/>
      <c r="BB531"/>
    </row>
    <row r="532" spans="1:54" s="5" customFormat="1" ht="15.75" thickBot="1" x14ac:dyDescent="0.3">
      <c r="B532" s="662" t="s">
        <v>509</v>
      </c>
      <c r="C532" s="171" t="s">
        <v>479</v>
      </c>
      <c r="D532" s="174">
        <v>912198635</v>
      </c>
      <c r="E532" s="174">
        <v>724793488</v>
      </c>
      <c r="F532" s="1410">
        <v>0</v>
      </c>
      <c r="G532" s="1419">
        <v>0</v>
      </c>
      <c r="H532" s="1410">
        <v>0</v>
      </c>
      <c r="I532" s="1410">
        <v>0</v>
      </c>
      <c r="J532" s="1410">
        <v>0</v>
      </c>
      <c r="K532" s="1410">
        <v>-187405147</v>
      </c>
      <c r="L532" s="1653"/>
      <c r="M532" s="1684"/>
      <c r="N532" s="1684"/>
      <c r="O532" s="1684"/>
      <c r="P532" s="1684"/>
      <c r="Q532" s="1666"/>
      <c r="R532" s="1666"/>
      <c r="S532" s="1666"/>
      <c r="T532" s="1666"/>
      <c r="U532" s="1666"/>
      <c r="V532" s="1666"/>
      <c r="W532" s="1666"/>
      <c r="X532" s="1666"/>
      <c r="Y532" s="1666"/>
      <c r="Z532" s="1666"/>
      <c r="AA532" s="1666"/>
      <c r="AB532" s="1666"/>
      <c r="AC532" s="1666"/>
      <c r="AD532" s="1383"/>
      <c r="AE532" s="1383"/>
      <c r="AF532" s="1383"/>
      <c r="AG532" s="1383"/>
      <c r="AH532" s="1383"/>
      <c r="AI532" s="1383"/>
      <c r="AJ532" s="1383"/>
      <c r="AK532" s="1383"/>
      <c r="AL532" s="1383"/>
      <c r="AM532" s="1383"/>
      <c r="AN532" s="1383"/>
      <c r="AO532" s="1383"/>
      <c r="AP532" s="1383"/>
      <c r="AQ532" s="1383"/>
      <c r="AR532" s="1383"/>
      <c r="AS532" s="1383"/>
      <c r="AT532" s="1383"/>
      <c r="AU532"/>
      <c r="AV532"/>
      <c r="AW532"/>
      <c r="AX532"/>
      <c r="AY532"/>
      <c r="AZ532"/>
      <c r="BA532"/>
      <c r="BB532"/>
    </row>
    <row r="533" spans="1:54" ht="15.75" thickBot="1" x14ac:dyDescent="0.3">
      <c r="B533" s="175"/>
      <c r="C533" s="171"/>
      <c r="D533" s="81"/>
      <c r="E533" s="81"/>
      <c r="F533" s="623"/>
      <c r="G533" s="623"/>
      <c r="H533" s="623"/>
      <c r="I533" s="623"/>
      <c r="J533" s="623"/>
      <c r="K533" s="623"/>
      <c r="M533" s="1684"/>
      <c r="N533" s="1684"/>
      <c r="O533" s="1684"/>
      <c r="P533" s="1684"/>
      <c r="Q533" s="1666"/>
      <c r="R533" s="1666"/>
      <c r="S533" s="1666"/>
      <c r="T533" s="1666"/>
      <c r="U533" s="1666"/>
      <c r="V533" s="1666"/>
      <c r="W533" s="1666"/>
      <c r="X533" s="1666"/>
      <c r="Y533" s="1666"/>
      <c r="Z533" s="1666"/>
      <c r="AA533" s="1666"/>
      <c r="AB533" s="1666"/>
      <c r="AC533" s="1666"/>
      <c r="AD533" s="1383"/>
      <c r="AE533" s="1383"/>
      <c r="AF533" s="1383"/>
      <c r="AG533" s="1383"/>
      <c r="AH533" s="1383"/>
      <c r="AI533" s="1383"/>
      <c r="AJ533" s="1383"/>
      <c r="AK533" s="1383"/>
      <c r="AL533" s="1383"/>
      <c r="AM533" s="1383"/>
      <c r="AN533" s="1383"/>
      <c r="AO533" s="1383"/>
      <c r="AP533" s="1383"/>
      <c r="AQ533" s="1383"/>
      <c r="AR533" s="1383"/>
      <c r="AS533" s="1383"/>
      <c r="AT533" s="1383"/>
      <c r="AU533"/>
      <c r="AV533"/>
      <c r="AW533"/>
      <c r="AX533"/>
      <c r="AY533"/>
      <c r="AZ533"/>
      <c r="BA533"/>
      <c r="BB533"/>
    </row>
    <row r="534" spans="1:54" s="5" customFormat="1" ht="30.75" customHeight="1" thickBot="1" x14ac:dyDescent="0.3">
      <c r="B534" s="1425" t="s">
        <v>320</v>
      </c>
      <c r="C534" s="1426" t="s">
        <v>508</v>
      </c>
      <c r="D534" s="1388">
        <v>4146137059</v>
      </c>
      <c r="E534" s="1388">
        <v>4435725459</v>
      </c>
      <c r="F534" s="1388">
        <v>0</v>
      </c>
      <c r="G534" s="1388">
        <v>0</v>
      </c>
      <c r="H534" s="1388">
        <v>0</v>
      </c>
      <c r="I534" s="1388">
        <v>0</v>
      </c>
      <c r="J534" s="1388">
        <v>0</v>
      </c>
      <c r="K534" s="1388">
        <v>289588400</v>
      </c>
      <c r="L534" s="1653"/>
      <c r="M534" s="1684"/>
      <c r="N534" s="1684"/>
      <c r="O534" s="1684"/>
      <c r="P534" s="1684"/>
      <c r="Q534" s="1666"/>
      <c r="R534" s="1666"/>
      <c r="S534" s="1666"/>
      <c r="T534" s="1666"/>
      <c r="U534" s="1666"/>
      <c r="V534" s="1666"/>
      <c r="W534" s="1666"/>
      <c r="X534" s="1666"/>
      <c r="Y534" s="1666"/>
      <c r="Z534" s="1666"/>
      <c r="AA534" s="1666"/>
      <c r="AB534" s="1666"/>
      <c r="AC534" s="1666"/>
      <c r="AD534" s="1383"/>
      <c r="AE534" s="1383"/>
      <c r="AF534" s="1383"/>
      <c r="AG534" s="1383"/>
      <c r="AH534" s="1383"/>
      <c r="AI534" s="1383"/>
      <c r="AJ534" s="1383"/>
      <c r="AK534" s="1383"/>
      <c r="AL534" s="1383"/>
      <c r="AM534" s="1383"/>
      <c r="AN534" s="1383"/>
      <c r="AO534" s="1383"/>
      <c r="AP534" s="1383"/>
      <c r="AQ534" s="1383"/>
      <c r="AR534" s="1383"/>
      <c r="AS534" s="1383"/>
      <c r="AT534" s="1383"/>
      <c r="AU534"/>
      <c r="AV534"/>
      <c r="AW534"/>
      <c r="AX534"/>
      <c r="AY534"/>
      <c r="AZ534"/>
      <c r="BA534"/>
      <c r="BB534"/>
    </row>
    <row r="535" spans="1:54" ht="33.75" customHeight="1" x14ac:dyDescent="0.25">
      <c r="D535" s="105"/>
      <c r="E535" s="5"/>
      <c r="F535" s="5"/>
      <c r="G535" s="5"/>
      <c r="H535" s="34"/>
      <c r="I535" s="34"/>
      <c r="J535" s="34"/>
      <c r="K535" s="34"/>
      <c r="M535" s="1684"/>
      <c r="N535" s="1684"/>
      <c r="O535" s="1684"/>
      <c r="P535" s="1684"/>
      <c r="Q535" s="1666"/>
      <c r="R535" s="1666"/>
      <c r="S535" s="1666"/>
      <c r="T535" s="1666"/>
      <c r="U535" s="1666"/>
      <c r="V535" s="1666"/>
      <c r="W535" s="1666"/>
      <c r="X535" s="1666"/>
      <c r="Y535" s="1666"/>
      <c r="Z535" s="1666"/>
      <c r="AA535" s="1666"/>
      <c r="AB535" s="1666"/>
      <c r="AC535" s="1666"/>
      <c r="AD535" s="1383"/>
      <c r="AE535" s="1383"/>
      <c r="AF535" s="1383"/>
      <c r="AG535" s="1383"/>
      <c r="AH535" s="1383"/>
      <c r="AI535" s="1383"/>
      <c r="AJ535" s="1383"/>
      <c r="AK535" s="1383"/>
      <c r="AL535" s="1383"/>
      <c r="AM535" s="1383"/>
      <c r="AN535" s="1383"/>
      <c r="AO535" s="1383"/>
      <c r="AP535" s="1383"/>
      <c r="AQ535" s="1383"/>
      <c r="AR535" s="1383"/>
      <c r="AS535" s="1383"/>
      <c r="AT535" s="1383"/>
      <c r="AU535"/>
      <c r="AV535"/>
      <c r="AW535"/>
      <c r="AX535"/>
      <c r="AY535"/>
      <c r="AZ535"/>
      <c r="BA535"/>
      <c r="BB535"/>
    </row>
    <row r="536" spans="1:54" ht="7.5" hidden="1" customHeight="1" x14ac:dyDescent="0.25">
      <c r="D536" s="105"/>
      <c r="E536" s="5"/>
      <c r="F536" s="5"/>
      <c r="G536" s="5"/>
      <c r="H536" s="34"/>
      <c r="I536" s="34"/>
      <c r="J536" s="34"/>
      <c r="K536" s="34"/>
      <c r="M536" s="1684"/>
      <c r="N536" s="1684"/>
      <c r="O536" s="1684"/>
      <c r="P536" s="1684"/>
      <c r="Q536" s="1666"/>
      <c r="R536" s="1666"/>
      <c r="S536" s="1666"/>
      <c r="T536" s="1666"/>
      <c r="U536" s="1666"/>
      <c r="V536" s="1666"/>
      <c r="W536" s="1666"/>
      <c r="X536" s="1666"/>
      <c r="Y536" s="1666"/>
      <c r="Z536" s="1666"/>
      <c r="AA536" s="1666"/>
      <c r="AB536" s="1666"/>
      <c r="AC536" s="1666"/>
      <c r="AD536" s="1383"/>
      <c r="AE536" s="1383"/>
      <c r="AF536" s="1383"/>
      <c r="AG536" s="1383"/>
      <c r="AH536" s="1383"/>
      <c r="AI536" s="1383"/>
      <c r="AJ536" s="1383"/>
      <c r="AK536" s="1383"/>
      <c r="AL536" s="1383"/>
      <c r="AM536" s="1383"/>
      <c r="AN536" s="1383"/>
      <c r="AO536" s="1383"/>
      <c r="AP536" s="1383"/>
      <c r="AQ536" s="1383"/>
      <c r="AR536" s="1383"/>
      <c r="AS536" s="1383"/>
      <c r="AT536" s="1383"/>
      <c r="AU536"/>
      <c r="AV536"/>
      <c r="AW536"/>
      <c r="AX536"/>
      <c r="AY536"/>
      <c r="AZ536"/>
      <c r="BA536"/>
      <c r="BB536"/>
    </row>
    <row r="537" spans="1:54" customFormat="1" ht="23.25" customHeight="1" x14ac:dyDescent="0.25">
      <c r="A537" s="1384" t="s">
        <v>1207</v>
      </c>
      <c r="B537" s="1428" t="s">
        <v>1208</v>
      </c>
      <c r="C537" s="1429"/>
      <c r="D537" s="1430"/>
      <c r="E537" s="1427"/>
      <c r="F537" s="1427"/>
      <c r="G537" s="1427"/>
      <c r="H537" s="1431"/>
      <c r="I537" s="1431"/>
      <c r="J537" s="1431"/>
      <c r="K537" s="1431"/>
      <c r="L537" s="1606"/>
      <c r="M537" s="1684"/>
      <c r="N537" s="1684"/>
      <c r="O537" s="1684"/>
      <c r="P537" s="1684"/>
      <c r="Q537" s="1666"/>
      <c r="R537" s="1666"/>
      <c r="S537" s="1666"/>
      <c r="T537" s="1666"/>
      <c r="U537" s="1666"/>
      <c r="V537" s="1666"/>
      <c r="W537" s="1666"/>
      <c r="X537" s="1666"/>
      <c r="Y537" s="1666"/>
      <c r="Z537" s="1666"/>
      <c r="AA537" s="1666"/>
      <c r="AB537" s="1666"/>
      <c r="AC537" s="1666"/>
      <c r="AD537" s="1383"/>
      <c r="AE537" s="1383"/>
      <c r="AF537" s="1383"/>
      <c r="AG537" s="1383"/>
      <c r="AH537" s="1383"/>
      <c r="AI537" s="1383"/>
      <c r="AJ537" s="1383"/>
      <c r="AK537" s="1383"/>
      <c r="AL537" s="1383"/>
      <c r="AM537" s="1383"/>
      <c r="AN537" s="1383"/>
      <c r="AO537" s="1383"/>
      <c r="AP537" s="1383"/>
      <c r="AQ537" s="1383"/>
      <c r="AR537" s="1383"/>
      <c r="AS537" s="1383"/>
      <c r="AT537" s="1383"/>
    </row>
    <row r="538" spans="1:54" s="36" customFormat="1" hidden="1" x14ac:dyDescent="0.25">
      <c r="B538" s="196"/>
      <c r="C538" s="177"/>
      <c r="D538" s="1432"/>
      <c r="H538" s="34"/>
      <c r="I538" s="34"/>
      <c r="J538" s="34"/>
      <c r="K538" s="34"/>
      <c r="L538" s="1661"/>
      <c r="M538" s="1684"/>
      <c r="N538" s="1684"/>
      <c r="O538" s="1684"/>
      <c r="P538" s="1684"/>
      <c r="Q538" s="1666"/>
      <c r="R538" s="1666"/>
      <c r="S538" s="1666"/>
      <c r="T538" s="1666"/>
      <c r="U538" s="1666"/>
      <c r="V538" s="1666"/>
      <c r="W538" s="1666"/>
      <c r="X538" s="1666"/>
      <c r="Y538" s="1666"/>
      <c r="Z538" s="1666"/>
      <c r="AA538" s="1666"/>
      <c r="AB538" s="1666"/>
      <c r="AC538" s="1666"/>
      <c r="AD538" s="1383"/>
      <c r="AE538" s="1383"/>
      <c r="AF538" s="1383"/>
      <c r="AG538" s="1383"/>
      <c r="AH538" s="1383"/>
      <c r="AI538" s="1383"/>
      <c r="AJ538" s="1383"/>
      <c r="AK538" s="1383"/>
      <c r="AL538" s="1383"/>
      <c r="AM538" s="1383"/>
      <c r="AN538" s="1383"/>
      <c r="AO538" s="1383"/>
      <c r="AP538" s="1383"/>
      <c r="AQ538" s="1383"/>
      <c r="AR538" s="1383"/>
      <c r="AS538" s="1383"/>
      <c r="AT538" s="1383"/>
      <c r="AU538"/>
      <c r="AV538"/>
      <c r="AW538"/>
      <c r="AX538"/>
      <c r="AY538"/>
      <c r="AZ538"/>
      <c r="BA538"/>
      <c r="BB538"/>
    </row>
    <row r="539" spans="1:54" s="5" customFormat="1" ht="16.5" customHeight="1" x14ac:dyDescent="0.25">
      <c r="B539" s="175" t="s">
        <v>86</v>
      </c>
      <c r="C539" s="171"/>
      <c r="D539" s="1433">
        <v>3233938424</v>
      </c>
      <c r="E539" s="1074">
        <v>3712531971</v>
      </c>
      <c r="F539" s="1440">
        <v>0</v>
      </c>
      <c r="G539" s="1074">
        <v>0</v>
      </c>
      <c r="H539" s="1440">
        <v>0</v>
      </c>
      <c r="I539" s="1440">
        <v>0</v>
      </c>
      <c r="J539" s="1440">
        <v>0</v>
      </c>
      <c r="K539" s="1440">
        <v>478593547</v>
      </c>
      <c r="L539" s="1653"/>
      <c r="M539" s="1684"/>
      <c r="N539" s="1684"/>
      <c r="O539" s="1684"/>
      <c r="P539" s="1684"/>
      <c r="Q539" s="1666"/>
      <c r="R539" s="1666"/>
      <c r="S539" s="1666"/>
      <c r="T539" s="1666"/>
      <c r="U539" s="1666"/>
      <c r="V539" s="1666"/>
      <c r="W539" s="1666"/>
      <c r="X539" s="1666"/>
      <c r="Y539" s="1666"/>
      <c r="Z539" s="1666"/>
      <c r="AA539" s="1666"/>
      <c r="AB539" s="1666"/>
      <c r="AC539" s="1666"/>
      <c r="AD539" s="1383"/>
      <c r="AE539" s="1383"/>
      <c r="AF539" s="1383"/>
      <c r="AG539" s="1383"/>
      <c r="AH539" s="1383"/>
      <c r="AI539" s="1383"/>
      <c r="AJ539" s="1383"/>
      <c r="AK539" s="1383"/>
      <c r="AL539" s="1383"/>
      <c r="AM539" s="1383"/>
      <c r="AN539" s="1383"/>
      <c r="AO539" s="1383"/>
      <c r="AP539" s="1383"/>
      <c r="AQ539" s="1383"/>
      <c r="AR539" s="1383"/>
      <c r="AS539" s="1383"/>
      <c r="AT539" s="1383"/>
      <c r="AU539"/>
      <c r="AV539"/>
      <c r="AW539"/>
      <c r="AX539"/>
      <c r="AY539"/>
      <c r="AZ539"/>
      <c r="BA539"/>
      <c r="BB539"/>
    </row>
    <row r="540" spans="1:54" s="5" customFormat="1" ht="16.5" customHeight="1" x14ac:dyDescent="0.25">
      <c r="B540" s="175" t="s">
        <v>357</v>
      </c>
      <c r="C540" s="171"/>
      <c r="D540" s="1433">
        <v>912198635</v>
      </c>
      <c r="E540" s="1074">
        <v>724793488</v>
      </c>
      <c r="F540" s="1440">
        <v>0</v>
      </c>
      <c r="G540" s="1074">
        <v>0</v>
      </c>
      <c r="H540" s="1074">
        <v>0</v>
      </c>
      <c r="I540" s="1440">
        <v>0</v>
      </c>
      <c r="J540" s="1440">
        <v>0</v>
      </c>
      <c r="K540" s="1440">
        <v>-187405147</v>
      </c>
      <c r="L540" s="1653"/>
      <c r="M540" s="1684"/>
      <c r="N540" s="1684"/>
      <c r="O540" s="1684"/>
      <c r="P540" s="1684"/>
      <c r="Q540" s="1666"/>
      <c r="R540" s="1666"/>
      <c r="S540" s="1666"/>
      <c r="T540" s="1666"/>
      <c r="U540" s="1666"/>
      <c r="V540" s="1666"/>
      <c r="W540" s="1666"/>
      <c r="X540" s="1666"/>
      <c r="Y540" s="1666"/>
      <c r="Z540" s="1666"/>
      <c r="AA540" s="1666"/>
      <c r="AB540" s="1666"/>
      <c r="AC540" s="1666"/>
      <c r="AD540" s="1383"/>
      <c r="AE540" s="1383"/>
      <c r="AF540" s="1383"/>
      <c r="AG540" s="1383"/>
      <c r="AH540" s="1383"/>
      <c r="AI540" s="1383"/>
      <c r="AJ540" s="1383"/>
      <c r="AK540" s="1383"/>
      <c r="AL540" s="1383"/>
      <c r="AM540" s="1383"/>
      <c r="AN540" s="1383"/>
      <c r="AO540" s="1383"/>
      <c r="AP540" s="1383"/>
      <c r="AQ540" s="1383"/>
      <c r="AR540" s="1383"/>
      <c r="AS540" s="1383"/>
      <c r="AT540" s="1383"/>
      <c r="AU540"/>
      <c r="AV540"/>
      <c r="AW540"/>
      <c r="AX540"/>
      <c r="AY540"/>
      <c r="AZ540"/>
      <c r="BA540"/>
      <c r="BB540"/>
    </row>
    <row r="541" spans="1:54" s="5" customFormat="1" ht="15.75" thickBot="1" x14ac:dyDescent="0.3">
      <c r="B541" s="175"/>
      <c r="C541" s="171"/>
      <c r="D541" s="1434"/>
      <c r="E541" s="135"/>
      <c r="F541" s="135"/>
      <c r="G541" s="135"/>
      <c r="H541" s="34"/>
      <c r="I541" s="34"/>
      <c r="J541" s="34"/>
      <c r="K541" s="34"/>
      <c r="L541" s="1653"/>
      <c r="M541" s="1684"/>
      <c r="N541" s="1684"/>
      <c r="O541" s="1684"/>
      <c r="P541" s="1684"/>
      <c r="Q541" s="1666"/>
      <c r="R541" s="1666"/>
      <c r="S541" s="1666"/>
      <c r="T541" s="1666"/>
      <c r="U541" s="1666"/>
      <c r="V541" s="1666"/>
      <c r="W541" s="1666"/>
      <c r="X541" s="1666"/>
      <c r="Y541" s="1666"/>
      <c r="Z541" s="1666"/>
      <c r="AA541" s="1666"/>
      <c r="AB541" s="1666"/>
      <c r="AC541" s="1666"/>
      <c r="AD541" s="1383"/>
      <c r="AE541" s="1383"/>
      <c r="AF541" s="1383"/>
      <c r="AG541" s="1383"/>
      <c r="AH541" s="1383"/>
      <c r="AI541" s="1383"/>
      <c r="AJ541" s="1383"/>
      <c r="AK541" s="1383"/>
      <c r="AL541" s="1383"/>
      <c r="AM541" s="1383"/>
      <c r="AN541" s="1383"/>
      <c r="AO541" s="1383"/>
      <c r="AP541" s="1383"/>
      <c r="AQ541" s="1383"/>
      <c r="AR541" s="1383"/>
      <c r="AS541" s="1383"/>
      <c r="AT541" s="1383"/>
      <c r="AU541"/>
      <c r="AV541"/>
      <c r="AW541"/>
      <c r="AX541"/>
      <c r="AY541"/>
      <c r="AZ541"/>
      <c r="BA541"/>
      <c r="BB541"/>
    </row>
    <row r="542" spans="1:54" customFormat="1" ht="28.5" customHeight="1" thickBot="1" x14ac:dyDescent="0.3">
      <c r="A542" s="1384"/>
      <c r="B542" s="1405" t="s">
        <v>1210</v>
      </c>
      <c r="C542" s="1429"/>
      <c r="D542" s="1435">
        <v>4146137059</v>
      </c>
      <c r="E542" s="1435">
        <v>4437325459</v>
      </c>
      <c r="F542" s="1407">
        <v>0</v>
      </c>
      <c r="G542" s="1407">
        <v>0</v>
      </c>
      <c r="H542" s="1407">
        <v>0</v>
      </c>
      <c r="I542" s="1407">
        <v>0</v>
      </c>
      <c r="J542" s="1407">
        <v>0</v>
      </c>
      <c r="K542" s="1407">
        <v>291188400</v>
      </c>
      <c r="L542" s="1653"/>
      <c r="M542" s="1684"/>
      <c r="N542" s="1684"/>
      <c r="O542" s="1684"/>
      <c r="P542" s="1684"/>
      <c r="Q542" s="1666"/>
      <c r="R542" s="1666"/>
      <c r="S542" s="1666"/>
      <c r="T542" s="1666"/>
      <c r="U542" s="1666"/>
      <c r="V542" s="1666"/>
      <c r="W542" s="1666"/>
      <c r="X542" s="1666"/>
      <c r="Y542" s="1666"/>
      <c r="Z542" s="1666"/>
      <c r="AA542" s="1666"/>
      <c r="AB542" s="1666"/>
      <c r="AC542" s="1666"/>
      <c r="AD542" s="1383"/>
      <c r="AE542" s="1383"/>
      <c r="AF542" s="1383"/>
      <c r="AG542" s="1383"/>
      <c r="AH542" s="1383"/>
      <c r="AI542" s="1383"/>
      <c r="AJ542" s="1383"/>
      <c r="AK542" s="1383"/>
      <c r="AL542" s="1383"/>
      <c r="AM542" s="1383"/>
      <c r="AN542" s="1383"/>
      <c r="AO542" s="1383"/>
      <c r="AP542" s="1383"/>
      <c r="AQ542" s="1383"/>
      <c r="AR542" s="1383"/>
      <c r="AS542" s="1383"/>
      <c r="AT542" s="1383"/>
    </row>
    <row r="543" spans="1:54" ht="15" hidden="1" customHeight="1" x14ac:dyDescent="0.25">
      <c r="B543" s="175"/>
      <c r="C543" s="171"/>
      <c r="D543" s="81"/>
      <c r="E543" s="81"/>
      <c r="F543" s="623"/>
      <c r="G543" s="622"/>
      <c r="H543" s="623"/>
      <c r="I543" s="623"/>
      <c r="J543" s="623"/>
      <c r="K543" s="623"/>
      <c r="M543" s="1684"/>
      <c r="N543" s="1684"/>
      <c r="O543" s="1684"/>
      <c r="P543" s="1684"/>
      <c r="Q543" s="1666"/>
      <c r="R543" s="1666"/>
      <c r="S543" s="1666"/>
      <c r="T543" s="1666"/>
      <c r="U543" s="1666"/>
      <c r="V543" s="1666"/>
      <c r="W543" s="1666"/>
      <c r="X543" s="1666"/>
      <c r="Y543" s="1666"/>
      <c r="Z543" s="1666"/>
      <c r="AA543" s="1666"/>
      <c r="AB543" s="1666"/>
      <c r="AC543" s="1666"/>
      <c r="AD543" s="1383"/>
      <c r="AE543" s="1383"/>
      <c r="AF543" s="1383"/>
      <c r="AG543" s="1383"/>
      <c r="AH543" s="1383"/>
      <c r="AI543" s="1383"/>
      <c r="AJ543" s="1383"/>
      <c r="AK543" s="1383"/>
      <c r="AL543" s="1383"/>
      <c r="AM543" s="1383"/>
      <c r="AN543" s="1383"/>
      <c r="AO543" s="1383"/>
      <c r="AP543" s="1383"/>
      <c r="AQ543" s="1383"/>
      <c r="AR543" s="1383"/>
      <c r="AS543" s="1383"/>
      <c r="AT543" s="1383"/>
      <c r="AU543"/>
      <c r="AV543"/>
      <c r="AW543"/>
      <c r="AX543"/>
      <c r="AY543"/>
      <c r="AZ543"/>
      <c r="BA543"/>
      <c r="BB543"/>
    </row>
    <row r="544" spans="1:54" ht="15" hidden="1" customHeight="1" x14ac:dyDescent="0.25">
      <c r="B544" s="175"/>
      <c r="C544" s="171"/>
      <c r="D544" s="81"/>
      <c r="E544" s="81"/>
      <c r="F544" s="623"/>
      <c r="G544" s="622"/>
      <c r="H544" s="623"/>
      <c r="I544" s="623"/>
      <c r="J544" s="623"/>
      <c r="K544" s="623"/>
      <c r="M544" s="1684"/>
      <c r="N544" s="1684"/>
      <c r="O544" s="1684"/>
      <c r="P544" s="1684"/>
      <c r="Q544" s="1666"/>
      <c r="R544" s="1666"/>
      <c r="S544" s="1666"/>
      <c r="T544" s="1666"/>
      <c r="U544" s="1666"/>
      <c r="V544" s="1666"/>
      <c r="W544" s="1666"/>
      <c r="X544" s="1666"/>
      <c r="Y544" s="1666"/>
      <c r="Z544" s="1666"/>
      <c r="AA544" s="1666"/>
      <c r="AB544" s="1666"/>
      <c r="AC544" s="1666"/>
      <c r="AD544" s="1383"/>
      <c r="AE544" s="1383"/>
      <c r="AF544" s="1383"/>
      <c r="AG544" s="1383"/>
      <c r="AH544" s="1383"/>
      <c r="AI544" s="1383"/>
      <c r="AJ544" s="1383"/>
      <c r="AK544" s="1383"/>
      <c r="AL544" s="1383"/>
      <c r="AM544" s="1383"/>
      <c r="AN544" s="1383"/>
      <c r="AO544" s="1383"/>
      <c r="AP544" s="1383"/>
      <c r="AQ544" s="1383"/>
      <c r="AR544" s="1383"/>
      <c r="AS544" s="1383"/>
      <c r="AT544" s="1383"/>
      <c r="AU544"/>
      <c r="AV544"/>
      <c r="AW544"/>
      <c r="AX544"/>
      <c r="AY544"/>
      <c r="AZ544"/>
      <c r="BA544"/>
      <c r="BB544"/>
    </row>
    <row r="545" spans="1:54" s="5" customFormat="1" x14ac:dyDescent="0.25">
      <c r="B545" s="175"/>
      <c r="C545" s="171"/>
      <c r="D545" s="243"/>
      <c r="E545" s="243"/>
      <c r="F545" s="597"/>
      <c r="G545" s="615"/>
      <c r="H545" s="597"/>
      <c r="I545" s="597"/>
      <c r="J545" s="597"/>
      <c r="K545" s="597"/>
      <c r="L545" s="1607"/>
      <c r="M545" s="1684"/>
      <c r="N545" s="1684"/>
      <c r="O545" s="1684"/>
      <c r="P545" s="1684"/>
      <c r="Q545" s="1666"/>
      <c r="R545" s="1666"/>
      <c r="S545" s="1666"/>
      <c r="T545" s="1666"/>
      <c r="U545" s="1666"/>
      <c r="V545" s="1666"/>
      <c r="W545" s="1666"/>
      <c r="X545" s="1666"/>
      <c r="Y545" s="1666"/>
      <c r="Z545" s="1666"/>
      <c r="AA545" s="1666"/>
      <c r="AB545" s="1666"/>
      <c r="AC545" s="1666"/>
      <c r="AD545" s="1383"/>
      <c r="AE545" s="1383"/>
      <c r="AF545" s="1383"/>
      <c r="AG545" s="1383"/>
      <c r="AH545" s="1383"/>
      <c r="AI545" s="1383"/>
      <c r="AJ545" s="1383"/>
      <c r="AK545" s="1383"/>
      <c r="AL545" s="1383"/>
      <c r="AM545" s="1383"/>
      <c r="AN545" s="1383"/>
      <c r="AO545" s="1383"/>
      <c r="AP545" s="1383"/>
      <c r="AQ545" s="1383"/>
      <c r="AR545" s="1383"/>
      <c r="AS545" s="1383"/>
      <c r="AT545" s="1383"/>
      <c r="AU545"/>
      <c r="AV545"/>
      <c r="AW545"/>
      <c r="AX545"/>
      <c r="AY545"/>
      <c r="AZ545"/>
      <c r="BA545"/>
      <c r="BB545"/>
    </row>
    <row r="546" spans="1:54" s="5" customFormat="1" x14ac:dyDescent="0.25">
      <c r="B546" s="184" t="s">
        <v>278</v>
      </c>
      <c r="C546" s="197"/>
      <c r="D546" s="1436"/>
      <c r="E546" s="105"/>
      <c r="H546" s="34"/>
      <c r="I546" s="34"/>
      <c r="J546" s="34"/>
      <c r="K546" s="34"/>
      <c r="L546" s="1607"/>
      <c r="M546" s="1684"/>
      <c r="N546" s="1684"/>
      <c r="O546" s="1684"/>
      <c r="P546" s="1684"/>
      <c r="Q546" s="1666"/>
      <c r="R546" s="1666"/>
      <c r="S546" s="1666"/>
      <c r="T546" s="1666"/>
      <c r="U546" s="1666"/>
      <c r="V546" s="1666"/>
      <c r="W546" s="1666"/>
      <c r="X546" s="1666"/>
      <c r="Y546" s="1666"/>
      <c r="Z546" s="1666"/>
      <c r="AA546" s="1666"/>
      <c r="AB546" s="1666"/>
      <c r="AC546" s="1666"/>
      <c r="AD546" s="1383"/>
      <c r="AE546" s="1383"/>
      <c r="AF546" s="1383"/>
      <c r="AG546" s="1383"/>
      <c r="AH546" s="1383"/>
      <c r="AI546" s="1383"/>
      <c r="AJ546" s="1383"/>
      <c r="AK546" s="1383"/>
      <c r="AL546" s="1383"/>
      <c r="AM546" s="1383"/>
      <c r="AN546" s="1383"/>
      <c r="AO546" s="1383"/>
      <c r="AP546" s="1383"/>
      <c r="AQ546" s="1383"/>
      <c r="AR546" s="1383"/>
      <c r="AS546" s="1383"/>
      <c r="AT546" s="1383"/>
      <c r="AU546"/>
      <c r="AV546"/>
      <c r="AW546"/>
      <c r="AX546"/>
      <c r="AY546"/>
      <c r="AZ546"/>
      <c r="BA546"/>
      <c r="BB546"/>
    </row>
    <row r="547" spans="1:54" s="5" customFormat="1" ht="7.5" customHeight="1" x14ac:dyDescent="0.25">
      <c r="B547" s="184"/>
      <c r="C547" s="197"/>
      <c r="D547" s="1436"/>
      <c r="H547" s="34"/>
      <c r="I547" s="34"/>
      <c r="J547" s="34"/>
      <c r="K547" s="34"/>
      <c r="L547" s="1607"/>
      <c r="M547" s="1684"/>
      <c r="N547" s="1684"/>
      <c r="O547" s="1684"/>
      <c r="P547" s="1684"/>
      <c r="Q547" s="1666"/>
      <c r="R547" s="1666"/>
      <c r="S547" s="1666"/>
      <c r="T547" s="1666"/>
      <c r="U547" s="1666"/>
      <c r="V547" s="1666"/>
      <c r="W547" s="1666"/>
      <c r="X547" s="1666"/>
      <c r="Y547" s="1666"/>
      <c r="Z547" s="1666"/>
      <c r="AA547" s="1666"/>
      <c r="AB547" s="1666"/>
      <c r="AC547" s="1666"/>
      <c r="AD547" s="1383"/>
      <c r="AE547" s="1383"/>
      <c r="AF547" s="1383"/>
      <c r="AG547" s="1383"/>
      <c r="AH547" s="1383"/>
      <c r="AI547" s="1383"/>
      <c r="AJ547" s="1383"/>
      <c r="AK547" s="1383"/>
      <c r="AL547" s="1383"/>
      <c r="AM547" s="1383"/>
      <c r="AN547" s="1383"/>
      <c r="AO547" s="1383"/>
      <c r="AP547" s="1383"/>
      <c r="AQ547" s="1383"/>
      <c r="AR547" s="1383"/>
      <c r="AS547" s="1383"/>
      <c r="AT547" s="1383"/>
      <c r="AU547"/>
      <c r="AV547"/>
      <c r="AW547"/>
      <c r="AX547"/>
      <c r="AY547"/>
      <c r="AZ547"/>
      <c r="BA547"/>
      <c r="BB547"/>
    </row>
    <row r="548" spans="1:54" s="5" customFormat="1" x14ac:dyDescent="0.25">
      <c r="A548" s="106" t="s">
        <v>1209</v>
      </c>
      <c r="B548" s="1588" t="s">
        <v>671</v>
      </c>
      <c r="C548" s="164"/>
      <c r="D548" s="1437"/>
      <c r="H548" s="34"/>
      <c r="I548" s="34"/>
      <c r="J548" s="34"/>
      <c r="K548" s="535">
        <v>0</v>
      </c>
      <c r="L548" s="1607"/>
      <c r="M548" s="1684"/>
      <c r="N548" s="1684"/>
      <c r="O548" s="1684"/>
      <c r="P548" s="1684"/>
      <c r="Q548" s="1666"/>
      <c r="R548" s="1666"/>
      <c r="S548" s="1666"/>
      <c r="T548" s="1666"/>
      <c r="U548" s="1666"/>
      <c r="V548" s="1666"/>
      <c r="W548" s="1666"/>
      <c r="X548" s="1666"/>
      <c r="Y548" s="1666"/>
      <c r="Z548" s="1666"/>
      <c r="AA548" s="1666"/>
      <c r="AB548" s="1666"/>
      <c r="AC548" s="1666"/>
      <c r="AD548" s="1383"/>
      <c r="AE548" s="1383"/>
      <c r="AF548" s="1383"/>
      <c r="AG548" s="1383"/>
      <c r="AH548" s="1383"/>
      <c r="AI548" s="1383"/>
      <c r="AJ548" s="1383"/>
      <c r="AK548" s="1383"/>
      <c r="AL548" s="1383"/>
      <c r="AM548" s="1383"/>
      <c r="AN548" s="1383"/>
      <c r="AO548" s="1383"/>
      <c r="AP548" s="1383"/>
      <c r="AQ548" s="1383"/>
      <c r="AR548" s="1383"/>
      <c r="AS548" s="1383"/>
      <c r="AT548" s="1383"/>
      <c r="AU548"/>
      <c r="AV548"/>
      <c r="AW548"/>
      <c r="AX548"/>
      <c r="AY548"/>
      <c r="AZ548"/>
      <c r="BA548"/>
      <c r="BB548"/>
    </row>
    <row r="549" spans="1:54" s="5" customFormat="1" hidden="1" x14ac:dyDescent="0.25">
      <c r="B549" s="198"/>
      <c r="C549" s="164"/>
      <c r="D549" s="1437"/>
      <c r="H549" s="34"/>
      <c r="I549" s="34"/>
      <c r="J549" s="34"/>
      <c r="K549" s="34"/>
      <c r="L549" s="1607"/>
      <c r="M549" s="1684"/>
      <c r="N549" s="1684"/>
      <c r="O549" s="1684"/>
      <c r="P549" s="1684"/>
      <c r="Q549" s="1666"/>
      <c r="R549" s="1666"/>
      <c r="S549" s="1666"/>
      <c r="T549" s="1666"/>
      <c r="U549" s="1666"/>
      <c r="V549" s="1666"/>
      <c r="W549" s="1666"/>
      <c r="X549" s="1666"/>
      <c r="Y549" s="1666"/>
      <c r="Z549" s="1666"/>
      <c r="AA549" s="1666"/>
      <c r="AB549" s="1666"/>
      <c r="AC549" s="1666"/>
      <c r="AD549" s="1383"/>
      <c r="AE549" s="1383"/>
      <c r="AF549" s="1383"/>
      <c r="AG549" s="1383"/>
      <c r="AH549" s="1383"/>
      <c r="AI549" s="1383"/>
      <c r="AJ549" s="1383"/>
      <c r="AK549" s="1383"/>
      <c r="AL549" s="1383"/>
      <c r="AM549" s="1383"/>
      <c r="AN549" s="1383"/>
      <c r="AO549" s="1383"/>
      <c r="AP549" s="1383"/>
      <c r="AQ549" s="1383"/>
      <c r="AR549" s="1383"/>
      <c r="AS549" s="1383"/>
      <c r="AT549" s="1383"/>
      <c r="AU549"/>
      <c r="AV549"/>
      <c r="AW549"/>
      <c r="AX549"/>
      <c r="AY549"/>
      <c r="AZ549"/>
      <c r="BA549"/>
      <c r="BB549"/>
    </row>
    <row r="550" spans="1:54" s="5" customFormat="1" hidden="1" x14ac:dyDescent="0.25">
      <c r="B550" s="198" t="s">
        <v>672</v>
      </c>
      <c r="C550" s="164"/>
      <c r="D550" s="1437"/>
      <c r="H550" s="34"/>
      <c r="I550" s="34"/>
      <c r="J550" s="34"/>
      <c r="K550" s="34"/>
      <c r="L550" s="1607"/>
      <c r="M550" s="1684"/>
      <c r="N550" s="1684"/>
      <c r="O550" s="1684"/>
      <c r="P550" s="1684"/>
      <c r="Q550" s="1666"/>
      <c r="R550" s="1666"/>
      <c r="S550" s="1666"/>
      <c r="T550" s="1666"/>
      <c r="U550" s="1666"/>
      <c r="V550" s="1666"/>
      <c r="W550" s="1666"/>
      <c r="X550" s="1666"/>
      <c r="Y550" s="1666"/>
      <c r="Z550" s="1666"/>
      <c r="AA550" s="1666"/>
      <c r="AB550" s="1666"/>
      <c r="AC550" s="1666"/>
      <c r="AD550" s="1383"/>
      <c r="AE550" s="1383"/>
      <c r="AF550" s="1383"/>
      <c r="AG550" s="1383"/>
      <c r="AH550" s="1383"/>
      <c r="AI550" s="1383"/>
      <c r="AJ550" s="1383"/>
      <c r="AK550" s="1383"/>
      <c r="AL550" s="1383"/>
      <c r="AM550" s="1383"/>
      <c r="AN550" s="1383"/>
      <c r="AO550" s="1383"/>
      <c r="AP550" s="1383"/>
      <c r="AQ550" s="1383"/>
      <c r="AR550" s="1383"/>
      <c r="AS550" s="1383"/>
      <c r="AT550" s="1383"/>
      <c r="AU550"/>
      <c r="AV550"/>
      <c r="AW550"/>
      <c r="AX550"/>
      <c r="AY550"/>
      <c r="AZ550"/>
      <c r="BA550"/>
      <c r="BB550"/>
    </row>
    <row r="551" spans="1:54" s="5" customFormat="1" hidden="1" x14ac:dyDescent="0.25">
      <c r="B551" s="240"/>
      <c r="C551" s="164"/>
      <c r="D551" s="105"/>
      <c r="E551" s="105"/>
      <c r="F551" s="1043"/>
      <c r="H551" s="34">
        <v>0</v>
      </c>
      <c r="I551" s="34"/>
      <c r="J551" s="34"/>
      <c r="K551" s="34"/>
      <c r="L551" s="1607"/>
      <c r="M551" s="1684"/>
      <c r="N551" s="1684"/>
      <c r="O551" s="1684"/>
      <c r="P551" s="1684"/>
      <c r="Q551" s="1666"/>
      <c r="R551" s="1666"/>
      <c r="S551" s="1666"/>
      <c r="T551" s="1666"/>
      <c r="U551" s="1666"/>
      <c r="V551" s="1666"/>
      <c r="W551" s="1666"/>
      <c r="X551" s="1666"/>
      <c r="Y551" s="1666"/>
      <c r="Z551" s="1666"/>
      <c r="AA551" s="1666"/>
      <c r="AB551" s="1666"/>
      <c r="AC551" s="1666"/>
      <c r="AD551" s="1383"/>
      <c r="AE551" s="1383"/>
      <c r="AF551" s="1383"/>
      <c r="AG551" s="1383"/>
      <c r="AH551" s="1383"/>
      <c r="AI551" s="1383"/>
      <c r="AJ551" s="1383"/>
      <c r="AK551" s="1383"/>
      <c r="AL551" s="1383"/>
      <c r="AM551" s="1383"/>
      <c r="AN551" s="1383"/>
      <c r="AO551" s="1383"/>
      <c r="AP551" s="1383"/>
      <c r="AQ551" s="1383"/>
      <c r="AR551" s="1383"/>
      <c r="AS551" s="1383"/>
      <c r="AT551" s="1383"/>
      <c r="AU551"/>
      <c r="AV551"/>
      <c r="AW551"/>
      <c r="AX551"/>
      <c r="AY551"/>
      <c r="AZ551"/>
      <c r="BA551"/>
      <c r="BB551"/>
    </row>
    <row r="552" spans="1:54" s="5" customFormat="1" hidden="1" x14ac:dyDescent="0.25">
      <c r="B552" s="229"/>
      <c r="C552" s="164"/>
      <c r="D552" s="136"/>
      <c r="H552" s="34"/>
      <c r="I552" s="34"/>
      <c r="J552" s="34"/>
      <c r="K552" s="34"/>
      <c r="L552" s="1607"/>
      <c r="M552" s="1684"/>
      <c r="N552" s="1684"/>
      <c r="O552" s="1684"/>
      <c r="P552" s="1684"/>
      <c r="Q552" s="1666"/>
      <c r="R552" s="1666"/>
      <c r="S552" s="1666"/>
      <c r="T552" s="1666"/>
      <c r="U552" s="1666"/>
      <c r="V552" s="1666"/>
      <c r="W552" s="1666"/>
      <c r="X552" s="1666"/>
      <c r="Y552" s="1666"/>
      <c r="Z552" s="1666"/>
      <c r="AA552" s="1666"/>
      <c r="AB552" s="1666"/>
      <c r="AC552" s="1666"/>
      <c r="AD552" s="1383"/>
      <c r="AE552" s="1383"/>
      <c r="AF552" s="1383"/>
      <c r="AG552" s="1383"/>
      <c r="AH552" s="1383"/>
      <c r="AI552" s="1383"/>
      <c r="AJ552" s="1383"/>
      <c r="AK552" s="1383"/>
      <c r="AL552" s="1383"/>
      <c r="AM552" s="1383"/>
      <c r="AN552" s="1383"/>
      <c r="AO552" s="1383"/>
      <c r="AP552" s="1383"/>
      <c r="AQ552" s="1383"/>
      <c r="AR552" s="1383"/>
      <c r="AS552" s="1383"/>
      <c r="AT552" s="1383"/>
      <c r="AU552"/>
      <c r="AV552"/>
      <c r="AW552"/>
      <c r="AX552"/>
      <c r="AY552"/>
      <c r="AZ552"/>
      <c r="BA552"/>
      <c r="BB552"/>
    </row>
    <row r="553" spans="1:54" s="5" customFormat="1" ht="15.75" hidden="1" thickBot="1" x14ac:dyDescent="0.3">
      <c r="B553" s="199" t="s">
        <v>673</v>
      </c>
      <c r="C553" s="164"/>
      <c r="D553" s="1437">
        <v>0</v>
      </c>
      <c r="E553" s="174">
        <v>0</v>
      </c>
      <c r="F553" s="1045">
        <v>0</v>
      </c>
      <c r="G553" s="174">
        <v>0</v>
      </c>
      <c r="H553" s="34">
        <v>0</v>
      </c>
      <c r="I553" s="34"/>
      <c r="J553" s="34"/>
      <c r="K553" s="34"/>
      <c r="L553" s="1653"/>
      <c r="M553" s="1684"/>
      <c r="N553" s="1684"/>
      <c r="O553" s="1684"/>
      <c r="P553" s="1684"/>
      <c r="Q553" s="1666"/>
      <c r="R553" s="1666"/>
      <c r="S553" s="1666"/>
      <c r="T553" s="1666"/>
      <c r="U553" s="1666"/>
      <c r="V553" s="1666"/>
      <c r="W553" s="1666"/>
      <c r="X553" s="1666"/>
      <c r="Y553" s="1666"/>
      <c r="Z553" s="1666"/>
      <c r="AA553" s="1666"/>
      <c r="AB553" s="1666"/>
      <c r="AC553" s="1666"/>
      <c r="AD553" s="1383"/>
      <c r="AE553" s="1383"/>
      <c r="AF553" s="1383"/>
      <c r="AG553" s="1383"/>
      <c r="AH553" s="1383"/>
      <c r="AI553" s="1383"/>
      <c r="AJ553" s="1383"/>
      <c r="AK553" s="1383"/>
      <c r="AL553" s="1383"/>
      <c r="AM553" s="1383"/>
      <c r="AN553" s="1383"/>
      <c r="AO553" s="1383"/>
      <c r="AP553" s="1383"/>
      <c r="AQ553" s="1383"/>
      <c r="AR553" s="1383"/>
      <c r="AS553" s="1383"/>
      <c r="AT553" s="1383"/>
      <c r="AU553"/>
      <c r="AV553"/>
      <c r="AW553"/>
      <c r="AX553"/>
      <c r="AY553"/>
      <c r="AZ553"/>
      <c r="BA553"/>
      <c r="BB553"/>
    </row>
    <row r="554" spans="1:54" s="5" customFormat="1" hidden="1" x14ac:dyDescent="0.25">
      <c r="B554" s="198"/>
      <c r="C554" s="164"/>
      <c r="D554" s="1437"/>
      <c r="E554" s="243"/>
      <c r="F554" s="135"/>
      <c r="G554" s="243"/>
      <c r="H554" s="34"/>
      <c r="I554" s="34"/>
      <c r="J554" s="34"/>
      <c r="K554" s="34"/>
      <c r="L554" s="1653"/>
      <c r="M554" s="1684"/>
      <c r="N554" s="1684"/>
      <c r="O554" s="1684"/>
      <c r="P554" s="1684"/>
      <c r="Q554" s="1666"/>
      <c r="R554" s="1666"/>
      <c r="S554" s="1666"/>
      <c r="T554" s="1666"/>
      <c r="U554" s="1666"/>
      <c r="V554" s="1666"/>
      <c r="W554" s="1666"/>
      <c r="X554" s="1666"/>
      <c r="Y554" s="1666"/>
      <c r="Z554" s="1666"/>
      <c r="AA554" s="1666"/>
      <c r="AB554" s="1666"/>
      <c r="AC554" s="1666"/>
      <c r="AD554" s="1383"/>
      <c r="AE554" s="1383"/>
      <c r="AF554" s="1383"/>
      <c r="AG554" s="1383"/>
      <c r="AH554" s="1383"/>
      <c r="AI554" s="1383"/>
      <c r="AJ554" s="1383"/>
      <c r="AK554" s="1383"/>
      <c r="AL554" s="1383"/>
      <c r="AM554" s="1383"/>
      <c r="AN554" s="1383"/>
      <c r="AO554" s="1383"/>
      <c r="AP554" s="1383"/>
      <c r="AQ554" s="1383"/>
      <c r="AR554" s="1383"/>
      <c r="AS554" s="1383"/>
      <c r="AT554" s="1383"/>
      <c r="AU554"/>
      <c r="AV554"/>
      <c r="AW554"/>
      <c r="AX554"/>
      <c r="AY554"/>
      <c r="AZ554"/>
      <c r="BA554"/>
      <c r="BB554"/>
    </row>
    <row r="555" spans="1:54" s="5" customFormat="1" hidden="1" x14ac:dyDescent="0.25">
      <c r="B555" s="198" t="s">
        <v>674</v>
      </c>
      <c r="C555" s="164"/>
      <c r="D555" s="1437"/>
      <c r="H555" s="34"/>
      <c r="I555" s="34"/>
      <c r="J555" s="34"/>
      <c r="K555" s="34"/>
      <c r="L555" s="1607"/>
      <c r="M555" s="1684"/>
      <c r="N555" s="1684"/>
      <c r="O555" s="1684"/>
      <c r="P555" s="1684"/>
      <c r="Q555" s="1666"/>
      <c r="R555" s="1666"/>
      <c r="S555" s="1666"/>
      <c r="T555" s="1666"/>
      <c r="U555" s="1666"/>
      <c r="V555" s="1666"/>
      <c r="W555" s="1666"/>
      <c r="X555" s="1666"/>
      <c r="Y555" s="1666"/>
      <c r="Z555" s="1666"/>
      <c r="AA555" s="1666"/>
      <c r="AB555" s="1666"/>
      <c r="AC555" s="1666"/>
      <c r="AD555" s="1383"/>
      <c r="AE555" s="1383"/>
      <c r="AF555" s="1383"/>
      <c r="AG555" s="1383"/>
      <c r="AH555" s="1383"/>
      <c r="AI555" s="1383"/>
      <c r="AJ555" s="1383"/>
      <c r="AK555" s="1383"/>
      <c r="AL555" s="1383"/>
      <c r="AM555" s="1383"/>
      <c r="AN555" s="1383"/>
      <c r="AO555" s="1383"/>
      <c r="AP555" s="1383"/>
      <c r="AQ555" s="1383"/>
      <c r="AR555" s="1383"/>
      <c r="AS555" s="1383"/>
      <c r="AT555" s="1383"/>
      <c r="AU555"/>
      <c r="AV555"/>
      <c r="AW555"/>
      <c r="AX555"/>
      <c r="AY555"/>
      <c r="AZ555"/>
      <c r="BA555"/>
      <c r="BB555"/>
    </row>
    <row r="556" spans="1:54" s="5" customFormat="1" hidden="1" x14ac:dyDescent="0.25">
      <c r="B556" s="240"/>
      <c r="C556" s="164"/>
      <c r="D556" s="105"/>
      <c r="E556" s="1046"/>
      <c r="F556" s="1043"/>
      <c r="G556" s="246"/>
      <c r="H556" s="34">
        <v>0</v>
      </c>
      <c r="I556" s="34"/>
      <c r="J556" s="34"/>
      <c r="K556" s="34">
        <v>0</v>
      </c>
      <c r="L556" s="1607"/>
      <c r="M556" s="1684"/>
      <c r="N556" s="1684"/>
      <c r="O556" s="1684"/>
      <c r="P556" s="1684"/>
      <c r="Q556" s="1666"/>
      <c r="R556" s="1666"/>
      <c r="S556" s="1666"/>
      <c r="T556" s="1666"/>
      <c r="U556" s="1666"/>
      <c r="V556" s="1666"/>
      <c r="W556" s="1666"/>
      <c r="X556" s="1666"/>
      <c r="Y556" s="1666"/>
      <c r="Z556" s="1666"/>
      <c r="AA556" s="1666"/>
      <c r="AB556" s="1666"/>
      <c r="AC556" s="1666"/>
      <c r="AD556" s="1383"/>
      <c r="AE556" s="1383"/>
      <c r="AF556" s="1383"/>
      <c r="AG556" s="1383"/>
      <c r="AH556" s="1383"/>
      <c r="AI556" s="1383"/>
      <c r="AJ556" s="1383"/>
      <c r="AK556" s="1383"/>
      <c r="AL556" s="1383"/>
      <c r="AM556" s="1383"/>
      <c r="AN556" s="1383"/>
      <c r="AO556" s="1383"/>
      <c r="AP556" s="1383"/>
      <c r="AQ556" s="1383"/>
      <c r="AR556" s="1383"/>
      <c r="AS556" s="1383"/>
      <c r="AT556" s="1383"/>
      <c r="AU556"/>
      <c r="AV556"/>
      <c r="AW556"/>
      <c r="AX556"/>
      <c r="AY556"/>
      <c r="AZ556"/>
      <c r="BA556"/>
      <c r="BB556"/>
    </row>
    <row r="557" spans="1:54" s="5" customFormat="1" hidden="1" x14ac:dyDescent="0.25">
      <c r="B557" s="240"/>
      <c r="C557" s="164"/>
      <c r="D557" s="105"/>
      <c r="E557" s="1046"/>
      <c r="F557" s="1043"/>
      <c r="G557" s="246"/>
      <c r="H557" s="34">
        <v>0</v>
      </c>
      <c r="I557" s="34"/>
      <c r="J557" s="34"/>
      <c r="K557" s="34">
        <v>0</v>
      </c>
      <c r="L557" s="1607"/>
      <c r="M557" s="1684"/>
      <c r="N557" s="1684"/>
      <c r="O557" s="1684"/>
      <c r="P557" s="1684"/>
      <c r="Q557" s="1666"/>
      <c r="R557" s="1666"/>
      <c r="S557" s="1666"/>
      <c r="T557" s="1666"/>
      <c r="U557" s="1666"/>
      <c r="V557" s="1666"/>
      <c r="W557" s="1666"/>
      <c r="X557" s="1666"/>
      <c r="Y557" s="1666"/>
      <c r="Z557" s="1666"/>
      <c r="AA557" s="1666"/>
      <c r="AB557" s="1666"/>
      <c r="AC557" s="1666"/>
      <c r="AD557" s="1383"/>
      <c r="AE557" s="1383"/>
      <c r="AF557" s="1383"/>
      <c r="AG557" s="1383"/>
      <c r="AH557" s="1383"/>
      <c r="AI557" s="1383"/>
      <c r="AJ557" s="1383"/>
      <c r="AK557" s="1383"/>
      <c r="AL557" s="1383"/>
      <c r="AM557" s="1383"/>
      <c r="AN557" s="1383"/>
      <c r="AO557" s="1383"/>
      <c r="AP557" s="1383"/>
      <c r="AQ557" s="1383"/>
      <c r="AR557" s="1383"/>
      <c r="AS557" s="1383"/>
      <c r="AT557" s="1383"/>
      <c r="AU557"/>
      <c r="AV557"/>
      <c r="AW557"/>
      <c r="AX557"/>
      <c r="AY557"/>
      <c r="AZ557"/>
      <c r="BA557"/>
      <c r="BB557"/>
    </row>
    <row r="558" spans="1:54" s="5" customFormat="1" ht="7.5" hidden="1" customHeight="1" thickBot="1" x14ac:dyDescent="0.25">
      <c r="B558" s="229"/>
      <c r="C558" s="164"/>
      <c r="D558" s="136"/>
      <c r="H558" s="34"/>
      <c r="I558" s="34"/>
      <c r="J558" s="34"/>
      <c r="K558" s="34"/>
      <c r="L558" s="1607"/>
      <c r="M558" s="1684"/>
      <c r="N558" s="1684"/>
      <c r="O558" s="1684"/>
      <c r="P558" s="1684"/>
      <c r="Q558" s="1666"/>
      <c r="R558" s="1666"/>
      <c r="S558" s="1666"/>
      <c r="T558" s="1666"/>
      <c r="U558" s="1666"/>
      <c r="V558" s="1666"/>
      <c r="W558" s="1666"/>
      <c r="X558" s="1666"/>
      <c r="Y558" s="1666"/>
      <c r="Z558" s="1666"/>
      <c r="AA558" s="1666"/>
      <c r="AB558" s="1666"/>
      <c r="AC558" s="1666"/>
      <c r="AD558" s="1383"/>
      <c r="AE558" s="1383"/>
      <c r="AF558" s="1383"/>
      <c r="AG558" s="1383"/>
      <c r="AH558" s="1383"/>
      <c r="AI558" s="1383"/>
      <c r="AJ558" s="1383"/>
      <c r="AK558" s="1383"/>
      <c r="AL558" s="1383"/>
      <c r="AM558" s="1383"/>
      <c r="AN558" s="1383"/>
      <c r="AO558" s="1383"/>
      <c r="AP558" s="1383"/>
      <c r="AQ558" s="1383"/>
      <c r="AR558" s="1383"/>
      <c r="AS558" s="1383"/>
      <c r="AT558" s="1383"/>
      <c r="AU558"/>
      <c r="AV558"/>
      <c r="AW558"/>
      <c r="AX558"/>
      <c r="AY558"/>
      <c r="AZ558"/>
      <c r="BA558"/>
      <c r="BB558"/>
    </row>
    <row r="559" spans="1:54" s="5" customFormat="1" ht="15.75" hidden="1" thickBot="1" x14ac:dyDescent="0.3">
      <c r="B559" s="199" t="s">
        <v>675</v>
      </c>
      <c r="C559" s="164"/>
      <c r="D559" s="174">
        <v>0</v>
      </c>
      <c r="E559" s="174">
        <v>0</v>
      </c>
      <c r="F559" s="174">
        <v>0</v>
      </c>
      <c r="G559" s="174">
        <v>0</v>
      </c>
      <c r="H559" s="174">
        <v>0</v>
      </c>
      <c r="I559" s="174"/>
      <c r="J559" s="174"/>
      <c r="K559" s="174">
        <v>0</v>
      </c>
      <c r="L559" s="1653"/>
      <c r="M559" s="1684"/>
      <c r="N559" s="1684"/>
      <c r="O559" s="1684"/>
      <c r="P559" s="1684"/>
      <c r="Q559" s="1666"/>
      <c r="R559" s="1666"/>
      <c r="S559" s="1666"/>
      <c r="T559" s="1666"/>
      <c r="U559" s="1666"/>
      <c r="V559" s="1666"/>
      <c r="W559" s="1666"/>
      <c r="X559" s="1666"/>
      <c r="Y559" s="1666"/>
      <c r="Z559" s="1666"/>
      <c r="AA559" s="1666"/>
      <c r="AB559" s="1666"/>
      <c r="AC559" s="1666"/>
      <c r="AD559" s="1383"/>
      <c r="AE559" s="1383"/>
      <c r="AF559" s="1383"/>
      <c r="AG559" s="1383"/>
      <c r="AH559" s="1383"/>
      <c r="AI559" s="1383"/>
      <c r="AJ559" s="1383"/>
      <c r="AK559" s="1383"/>
      <c r="AL559" s="1383"/>
      <c r="AM559" s="1383"/>
      <c r="AN559" s="1383"/>
      <c r="AO559" s="1383"/>
      <c r="AP559" s="1383"/>
      <c r="AQ559" s="1383"/>
      <c r="AR559" s="1383"/>
      <c r="AS559" s="1383"/>
      <c r="AT559" s="1383"/>
      <c r="AU559"/>
      <c r="AV559"/>
      <c r="AW559"/>
      <c r="AX559"/>
      <c r="AY559"/>
      <c r="AZ559"/>
      <c r="BA559"/>
      <c r="BB559"/>
    </row>
    <row r="560" spans="1:54" s="5" customFormat="1" ht="15.75" hidden="1" customHeight="1" x14ac:dyDescent="0.25">
      <c r="B560" s="198"/>
      <c r="C560" s="164"/>
      <c r="D560" s="243"/>
      <c r="E560" s="243"/>
      <c r="F560" s="135"/>
      <c r="G560" s="243"/>
      <c r="H560" s="243"/>
      <c r="I560" s="243"/>
      <c r="J560" s="243"/>
      <c r="K560" s="243"/>
      <c r="L560" s="1653"/>
      <c r="M560" s="1684"/>
      <c r="N560" s="1684"/>
      <c r="O560" s="1684"/>
      <c r="P560" s="1684"/>
      <c r="Q560" s="1666"/>
      <c r="R560" s="1666"/>
      <c r="S560" s="1666"/>
      <c r="T560" s="1666"/>
      <c r="U560" s="1666"/>
      <c r="V560" s="1666"/>
      <c r="W560" s="1666"/>
      <c r="X560" s="1666"/>
      <c r="Y560" s="1666"/>
      <c r="Z560" s="1666"/>
      <c r="AA560" s="1666"/>
      <c r="AB560" s="1666"/>
      <c r="AC560" s="1666"/>
      <c r="AD560" s="1383"/>
      <c r="AE560" s="1383"/>
      <c r="AF560" s="1383"/>
      <c r="AG560" s="1383"/>
      <c r="AH560" s="1383"/>
      <c r="AI560" s="1383"/>
      <c r="AJ560" s="1383"/>
      <c r="AK560" s="1383"/>
      <c r="AL560" s="1383"/>
      <c r="AM560" s="1383"/>
      <c r="AN560" s="1383"/>
      <c r="AO560" s="1383"/>
      <c r="AP560" s="1383"/>
      <c r="AQ560" s="1383"/>
      <c r="AR560" s="1383"/>
      <c r="AS560" s="1383"/>
      <c r="AT560" s="1383"/>
      <c r="AU560"/>
      <c r="AV560"/>
      <c r="AW560"/>
      <c r="AX560"/>
      <c r="AY560"/>
      <c r="AZ560"/>
      <c r="BA560"/>
      <c r="BB560"/>
    </row>
    <row r="561" spans="1:54" s="5" customFormat="1" ht="9.75" customHeight="1" thickBot="1" x14ac:dyDescent="0.3">
      <c r="B561" s="198"/>
      <c r="C561" s="164"/>
      <c r="D561" s="1437"/>
      <c r="E561" s="243"/>
      <c r="F561" s="135"/>
      <c r="G561" s="243"/>
      <c r="H561" s="34"/>
      <c r="I561" s="34"/>
      <c r="J561" s="34"/>
      <c r="K561" s="34"/>
      <c r="L561" s="1653"/>
      <c r="M561" s="1684"/>
      <c r="N561" s="1684"/>
      <c r="O561" s="1684"/>
      <c r="P561" s="1684"/>
      <c r="Q561" s="1666"/>
      <c r="R561" s="1666"/>
      <c r="S561" s="1666"/>
      <c r="T561" s="1666"/>
      <c r="U561" s="1666"/>
      <c r="V561" s="1666"/>
      <c r="W561" s="1666"/>
      <c r="X561" s="1666"/>
      <c r="Y561" s="1666"/>
      <c r="Z561" s="1666"/>
      <c r="AA561" s="1666"/>
      <c r="AB561" s="1666"/>
      <c r="AC561" s="1666"/>
      <c r="AD561" s="1383"/>
      <c r="AE561" s="1383"/>
      <c r="AF561" s="1383"/>
      <c r="AG561" s="1383"/>
      <c r="AH561" s="1383"/>
      <c r="AI561" s="1383"/>
      <c r="AJ561" s="1383"/>
      <c r="AK561" s="1383"/>
      <c r="AL561" s="1383"/>
      <c r="AM561" s="1383"/>
      <c r="AN561" s="1383"/>
      <c r="AO561" s="1383"/>
      <c r="AP561" s="1383"/>
      <c r="AQ561" s="1383"/>
      <c r="AR561" s="1383"/>
      <c r="AS561" s="1383"/>
      <c r="AT561" s="1383"/>
      <c r="AU561"/>
      <c r="AV561"/>
      <c r="AW561"/>
      <c r="AX561"/>
      <c r="AY561"/>
      <c r="AZ561"/>
      <c r="BA561"/>
      <c r="BB561"/>
    </row>
    <row r="562" spans="1:54" s="5" customFormat="1" ht="21" customHeight="1" thickBot="1" x14ac:dyDescent="0.3">
      <c r="A562" s="36"/>
      <c r="B562" s="1406" t="s">
        <v>1211</v>
      </c>
      <c r="C562" s="1426" t="s">
        <v>479</v>
      </c>
      <c r="D562" s="1407">
        <v>0</v>
      </c>
      <c r="E562" s="1388">
        <v>0</v>
      </c>
      <c r="F562" s="1388">
        <v>0</v>
      </c>
      <c r="G562" s="1388">
        <v>0</v>
      </c>
      <c r="H562" s="1438">
        <v>0</v>
      </c>
      <c r="I562" s="1438">
        <v>0</v>
      </c>
      <c r="J562" s="1438">
        <v>0</v>
      </c>
      <c r="K562" s="1438">
        <v>0</v>
      </c>
      <c r="L562" s="1653"/>
      <c r="M562" s="1684"/>
      <c r="N562" s="1684"/>
      <c r="O562" s="1684"/>
      <c r="P562" s="1684"/>
      <c r="Q562" s="1666"/>
      <c r="R562" s="1666"/>
      <c r="S562" s="1666"/>
      <c r="T562" s="1666"/>
      <c r="U562" s="1666"/>
      <c r="V562" s="1666"/>
      <c r="W562" s="1666"/>
      <c r="X562" s="1666"/>
      <c r="Y562" s="1666"/>
      <c r="Z562" s="1666"/>
      <c r="AA562" s="1666"/>
      <c r="AB562" s="1666"/>
      <c r="AC562" s="1666"/>
      <c r="AD562" s="1383"/>
      <c r="AE562" s="1383"/>
      <c r="AF562" s="1383"/>
      <c r="AG562" s="1383"/>
      <c r="AH562" s="1383"/>
      <c r="AI562" s="1383"/>
      <c r="AJ562" s="1383"/>
      <c r="AK562" s="1383"/>
      <c r="AL562" s="1383"/>
      <c r="AM562" s="1383"/>
      <c r="AN562" s="1383"/>
      <c r="AO562" s="1383"/>
      <c r="AP562" s="1383"/>
      <c r="AQ562" s="1383"/>
      <c r="AR562" s="1383"/>
      <c r="AS562" s="1383"/>
      <c r="AT562" s="1383"/>
      <c r="AU562"/>
      <c r="AV562"/>
      <c r="AW562"/>
      <c r="AX562"/>
      <c r="AY562"/>
      <c r="AZ562"/>
      <c r="BA562"/>
      <c r="BB562"/>
    </row>
    <row r="563" spans="1:54" s="5" customFormat="1" x14ac:dyDescent="0.25">
      <c r="B563" s="198"/>
      <c r="C563" s="164"/>
      <c r="D563" s="1437"/>
      <c r="E563" s="243"/>
      <c r="F563" s="135"/>
      <c r="G563" s="243"/>
      <c r="H563" s="34"/>
      <c r="I563" s="34"/>
      <c r="J563" s="34"/>
      <c r="K563" s="34"/>
      <c r="L563" s="1653"/>
      <c r="M563" s="1684"/>
      <c r="N563" s="1684"/>
      <c r="O563" s="1684"/>
      <c r="P563" s="1684"/>
      <c r="Q563" s="1666"/>
      <c r="R563" s="1666"/>
      <c r="S563" s="1666"/>
      <c r="T563" s="1666"/>
      <c r="U563" s="1666"/>
      <c r="V563" s="1666"/>
      <c r="W563" s="1666"/>
      <c r="X563" s="1666"/>
      <c r="Y563" s="1666"/>
      <c r="Z563" s="1666"/>
      <c r="AA563" s="1666"/>
      <c r="AB563" s="1666"/>
      <c r="AC563" s="1666"/>
      <c r="AD563" s="1383"/>
      <c r="AE563" s="1383"/>
      <c r="AF563" s="1383"/>
      <c r="AG563" s="1383"/>
      <c r="AH563" s="1383"/>
      <c r="AI563" s="1383"/>
      <c r="AJ563" s="1383"/>
      <c r="AK563" s="1383"/>
      <c r="AL563" s="1383"/>
      <c r="AM563" s="1383"/>
      <c r="AN563" s="1383"/>
      <c r="AO563" s="1383"/>
      <c r="AP563" s="1383"/>
      <c r="AQ563" s="1383"/>
      <c r="AR563" s="1383"/>
      <c r="AS563" s="1383"/>
      <c r="AT563" s="1383"/>
      <c r="AU563"/>
      <c r="AV563"/>
      <c r="AW563"/>
      <c r="AX563"/>
      <c r="AY563"/>
      <c r="AZ563"/>
      <c r="BA563"/>
      <c r="BB563"/>
    </row>
    <row r="564" spans="1:54" s="5" customFormat="1" x14ac:dyDescent="0.25">
      <c r="A564" s="106" t="s">
        <v>276</v>
      </c>
      <c r="B564" s="1588" t="s">
        <v>312</v>
      </c>
      <c r="C564" s="164"/>
      <c r="D564" s="1437"/>
      <c r="E564" s="243"/>
      <c r="F564" s="135"/>
      <c r="G564" s="243"/>
      <c r="H564" s="34"/>
      <c r="I564" s="34"/>
      <c r="J564" s="34"/>
      <c r="K564" s="34"/>
      <c r="L564" s="1653"/>
      <c r="M564" s="1684"/>
      <c r="N564" s="1684"/>
      <c r="O564" s="1684"/>
      <c r="P564" s="1684"/>
      <c r="Q564" s="1666"/>
      <c r="R564" s="1666"/>
      <c r="S564" s="1666"/>
      <c r="T564" s="1666"/>
      <c r="U564" s="1666"/>
      <c r="V564" s="1666"/>
      <c r="W564" s="1666"/>
      <c r="X564" s="1666"/>
      <c r="Y564" s="1666"/>
      <c r="Z564" s="1666"/>
      <c r="AA564" s="1666"/>
      <c r="AB564" s="1666"/>
      <c r="AC564" s="1666"/>
      <c r="AD564" s="1383"/>
      <c r="AE564" s="1383"/>
      <c r="AF564" s="1383"/>
      <c r="AG564" s="1383"/>
      <c r="AH564" s="1383"/>
      <c r="AI564" s="1383"/>
      <c r="AJ564" s="1383"/>
      <c r="AK564" s="1383"/>
      <c r="AL564" s="1383"/>
      <c r="AM564" s="1383"/>
      <c r="AN564" s="1383"/>
      <c r="AO564" s="1383"/>
      <c r="AP564" s="1383"/>
      <c r="AQ564" s="1383"/>
      <c r="AR564" s="1383"/>
      <c r="AS564" s="1383"/>
      <c r="AT564" s="1383"/>
      <c r="AU564"/>
      <c r="AV564"/>
      <c r="AW564"/>
      <c r="AX564"/>
      <c r="AY564"/>
      <c r="AZ564"/>
      <c r="BA564"/>
      <c r="BB564"/>
    </row>
    <row r="565" spans="1:54" s="5" customFormat="1" ht="7.5" hidden="1" customHeight="1" x14ac:dyDescent="0.25">
      <c r="B565" s="1589"/>
      <c r="C565" s="164"/>
      <c r="D565" s="1437"/>
      <c r="E565" s="243"/>
      <c r="F565" s="135"/>
      <c r="G565" s="243"/>
      <c r="H565" s="34"/>
      <c r="I565" s="34"/>
      <c r="J565" s="34"/>
      <c r="K565" s="34"/>
      <c r="L565" s="1653"/>
      <c r="M565" s="1684"/>
      <c r="N565" s="1684"/>
      <c r="O565" s="1684"/>
      <c r="P565" s="1684"/>
      <c r="Q565" s="1666"/>
      <c r="R565" s="1666"/>
      <c r="S565" s="1666"/>
      <c r="T565" s="1666"/>
      <c r="U565" s="1666"/>
      <c r="V565" s="1666"/>
      <c r="W565" s="1666"/>
      <c r="X565" s="1666"/>
      <c r="Y565" s="1666"/>
      <c r="Z565" s="1666"/>
      <c r="AA565" s="1666"/>
      <c r="AB565" s="1666"/>
      <c r="AC565" s="1666"/>
      <c r="AD565" s="1383"/>
      <c r="AE565" s="1383"/>
      <c r="AF565" s="1383"/>
      <c r="AG565" s="1383"/>
      <c r="AH565" s="1383"/>
      <c r="AI565" s="1383"/>
      <c r="AJ565" s="1383"/>
      <c r="AK565" s="1383"/>
      <c r="AL565" s="1383"/>
      <c r="AM565" s="1383"/>
      <c r="AN565" s="1383"/>
      <c r="AO565" s="1383"/>
      <c r="AP565" s="1383"/>
      <c r="AQ565" s="1383"/>
      <c r="AR565" s="1383"/>
      <c r="AS565" s="1383"/>
      <c r="AT565" s="1383"/>
      <c r="AU565"/>
      <c r="AV565"/>
      <c r="AW565"/>
      <c r="AX565"/>
      <c r="AY565"/>
      <c r="AZ565"/>
      <c r="BA565"/>
      <c r="BB565"/>
    </row>
    <row r="566" spans="1:54" s="5" customFormat="1" ht="17.25" hidden="1" customHeight="1" x14ac:dyDescent="0.25">
      <c r="B566" s="1589" t="s">
        <v>512</v>
      </c>
      <c r="C566" s="164"/>
      <c r="D566" s="1437"/>
      <c r="H566" s="34"/>
      <c r="I566" s="34"/>
      <c r="J566" s="34"/>
      <c r="K566" s="34"/>
      <c r="L566" s="1607"/>
      <c r="M566" s="1684"/>
      <c r="N566" s="1684"/>
      <c r="O566" s="1684"/>
      <c r="P566" s="1684"/>
      <c r="Q566" s="1666"/>
      <c r="R566" s="1666"/>
      <c r="S566" s="1666"/>
      <c r="T566" s="1666"/>
      <c r="U566" s="1666"/>
      <c r="V566" s="1666"/>
      <c r="W566" s="1666"/>
      <c r="X566" s="1666"/>
      <c r="Y566" s="1666"/>
      <c r="Z566" s="1666"/>
      <c r="AA566" s="1666"/>
      <c r="AB566" s="1666"/>
      <c r="AC566" s="1666"/>
      <c r="AD566" s="1383"/>
      <c r="AE566" s="1383"/>
      <c r="AF566" s="1383"/>
      <c r="AG566" s="1383"/>
      <c r="AH566" s="1383"/>
      <c r="AI566" s="1383"/>
      <c r="AJ566" s="1383"/>
      <c r="AK566" s="1383"/>
      <c r="AL566" s="1383"/>
      <c r="AM566" s="1383"/>
      <c r="AN566" s="1383"/>
      <c r="AO566" s="1383"/>
      <c r="AP566" s="1383"/>
      <c r="AQ566" s="1383"/>
      <c r="AR566" s="1383"/>
      <c r="AS566" s="1383"/>
      <c r="AT566" s="1383"/>
      <c r="AU566"/>
      <c r="AV566"/>
      <c r="AW566"/>
      <c r="AX566"/>
      <c r="AY566"/>
      <c r="AZ566"/>
      <c r="BA566"/>
      <c r="BB566"/>
    </row>
    <row r="567" spans="1:54" s="5" customFormat="1" ht="15" hidden="1" customHeight="1" x14ac:dyDescent="0.25">
      <c r="B567" s="245"/>
      <c r="C567" s="164"/>
      <c r="D567" s="105"/>
      <c r="E567" s="1042"/>
      <c r="F567" s="1043"/>
      <c r="G567" s="105"/>
      <c r="H567" s="34">
        <v>0</v>
      </c>
      <c r="I567" s="34"/>
      <c r="J567" s="34"/>
      <c r="K567" s="34"/>
      <c r="L567" s="1607"/>
      <c r="M567" s="1684"/>
      <c r="N567" s="1684"/>
      <c r="O567" s="1684"/>
      <c r="P567" s="1684"/>
      <c r="Q567" s="1666"/>
      <c r="R567" s="1666"/>
      <c r="S567" s="1666"/>
      <c r="T567" s="1666"/>
      <c r="U567" s="1666"/>
      <c r="V567" s="1666"/>
      <c r="W567" s="1666"/>
      <c r="X567" s="1666"/>
      <c r="Y567" s="1666"/>
      <c r="Z567" s="1666"/>
      <c r="AA567" s="1666"/>
      <c r="AB567" s="1666"/>
      <c r="AC567" s="1666"/>
      <c r="AD567" s="1383"/>
      <c r="AE567" s="1383"/>
      <c r="AF567" s="1383"/>
      <c r="AG567" s="1383"/>
      <c r="AH567" s="1383"/>
      <c r="AI567" s="1383"/>
      <c r="AJ567" s="1383"/>
      <c r="AK567" s="1383"/>
      <c r="AL567" s="1383"/>
      <c r="AM567" s="1383"/>
      <c r="AN567" s="1383"/>
      <c r="AO567" s="1383"/>
      <c r="AP567" s="1383"/>
      <c r="AQ567" s="1383"/>
      <c r="AR567" s="1383"/>
      <c r="AS567" s="1383"/>
      <c r="AT567" s="1383"/>
      <c r="AU567"/>
      <c r="AV567"/>
      <c r="AW567"/>
      <c r="AX567"/>
      <c r="AY567"/>
      <c r="AZ567"/>
      <c r="BA567"/>
      <c r="BB567"/>
    </row>
    <row r="568" spans="1:54" s="5" customFormat="1" ht="16.5" hidden="1" customHeight="1" x14ac:dyDescent="0.25">
      <c r="B568" s="200"/>
      <c r="C568" s="164"/>
      <c r="D568" s="105"/>
      <c r="E568" s="1042"/>
      <c r="F568" s="925"/>
      <c r="G568" s="105"/>
      <c r="H568" s="34">
        <v>0</v>
      </c>
      <c r="I568" s="34"/>
      <c r="J568" s="34"/>
      <c r="K568" s="34"/>
      <c r="L568" s="1607"/>
      <c r="M568" s="1684"/>
      <c r="N568" s="1684"/>
      <c r="O568" s="1684"/>
      <c r="P568" s="1684"/>
      <c r="Q568" s="1666"/>
      <c r="R568" s="1666"/>
      <c r="S568" s="1666"/>
      <c r="T568" s="1666"/>
      <c r="U568" s="1666"/>
      <c r="V568" s="1666"/>
      <c r="W568" s="1666"/>
      <c r="X568" s="1666"/>
      <c r="Y568" s="1666"/>
      <c r="Z568" s="1666"/>
      <c r="AA568" s="1666"/>
      <c r="AB568" s="1666"/>
      <c r="AC568" s="1666"/>
      <c r="AD568" s="1383"/>
      <c r="AE568" s="1383"/>
      <c r="AF568" s="1383"/>
      <c r="AG568" s="1383"/>
      <c r="AH568" s="1383"/>
      <c r="AI568" s="1383"/>
      <c r="AJ568" s="1383"/>
      <c r="AK568" s="1383"/>
      <c r="AL568" s="1383"/>
      <c r="AM568" s="1383"/>
      <c r="AN568" s="1383"/>
      <c r="AO568" s="1383"/>
      <c r="AP568" s="1383"/>
      <c r="AQ568" s="1383"/>
      <c r="AR568" s="1383"/>
      <c r="AS568" s="1383"/>
      <c r="AT568" s="1383"/>
      <c r="AU568"/>
      <c r="AV568"/>
      <c r="AW568"/>
      <c r="AX568"/>
      <c r="AY568"/>
      <c r="AZ568"/>
      <c r="BA568"/>
      <c r="BB568"/>
    </row>
    <row r="569" spans="1:54" s="5" customFormat="1" ht="15.75" hidden="1" customHeight="1" x14ac:dyDescent="0.25">
      <c r="B569" s="200"/>
      <c r="C569" s="164"/>
      <c r="D569" s="105"/>
      <c r="E569" s="1042"/>
      <c r="F569" s="925"/>
      <c r="G569" s="105"/>
      <c r="H569" s="34">
        <v>0</v>
      </c>
      <c r="I569" s="34"/>
      <c r="J569" s="34"/>
      <c r="K569" s="34"/>
      <c r="L569" s="1607"/>
      <c r="M569" s="1684"/>
      <c r="N569" s="1684"/>
      <c r="O569" s="1684"/>
      <c r="P569" s="1684"/>
      <c r="Q569" s="1666"/>
      <c r="R569" s="1666"/>
      <c r="S569" s="1666"/>
      <c r="T569" s="1666"/>
      <c r="U569" s="1666"/>
      <c r="V569" s="1666"/>
      <c r="W569" s="1666"/>
      <c r="X569" s="1666"/>
      <c r="Y569" s="1666"/>
      <c r="Z569" s="1666"/>
      <c r="AA569" s="1666"/>
      <c r="AB569" s="1666"/>
      <c r="AC569" s="1666"/>
      <c r="AD569" s="1383"/>
      <c r="AE569" s="1383"/>
      <c r="AF569" s="1383"/>
      <c r="AG569" s="1383"/>
      <c r="AH569" s="1383"/>
      <c r="AI569" s="1383"/>
      <c r="AJ569" s="1383"/>
      <c r="AK569" s="1383"/>
      <c r="AL569" s="1383"/>
      <c r="AM569" s="1383"/>
      <c r="AN569" s="1383"/>
      <c r="AO569" s="1383"/>
      <c r="AP569" s="1383"/>
      <c r="AQ569" s="1383"/>
      <c r="AR569" s="1383"/>
      <c r="AS569" s="1383"/>
      <c r="AT569" s="1383"/>
      <c r="AU569"/>
      <c r="AV569"/>
      <c r="AW569"/>
      <c r="AX569"/>
      <c r="AY569"/>
      <c r="AZ569"/>
      <c r="BA569"/>
      <c r="BB569"/>
    </row>
    <row r="570" spans="1:54" s="5" customFormat="1" ht="14.25" hidden="1" customHeight="1" x14ac:dyDescent="0.25">
      <c r="B570" s="200"/>
      <c r="C570" s="164"/>
      <c r="D570" s="105"/>
      <c r="E570" s="1042"/>
      <c r="F570" s="925"/>
      <c r="G570" s="105"/>
      <c r="H570" s="34">
        <v>0</v>
      </c>
      <c r="I570" s="34"/>
      <c r="J570" s="34"/>
      <c r="K570" s="34"/>
      <c r="L570" s="1607"/>
      <c r="M570" s="1684"/>
      <c r="N570" s="1684"/>
      <c r="O570" s="1684"/>
      <c r="P570" s="1684"/>
      <c r="Q570" s="1666"/>
      <c r="R570" s="1666"/>
      <c r="S570" s="1666"/>
      <c r="T570" s="1666"/>
      <c r="U570" s="1666"/>
      <c r="V570" s="1666"/>
      <c r="W570" s="1666"/>
      <c r="X570" s="1666"/>
      <c r="Y570" s="1666"/>
      <c r="Z570" s="1666"/>
      <c r="AA570" s="1666"/>
      <c r="AB570" s="1666"/>
      <c r="AC570" s="1666"/>
      <c r="AD570" s="1383"/>
      <c r="AE570" s="1383"/>
      <c r="AF570" s="1383"/>
      <c r="AG570" s="1383"/>
      <c r="AH570" s="1383"/>
      <c r="AI570" s="1383"/>
      <c r="AJ570" s="1383"/>
      <c r="AK570" s="1383"/>
      <c r="AL570" s="1383"/>
      <c r="AM570" s="1383"/>
      <c r="AN570" s="1383"/>
      <c r="AO570" s="1383"/>
      <c r="AP570" s="1383"/>
      <c r="AQ570" s="1383"/>
      <c r="AR570" s="1383"/>
      <c r="AS570" s="1383"/>
      <c r="AT570" s="1383"/>
      <c r="AU570"/>
      <c r="AV570"/>
      <c r="AW570"/>
      <c r="AX570"/>
      <c r="AY570"/>
      <c r="AZ570"/>
      <c r="BA570"/>
      <c r="BB570"/>
    </row>
    <row r="571" spans="1:54" s="5" customFormat="1" ht="15" hidden="1" customHeight="1" x14ac:dyDescent="0.25">
      <c r="B571" s="200"/>
      <c r="C571" s="164"/>
      <c r="D571" s="105"/>
      <c r="E571" s="1042"/>
      <c r="F571" s="925"/>
      <c r="G571" s="105"/>
      <c r="H571" s="34">
        <v>0</v>
      </c>
      <c r="I571" s="34"/>
      <c r="J571" s="34"/>
      <c r="K571" s="34"/>
      <c r="L571" s="1607"/>
      <c r="M571" s="1684"/>
      <c r="N571" s="1684"/>
      <c r="O571" s="1684"/>
      <c r="P571" s="1684"/>
      <c r="Q571" s="1666"/>
      <c r="R571" s="1666"/>
      <c r="S571" s="1666"/>
      <c r="T571" s="1666"/>
      <c r="U571" s="1666"/>
      <c r="V571" s="1666"/>
      <c r="W571" s="1666"/>
      <c r="X571" s="1666"/>
      <c r="Y571" s="1666"/>
      <c r="Z571" s="1666"/>
      <c r="AA571" s="1666"/>
      <c r="AB571" s="1666"/>
      <c r="AC571" s="1666"/>
      <c r="AD571" s="1383"/>
      <c r="AE571" s="1383"/>
      <c r="AF571" s="1383"/>
      <c r="AG571" s="1383"/>
      <c r="AH571" s="1383"/>
      <c r="AI571" s="1383"/>
      <c r="AJ571" s="1383"/>
      <c r="AK571" s="1383"/>
      <c r="AL571" s="1383"/>
      <c r="AM571" s="1383"/>
      <c r="AN571" s="1383"/>
      <c r="AO571" s="1383"/>
      <c r="AP571" s="1383"/>
      <c r="AQ571" s="1383"/>
      <c r="AR571" s="1383"/>
      <c r="AS571" s="1383"/>
      <c r="AT571" s="1383"/>
      <c r="AU571"/>
      <c r="AV571"/>
      <c r="AW571"/>
      <c r="AX571"/>
      <c r="AY571"/>
      <c r="AZ571"/>
      <c r="BA571"/>
      <c r="BB571"/>
    </row>
    <row r="572" spans="1:54" s="5" customFormat="1" ht="11.25" hidden="1" customHeight="1" thickBot="1" x14ac:dyDescent="0.25">
      <c r="B572" s="163"/>
      <c r="C572" s="164"/>
      <c r="D572" s="105"/>
      <c r="E572" s="1042"/>
      <c r="F572" s="107"/>
      <c r="G572" s="105"/>
      <c r="H572" s="34"/>
      <c r="I572" s="34"/>
      <c r="J572" s="34"/>
      <c r="K572" s="34"/>
      <c r="L572" s="1607"/>
      <c r="M572" s="1684"/>
      <c r="N572" s="1684"/>
      <c r="O572" s="1684"/>
      <c r="P572" s="1684"/>
      <c r="Q572" s="1666"/>
      <c r="R572" s="1666"/>
      <c r="S572" s="1666"/>
      <c r="T572" s="1666"/>
      <c r="U572" s="1666"/>
      <c r="V572" s="1666"/>
      <c r="W572" s="1666"/>
      <c r="X572" s="1666"/>
      <c r="Y572" s="1666"/>
      <c r="Z572" s="1666"/>
      <c r="AA572" s="1666"/>
      <c r="AB572" s="1666"/>
      <c r="AC572" s="1666"/>
      <c r="AD572" s="1383"/>
      <c r="AE572" s="1383"/>
      <c r="AF572" s="1383"/>
      <c r="AG572" s="1383"/>
      <c r="AH572" s="1383"/>
      <c r="AI572" s="1383"/>
      <c r="AJ572" s="1383"/>
      <c r="AK572" s="1383"/>
      <c r="AL572" s="1383"/>
      <c r="AM572" s="1383"/>
      <c r="AN572" s="1383"/>
      <c r="AO572" s="1383"/>
      <c r="AP572" s="1383"/>
      <c r="AQ572" s="1383"/>
      <c r="AR572" s="1383"/>
      <c r="AS572" s="1383"/>
      <c r="AT572" s="1383"/>
      <c r="AU572"/>
      <c r="AV572"/>
      <c r="AW572"/>
      <c r="AX572"/>
      <c r="AY572"/>
      <c r="AZ572"/>
      <c r="BA572"/>
      <c r="BB572"/>
    </row>
    <row r="573" spans="1:54" s="5" customFormat="1" ht="15" hidden="1" customHeight="1" thickBot="1" x14ac:dyDescent="0.3">
      <c r="B573" s="1590" t="s">
        <v>513</v>
      </c>
      <c r="C573" s="164"/>
      <c r="D573" s="1437">
        <v>0</v>
      </c>
      <c r="E573" s="174">
        <v>0</v>
      </c>
      <c r="F573" s="1044">
        <v>0</v>
      </c>
      <c r="G573" s="257">
        <v>0</v>
      </c>
      <c r="H573" s="34">
        <v>0</v>
      </c>
      <c r="I573" s="34"/>
      <c r="J573" s="34"/>
      <c r="K573" s="34"/>
      <c r="L573" s="1653"/>
      <c r="M573" s="1684"/>
      <c r="N573" s="1684"/>
      <c r="O573" s="1684"/>
      <c r="P573" s="1684"/>
      <c r="Q573" s="1666"/>
      <c r="R573" s="1666"/>
      <c r="S573" s="1666"/>
      <c r="T573" s="1666"/>
      <c r="U573" s="1666"/>
      <c r="V573" s="1666"/>
      <c r="W573" s="1666"/>
      <c r="X573" s="1666"/>
      <c r="Y573" s="1666"/>
      <c r="Z573" s="1666"/>
      <c r="AA573" s="1666"/>
      <c r="AB573" s="1666"/>
      <c r="AC573" s="1666"/>
      <c r="AD573" s="1383"/>
      <c r="AE573" s="1383"/>
      <c r="AF573" s="1383"/>
      <c r="AG573" s="1383"/>
      <c r="AH573" s="1383"/>
      <c r="AI573" s="1383"/>
      <c r="AJ573" s="1383"/>
      <c r="AK573" s="1383"/>
      <c r="AL573" s="1383"/>
      <c r="AM573" s="1383"/>
      <c r="AN573" s="1383"/>
      <c r="AO573" s="1383"/>
      <c r="AP573" s="1383"/>
      <c r="AQ573" s="1383"/>
      <c r="AR573" s="1383"/>
      <c r="AS573" s="1383"/>
      <c r="AT573" s="1383"/>
      <c r="AU573"/>
      <c r="AV573"/>
      <c r="AW573"/>
      <c r="AX573"/>
      <c r="AY573"/>
      <c r="AZ573"/>
      <c r="BA573"/>
      <c r="BB573"/>
    </row>
    <row r="574" spans="1:54" s="5" customFormat="1" ht="9" hidden="1" customHeight="1" x14ac:dyDescent="0.25">
      <c r="B574" s="163"/>
      <c r="C574" s="164"/>
      <c r="D574" s="105"/>
      <c r="H574" s="34"/>
      <c r="I574" s="34"/>
      <c r="J574" s="34"/>
      <c r="K574" s="34"/>
      <c r="L574" s="1607"/>
      <c r="M574" s="1684"/>
      <c r="N574" s="1684"/>
      <c r="O574" s="1684"/>
      <c r="P574" s="1684"/>
      <c r="Q574" s="1666"/>
      <c r="R574" s="1666"/>
      <c r="S574" s="1666"/>
      <c r="T574" s="1666"/>
      <c r="U574" s="1666"/>
      <c r="V574" s="1666"/>
      <c r="W574" s="1666"/>
      <c r="X574" s="1666"/>
      <c r="Y574" s="1666"/>
      <c r="Z574" s="1666"/>
      <c r="AA574" s="1666"/>
      <c r="AB574" s="1666"/>
      <c r="AC574" s="1666"/>
      <c r="AD574" s="1383"/>
      <c r="AE574" s="1383"/>
      <c r="AF574" s="1383"/>
      <c r="AG574" s="1383"/>
      <c r="AH574" s="1383"/>
      <c r="AI574" s="1383"/>
      <c r="AJ574" s="1383"/>
      <c r="AK574" s="1383"/>
      <c r="AL574" s="1383"/>
      <c r="AM574" s="1383"/>
      <c r="AN574" s="1383"/>
      <c r="AO574" s="1383"/>
      <c r="AP574" s="1383"/>
      <c r="AQ574" s="1383"/>
      <c r="AR574" s="1383"/>
      <c r="AS574" s="1383"/>
      <c r="AT574" s="1383"/>
      <c r="AU574"/>
      <c r="AV574"/>
      <c r="AW574"/>
      <c r="AX574"/>
      <c r="AY574"/>
      <c r="AZ574"/>
      <c r="BA574"/>
      <c r="BB574"/>
    </row>
    <row r="575" spans="1:54" s="5" customFormat="1" ht="17.25" customHeight="1" x14ac:dyDescent="0.25">
      <c r="B575" s="1589" t="s">
        <v>510</v>
      </c>
      <c r="C575" s="164"/>
      <c r="D575" s="1437"/>
      <c r="H575" s="34"/>
      <c r="I575" s="34"/>
      <c r="J575" s="34"/>
      <c r="K575" s="34"/>
      <c r="L575" s="1607"/>
      <c r="M575" s="1684"/>
      <c r="N575" s="1684"/>
      <c r="O575" s="1684"/>
      <c r="P575" s="1684"/>
      <c r="Q575" s="1666"/>
      <c r="R575" s="1666"/>
      <c r="S575" s="1666"/>
      <c r="T575" s="1666"/>
      <c r="U575" s="1666"/>
      <c r="V575" s="1666"/>
      <c r="W575" s="1666"/>
      <c r="X575" s="1666"/>
      <c r="Y575" s="1666"/>
      <c r="Z575" s="1666"/>
      <c r="AA575" s="1666"/>
      <c r="AB575" s="1666"/>
      <c r="AC575" s="1666"/>
      <c r="AD575" s="1383"/>
      <c r="AE575" s="1383"/>
      <c r="AF575" s="1383"/>
      <c r="AG575" s="1383"/>
      <c r="AH575" s="1383"/>
      <c r="AI575" s="1383"/>
      <c r="AJ575" s="1383"/>
      <c r="AK575" s="1383"/>
      <c r="AL575" s="1383"/>
      <c r="AM575" s="1383"/>
      <c r="AN575" s="1383"/>
      <c r="AO575" s="1383"/>
      <c r="AP575" s="1383"/>
      <c r="AQ575" s="1383"/>
      <c r="AR575" s="1383"/>
      <c r="AS575" s="1383"/>
      <c r="AT575" s="1383"/>
      <c r="AU575"/>
      <c r="AV575"/>
      <c r="AW575"/>
      <c r="AX575"/>
      <c r="AY575"/>
      <c r="AZ575"/>
      <c r="BA575"/>
      <c r="BB575"/>
    </row>
    <row r="576" spans="1:54" s="5" customFormat="1" ht="15" customHeight="1" x14ac:dyDescent="0.25">
      <c r="B576" s="245" t="s">
        <v>1203</v>
      </c>
      <c r="C576" s="1627"/>
      <c r="D576" s="107">
        <v>80000000</v>
      </c>
      <c r="E576" s="107">
        <v>100000000</v>
      </c>
      <c r="F576" s="39">
        <v>75417620</v>
      </c>
      <c r="G576" s="105">
        <v>0</v>
      </c>
      <c r="H576" s="34">
        <v>75417620</v>
      </c>
      <c r="I576" s="34"/>
      <c r="J576" s="34"/>
      <c r="K576" s="535">
        <v>20000000</v>
      </c>
      <c r="L576" s="1607"/>
      <c r="M576" s="1687"/>
      <c r="N576" s="1684"/>
      <c r="O576" s="1684"/>
      <c r="P576" s="1684"/>
      <c r="Q576" s="1666"/>
      <c r="R576" s="1666"/>
      <c r="S576" s="1666"/>
      <c r="T576" s="1666"/>
      <c r="U576" s="1666"/>
      <c r="V576" s="1666"/>
      <c r="W576" s="1666"/>
      <c r="X576" s="1666"/>
      <c r="Y576" s="1666"/>
      <c r="Z576" s="1666"/>
      <c r="AA576" s="1666"/>
      <c r="AB576" s="1666"/>
      <c r="AC576" s="1666"/>
      <c r="AD576" s="1383"/>
      <c r="AE576" s="1383"/>
      <c r="AF576" s="1383"/>
      <c r="AG576" s="1383"/>
      <c r="AH576" s="1383"/>
      <c r="AI576" s="1383"/>
      <c r="AJ576" s="1383"/>
      <c r="AK576" s="1383"/>
      <c r="AL576" s="1383"/>
      <c r="AM576" s="1383"/>
      <c r="AN576" s="1383"/>
      <c r="AO576" s="1383"/>
      <c r="AP576" s="1383"/>
      <c r="AQ576" s="1383"/>
      <c r="AR576" s="1383"/>
      <c r="AS576" s="1383"/>
      <c r="AT576" s="1383"/>
      <c r="AU576"/>
      <c r="AV576"/>
      <c r="AW576"/>
      <c r="AX576"/>
      <c r="AY576"/>
      <c r="AZ576"/>
      <c r="BA576"/>
      <c r="BB576"/>
    </row>
    <row r="577" spans="1:54" s="5" customFormat="1" ht="15.75" customHeight="1" x14ac:dyDescent="0.25">
      <c r="B577" s="245" t="s">
        <v>1203</v>
      </c>
      <c r="C577" s="164" t="s">
        <v>1355</v>
      </c>
      <c r="D577" s="107">
        <v>135151350</v>
      </c>
      <c r="E577" s="107">
        <v>106015037</v>
      </c>
      <c r="F577" s="107">
        <v>96245912</v>
      </c>
      <c r="G577" s="105">
        <v>0</v>
      </c>
      <c r="H577" s="34">
        <v>96245912</v>
      </c>
      <c r="I577" s="34"/>
      <c r="J577" s="34"/>
      <c r="K577" s="535">
        <v>-29136313</v>
      </c>
      <c r="L577" s="1607"/>
      <c r="M577" s="1684"/>
      <c r="N577" s="1684"/>
      <c r="O577" s="1684"/>
      <c r="P577" s="1684"/>
      <c r="Q577" s="1666"/>
      <c r="R577" s="1666"/>
      <c r="S577" s="1666"/>
      <c r="T577" s="1666"/>
      <c r="U577" s="1666"/>
      <c r="V577" s="1666"/>
      <c r="W577" s="1666"/>
      <c r="X577" s="1666"/>
      <c r="Y577" s="1666"/>
      <c r="Z577" s="1666"/>
      <c r="AA577" s="1666"/>
      <c r="AB577" s="1666"/>
      <c r="AC577" s="1666"/>
      <c r="AD577" s="1383"/>
      <c r="AE577" s="1383"/>
      <c r="AF577" s="1383"/>
      <c r="AG577" s="1383"/>
      <c r="AH577" s="1383"/>
      <c r="AI577" s="1383"/>
      <c r="AJ577" s="1383"/>
      <c r="AK577" s="1383"/>
      <c r="AL577" s="1383"/>
      <c r="AM577" s="1383"/>
      <c r="AN577" s="1383"/>
      <c r="AO577" s="1383"/>
      <c r="AP577" s="1383"/>
      <c r="AQ577" s="1383"/>
      <c r="AR577" s="1383"/>
      <c r="AS577" s="1383"/>
      <c r="AT577" s="1383"/>
      <c r="AU577"/>
      <c r="AV577"/>
      <c r="AW577"/>
      <c r="AX577"/>
      <c r="AY577"/>
      <c r="AZ577"/>
      <c r="BA577"/>
      <c r="BB577"/>
    </row>
    <row r="578" spans="1:54" s="5" customFormat="1" ht="14.25" hidden="1" customHeight="1" x14ac:dyDescent="0.25">
      <c r="B578" s="200"/>
      <c r="C578" s="164"/>
      <c r="D578" s="107"/>
      <c r="E578" s="107"/>
      <c r="F578" s="107"/>
      <c r="G578" s="105"/>
      <c r="H578" s="34">
        <v>0</v>
      </c>
      <c r="I578" s="34"/>
      <c r="J578" s="34"/>
      <c r="K578" s="34">
        <v>0</v>
      </c>
      <c r="L578" s="1607"/>
      <c r="M578" s="1684"/>
      <c r="N578" s="1684"/>
      <c r="O578" s="1684"/>
      <c r="P578" s="1684"/>
      <c r="Q578" s="1666"/>
      <c r="R578" s="1666"/>
      <c r="S578" s="1666"/>
      <c r="T578" s="1666"/>
      <c r="U578" s="1666"/>
      <c r="V578" s="1666"/>
      <c r="W578" s="1666"/>
      <c r="X578" s="1666"/>
      <c r="Y578" s="1666"/>
      <c r="Z578" s="1666"/>
      <c r="AA578" s="1666"/>
      <c r="AB578" s="1666"/>
      <c r="AC578" s="1666"/>
      <c r="AD578" s="1383"/>
      <c r="AE578" s="1383"/>
      <c r="AF578" s="1383"/>
      <c r="AG578" s="1383"/>
      <c r="AH578" s="1383"/>
      <c r="AI578" s="1383"/>
      <c r="AJ578" s="1383"/>
      <c r="AK578" s="1383"/>
      <c r="AL578" s="1383"/>
      <c r="AM578" s="1383"/>
      <c r="AN578" s="1383"/>
      <c r="AO578" s="1383"/>
      <c r="AP578" s="1383"/>
      <c r="AQ578" s="1383"/>
      <c r="AR578" s="1383"/>
      <c r="AS578" s="1383"/>
      <c r="AT578" s="1383"/>
      <c r="AU578"/>
      <c r="AV578"/>
      <c r="AW578"/>
      <c r="AX578"/>
      <c r="AY578"/>
      <c r="AZ578"/>
      <c r="BA578"/>
      <c r="BB578"/>
    </row>
    <row r="579" spans="1:54" s="5" customFormat="1" ht="15" hidden="1" customHeight="1" x14ac:dyDescent="0.25">
      <c r="B579" s="200"/>
      <c r="C579" s="164"/>
      <c r="D579" s="107"/>
      <c r="E579" s="107"/>
      <c r="F579" s="107"/>
      <c r="G579" s="105"/>
      <c r="H579" s="34">
        <v>0</v>
      </c>
      <c r="I579" s="34"/>
      <c r="J579" s="34"/>
      <c r="K579" s="34">
        <v>0</v>
      </c>
      <c r="L579" s="1607"/>
      <c r="M579" s="1684"/>
      <c r="N579" s="1684"/>
      <c r="O579" s="1684"/>
      <c r="P579" s="1684"/>
      <c r="Q579" s="1666"/>
      <c r="R579" s="1666"/>
      <c r="S579" s="1666"/>
      <c r="T579" s="1666"/>
      <c r="U579" s="1666"/>
      <c r="V579" s="1666"/>
      <c r="W579" s="1666"/>
      <c r="X579" s="1666"/>
      <c r="Y579" s="1666"/>
      <c r="Z579" s="1666"/>
      <c r="AA579" s="1666"/>
      <c r="AB579" s="1666"/>
      <c r="AC579" s="1666"/>
      <c r="AD579" s="1383"/>
      <c r="AE579" s="1383"/>
      <c r="AF579" s="1383"/>
      <c r="AG579" s="1383"/>
      <c r="AH579" s="1383"/>
      <c r="AI579" s="1383"/>
      <c r="AJ579" s="1383"/>
      <c r="AK579" s="1383"/>
      <c r="AL579" s="1383"/>
      <c r="AM579" s="1383"/>
      <c r="AN579" s="1383"/>
      <c r="AO579" s="1383"/>
      <c r="AP579" s="1383"/>
      <c r="AQ579" s="1383"/>
      <c r="AR579" s="1383"/>
      <c r="AS579" s="1383"/>
      <c r="AT579" s="1383"/>
      <c r="AU579"/>
      <c r="AV579"/>
      <c r="AW579"/>
      <c r="AX579"/>
      <c r="AY579"/>
      <c r="AZ579"/>
      <c r="BA579"/>
      <c r="BB579"/>
    </row>
    <row r="580" spans="1:54" s="5" customFormat="1" ht="10.5" customHeight="1" thickBot="1" x14ac:dyDescent="0.3">
      <c r="B580" s="163"/>
      <c r="C580" s="164"/>
      <c r="D580" s="105"/>
      <c r="E580" s="1042"/>
      <c r="F580" s="107"/>
      <c r="G580" s="105"/>
      <c r="H580" s="34"/>
      <c r="I580" s="34"/>
      <c r="J580" s="34"/>
      <c r="K580" s="34"/>
      <c r="L580" s="1607"/>
      <c r="M580" s="1684"/>
      <c r="N580" s="1684"/>
      <c r="O580" s="1684"/>
      <c r="P580" s="1684"/>
      <c r="Q580" s="1666"/>
      <c r="R580" s="1666"/>
      <c r="S580" s="1666"/>
      <c r="T580" s="1666"/>
      <c r="U580" s="1666"/>
      <c r="V580" s="1666"/>
      <c r="W580" s="1666"/>
      <c r="X580" s="1666"/>
      <c r="Y580" s="1666"/>
      <c r="Z580" s="1666"/>
      <c r="AA580" s="1666"/>
      <c r="AB580" s="1666"/>
      <c r="AC580" s="1666"/>
      <c r="AD580" s="1383"/>
      <c r="AE580" s="1383"/>
      <c r="AF580" s="1383"/>
      <c r="AG580" s="1383"/>
      <c r="AH580" s="1383"/>
      <c r="AI580" s="1383"/>
      <c r="AJ580" s="1383"/>
      <c r="AK580" s="1383"/>
      <c r="AL580" s="1383"/>
      <c r="AM580" s="1383"/>
      <c r="AN580" s="1383"/>
      <c r="AO580" s="1383"/>
      <c r="AP580" s="1383"/>
      <c r="AQ580" s="1383"/>
      <c r="AR580" s="1383"/>
      <c r="AS580" s="1383"/>
      <c r="AT580" s="1383"/>
      <c r="AU580"/>
      <c r="AV580"/>
      <c r="AW580"/>
      <c r="AX580"/>
      <c r="AY580"/>
      <c r="AZ580"/>
      <c r="BA580"/>
      <c r="BB580"/>
    </row>
    <row r="581" spans="1:54" s="5" customFormat="1" ht="15.75" thickBot="1" x14ac:dyDescent="0.3">
      <c r="B581" s="1588" t="s">
        <v>511</v>
      </c>
      <c r="C581" s="164"/>
      <c r="D581" s="257">
        <v>215151350</v>
      </c>
      <c r="E581" s="174">
        <v>206015037</v>
      </c>
      <c r="F581" s="257">
        <v>171663532</v>
      </c>
      <c r="G581" s="257">
        <v>0</v>
      </c>
      <c r="H581" s="257">
        <v>171663532</v>
      </c>
      <c r="I581" s="257">
        <v>0</v>
      </c>
      <c r="J581" s="257">
        <v>0</v>
      </c>
      <c r="K581" s="257">
        <v>-9136313</v>
      </c>
      <c r="L581" s="1653"/>
      <c r="M581" s="1684"/>
      <c r="N581" s="1684"/>
      <c r="O581" s="1684"/>
      <c r="P581" s="1684"/>
      <c r="Q581" s="1666"/>
      <c r="R581" s="1666"/>
      <c r="S581" s="1666"/>
      <c r="T581" s="1666"/>
      <c r="U581" s="1666"/>
      <c r="V581" s="1666"/>
      <c r="W581" s="1666"/>
      <c r="X581" s="1666"/>
      <c r="Y581" s="1666"/>
      <c r="Z581" s="1666"/>
      <c r="AA581" s="1666"/>
      <c r="AB581" s="1666"/>
      <c r="AC581" s="1666"/>
      <c r="AD581" s="1383"/>
      <c r="AE581" s="1383"/>
      <c r="AF581" s="1383"/>
      <c r="AG581" s="1383"/>
      <c r="AH581" s="1383"/>
      <c r="AI581" s="1383"/>
      <c r="AJ581" s="1383"/>
      <c r="AK581" s="1383"/>
      <c r="AL581" s="1383"/>
      <c r="AM581" s="1383"/>
      <c r="AN581" s="1383"/>
      <c r="AO581" s="1383"/>
      <c r="AP581" s="1383"/>
      <c r="AQ581" s="1383"/>
      <c r="AR581" s="1383"/>
      <c r="AS581" s="1383"/>
      <c r="AT581" s="1383"/>
      <c r="AU581"/>
      <c r="AV581"/>
      <c r="AW581"/>
      <c r="AX581"/>
      <c r="AY581"/>
      <c r="AZ581"/>
      <c r="BA581"/>
      <c r="BB581"/>
    </row>
    <row r="582" spans="1:54" s="5" customFormat="1" ht="7.5" customHeight="1" thickBot="1" x14ac:dyDescent="0.3">
      <c r="B582" s="198"/>
      <c r="C582" s="164"/>
      <c r="D582" s="1437"/>
      <c r="E582" s="243"/>
      <c r="F582" s="135"/>
      <c r="G582" s="135"/>
      <c r="H582" s="34"/>
      <c r="I582" s="34"/>
      <c r="J582" s="34"/>
      <c r="K582" s="34"/>
      <c r="L582" s="1653"/>
      <c r="M582" s="1684"/>
      <c r="N582" s="1684"/>
      <c r="O582" s="1684"/>
      <c r="P582" s="1684"/>
      <c r="Q582" s="1666"/>
      <c r="R582" s="1666"/>
      <c r="S582" s="1666"/>
      <c r="T582" s="1666"/>
      <c r="U582" s="1666"/>
      <c r="V582" s="1666"/>
      <c r="W582" s="1666"/>
      <c r="X582" s="1666"/>
      <c r="Y582" s="1666"/>
      <c r="Z582" s="1666"/>
      <c r="AA582" s="1666"/>
      <c r="AB582" s="1666"/>
      <c r="AC582" s="1666"/>
      <c r="AD582" s="1383"/>
      <c r="AE582" s="1383"/>
      <c r="AF582" s="1383"/>
      <c r="AG582" s="1383"/>
      <c r="AH582" s="1383"/>
      <c r="AI582" s="1383"/>
      <c r="AJ582" s="1383"/>
      <c r="AK582" s="1383"/>
      <c r="AL582" s="1383"/>
      <c r="AM582" s="1383"/>
      <c r="AN582" s="1383"/>
      <c r="AO582" s="1383"/>
      <c r="AP582" s="1383"/>
      <c r="AQ582" s="1383"/>
      <c r="AR582" s="1383"/>
      <c r="AS582" s="1383"/>
      <c r="AT582" s="1383"/>
      <c r="AU582"/>
      <c r="AV582"/>
      <c r="AW582"/>
      <c r="AX582"/>
      <c r="AY582"/>
      <c r="AZ582"/>
      <c r="BA582"/>
      <c r="BB582"/>
    </row>
    <row r="583" spans="1:54" s="5" customFormat="1" ht="22.5" customHeight="1" thickBot="1" x14ac:dyDescent="0.3">
      <c r="A583" s="36"/>
      <c r="B583" s="1406" t="s">
        <v>1212</v>
      </c>
      <c r="C583" s="1426" t="s">
        <v>479</v>
      </c>
      <c r="D583" s="1439">
        <v>215151350</v>
      </c>
      <c r="E583" s="1439">
        <v>206015037</v>
      </c>
      <c r="F583" s="1439">
        <v>171663532</v>
      </c>
      <c r="G583" s="1439">
        <v>0</v>
      </c>
      <c r="H583" s="1439">
        <v>171663532</v>
      </c>
      <c r="I583" s="1439">
        <v>0</v>
      </c>
      <c r="J583" s="1439">
        <v>0</v>
      </c>
      <c r="K583" s="1439">
        <v>-9136313</v>
      </c>
      <c r="L583" s="1653"/>
      <c r="M583" s="1684"/>
      <c r="N583" s="1684"/>
      <c r="O583" s="1684"/>
      <c r="P583" s="1684"/>
      <c r="Q583" s="1666"/>
      <c r="R583" s="1666"/>
      <c r="S583" s="1666"/>
      <c r="T583" s="1666"/>
      <c r="U583" s="1666"/>
      <c r="V583" s="1666"/>
      <c r="W583" s="1666"/>
      <c r="X583" s="1666"/>
      <c r="Y583" s="1666"/>
      <c r="Z583" s="1666"/>
      <c r="AA583" s="1666"/>
      <c r="AB583" s="1666"/>
      <c r="AC583" s="1666"/>
      <c r="AD583" s="1383"/>
      <c r="AE583" s="1383"/>
      <c r="AF583" s="1383"/>
      <c r="AG583" s="1383"/>
      <c r="AH583" s="1383"/>
      <c r="AI583" s="1383"/>
      <c r="AJ583" s="1383"/>
      <c r="AK583" s="1383"/>
      <c r="AL583" s="1383"/>
      <c r="AM583" s="1383"/>
      <c r="AN583" s="1383"/>
      <c r="AO583" s="1383"/>
      <c r="AP583" s="1383"/>
      <c r="AQ583" s="1383"/>
      <c r="AR583" s="1383"/>
      <c r="AS583" s="1383"/>
      <c r="AT583" s="1383"/>
      <c r="AU583"/>
      <c r="AV583"/>
      <c r="AW583"/>
      <c r="AX583"/>
      <c r="AY583"/>
      <c r="AZ583"/>
      <c r="BA583"/>
      <c r="BB583"/>
    </row>
    <row r="584" spans="1:54" hidden="1" x14ac:dyDescent="0.25">
      <c r="B584" s="198"/>
      <c r="D584" s="81"/>
      <c r="E584" s="81"/>
      <c r="F584" s="623"/>
      <c r="G584" s="622"/>
      <c r="H584" s="622"/>
      <c r="I584" s="622"/>
      <c r="J584" s="622"/>
      <c r="K584" s="622"/>
      <c r="L584" s="1653"/>
      <c r="M584" s="1684"/>
      <c r="N584" s="1684"/>
      <c r="O584" s="1684"/>
      <c r="P584" s="1684"/>
      <c r="Q584" s="1666"/>
      <c r="R584" s="1666"/>
      <c r="S584" s="1666"/>
      <c r="T584" s="1666"/>
      <c r="U584" s="1666"/>
      <c r="V584" s="1666"/>
      <c r="W584" s="1666"/>
      <c r="X584" s="1666"/>
      <c r="Y584" s="1666"/>
      <c r="Z584" s="1666"/>
      <c r="AA584" s="1666"/>
      <c r="AB584" s="1666"/>
      <c r="AC584" s="1666"/>
      <c r="AD584" s="1383"/>
      <c r="AE584" s="1383"/>
      <c r="AF584" s="1383"/>
      <c r="AG584" s="1383"/>
      <c r="AH584" s="1383"/>
      <c r="AI584" s="1383"/>
      <c r="AJ584" s="1383"/>
      <c r="AK584" s="1383"/>
      <c r="AL584" s="1383"/>
      <c r="AM584" s="1383"/>
      <c r="AN584" s="1383"/>
      <c r="AO584" s="1383"/>
      <c r="AP584" s="1383"/>
      <c r="AQ584" s="1383"/>
      <c r="AR584" s="1383"/>
      <c r="AS584" s="1383"/>
      <c r="AT584" s="1383"/>
      <c r="AU584"/>
      <c r="AV584"/>
      <c r="AW584"/>
      <c r="AX584"/>
      <c r="AY584"/>
      <c r="AZ584"/>
      <c r="BA584"/>
      <c r="BB584"/>
    </row>
    <row r="585" spans="1:54" hidden="1" x14ac:dyDescent="0.25">
      <c r="B585" s="198" t="s">
        <v>443</v>
      </c>
      <c r="D585" s="81"/>
      <c r="E585" s="81"/>
      <c r="F585" s="623"/>
      <c r="G585" s="622"/>
      <c r="H585" s="622"/>
      <c r="I585" s="622"/>
      <c r="J585" s="622"/>
      <c r="K585" s="622"/>
      <c r="L585" s="1653"/>
      <c r="M585" s="1684"/>
      <c r="N585" s="1684"/>
      <c r="O585" s="1684"/>
      <c r="P585" s="1684"/>
      <c r="Q585" s="1666"/>
      <c r="R585" s="1666"/>
      <c r="S585" s="1666"/>
      <c r="T585" s="1666"/>
      <c r="U585" s="1666"/>
      <c r="V585" s="1666"/>
      <c r="W585" s="1666"/>
      <c r="X585" s="1666"/>
      <c r="Y585" s="1666"/>
      <c r="Z585" s="1666"/>
      <c r="AA585" s="1666"/>
      <c r="AB585" s="1666"/>
      <c r="AC585" s="1666"/>
      <c r="AD585" s="1383"/>
      <c r="AE585" s="1383"/>
      <c r="AF585" s="1383"/>
      <c r="AG585" s="1383"/>
      <c r="AH585" s="1383"/>
      <c r="AI585" s="1383"/>
      <c r="AJ585" s="1383"/>
      <c r="AK585" s="1383"/>
      <c r="AL585" s="1383"/>
      <c r="AM585" s="1383"/>
      <c r="AN585" s="1383"/>
      <c r="AO585" s="1383"/>
      <c r="AP585" s="1383"/>
      <c r="AQ585" s="1383"/>
      <c r="AR585" s="1383"/>
      <c r="AS585" s="1383"/>
      <c r="AT585" s="1383"/>
      <c r="AU585"/>
      <c r="AV585"/>
      <c r="AW585"/>
      <c r="AX585"/>
      <c r="AY585"/>
      <c r="AZ585"/>
      <c r="BA585"/>
      <c r="BB585"/>
    </row>
    <row r="586" spans="1:54" hidden="1" x14ac:dyDescent="0.25">
      <c r="B586" s="240" t="s">
        <v>207</v>
      </c>
      <c r="D586" s="89">
        <v>0</v>
      </c>
      <c r="E586" s="89">
        <v>0</v>
      </c>
      <c r="F586" s="1416">
        <v>0</v>
      </c>
      <c r="G586" s="1421"/>
      <c r="H586" s="539">
        <v>0</v>
      </c>
      <c r="K586" s="539">
        <v>0</v>
      </c>
      <c r="M586" s="1684"/>
      <c r="N586" s="1684"/>
      <c r="O586" s="1684"/>
      <c r="P586" s="1684"/>
      <c r="Q586" s="1666"/>
      <c r="R586" s="1666"/>
      <c r="S586" s="1666"/>
      <c r="T586" s="1666"/>
      <c r="U586" s="1666"/>
      <c r="V586" s="1666"/>
      <c r="W586" s="1666"/>
      <c r="X586" s="1666"/>
      <c r="Y586" s="1666"/>
      <c r="Z586" s="1666"/>
      <c r="AA586" s="1666"/>
      <c r="AB586" s="1666"/>
      <c r="AC586" s="1666"/>
      <c r="AD586" s="1383"/>
      <c r="AE586" s="1383"/>
      <c r="AF586" s="1383"/>
      <c r="AG586" s="1383"/>
      <c r="AH586" s="1383"/>
      <c r="AI586" s="1383"/>
      <c r="AJ586" s="1383"/>
      <c r="AK586" s="1383"/>
      <c r="AL586" s="1383"/>
      <c r="AM586" s="1383"/>
      <c r="AN586" s="1383"/>
      <c r="AO586" s="1383"/>
      <c r="AP586" s="1383"/>
      <c r="AQ586" s="1383"/>
      <c r="AR586" s="1383"/>
      <c r="AS586" s="1383"/>
      <c r="AT586" s="1383"/>
      <c r="AU586"/>
      <c r="AV586"/>
      <c r="AW586"/>
      <c r="AX586"/>
      <c r="AY586"/>
      <c r="AZ586"/>
      <c r="BA586"/>
      <c r="BB586"/>
    </row>
    <row r="587" spans="1:54" ht="16.5" hidden="1" customHeight="1" x14ac:dyDescent="0.25">
      <c r="D587" s="89">
        <v>0</v>
      </c>
      <c r="E587" s="89">
        <v>0</v>
      </c>
      <c r="F587" s="1416">
        <v>0</v>
      </c>
      <c r="G587" s="1421"/>
      <c r="H587" s="539">
        <v>0</v>
      </c>
      <c r="K587" s="539">
        <v>0</v>
      </c>
      <c r="M587" s="1684"/>
      <c r="N587" s="1684"/>
      <c r="O587" s="1684"/>
      <c r="P587" s="1684"/>
      <c r="Q587" s="1666"/>
      <c r="R587" s="1666"/>
      <c r="S587" s="1666"/>
      <c r="T587" s="1666"/>
      <c r="U587" s="1666"/>
      <c r="V587" s="1666"/>
      <c r="W587" s="1666"/>
      <c r="X587" s="1666"/>
      <c r="Y587" s="1666"/>
      <c r="Z587" s="1666"/>
      <c r="AA587" s="1666"/>
      <c r="AB587" s="1666"/>
      <c r="AC587" s="1666"/>
      <c r="AD587" s="1383"/>
      <c r="AE587" s="1383"/>
      <c r="AF587" s="1383"/>
      <c r="AG587" s="1383"/>
      <c r="AH587" s="1383"/>
      <c r="AI587" s="1383"/>
      <c r="AJ587" s="1383"/>
      <c r="AK587" s="1383"/>
      <c r="AL587" s="1383"/>
      <c r="AM587" s="1383"/>
      <c r="AN587" s="1383"/>
      <c r="AO587" s="1383"/>
      <c r="AP587" s="1383"/>
      <c r="AQ587" s="1383"/>
      <c r="AR587" s="1383"/>
      <c r="AS587" s="1383"/>
      <c r="AT587" s="1383"/>
      <c r="AU587"/>
      <c r="AV587"/>
      <c r="AW587"/>
      <c r="AX587"/>
      <c r="AY587"/>
      <c r="AZ587"/>
      <c r="BA587"/>
      <c r="BB587"/>
    </row>
    <row r="588" spans="1:54" ht="16.5" hidden="1" customHeight="1" x14ac:dyDescent="0.25">
      <c r="C588" s="171"/>
      <c r="D588" s="89">
        <v>0</v>
      </c>
      <c r="E588" s="89">
        <v>0</v>
      </c>
      <c r="F588" s="1416">
        <v>0</v>
      </c>
      <c r="G588" s="1421"/>
      <c r="H588" s="539">
        <v>0</v>
      </c>
      <c r="K588" s="539">
        <v>0</v>
      </c>
      <c r="M588" s="1684"/>
      <c r="N588" s="1684"/>
      <c r="O588" s="1684"/>
      <c r="P588" s="1684"/>
      <c r="Q588" s="1666"/>
      <c r="R588" s="1666"/>
      <c r="S588" s="1666"/>
      <c r="T588" s="1666"/>
      <c r="U588" s="1666"/>
      <c r="V588" s="1666"/>
      <c r="W588" s="1666"/>
      <c r="X588" s="1666"/>
      <c r="Y588" s="1666"/>
      <c r="Z588" s="1666"/>
      <c r="AA588" s="1666"/>
      <c r="AB588" s="1666"/>
      <c r="AC588" s="1666"/>
      <c r="AD588" s="1383"/>
      <c r="AE588" s="1383"/>
      <c r="AF588" s="1383"/>
      <c r="AG588" s="1383"/>
      <c r="AH588" s="1383"/>
      <c r="AI588" s="1383"/>
      <c r="AJ588" s="1383"/>
      <c r="AK588" s="1383"/>
      <c r="AL588" s="1383"/>
      <c r="AM588" s="1383"/>
      <c r="AN588" s="1383"/>
      <c r="AO588" s="1383"/>
      <c r="AP588" s="1383"/>
      <c r="AQ588" s="1383"/>
      <c r="AR588" s="1383"/>
      <c r="AS588" s="1383"/>
      <c r="AT588" s="1383"/>
      <c r="AU588"/>
      <c r="AV588"/>
      <c r="AW588"/>
      <c r="AX588"/>
      <c r="AY588"/>
      <c r="AZ588"/>
      <c r="BA588"/>
      <c r="BB588"/>
    </row>
    <row r="589" spans="1:54" ht="32.25" hidden="1" customHeight="1" x14ac:dyDescent="0.25">
      <c r="C589" s="171"/>
      <c r="D589" s="89">
        <v>0</v>
      </c>
      <c r="E589" s="89">
        <v>0</v>
      </c>
      <c r="F589" s="1416">
        <v>0</v>
      </c>
      <c r="G589" s="1421"/>
      <c r="H589" s="539">
        <v>0</v>
      </c>
      <c r="K589" s="539">
        <v>0</v>
      </c>
      <c r="M589" s="1684"/>
      <c r="N589" s="1684"/>
      <c r="O589" s="1684"/>
      <c r="P589" s="1684"/>
      <c r="Q589" s="1666"/>
      <c r="R589" s="1666"/>
      <c r="S589" s="1666"/>
      <c r="T589" s="1666"/>
      <c r="U589" s="1666"/>
      <c r="V589" s="1666"/>
      <c r="W589" s="1666"/>
      <c r="X589" s="1666"/>
      <c r="Y589" s="1666"/>
      <c r="Z589" s="1666"/>
      <c r="AA589" s="1666"/>
      <c r="AB589" s="1666"/>
      <c r="AC589" s="1666"/>
      <c r="AD589" s="1383"/>
      <c r="AE589" s="1383"/>
      <c r="AF589" s="1383"/>
      <c r="AG589" s="1383"/>
      <c r="AH589" s="1383"/>
      <c r="AI589" s="1383"/>
      <c r="AJ589" s="1383"/>
      <c r="AK589" s="1383"/>
      <c r="AL589" s="1383"/>
      <c r="AM589" s="1383"/>
      <c r="AN589" s="1383"/>
      <c r="AO589" s="1383"/>
      <c r="AP589" s="1383"/>
      <c r="AQ589" s="1383"/>
      <c r="AR589" s="1383"/>
      <c r="AS589" s="1383"/>
      <c r="AT589" s="1383"/>
      <c r="AU589"/>
      <c r="AV589"/>
      <c r="AW589"/>
      <c r="AX589"/>
      <c r="AY589"/>
      <c r="AZ589"/>
      <c r="BA589"/>
      <c r="BB589"/>
    </row>
    <row r="590" spans="1:54" ht="9" hidden="1" customHeight="1" thickBot="1" x14ac:dyDescent="0.25">
      <c r="B590" s="198"/>
      <c r="D590" s="81"/>
      <c r="E590" s="81"/>
      <c r="F590" s="623"/>
      <c r="G590" s="622"/>
      <c r="H590" s="622"/>
      <c r="I590" s="622"/>
      <c r="J590" s="622"/>
      <c r="K590" s="622"/>
      <c r="L590" s="1653"/>
      <c r="M590" s="1684"/>
      <c r="N590" s="1684"/>
      <c r="O590" s="1684"/>
      <c r="P590" s="1684"/>
      <c r="Q590" s="1666"/>
      <c r="R590" s="1666"/>
      <c r="S590" s="1666"/>
      <c r="T590" s="1666"/>
      <c r="U590" s="1666"/>
      <c r="V590" s="1666"/>
      <c r="W590" s="1666"/>
      <c r="X590" s="1666"/>
      <c r="Y590" s="1666"/>
      <c r="Z590" s="1666"/>
      <c r="AA590" s="1666"/>
      <c r="AB590" s="1666"/>
      <c r="AC590" s="1666"/>
      <c r="AD590" s="1383"/>
      <c r="AE590" s="1383"/>
      <c r="AF590" s="1383"/>
      <c r="AG590" s="1383"/>
      <c r="AH590" s="1383"/>
      <c r="AI590" s="1383"/>
      <c r="AJ590" s="1383"/>
      <c r="AK590" s="1383"/>
      <c r="AL590" s="1383"/>
      <c r="AM590" s="1383"/>
      <c r="AN590" s="1383"/>
      <c r="AO590" s="1383"/>
      <c r="AP590" s="1383"/>
      <c r="AQ590" s="1383"/>
      <c r="AR590" s="1383"/>
      <c r="AS590" s="1383"/>
      <c r="AT590" s="1383"/>
      <c r="AU590"/>
      <c r="AV590"/>
      <c r="AW590"/>
      <c r="AX590"/>
      <c r="AY590"/>
      <c r="AZ590"/>
      <c r="BA590"/>
      <c r="BB590"/>
    </row>
    <row r="591" spans="1:54" ht="18" hidden="1" customHeight="1" thickBot="1" x14ac:dyDescent="0.3">
      <c r="B591" s="199" t="s">
        <v>254</v>
      </c>
      <c r="D591" s="90">
        <v>0</v>
      </c>
      <c r="E591" s="90">
        <v>0</v>
      </c>
      <c r="F591" s="1422">
        <v>0</v>
      </c>
      <c r="G591" s="1423">
        <v>0</v>
      </c>
      <c r="H591" s="1424">
        <v>0</v>
      </c>
      <c r="I591" s="1424"/>
      <c r="J591" s="1424"/>
      <c r="K591" s="1424">
        <v>0</v>
      </c>
      <c r="L591" s="1653">
        <v>0</v>
      </c>
      <c r="M591" s="1684"/>
      <c r="N591" s="1684"/>
      <c r="O591" s="1684"/>
      <c r="P591" s="1684"/>
      <c r="Q591" s="1666"/>
      <c r="R591" s="1666"/>
      <c r="S591" s="1666"/>
      <c r="T591" s="1666"/>
      <c r="U591" s="1666"/>
      <c r="V591" s="1666"/>
      <c r="W591" s="1666"/>
      <c r="X591" s="1666"/>
      <c r="Y591" s="1666"/>
      <c r="Z591" s="1666"/>
      <c r="AA591" s="1666"/>
      <c r="AB591" s="1666"/>
      <c r="AC591" s="1666"/>
      <c r="AD591" s="1383"/>
      <c r="AE591" s="1383"/>
      <c r="AF591" s="1383"/>
      <c r="AG591" s="1383"/>
      <c r="AH591" s="1383"/>
      <c r="AI591" s="1383"/>
      <c r="AJ591" s="1383"/>
      <c r="AK591" s="1383"/>
      <c r="AL591" s="1383"/>
      <c r="AM591" s="1383"/>
      <c r="AN591" s="1383"/>
      <c r="AO591" s="1383"/>
      <c r="AP591" s="1383"/>
      <c r="AQ591" s="1383"/>
      <c r="AR591" s="1383"/>
      <c r="AS591" s="1383"/>
      <c r="AT591" s="1383"/>
      <c r="AU591"/>
      <c r="AV591"/>
      <c r="AW591"/>
      <c r="AX591"/>
      <c r="AY591"/>
      <c r="AZ591"/>
      <c r="BA591"/>
      <c r="BB591"/>
    </row>
    <row r="592" spans="1:54" customFormat="1" ht="12.75" x14ac:dyDescent="0.2">
      <c r="C592" s="3"/>
      <c r="D592" s="1383"/>
      <c r="E592" s="1383"/>
      <c r="F592" s="1383"/>
      <c r="G592" s="1383"/>
      <c r="H592" s="1383"/>
      <c r="I592" s="1383"/>
      <c r="J592" s="1383"/>
      <c r="K592" s="1383"/>
      <c r="L592" s="1606"/>
      <c r="M592" s="1684"/>
      <c r="N592" s="1684"/>
      <c r="O592" s="1684"/>
      <c r="P592" s="1684"/>
      <c r="Q592" s="1666"/>
      <c r="R592" s="1666"/>
      <c r="S592" s="1666"/>
      <c r="T592" s="1666"/>
      <c r="U592" s="1666"/>
      <c r="V592" s="1666"/>
      <c r="W592" s="1666"/>
      <c r="X592" s="1666"/>
      <c r="Y592" s="1666"/>
      <c r="Z592" s="1666"/>
      <c r="AA592" s="1666"/>
      <c r="AB592" s="1666"/>
      <c r="AC592" s="1666"/>
      <c r="AD592" s="1383"/>
      <c r="AE592" s="1383"/>
      <c r="AF592" s="1383"/>
      <c r="AG592" s="1383"/>
      <c r="AH592" s="1383"/>
      <c r="AI592" s="1383"/>
      <c r="AJ592" s="1383"/>
      <c r="AK592" s="1383"/>
      <c r="AL592" s="1383"/>
      <c r="AM592" s="1383"/>
      <c r="AN592" s="1383"/>
      <c r="AO592" s="1383"/>
      <c r="AP592" s="1383"/>
      <c r="AQ592" s="1383"/>
      <c r="AR592" s="1383"/>
      <c r="AS592" s="1383"/>
      <c r="AT592" s="1383"/>
    </row>
  </sheetData>
  <mergeCells count="1">
    <mergeCell ref="A1:K1"/>
  </mergeCells>
  <phoneticPr fontId="13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6" firstPageNumber="8" orientation="portrait" r:id="rId1"/>
  <headerFooter alignWithMargins="0">
    <oddHeader>&amp;R&amp;"Times New Roman,Félkövér"8. melléklet a(z) ...../2022.(     ) önkormányzati rendelethez</oddHeader>
    <oddFooter>&amp;C&amp;P</oddFooter>
  </headerFooter>
  <rowBreaks count="2" manualBreakCount="2">
    <brk id="387" max="10" man="1"/>
    <brk id="54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6">
    <tabColor rgb="FF92D050"/>
  </sheetPr>
  <dimension ref="A1:AY58"/>
  <sheetViews>
    <sheetView view="pageBreakPreview" zoomScaleNormal="100" zoomScaleSheetLayoutView="100" workbookViewId="0">
      <pane ySplit="3" topLeftCell="A4" activePane="bottomLeft" state="frozen"/>
      <selection activeCell="I19" sqref="I19"/>
      <selection pane="bottomLeft" activeCell="G31" sqref="G31"/>
    </sheetView>
  </sheetViews>
  <sheetFormatPr defaultColWidth="9.140625" defaultRowHeight="15" x14ac:dyDescent="0.25"/>
  <cols>
    <col min="1" max="1" width="52.42578125" style="5" customWidth="1"/>
    <col min="2" max="3" width="15.28515625" style="34" customWidth="1"/>
    <col min="4" max="4" width="15.28515625" style="583" hidden="1" customWidth="1"/>
    <col min="5" max="5" width="16.140625" style="1450" hidden="1" customWidth="1"/>
    <col min="6" max="6" width="16.28515625" style="535" hidden="1" customWidth="1"/>
    <col min="7" max="7" width="15.7109375" style="535" customWidth="1"/>
    <col min="8" max="8" width="14.140625" style="535" bestFit="1" customWidth="1"/>
    <col min="9" max="9" width="10.42578125" style="535" bestFit="1" customWidth="1"/>
    <col min="10" max="10" width="9.85546875" style="535" bestFit="1" customWidth="1"/>
    <col min="11" max="11" width="10.28515625" style="535" bestFit="1" customWidth="1"/>
    <col min="12" max="12" width="10.7109375" style="535" bestFit="1" customWidth="1"/>
    <col min="13" max="13" width="11.42578125" style="535" bestFit="1" customWidth="1"/>
    <col min="14" max="14" width="10.42578125" style="535" customWidth="1"/>
    <col min="15" max="16" width="11.42578125" style="535" bestFit="1" customWidth="1"/>
    <col min="17" max="17" width="11.28515625" style="535" bestFit="1" customWidth="1"/>
    <col min="18" max="18" width="10.42578125" style="535" bestFit="1" customWidth="1"/>
    <col min="19" max="19" width="11.42578125" style="535" bestFit="1" customWidth="1"/>
    <col min="20" max="20" width="10.7109375" style="535" bestFit="1" customWidth="1"/>
    <col min="21" max="22" width="10.42578125" style="535" bestFit="1" customWidth="1"/>
    <col min="23" max="24" width="11.42578125" style="535" bestFit="1" customWidth="1"/>
    <col min="25" max="25" width="10.42578125" style="535" bestFit="1" customWidth="1"/>
    <col min="26" max="26" width="9.140625" style="535"/>
    <col min="27" max="28" width="10.7109375" style="535" bestFit="1" customWidth="1"/>
    <col min="29" max="29" width="9.7109375" style="535" bestFit="1" customWidth="1"/>
    <col min="30" max="30" width="11.7109375" style="535" bestFit="1" customWidth="1"/>
    <col min="31" max="31" width="11.42578125" style="535" bestFit="1" customWidth="1"/>
    <col min="32" max="32" width="10.42578125" style="535" bestFit="1" customWidth="1"/>
    <col min="33" max="33" width="11.85546875" style="535" bestFit="1" customWidth="1"/>
    <col min="34" max="34" width="11.42578125" style="535" bestFit="1" customWidth="1"/>
    <col min="35" max="35" width="10.7109375" style="535" bestFit="1" customWidth="1"/>
    <col min="36" max="36" width="11.85546875" style="535" bestFit="1" customWidth="1"/>
    <col min="37" max="37" width="10.7109375" style="535" bestFit="1" customWidth="1"/>
    <col min="38" max="41" width="10.42578125" style="535" bestFit="1" customWidth="1"/>
    <col min="42" max="42" width="12.42578125" style="535" bestFit="1" customWidth="1"/>
    <col min="43" max="43" width="10.42578125" style="535" bestFit="1" customWidth="1"/>
    <col min="44" max="44" width="9.7109375" style="535" bestFit="1" customWidth="1"/>
    <col min="45" max="16384" width="9.140625" style="535"/>
  </cols>
  <sheetData>
    <row r="1" spans="1:51" ht="50.25" customHeight="1" x14ac:dyDescent="0.25">
      <c r="A1" s="2139" t="s">
        <v>1319</v>
      </c>
      <c r="B1" s="2139"/>
      <c r="C1" s="2139"/>
      <c r="D1" s="2139"/>
      <c r="E1" s="2139"/>
      <c r="F1" s="2139"/>
      <c r="G1" s="2139"/>
    </row>
    <row r="2" spans="1:51" ht="16.5" customHeight="1" thickBot="1" x14ac:dyDescent="0.3">
      <c r="A2" s="241"/>
      <c r="B2" s="241"/>
      <c r="C2" s="242"/>
      <c r="D2" s="260"/>
      <c r="E2" s="1451"/>
      <c r="F2" s="258" t="s">
        <v>812</v>
      </c>
      <c r="G2" s="258" t="s">
        <v>812</v>
      </c>
    </row>
    <row r="3" spans="1:51" s="929" customFormat="1" ht="47.25" customHeight="1" thickBot="1" x14ac:dyDescent="0.3">
      <c r="A3" s="1452" t="s">
        <v>71</v>
      </c>
      <c r="B3" s="1382" t="s">
        <v>751</v>
      </c>
      <c r="C3" s="1382" t="s">
        <v>1188</v>
      </c>
      <c r="D3" s="1251" t="s">
        <v>1301</v>
      </c>
      <c r="E3" s="1251" t="s">
        <v>11</v>
      </c>
      <c r="F3" s="1251" t="s">
        <v>1302</v>
      </c>
      <c r="G3" s="1452" t="s">
        <v>11</v>
      </c>
    </row>
    <row r="4" spans="1:51" ht="14.25" customHeight="1" x14ac:dyDescent="0.25">
      <c r="A4" s="214"/>
      <c r="B4" s="320"/>
      <c r="C4" s="320"/>
      <c r="D4" s="638"/>
      <c r="E4" s="638"/>
      <c r="F4" s="638"/>
    </row>
    <row r="5" spans="1:51" x14ac:dyDescent="0.25">
      <c r="A5" s="655" t="s">
        <v>93</v>
      </c>
      <c r="B5" s="320"/>
      <c r="C5" s="320"/>
      <c r="D5" s="638"/>
      <c r="E5" s="638"/>
      <c r="F5" s="638"/>
    </row>
    <row r="6" spans="1:51" s="1621" customFormat="1" ht="24" customHeight="1" thickBot="1" x14ac:dyDescent="0.3">
      <c r="A6" s="1617" t="s">
        <v>1224</v>
      </c>
      <c r="B6" s="1618">
        <v>200000000</v>
      </c>
      <c r="C6" s="1618">
        <v>350000000</v>
      </c>
      <c r="D6" s="564"/>
      <c r="E6" s="1441">
        <v>0</v>
      </c>
      <c r="F6" s="1442">
        <v>0</v>
      </c>
      <c r="G6" s="1619">
        <v>150000000</v>
      </c>
      <c r="H6" s="1620"/>
      <c r="I6" s="1620"/>
      <c r="J6" s="1620"/>
      <c r="K6" s="1620"/>
      <c r="L6" s="1620"/>
      <c r="M6" s="1620"/>
      <c r="N6" s="1620"/>
      <c r="O6" s="1620"/>
      <c r="P6" s="1620"/>
      <c r="Q6" s="1620"/>
      <c r="R6" s="1620"/>
      <c r="S6" s="1620"/>
      <c r="T6" s="1392"/>
      <c r="U6" s="1392"/>
      <c r="V6" s="1392"/>
      <c r="W6" s="1392"/>
      <c r="X6" s="1392"/>
      <c r="Y6" s="1392"/>
      <c r="Z6" s="1392"/>
      <c r="AA6" s="1392"/>
      <c r="AB6" s="1392"/>
      <c r="AC6" s="1392"/>
      <c r="AD6" s="1620"/>
      <c r="AE6" s="1392"/>
      <c r="AF6" s="1392"/>
      <c r="AG6" s="1392"/>
      <c r="AH6" s="1392"/>
      <c r="AI6" s="1392"/>
      <c r="AJ6" s="1392"/>
      <c r="AK6" s="1392"/>
      <c r="AL6" s="1392"/>
      <c r="AM6" s="1392"/>
      <c r="AN6" s="1392"/>
      <c r="AO6" s="1392"/>
      <c r="AP6" s="1392"/>
      <c r="AQ6" s="1392"/>
      <c r="AR6" s="1392"/>
      <c r="AS6" s="1392"/>
      <c r="AT6" s="1392"/>
      <c r="AU6" s="1392"/>
    </row>
    <row r="7" spans="1:51" ht="15.75" hidden="1" thickBot="1" x14ac:dyDescent="0.3">
      <c r="A7" s="1616" t="s">
        <v>1223</v>
      </c>
      <c r="B7" s="320"/>
      <c r="C7" s="320"/>
      <c r="D7" s="564"/>
      <c r="E7" s="1441">
        <v>0</v>
      </c>
      <c r="F7" s="1442">
        <v>0</v>
      </c>
      <c r="H7" s="1596"/>
      <c r="I7" s="1596"/>
      <c r="J7" s="1596"/>
      <c r="K7" s="1596"/>
      <c r="L7" s="1596"/>
      <c r="M7" s="1596"/>
      <c r="N7" s="1596"/>
      <c r="O7" s="1596"/>
      <c r="P7" s="1596"/>
      <c r="Q7" s="1596"/>
      <c r="R7" s="1620"/>
      <c r="AB7" s="1620"/>
    </row>
    <row r="8" spans="1:51" customFormat="1" ht="23.25" customHeight="1" thickBot="1" x14ac:dyDescent="0.25">
      <c r="A8" s="653" t="s">
        <v>923</v>
      </c>
      <c r="B8" s="263">
        <v>200000000</v>
      </c>
      <c r="C8" s="263">
        <v>350000000</v>
      </c>
      <c r="D8" s="1443">
        <v>0</v>
      </c>
      <c r="E8" s="1443">
        <v>0</v>
      </c>
      <c r="F8" s="1443">
        <v>0</v>
      </c>
      <c r="G8" s="1443">
        <v>150000000</v>
      </c>
      <c r="H8" s="1596"/>
      <c r="I8" s="1596"/>
      <c r="J8" s="1596"/>
      <c r="K8" s="1596"/>
      <c r="L8" s="1596"/>
      <c r="M8" s="1596"/>
      <c r="N8" s="1596"/>
      <c r="O8" s="1596"/>
      <c r="P8" s="1596"/>
      <c r="Q8" s="1596"/>
      <c r="R8" s="1596"/>
      <c r="S8" s="1596"/>
      <c r="T8" s="1596"/>
      <c r="U8" s="1596"/>
      <c r="V8" s="1383"/>
      <c r="W8" s="1383"/>
      <c r="X8" s="1383"/>
      <c r="Y8" s="1383"/>
      <c r="Z8" s="1383"/>
      <c r="AA8" s="1383"/>
      <c r="AB8" s="1383"/>
      <c r="AC8" s="1383"/>
      <c r="AD8" s="1383"/>
      <c r="AE8" s="1383"/>
      <c r="AF8" s="1383"/>
      <c r="AG8" s="1383"/>
      <c r="AH8" s="1383"/>
      <c r="AI8" s="1383"/>
      <c r="AJ8" s="1383"/>
      <c r="AK8" s="1383"/>
      <c r="AL8" s="1383"/>
      <c r="AM8" s="1383"/>
      <c r="AN8" s="1383"/>
      <c r="AO8" s="1383"/>
      <c r="AP8" s="1383"/>
      <c r="AQ8" s="1383"/>
      <c r="AR8" s="1383"/>
      <c r="AS8" s="1383"/>
      <c r="AT8" s="1383"/>
      <c r="AU8" s="1383"/>
      <c r="AV8" s="1383"/>
      <c r="AW8" s="1383"/>
      <c r="AX8" s="1383"/>
      <c r="AY8" s="1383"/>
    </row>
    <row r="9" spans="1:51" customFormat="1" ht="15" customHeight="1" x14ac:dyDescent="0.2">
      <c r="A9" s="264"/>
      <c r="B9" s="652"/>
      <c r="C9" s="652"/>
      <c r="D9" s="1444"/>
      <c r="E9" s="1444"/>
      <c r="F9" s="1444"/>
      <c r="G9" s="1444"/>
      <c r="H9" s="1596"/>
      <c r="I9" s="1596"/>
      <c r="J9" s="1596"/>
      <c r="K9" s="1596"/>
      <c r="L9" s="1596"/>
      <c r="M9" s="1596"/>
      <c r="N9" s="1596"/>
      <c r="O9" s="1596"/>
      <c r="P9" s="1596"/>
      <c r="Q9" s="1596"/>
      <c r="R9" s="1596"/>
      <c r="S9" s="1596"/>
      <c r="T9" s="1596"/>
      <c r="U9" s="1596"/>
      <c r="V9" s="1383"/>
      <c r="W9" s="1383"/>
      <c r="X9" s="1383"/>
      <c r="Y9" s="1383"/>
      <c r="Z9" s="1383"/>
      <c r="AA9" s="1383"/>
      <c r="AB9" s="1383"/>
      <c r="AC9" s="1383"/>
      <c r="AD9" s="1383"/>
      <c r="AE9" s="1383"/>
      <c r="AF9" s="1383"/>
      <c r="AG9" s="1383"/>
      <c r="AH9" s="1383"/>
      <c r="AI9" s="1383"/>
      <c r="AJ9" s="1383"/>
      <c r="AK9" s="1383"/>
      <c r="AL9" s="1383"/>
      <c r="AM9" s="1383"/>
      <c r="AN9" s="1383"/>
      <c r="AO9" s="1383"/>
      <c r="AP9" s="1383"/>
      <c r="AQ9" s="1383"/>
      <c r="AR9" s="1383"/>
      <c r="AS9" s="1383"/>
      <c r="AT9" s="1383"/>
      <c r="AU9" s="1383"/>
      <c r="AV9" s="1383"/>
      <c r="AW9" s="1383"/>
      <c r="AX9" s="1383"/>
      <c r="AY9" s="1383"/>
    </row>
    <row r="10" spans="1:51" s="630" customFormat="1" x14ac:dyDescent="0.2">
      <c r="A10" s="655" t="s">
        <v>263</v>
      </c>
      <c r="B10" s="920"/>
      <c r="C10" s="920"/>
      <c r="D10" s="1247"/>
      <c r="E10" s="1445"/>
      <c r="H10" s="1596"/>
      <c r="I10" s="1596"/>
      <c r="J10" s="1596"/>
      <c r="K10" s="1596"/>
      <c r="L10" s="1596"/>
      <c r="M10" s="1596"/>
      <c r="N10" s="1596"/>
      <c r="O10" s="1596"/>
      <c r="P10" s="1596"/>
      <c r="Q10" s="1596"/>
      <c r="R10" s="1596"/>
    </row>
    <row r="11" spans="1:51" ht="6" customHeight="1" x14ac:dyDescent="0.25">
      <c r="A11" s="35"/>
      <c r="B11" s="30"/>
      <c r="C11" s="30"/>
      <c r="D11" s="564"/>
      <c r="E11" s="594"/>
      <c r="F11" s="594"/>
      <c r="H11" s="1596"/>
      <c r="I11" s="1596"/>
      <c r="J11" s="1596"/>
      <c r="K11" s="1596"/>
      <c r="L11" s="1596"/>
      <c r="M11" s="1596"/>
      <c r="N11" s="1596"/>
      <c r="O11" s="1596"/>
      <c r="P11" s="1596"/>
      <c r="Q11" s="1596"/>
      <c r="R11" s="1596"/>
    </row>
    <row r="12" spans="1:51" x14ac:dyDescent="0.25">
      <c r="A12" s="245" t="s">
        <v>1097</v>
      </c>
      <c r="B12" s="30">
        <v>12000000</v>
      </c>
      <c r="C12" s="30">
        <v>6900000</v>
      </c>
      <c r="D12" s="564"/>
      <c r="E12" s="1441">
        <v>0</v>
      </c>
      <c r="F12" s="1442">
        <v>0</v>
      </c>
      <c r="G12" s="1619">
        <v>-5100000</v>
      </c>
      <c r="H12" s="1592"/>
      <c r="I12" s="1591"/>
      <c r="J12" s="1591"/>
      <c r="K12" s="1591"/>
      <c r="L12" s="1591"/>
      <c r="M12" s="1596"/>
      <c r="N12" s="1596"/>
      <c r="O12" s="1596"/>
      <c r="P12" s="1596"/>
      <c r="Q12" s="1596"/>
      <c r="R12" s="1596"/>
    </row>
    <row r="13" spans="1:51" x14ac:dyDescent="0.25">
      <c r="A13" s="245" t="s">
        <v>1096</v>
      </c>
      <c r="B13" s="30">
        <v>10200000</v>
      </c>
      <c r="C13" s="30">
        <v>27000000</v>
      </c>
      <c r="D13" s="564"/>
      <c r="E13" s="1441">
        <v>0</v>
      </c>
      <c r="F13" s="1442">
        <v>0</v>
      </c>
      <c r="G13" s="1619">
        <v>16800000</v>
      </c>
      <c r="H13" s="1596"/>
      <c r="I13" s="1596"/>
      <c r="J13" s="1596"/>
      <c r="K13" s="1596"/>
      <c r="L13" s="1596"/>
      <c r="M13" s="1596"/>
      <c r="N13" s="1596"/>
      <c r="O13" s="1596"/>
      <c r="P13" s="1596"/>
      <c r="Q13" s="1596"/>
      <c r="R13" s="1596"/>
    </row>
    <row r="14" spans="1:51" x14ac:dyDescent="0.25">
      <c r="A14" s="245" t="s">
        <v>1113</v>
      </c>
      <c r="B14" s="30">
        <v>4800000</v>
      </c>
      <c r="C14" s="30">
        <v>3000000</v>
      </c>
      <c r="D14" s="564"/>
      <c r="E14" s="1441">
        <v>0</v>
      </c>
      <c r="F14" s="1442">
        <v>0</v>
      </c>
      <c r="G14" s="1619">
        <v>-1800000</v>
      </c>
      <c r="H14" s="1670"/>
      <c r="I14" s="1670"/>
      <c r="J14" s="1670"/>
      <c r="K14" s="1596"/>
      <c r="L14" s="1596"/>
      <c r="M14" s="1596"/>
      <c r="N14" s="1596"/>
      <c r="O14" s="1596"/>
      <c r="P14" s="1596"/>
      <c r="Q14" s="1596"/>
      <c r="R14" s="1596"/>
    </row>
    <row r="15" spans="1:51" x14ac:dyDescent="0.25">
      <c r="A15" s="245" t="s">
        <v>1114</v>
      </c>
      <c r="B15" s="30">
        <v>4800000</v>
      </c>
      <c r="C15" s="30">
        <v>4800000</v>
      </c>
      <c r="D15" s="564"/>
      <c r="E15" s="1441">
        <v>0</v>
      </c>
      <c r="F15" s="1442">
        <v>0</v>
      </c>
      <c r="G15" s="1619">
        <v>0</v>
      </c>
      <c r="H15" s="1596"/>
      <c r="I15" s="1596"/>
      <c r="J15" s="1596"/>
      <c r="K15" s="1596"/>
      <c r="L15" s="1596"/>
      <c r="M15" s="1596"/>
      <c r="N15" s="1596"/>
      <c r="O15" s="1596"/>
      <c r="P15" s="1596"/>
      <c r="Q15" s="1596"/>
      <c r="R15" s="1596"/>
    </row>
    <row r="16" spans="1:51" x14ac:dyDescent="0.25">
      <c r="A16" s="245" t="s">
        <v>1115</v>
      </c>
      <c r="B16" s="107">
        <v>4800000</v>
      </c>
      <c r="C16" s="107">
        <v>0</v>
      </c>
      <c r="D16" s="1418"/>
      <c r="E16" s="1441">
        <v>0</v>
      </c>
      <c r="F16" s="1442">
        <v>0</v>
      </c>
      <c r="G16" s="1619">
        <v>-4800000</v>
      </c>
      <c r="H16" s="1670"/>
      <c r="I16" s="1670"/>
      <c r="J16" s="1596"/>
      <c r="K16" s="1596"/>
      <c r="L16" s="1596"/>
      <c r="M16" s="1596"/>
      <c r="N16" s="1596"/>
      <c r="O16" s="1596"/>
      <c r="P16" s="1596"/>
      <c r="Q16" s="1596"/>
      <c r="R16" s="1596"/>
    </row>
    <row r="17" spans="1:51" ht="30" x14ac:dyDescent="0.25">
      <c r="A17" s="245" t="s">
        <v>918</v>
      </c>
      <c r="B17" s="107">
        <v>2903500</v>
      </c>
      <c r="C17" s="107">
        <v>5000000</v>
      </c>
      <c r="D17" s="1418"/>
      <c r="E17" s="1441">
        <v>0</v>
      </c>
      <c r="F17" s="1442">
        <v>0</v>
      </c>
      <c r="G17" s="1619">
        <v>2096500</v>
      </c>
      <c r="H17" s="1596"/>
      <c r="I17" s="1596"/>
      <c r="J17" s="1596"/>
      <c r="K17" s="1596"/>
      <c r="L17" s="1596"/>
      <c r="M17" s="1596"/>
      <c r="N17" s="1596"/>
      <c r="O17" s="1596"/>
      <c r="P17" s="1596"/>
      <c r="Q17" s="1596"/>
      <c r="R17" s="1596"/>
    </row>
    <row r="18" spans="1:51" ht="30" x14ac:dyDescent="0.25">
      <c r="A18" s="245" t="s">
        <v>1028</v>
      </c>
      <c r="B18" s="107">
        <v>7607000</v>
      </c>
      <c r="C18" s="107">
        <v>0</v>
      </c>
      <c r="D18" s="1418"/>
      <c r="E18" s="1441">
        <v>0</v>
      </c>
      <c r="F18" s="1442">
        <v>0</v>
      </c>
      <c r="G18" s="1619">
        <v>-7607000</v>
      </c>
      <c r="H18" s="1596"/>
      <c r="I18" s="1596"/>
      <c r="J18" s="1596"/>
      <c r="K18" s="1596"/>
      <c r="L18" s="1596"/>
      <c r="M18" s="1596"/>
      <c r="N18" s="1596"/>
      <c r="O18" s="1596"/>
      <c r="P18" s="1596"/>
      <c r="Q18" s="1596"/>
      <c r="R18" s="1596"/>
    </row>
    <row r="19" spans="1:51" x14ac:dyDescent="0.25">
      <c r="A19" s="245" t="s">
        <v>919</v>
      </c>
      <c r="B19" s="107">
        <v>3500000</v>
      </c>
      <c r="C19" s="107">
        <v>10000000</v>
      </c>
      <c r="D19" s="1418"/>
      <c r="E19" s="1441">
        <v>0</v>
      </c>
      <c r="F19" s="1442">
        <v>0</v>
      </c>
      <c r="G19" s="1619">
        <v>6500000</v>
      </c>
      <c r="H19" s="1596"/>
      <c r="I19" s="1596"/>
      <c r="J19" s="1596"/>
      <c r="K19" s="1596"/>
      <c r="L19" s="1596"/>
      <c r="M19" s="1596"/>
      <c r="N19" s="1596"/>
      <c r="O19" s="1596"/>
      <c r="P19" s="1596"/>
      <c r="Q19" s="1596"/>
      <c r="R19" s="1596"/>
    </row>
    <row r="20" spans="1:51" x14ac:dyDescent="0.25">
      <c r="A20" s="245" t="s">
        <v>920</v>
      </c>
      <c r="B20" s="107">
        <v>3000000</v>
      </c>
      <c r="C20" s="107">
        <v>5000000</v>
      </c>
      <c r="D20" s="1418"/>
      <c r="E20" s="1441">
        <v>0</v>
      </c>
      <c r="F20" s="1442">
        <v>0</v>
      </c>
      <c r="G20" s="1619">
        <v>2000000</v>
      </c>
      <c r="H20" s="1596"/>
      <c r="I20" s="1596"/>
      <c r="J20" s="1596"/>
      <c r="K20" s="1596"/>
      <c r="L20" s="1596"/>
      <c r="M20" s="1596"/>
      <c r="N20" s="1596"/>
      <c r="O20" s="1596"/>
      <c r="P20" s="1596"/>
      <c r="Q20" s="1596"/>
      <c r="R20" s="1596"/>
    </row>
    <row r="21" spans="1:51" x14ac:dyDescent="0.25">
      <c r="A21" s="245" t="s">
        <v>921</v>
      </c>
      <c r="B21" s="107">
        <v>500000</v>
      </c>
      <c r="C21" s="107">
        <v>1000000</v>
      </c>
      <c r="D21" s="1418"/>
      <c r="E21" s="1441">
        <v>0</v>
      </c>
      <c r="F21" s="1442">
        <v>0</v>
      </c>
      <c r="G21" s="1619">
        <v>500000</v>
      </c>
      <c r="H21" s="1596"/>
      <c r="I21" s="1596"/>
      <c r="J21" s="1596"/>
      <c r="K21" s="1596"/>
      <c r="L21" s="1596"/>
      <c r="M21" s="1596"/>
      <c r="N21" s="1596"/>
      <c r="O21" s="1596"/>
      <c r="P21" s="1596"/>
      <c r="Q21" s="1596"/>
      <c r="R21" s="1596"/>
    </row>
    <row r="22" spans="1:51" x14ac:dyDescent="0.25">
      <c r="A22" s="245" t="s">
        <v>1095</v>
      </c>
      <c r="B22" s="107">
        <v>8000000</v>
      </c>
      <c r="C22" s="107">
        <v>0</v>
      </c>
      <c r="D22" s="1418"/>
      <c r="E22" s="1441">
        <v>0</v>
      </c>
      <c r="F22" s="1442">
        <v>0</v>
      </c>
      <c r="G22" s="1619">
        <v>-8000000</v>
      </c>
      <c r="H22" s="1596"/>
      <c r="I22" s="1596"/>
      <c r="J22" s="1596"/>
      <c r="K22" s="1596"/>
      <c r="L22" s="1596"/>
      <c r="M22" s="1596"/>
      <c r="N22" s="1596"/>
      <c r="O22" s="1596"/>
      <c r="P22" s="1596"/>
      <c r="Q22" s="1596"/>
      <c r="R22" s="1596"/>
    </row>
    <row r="23" spans="1:51" x14ac:dyDescent="0.25">
      <c r="A23" s="245" t="s">
        <v>1107</v>
      </c>
      <c r="B23" s="107">
        <v>9188928</v>
      </c>
      <c r="C23" s="107"/>
      <c r="D23" s="1418"/>
      <c r="E23" s="1441">
        <v>0</v>
      </c>
      <c r="F23" s="1442">
        <v>0</v>
      </c>
      <c r="G23" s="1619">
        <v>-9188928</v>
      </c>
      <c r="H23" s="1591"/>
      <c r="I23" s="1596"/>
      <c r="J23" s="1596"/>
      <c r="K23" s="1596"/>
      <c r="L23" s="1596"/>
      <c r="M23" s="1596"/>
      <c r="N23" s="1596"/>
      <c r="O23" s="1596"/>
      <c r="P23" s="1596"/>
      <c r="Q23" s="1596"/>
      <c r="R23" s="1596"/>
    </row>
    <row r="24" spans="1:51" ht="30" x14ac:dyDescent="0.25">
      <c r="A24" s="245" t="s">
        <v>1359</v>
      </c>
      <c r="B24" s="30">
        <v>2000000</v>
      </c>
      <c r="C24" s="30">
        <v>5000000</v>
      </c>
      <c r="D24" s="564"/>
      <c r="E24" s="1441">
        <v>0</v>
      </c>
      <c r="F24" s="1442">
        <v>0</v>
      </c>
      <c r="G24" s="1619">
        <v>3000000</v>
      </c>
      <c r="H24" s="1596"/>
      <c r="I24" s="1596"/>
      <c r="J24" s="1596"/>
      <c r="K24" s="1596"/>
      <c r="L24" s="1596"/>
      <c r="M24" s="1596"/>
      <c r="N24" s="1596"/>
      <c r="O24" s="1596"/>
      <c r="P24" s="1596"/>
      <c r="Q24" s="1596"/>
      <c r="R24" s="1596"/>
    </row>
    <row r="25" spans="1:51" x14ac:dyDescent="0.25">
      <c r="A25" s="245" t="s">
        <v>1029</v>
      </c>
      <c r="B25" s="30">
        <v>640000000</v>
      </c>
      <c r="C25" s="30"/>
      <c r="D25" s="564"/>
      <c r="E25" s="1441">
        <v>0</v>
      </c>
      <c r="F25" s="1442">
        <v>0</v>
      </c>
      <c r="G25" s="1619">
        <v>-640000000</v>
      </c>
      <c r="H25" s="1596"/>
      <c r="I25" s="1596"/>
      <c r="J25" s="1596"/>
      <c r="K25" s="1596"/>
      <c r="L25" s="1596"/>
      <c r="M25" s="1596"/>
      <c r="N25" s="1596"/>
      <c r="O25" s="1596"/>
      <c r="P25" s="1596"/>
      <c r="Q25" s="1596"/>
      <c r="R25" s="1596"/>
    </row>
    <row r="26" spans="1:51" ht="30" x14ac:dyDescent="0.25">
      <c r="A26" s="245" t="s">
        <v>1030</v>
      </c>
      <c r="B26" s="30">
        <v>18500000</v>
      </c>
      <c r="C26" s="30"/>
      <c r="D26" s="564"/>
      <c r="E26" s="1441">
        <v>0</v>
      </c>
      <c r="F26" s="1442">
        <v>0</v>
      </c>
      <c r="G26" s="1619">
        <v>-18500000</v>
      </c>
      <c r="H26" s="1596"/>
      <c r="I26" s="1596"/>
      <c r="J26" s="1596"/>
      <c r="K26" s="1596"/>
      <c r="L26" s="1596"/>
      <c r="M26" s="1596"/>
      <c r="N26" s="1596"/>
      <c r="O26" s="1596"/>
      <c r="P26" s="1596"/>
      <c r="Q26" s="1596"/>
      <c r="R26" s="1596"/>
    </row>
    <row r="27" spans="1:51" x14ac:dyDescent="0.25">
      <c r="A27" s="245" t="s">
        <v>1192</v>
      </c>
      <c r="B27" s="107">
        <v>209197026</v>
      </c>
      <c r="C27" s="107"/>
      <c r="D27" s="1418"/>
      <c r="E27" s="1441">
        <v>0</v>
      </c>
      <c r="F27" s="1442">
        <v>0</v>
      </c>
      <c r="G27" s="1619">
        <v>-209197026</v>
      </c>
      <c r="H27" s="1592"/>
      <c r="I27" s="1592"/>
      <c r="J27" s="1597"/>
      <c r="K27" s="1596"/>
      <c r="L27" s="1596"/>
      <c r="M27" s="1596"/>
      <c r="N27" s="1596"/>
      <c r="O27" s="1596"/>
      <c r="P27" s="1596"/>
      <c r="Q27" s="1596"/>
      <c r="R27" s="1596"/>
    </row>
    <row r="28" spans="1:51" x14ac:dyDescent="0.25">
      <c r="A28" s="245" t="s">
        <v>1360</v>
      </c>
      <c r="B28" s="34">
        <v>0</v>
      </c>
      <c r="C28" s="34">
        <v>10000000</v>
      </c>
      <c r="E28" s="1441"/>
      <c r="F28" s="1442"/>
      <c r="G28" s="1619">
        <v>10000000</v>
      </c>
      <c r="H28" s="1596"/>
      <c r="I28" s="1596"/>
      <c r="J28" s="1596"/>
      <c r="K28" s="1596"/>
      <c r="L28" s="1596"/>
      <c r="M28" s="1596"/>
      <c r="N28" s="1596"/>
      <c r="O28" s="1596"/>
      <c r="P28" s="1596"/>
      <c r="Q28" s="1596"/>
      <c r="R28" s="1596"/>
    </row>
    <row r="29" spans="1:51" hidden="1" x14ac:dyDescent="0.25">
      <c r="A29" s="245"/>
      <c r="E29" s="1441"/>
      <c r="F29" s="1442"/>
      <c r="G29" s="1619">
        <v>0</v>
      </c>
      <c r="H29" s="1596"/>
      <c r="I29" s="1596"/>
      <c r="J29" s="1596"/>
      <c r="K29" s="1596"/>
      <c r="L29" s="1596"/>
      <c r="M29" s="1596"/>
      <c r="N29" s="1596"/>
      <c r="O29" s="1596"/>
      <c r="P29" s="1596"/>
      <c r="Q29" s="1596"/>
      <c r="R29" s="1596"/>
    </row>
    <row r="30" spans="1:51" ht="6" customHeight="1" thickBot="1" x14ac:dyDescent="0.3">
      <c r="A30" s="261"/>
      <c r="B30" s="30"/>
      <c r="C30" s="30"/>
      <c r="D30" s="564"/>
      <c r="E30" s="1446"/>
      <c r="F30" s="1442"/>
      <c r="G30" s="564"/>
      <c r="H30" s="1596"/>
      <c r="I30" s="1596"/>
      <c r="J30" s="1596"/>
      <c r="K30" s="1596"/>
      <c r="L30" s="1596"/>
      <c r="M30" s="1596"/>
      <c r="N30" s="1596"/>
      <c r="O30" s="1596"/>
      <c r="P30" s="1596"/>
      <c r="Q30" s="1596"/>
      <c r="R30" s="1596"/>
    </row>
    <row r="31" spans="1:51" customFormat="1" ht="23.25" customHeight="1" thickBot="1" x14ac:dyDescent="0.25">
      <c r="A31" s="653" t="s">
        <v>87</v>
      </c>
      <c r="B31" s="263">
        <v>940996454</v>
      </c>
      <c r="C31" s="263">
        <v>77700000</v>
      </c>
      <c r="D31" s="263">
        <v>0</v>
      </c>
      <c r="E31" s="263">
        <v>0</v>
      </c>
      <c r="F31" s="263">
        <v>0</v>
      </c>
      <c r="G31" s="263">
        <v>-863296454</v>
      </c>
      <c r="H31" s="1596"/>
      <c r="I31" s="1596"/>
      <c r="J31" s="1596"/>
      <c r="K31" s="1596"/>
      <c r="L31" s="1596"/>
      <c r="M31" s="1596"/>
      <c r="N31" s="1596"/>
      <c r="O31" s="1596"/>
      <c r="P31" s="1596"/>
      <c r="Q31" s="1596"/>
      <c r="R31" s="1596"/>
      <c r="S31" s="1596"/>
      <c r="T31" s="1596"/>
      <c r="U31" s="1596"/>
      <c r="V31" s="1383"/>
      <c r="W31" s="1383"/>
      <c r="X31" s="1383"/>
      <c r="Y31" s="1383"/>
      <c r="Z31" s="1383"/>
      <c r="AA31" s="1383"/>
      <c r="AB31" s="1383"/>
      <c r="AC31" s="1383"/>
      <c r="AD31" s="1383"/>
      <c r="AE31" s="1383"/>
      <c r="AF31" s="1383"/>
      <c r="AG31" s="1383"/>
      <c r="AH31" s="1383"/>
      <c r="AI31" s="1383"/>
      <c r="AJ31" s="1383"/>
      <c r="AK31" s="1383"/>
      <c r="AL31" s="1383"/>
      <c r="AM31" s="1383"/>
      <c r="AN31" s="1383"/>
      <c r="AO31" s="1383"/>
      <c r="AP31" s="1383"/>
      <c r="AQ31" s="1383"/>
      <c r="AR31" s="1383"/>
      <c r="AS31" s="1383"/>
      <c r="AT31" s="1383"/>
      <c r="AU31" s="1383"/>
      <c r="AV31" s="1383"/>
      <c r="AW31" s="1383"/>
      <c r="AX31" s="1383"/>
      <c r="AY31" s="1383"/>
    </row>
    <row r="32" spans="1:51" ht="18" customHeight="1" x14ac:dyDescent="0.25">
      <c r="A32" s="262"/>
      <c r="B32" s="135"/>
      <c r="C32" s="135"/>
      <c r="D32" s="615"/>
      <c r="E32" s="615"/>
      <c r="F32" s="1447"/>
      <c r="G32" s="1448"/>
      <c r="H32" s="1596"/>
      <c r="I32" s="1596"/>
      <c r="J32" s="1596"/>
      <c r="K32" s="1596"/>
      <c r="L32" s="1596"/>
      <c r="M32" s="1596"/>
      <c r="N32" s="1596"/>
      <c r="O32" s="1596"/>
      <c r="P32" s="1596"/>
      <c r="Q32" s="1596"/>
      <c r="R32" s="1596"/>
    </row>
    <row r="33" spans="1:18" x14ac:dyDescent="0.25">
      <c r="A33" s="655" t="s">
        <v>42</v>
      </c>
      <c r="B33" s="135"/>
      <c r="C33" s="135"/>
      <c r="D33" s="615"/>
      <c r="E33" s="615"/>
      <c r="F33" s="1447"/>
      <c r="G33" s="1448"/>
      <c r="H33" s="1596"/>
      <c r="I33" s="1596"/>
      <c r="J33" s="1596"/>
      <c r="K33" s="1596"/>
      <c r="L33" s="1596"/>
      <c r="M33" s="1596"/>
      <c r="N33" s="1596"/>
      <c r="O33" s="1596"/>
      <c r="P33" s="1596"/>
      <c r="Q33" s="1596"/>
      <c r="R33" s="1596"/>
    </row>
    <row r="34" spans="1:18" ht="4.5" customHeight="1" x14ac:dyDescent="0.25">
      <c r="A34" s="245"/>
      <c r="B34" s="135"/>
      <c r="C34" s="135"/>
      <c r="D34" s="615"/>
      <c r="E34" s="615"/>
      <c r="F34" s="1447"/>
      <c r="G34" s="1448"/>
      <c r="H34" s="1596"/>
      <c r="I34" s="1596"/>
      <c r="J34" s="1596"/>
      <c r="K34" s="1596"/>
      <c r="L34" s="1596"/>
      <c r="M34" s="1596"/>
      <c r="N34" s="1596"/>
      <c r="O34" s="1596"/>
      <c r="P34" s="1596"/>
      <c r="Q34" s="1596"/>
      <c r="R34" s="1596"/>
    </row>
    <row r="35" spans="1:18" x14ac:dyDescent="0.25">
      <c r="A35" s="245" t="s">
        <v>1364</v>
      </c>
      <c r="B35" s="30">
        <v>648747000</v>
      </c>
      <c r="C35" s="30">
        <v>706747000</v>
      </c>
      <c r="D35" s="564"/>
      <c r="E35" s="1441">
        <v>0</v>
      </c>
      <c r="F35" s="1442">
        <v>0</v>
      </c>
      <c r="G35" s="1619">
        <v>58000000</v>
      </c>
      <c r="H35" s="1596"/>
      <c r="I35" s="1596"/>
      <c r="J35" s="1596"/>
      <c r="K35" s="1596"/>
      <c r="L35" s="1596"/>
      <c r="M35" s="1596"/>
      <c r="N35" s="1596"/>
      <c r="O35" s="1596"/>
      <c r="P35" s="1596"/>
      <c r="Q35" s="1596"/>
      <c r="R35" s="1596"/>
    </row>
    <row r="36" spans="1:18" x14ac:dyDescent="0.25">
      <c r="A36" s="245" t="s">
        <v>1191</v>
      </c>
      <c r="B36" s="924">
        <v>19684000</v>
      </c>
      <c r="C36" s="924">
        <v>6771098</v>
      </c>
      <c r="D36" s="1449"/>
      <c r="E36" s="1441">
        <v>0</v>
      </c>
      <c r="F36" s="1442">
        <v>0</v>
      </c>
      <c r="G36" s="1619">
        <v>-12912902</v>
      </c>
      <c r="H36" s="1592"/>
      <c r="I36" s="1592"/>
      <c r="J36" s="1596"/>
      <c r="K36" s="1596"/>
      <c r="L36" s="1596"/>
      <c r="M36" s="1596"/>
      <c r="N36" s="1596"/>
      <c r="O36" s="1596"/>
      <c r="P36" s="1596"/>
      <c r="Q36" s="1596"/>
      <c r="R36" s="1596"/>
    </row>
    <row r="37" spans="1:18" x14ac:dyDescent="0.25">
      <c r="A37" s="245" t="s">
        <v>1361</v>
      </c>
      <c r="B37" s="30">
        <v>200000000</v>
      </c>
      <c r="C37" s="30"/>
      <c r="D37" s="564"/>
      <c r="E37" s="1441">
        <v>0</v>
      </c>
      <c r="F37" s="1442">
        <v>0</v>
      </c>
      <c r="G37" s="1619">
        <v>-200000000</v>
      </c>
      <c r="H37" s="1596"/>
      <c r="I37" s="1596"/>
      <c r="J37" s="1596"/>
      <c r="K37" s="1596"/>
      <c r="L37" s="1596"/>
      <c r="M37" s="1596"/>
      <c r="N37" s="1596"/>
      <c r="O37" s="1596"/>
      <c r="P37" s="1596"/>
      <c r="Q37" s="1596"/>
      <c r="R37" s="1596"/>
    </row>
    <row r="38" spans="1:18" ht="30" x14ac:dyDescent="0.25">
      <c r="A38" s="245" t="s">
        <v>1362</v>
      </c>
      <c r="B38" s="30">
        <v>300000000</v>
      </c>
      <c r="C38" s="30"/>
      <c r="D38" s="564"/>
      <c r="E38" s="1441">
        <v>0</v>
      </c>
      <c r="F38" s="1442">
        <v>0</v>
      </c>
      <c r="G38" s="1619">
        <v>-300000000</v>
      </c>
      <c r="H38" s="1596"/>
      <c r="I38" s="1596"/>
      <c r="J38" s="1596"/>
      <c r="K38" s="1596"/>
      <c r="L38" s="1596"/>
      <c r="M38" s="1596"/>
      <c r="N38" s="1596"/>
      <c r="O38" s="1596"/>
      <c r="P38" s="1596"/>
      <c r="Q38" s="1596"/>
      <c r="R38" s="1596"/>
    </row>
    <row r="39" spans="1:18" x14ac:dyDescent="0.25">
      <c r="A39" s="245" t="s">
        <v>1199</v>
      </c>
      <c r="B39" s="30">
        <v>160000000</v>
      </c>
      <c r="C39" s="30"/>
      <c r="D39" s="564"/>
      <c r="E39" s="1441">
        <v>0</v>
      </c>
      <c r="F39" s="1442">
        <v>0</v>
      </c>
      <c r="G39" s="1619">
        <v>-160000000</v>
      </c>
    </row>
    <row r="40" spans="1:18" x14ac:dyDescent="0.25">
      <c r="A40" s="245" t="s">
        <v>1200</v>
      </c>
      <c r="B40" s="30">
        <v>15000000</v>
      </c>
      <c r="C40" s="30"/>
      <c r="D40" s="564"/>
      <c r="E40" s="1441">
        <v>0</v>
      </c>
      <c r="F40" s="1442">
        <v>0</v>
      </c>
      <c r="G40" s="1619">
        <v>-15000000</v>
      </c>
      <c r="I40" s="1596"/>
    </row>
    <row r="41" spans="1:18" x14ac:dyDescent="0.25">
      <c r="A41" s="245" t="s">
        <v>1198</v>
      </c>
      <c r="B41" s="30">
        <v>485000000</v>
      </c>
      <c r="C41" s="30">
        <v>30000000</v>
      </c>
      <c r="D41" s="564"/>
      <c r="E41" s="1441">
        <v>0</v>
      </c>
      <c r="F41" s="1442">
        <v>0</v>
      </c>
      <c r="G41" s="1619">
        <v>-455000000</v>
      </c>
      <c r="I41" s="1596"/>
    </row>
    <row r="42" spans="1:18" x14ac:dyDescent="0.25">
      <c r="A42" s="245" t="s">
        <v>1190</v>
      </c>
      <c r="B42" s="30">
        <v>18455000</v>
      </c>
      <c r="C42" s="30">
        <v>59757507</v>
      </c>
      <c r="D42" s="564"/>
      <c r="E42" s="1441">
        <v>0</v>
      </c>
      <c r="F42" s="1442">
        <v>0</v>
      </c>
      <c r="G42" s="1619">
        <v>41302507</v>
      </c>
    </row>
    <row r="43" spans="1:18" x14ac:dyDescent="0.25">
      <c r="A43" s="245" t="s">
        <v>1363</v>
      </c>
      <c r="B43" s="30"/>
      <c r="C43" s="30">
        <v>30000000</v>
      </c>
      <c r="D43" s="564"/>
      <c r="E43" s="1441">
        <v>0</v>
      </c>
      <c r="F43" s="1442">
        <v>0</v>
      </c>
      <c r="G43" s="1619">
        <v>30000000</v>
      </c>
    </row>
    <row r="44" spans="1:18" x14ac:dyDescent="0.25">
      <c r="A44" s="245" t="s">
        <v>1365</v>
      </c>
      <c r="B44" s="30"/>
      <c r="C44" s="30">
        <v>13793019</v>
      </c>
      <c r="D44" s="564"/>
      <c r="E44" s="1420"/>
      <c r="F44" s="1442"/>
      <c r="G44" s="1619">
        <v>13793019</v>
      </c>
    </row>
    <row r="45" spans="1:18" x14ac:dyDescent="0.25">
      <c r="A45" s="245" t="s">
        <v>1366</v>
      </c>
      <c r="B45" s="30"/>
      <c r="C45" s="30">
        <v>13622610</v>
      </c>
      <c r="D45" s="564"/>
      <c r="E45" s="1420"/>
      <c r="F45" s="1442"/>
      <c r="G45" s="1619">
        <v>13622610</v>
      </c>
    </row>
    <row r="46" spans="1:18" x14ac:dyDescent="0.25">
      <c r="A46" s="245" t="s">
        <v>1367</v>
      </c>
      <c r="B46" s="30"/>
      <c r="C46" s="30">
        <v>120000000</v>
      </c>
      <c r="D46" s="564"/>
      <c r="E46" s="1420"/>
      <c r="F46" s="1442"/>
      <c r="G46" s="1619">
        <v>120000000</v>
      </c>
    </row>
    <row r="47" spans="1:18" ht="4.5" customHeight="1" x14ac:dyDescent="0.25">
      <c r="A47" s="245"/>
      <c r="B47" s="30"/>
      <c r="C47" s="30"/>
      <c r="D47" s="564"/>
      <c r="E47" s="1420"/>
      <c r="F47" s="1442"/>
      <c r="G47" s="564"/>
    </row>
    <row r="48" spans="1:18" ht="7.5" customHeight="1" thickBot="1" x14ac:dyDescent="0.3">
      <c r="B48" s="30"/>
      <c r="C48" s="30"/>
      <c r="D48" s="564"/>
      <c r="G48" s="564"/>
    </row>
    <row r="49" spans="1:51" customFormat="1" ht="24" customHeight="1" thickBot="1" x14ac:dyDescent="0.25">
      <c r="A49" s="654" t="s">
        <v>88</v>
      </c>
      <c r="B49" s="263">
        <v>1846886000</v>
      </c>
      <c r="C49" s="263">
        <v>980691234</v>
      </c>
      <c r="D49" s="1443">
        <v>0</v>
      </c>
      <c r="E49" s="1443">
        <v>0</v>
      </c>
      <c r="F49" s="1443">
        <v>0</v>
      </c>
      <c r="G49" s="1443">
        <v>-866194766</v>
      </c>
      <c r="H49" s="1596"/>
      <c r="I49" s="1596"/>
      <c r="J49" s="1596"/>
      <c r="K49" s="1596"/>
      <c r="L49" s="1596"/>
      <c r="M49" s="1596"/>
      <c r="N49" s="1596"/>
      <c r="O49" s="1596"/>
      <c r="P49" s="1596"/>
      <c r="Q49" s="1596"/>
      <c r="R49" s="1596"/>
      <c r="S49" s="1596"/>
      <c r="T49" s="1596"/>
      <c r="U49" s="1596"/>
      <c r="V49" s="1383"/>
      <c r="W49" s="1383"/>
      <c r="X49" s="1383"/>
      <c r="Y49" s="1383"/>
      <c r="Z49" s="1383"/>
      <c r="AA49" s="1383"/>
      <c r="AB49" s="1383"/>
      <c r="AC49" s="1383"/>
      <c r="AD49" s="1383"/>
      <c r="AE49" s="1383"/>
      <c r="AF49" s="1383"/>
      <c r="AG49" s="1383"/>
      <c r="AH49" s="1383"/>
      <c r="AI49" s="1383"/>
      <c r="AJ49" s="1383"/>
      <c r="AK49" s="1383"/>
      <c r="AL49" s="1383"/>
      <c r="AM49" s="1383"/>
      <c r="AN49" s="1383"/>
      <c r="AO49" s="1383"/>
      <c r="AP49" s="1383"/>
      <c r="AQ49" s="1383"/>
      <c r="AR49" s="1383"/>
      <c r="AS49" s="1383"/>
      <c r="AT49" s="1383"/>
      <c r="AU49" s="1383"/>
      <c r="AV49" s="1383"/>
      <c r="AW49" s="1383"/>
      <c r="AX49" s="1383"/>
      <c r="AY49" s="1383"/>
    </row>
    <row r="50" spans="1:51" ht="9" customHeight="1" thickBot="1" x14ac:dyDescent="0.3">
      <c r="B50" s="30"/>
      <c r="C50" s="30"/>
      <c r="D50" s="564"/>
      <c r="E50" s="564"/>
      <c r="F50" s="564"/>
      <c r="G50" s="564"/>
    </row>
    <row r="51" spans="1:51" customFormat="1" ht="27" customHeight="1" thickBot="1" x14ac:dyDescent="0.25">
      <c r="A51" s="1453" t="s">
        <v>924</v>
      </c>
      <c r="B51" s="1454">
        <v>2987882454</v>
      </c>
      <c r="C51" s="1454">
        <v>1408391234</v>
      </c>
      <c r="D51" s="1455">
        <v>0</v>
      </c>
      <c r="E51" s="1455">
        <v>0</v>
      </c>
      <c r="F51" s="1454">
        <v>0</v>
      </c>
      <c r="G51" s="1454">
        <v>-1579491220</v>
      </c>
      <c r="H51" s="1596"/>
      <c r="I51" s="1596"/>
      <c r="J51" s="1596"/>
      <c r="K51" s="1596"/>
      <c r="L51" s="1596"/>
      <c r="M51" s="1596"/>
      <c r="N51" s="1596"/>
      <c r="O51" s="1596"/>
      <c r="P51" s="1596"/>
      <c r="Q51" s="1596"/>
      <c r="R51" s="1596"/>
      <c r="S51" s="1596"/>
      <c r="T51" s="1596"/>
      <c r="U51" s="1596"/>
      <c r="V51" s="1383"/>
      <c r="W51" s="1383"/>
      <c r="X51" s="1383"/>
      <c r="Y51" s="1383"/>
      <c r="Z51" s="1383"/>
      <c r="AA51" s="1383"/>
      <c r="AB51" s="1383"/>
      <c r="AC51" s="1383"/>
      <c r="AD51" s="1383"/>
      <c r="AE51" s="1383"/>
      <c r="AF51" s="1383"/>
      <c r="AG51" s="1383"/>
      <c r="AH51" s="1383"/>
      <c r="AI51" s="1383"/>
      <c r="AJ51" s="1383"/>
      <c r="AK51" s="1383"/>
      <c r="AL51" s="1383"/>
      <c r="AM51" s="1383"/>
      <c r="AN51" s="1383"/>
      <c r="AO51" s="1383"/>
      <c r="AP51" s="1383"/>
      <c r="AQ51" s="1383"/>
      <c r="AR51" s="1383"/>
      <c r="AS51" s="1383"/>
      <c r="AT51" s="1383"/>
      <c r="AU51" s="1383"/>
      <c r="AV51" s="1383"/>
      <c r="AW51" s="1383"/>
      <c r="AX51" s="1383"/>
      <c r="AY51" s="1383"/>
    </row>
    <row r="52" spans="1:51" x14ac:dyDescent="0.25">
      <c r="B52" s="30"/>
      <c r="C52" s="30"/>
      <c r="D52" s="564"/>
    </row>
    <row r="53" spans="1:51" x14ac:dyDescent="0.25">
      <c r="A53"/>
      <c r="B53"/>
      <c r="C53"/>
      <c r="D53" s="1383"/>
      <c r="E53" s="1383"/>
      <c r="F53" s="1383"/>
      <c r="G53" s="1383"/>
    </row>
    <row r="54" spans="1:51" x14ac:dyDescent="0.25">
      <c r="A54"/>
    </row>
    <row r="55" spans="1:51" x14ac:dyDescent="0.25">
      <c r="A55"/>
    </row>
    <row r="56" spans="1:51" x14ac:dyDescent="0.25">
      <c r="A56"/>
    </row>
    <row r="57" spans="1:51" x14ac:dyDescent="0.25">
      <c r="A57"/>
    </row>
    <row r="58" spans="1:51" x14ac:dyDescent="0.25">
      <c r="A58"/>
    </row>
  </sheetData>
  <mergeCells count="1">
    <mergeCell ref="A1:G1"/>
  </mergeCells>
  <phoneticPr fontId="13" type="noConversion"/>
  <printOptions horizontalCentered="1"/>
  <pageMargins left="0.70866141732283472" right="0.51181102362204722" top="0.9055118110236221" bottom="0.43307086614173229" header="0.23622047244094491" footer="0.23622047244094491"/>
  <pageSetup paperSize="9" scale="85" orientation="portrait" r:id="rId1"/>
  <headerFooter alignWithMargins="0">
    <oddHeader>&amp;R&amp;"Arial CE,Félkövér"9. melléklet a(z) ...../2022.(     ) önkormányzati rendelethez</oddHead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8">
    <tabColor rgb="FF92D050"/>
  </sheetPr>
  <dimension ref="A1:AI982"/>
  <sheetViews>
    <sheetView view="pageBreakPreview" zoomScaleNormal="75" zoomScaleSheetLayoutView="100" workbookViewId="0">
      <pane xSplit="2" ySplit="6" topLeftCell="C7" activePane="bottomRight" state="frozen"/>
      <selection activeCell="I19" sqref="I19"/>
      <selection pane="topRight" activeCell="I19" sqref="I19"/>
      <selection pane="bottomLeft" activeCell="I19" sqref="I19"/>
      <selection pane="bottomRight" activeCell="B14" sqref="B14"/>
    </sheetView>
  </sheetViews>
  <sheetFormatPr defaultColWidth="9.140625" defaultRowHeight="12.75" x14ac:dyDescent="0.2"/>
  <cols>
    <col min="1" max="1" width="3.42578125" style="151" customWidth="1"/>
    <col min="2" max="2" width="69.42578125" style="151" customWidth="1"/>
    <col min="3" max="4" width="14.28515625" style="895" customWidth="1"/>
    <col min="5" max="5" width="12.42578125" style="82" customWidth="1"/>
    <col min="6" max="6" width="14.5703125" style="82" customWidth="1"/>
    <col min="7" max="7" width="12.7109375" style="82" customWidth="1"/>
    <col min="8" max="8" width="11.85546875" style="82" customWidth="1"/>
    <col min="9" max="9" width="11.140625" style="82" customWidth="1"/>
    <col min="10" max="16384" width="9.140625" style="82"/>
  </cols>
  <sheetData>
    <row r="1" spans="1:9" s="103" customFormat="1" ht="41.25" customHeight="1" x14ac:dyDescent="0.25">
      <c r="A1" s="2149" t="s">
        <v>1315</v>
      </c>
      <c r="B1" s="2149"/>
      <c r="C1" s="2149"/>
      <c r="D1" s="2149"/>
      <c r="E1" s="2149"/>
      <c r="F1" s="2149"/>
      <c r="G1" s="2149"/>
      <c r="H1" s="2149"/>
      <c r="I1" s="2149"/>
    </row>
    <row r="2" spans="1:9" s="103" customFormat="1" ht="21" customHeight="1" thickBot="1" x14ac:dyDescent="0.3">
      <c r="A2" s="1645"/>
      <c r="B2" s="770"/>
      <c r="C2" s="770"/>
      <c r="D2" s="770"/>
      <c r="E2" s="770"/>
      <c r="F2" s="770"/>
      <c r="G2" s="770"/>
      <c r="H2" s="2140"/>
      <c r="I2" s="2140"/>
    </row>
    <row r="3" spans="1:9" s="1456" customFormat="1" ht="18" customHeight="1" thickBot="1" x14ac:dyDescent="0.3">
      <c r="A3" s="2150" t="s">
        <v>1639</v>
      </c>
      <c r="B3" s="2151"/>
      <c r="C3" s="2141" t="s">
        <v>1638</v>
      </c>
      <c r="D3" s="2142"/>
      <c r="E3" s="2142"/>
      <c r="F3" s="2142"/>
      <c r="G3" s="2142"/>
      <c r="H3" s="2142"/>
      <c r="I3" s="2143"/>
    </row>
    <row r="4" spans="1:9" s="1456" customFormat="1" ht="17.25" customHeight="1" thickBot="1" x14ac:dyDescent="0.3">
      <c r="A4" s="2152"/>
      <c r="B4" s="2153"/>
      <c r="C4" s="2144" t="s">
        <v>20</v>
      </c>
      <c r="D4" s="2144"/>
      <c r="E4" s="2144"/>
      <c r="F4" s="2141" t="s">
        <v>315</v>
      </c>
      <c r="G4" s="2145"/>
      <c r="H4" s="2145"/>
      <c r="I4" s="2146"/>
    </row>
    <row r="5" spans="1:9" s="1456" customFormat="1" ht="30.75" customHeight="1" thickBot="1" x14ac:dyDescent="0.3">
      <c r="A5" s="2154"/>
      <c r="B5" s="2155"/>
      <c r="C5" s="1646" t="s">
        <v>316</v>
      </c>
      <c r="D5" s="1457" t="s">
        <v>317</v>
      </c>
      <c r="E5" s="1458" t="s">
        <v>318</v>
      </c>
      <c r="F5" s="1459" t="s">
        <v>657</v>
      </c>
      <c r="G5" s="1459" t="s">
        <v>658</v>
      </c>
      <c r="H5" s="1459" t="s">
        <v>659</v>
      </c>
      <c r="I5" s="1460" t="s">
        <v>1120</v>
      </c>
    </row>
    <row r="6" spans="1:9" s="64" customFormat="1" ht="13.5" customHeight="1" x14ac:dyDescent="0.25">
      <c r="A6" s="823"/>
      <c r="B6" s="824"/>
      <c r="C6" s="835"/>
      <c r="D6" s="836"/>
      <c r="E6" s="837"/>
      <c r="F6" s="838"/>
      <c r="G6" s="839"/>
      <c r="H6" s="839"/>
      <c r="I6" s="840"/>
    </row>
    <row r="7" spans="1:9" s="64" customFormat="1" ht="16.5" x14ac:dyDescent="0.25">
      <c r="A7" s="772" t="s">
        <v>281</v>
      </c>
      <c r="B7" s="825"/>
      <c r="C7" s="841"/>
      <c r="D7" s="842"/>
      <c r="E7" s="843"/>
      <c r="F7" s="844"/>
      <c r="G7" s="845"/>
      <c r="H7" s="845"/>
      <c r="I7" s="1047"/>
    </row>
    <row r="8" spans="1:9" s="64" customFormat="1" ht="9.75" customHeight="1" x14ac:dyDescent="0.25">
      <c r="A8" s="772"/>
      <c r="B8" s="825"/>
      <c r="C8" s="841"/>
      <c r="D8" s="842"/>
      <c r="E8" s="843"/>
      <c r="F8" s="844"/>
      <c r="G8" s="845"/>
      <c r="H8" s="845"/>
      <c r="I8" s="1047"/>
    </row>
    <row r="9" spans="1:9" s="5" customFormat="1" ht="14.25" customHeight="1" x14ac:dyDescent="0.25">
      <c r="A9" s="773" t="s">
        <v>1255</v>
      </c>
      <c r="B9" s="826"/>
      <c r="C9" s="777">
        <v>139880000</v>
      </c>
      <c r="D9" s="778">
        <v>110141733</v>
      </c>
      <c r="E9" s="777">
        <v>29738267</v>
      </c>
      <c r="F9" s="779">
        <v>139880000</v>
      </c>
      <c r="G9" s="779">
        <v>0</v>
      </c>
      <c r="H9" s="779">
        <v>0</v>
      </c>
      <c r="I9" s="777">
        <v>0</v>
      </c>
    </row>
    <row r="10" spans="1:9" s="133" customFormat="1" ht="32.25" customHeight="1" x14ac:dyDescent="0.2">
      <c r="A10" s="1054"/>
      <c r="B10" s="1918" t="s">
        <v>1588</v>
      </c>
      <c r="C10" s="1058">
        <v>35000000</v>
      </c>
      <c r="D10" s="1059">
        <v>27559055</v>
      </c>
      <c r="E10" s="1058">
        <v>7440945</v>
      </c>
      <c r="F10" s="1057">
        <v>35000000</v>
      </c>
      <c r="G10" s="1057"/>
      <c r="H10" s="1057"/>
      <c r="I10" s="1058"/>
    </row>
    <row r="11" spans="1:9" s="133" customFormat="1" ht="15" x14ac:dyDescent="0.2">
      <c r="A11" s="1054"/>
      <c r="B11" s="1114" t="s">
        <v>1442</v>
      </c>
      <c r="C11" s="1058">
        <v>14000000</v>
      </c>
      <c r="D11" s="1059">
        <v>11023622</v>
      </c>
      <c r="E11" s="1058">
        <v>2976378</v>
      </c>
      <c r="F11" s="1057">
        <v>14000000</v>
      </c>
      <c r="G11" s="1057"/>
      <c r="H11" s="1057"/>
      <c r="I11" s="1058"/>
    </row>
    <row r="12" spans="1:9" s="133" customFormat="1" ht="15" x14ac:dyDescent="0.2">
      <c r="A12" s="1054"/>
      <c r="B12" s="1114" t="s">
        <v>1633</v>
      </c>
      <c r="C12" s="1058">
        <v>20680000</v>
      </c>
      <c r="D12" s="1059">
        <v>16283465</v>
      </c>
      <c r="E12" s="1472">
        <v>4396535</v>
      </c>
      <c r="F12" s="1057">
        <v>20680000</v>
      </c>
      <c r="G12" s="1057"/>
      <c r="H12" s="1057"/>
      <c r="I12" s="1058"/>
    </row>
    <row r="13" spans="1:9" s="133" customFormat="1" ht="15" x14ac:dyDescent="0.2">
      <c r="A13" s="1054"/>
      <c r="B13" s="1114" t="s">
        <v>1450</v>
      </c>
      <c r="C13" s="1058">
        <v>10000000</v>
      </c>
      <c r="D13" s="1059">
        <v>7874016</v>
      </c>
      <c r="E13" s="1058">
        <v>2125984</v>
      </c>
      <c r="F13" s="1057">
        <v>10000000</v>
      </c>
      <c r="G13" s="1057"/>
      <c r="H13" s="1057"/>
      <c r="I13" s="1058"/>
    </row>
    <row r="14" spans="1:9" s="133" customFormat="1" ht="45" x14ac:dyDescent="0.2">
      <c r="A14" s="1054"/>
      <c r="B14" s="1119" t="s">
        <v>1587</v>
      </c>
      <c r="C14" s="1058">
        <v>15000000</v>
      </c>
      <c r="D14" s="1059">
        <v>11811024</v>
      </c>
      <c r="E14" s="1058">
        <v>3188976</v>
      </c>
      <c r="F14" s="1057">
        <v>15000000</v>
      </c>
      <c r="G14" s="1057"/>
      <c r="H14" s="1057"/>
      <c r="I14" s="1058"/>
    </row>
    <row r="15" spans="1:9" s="133" customFormat="1" ht="15" x14ac:dyDescent="0.2">
      <c r="A15" s="1054"/>
      <c r="B15" s="1119" t="s">
        <v>1443</v>
      </c>
      <c r="C15" s="1058">
        <v>10000000</v>
      </c>
      <c r="D15" s="1059">
        <v>7874016</v>
      </c>
      <c r="E15" s="1058">
        <v>2125984</v>
      </c>
      <c r="F15" s="1057">
        <v>10000000</v>
      </c>
      <c r="G15" s="1057"/>
      <c r="H15" s="1057"/>
      <c r="I15" s="1058"/>
    </row>
    <row r="16" spans="1:9" s="133" customFormat="1" ht="15" x14ac:dyDescent="0.2">
      <c r="A16" s="1054"/>
      <c r="B16" s="1119" t="s">
        <v>1444</v>
      </c>
      <c r="C16" s="1058">
        <v>5200000</v>
      </c>
      <c r="D16" s="1059">
        <v>4094488</v>
      </c>
      <c r="E16" s="1058">
        <v>1105512</v>
      </c>
      <c r="F16" s="1057">
        <v>5200000</v>
      </c>
      <c r="G16" s="1057"/>
      <c r="H16" s="1057"/>
      <c r="I16" s="1058"/>
    </row>
    <row r="17" spans="1:9" s="133" customFormat="1" ht="15" x14ac:dyDescent="0.2">
      <c r="A17" s="1054"/>
      <c r="B17" s="1119" t="s">
        <v>1445</v>
      </c>
      <c r="C17" s="1058">
        <v>30000000</v>
      </c>
      <c r="D17" s="1059">
        <v>23622047</v>
      </c>
      <c r="E17" s="1058">
        <v>6377953</v>
      </c>
      <c r="F17" s="1057">
        <v>30000000</v>
      </c>
      <c r="G17" s="1057"/>
      <c r="H17" s="1057"/>
      <c r="I17" s="1058"/>
    </row>
    <row r="18" spans="1:9" s="133" customFormat="1" ht="15" hidden="1" x14ac:dyDescent="0.2">
      <c r="A18" s="1054"/>
      <c r="B18" s="1115"/>
      <c r="C18" s="1058">
        <v>0</v>
      </c>
      <c r="D18" s="1059">
        <v>0</v>
      </c>
      <c r="E18" s="1058">
        <v>0</v>
      </c>
      <c r="F18" s="1057"/>
      <c r="G18" s="1057"/>
      <c r="H18" s="1057"/>
      <c r="I18" s="1058"/>
    </row>
    <row r="19" spans="1:9" s="133" customFormat="1" ht="15" hidden="1" x14ac:dyDescent="0.2">
      <c r="A19" s="1054"/>
      <c r="B19" s="1115"/>
      <c r="C19" s="1058">
        <v>0</v>
      </c>
      <c r="D19" s="1059">
        <v>0</v>
      </c>
      <c r="E19" s="1058">
        <v>0</v>
      </c>
      <c r="F19" s="1057"/>
      <c r="G19" s="1057"/>
      <c r="H19" s="1057"/>
      <c r="I19" s="1058"/>
    </row>
    <row r="20" spans="1:9" s="133" customFormat="1" ht="15" hidden="1" x14ac:dyDescent="0.2">
      <c r="A20" s="1054"/>
      <c r="B20" s="1115"/>
      <c r="C20" s="1058">
        <v>0</v>
      </c>
      <c r="D20" s="1059">
        <v>0</v>
      </c>
      <c r="E20" s="1058">
        <v>0</v>
      </c>
      <c r="F20" s="1057"/>
      <c r="G20" s="1057"/>
      <c r="H20" s="1057"/>
      <c r="I20" s="1058"/>
    </row>
    <row r="21" spans="1:9" s="133" customFormat="1" ht="15" hidden="1" x14ac:dyDescent="0.2">
      <c r="A21" s="1054"/>
      <c r="B21" s="1115"/>
      <c r="C21" s="1058">
        <v>0</v>
      </c>
      <c r="D21" s="1059">
        <v>0</v>
      </c>
      <c r="E21" s="1058">
        <v>0</v>
      </c>
      <c r="F21" s="1057"/>
      <c r="G21" s="1057"/>
      <c r="H21" s="1057"/>
      <c r="I21" s="1058"/>
    </row>
    <row r="22" spans="1:9" s="133" customFormat="1" ht="15" hidden="1" x14ac:dyDescent="0.2">
      <c r="A22" s="1054"/>
      <c r="B22" s="1115"/>
      <c r="C22" s="1058">
        <v>0</v>
      </c>
      <c r="D22" s="1059">
        <v>0</v>
      </c>
      <c r="E22" s="1058">
        <v>0</v>
      </c>
      <c r="F22" s="1057"/>
      <c r="G22" s="1057"/>
      <c r="H22" s="1057"/>
      <c r="I22" s="1058"/>
    </row>
    <row r="23" spans="1:9" s="133" customFormat="1" ht="15" hidden="1" x14ac:dyDescent="0.2">
      <c r="A23" s="1054"/>
      <c r="B23" s="1115"/>
      <c r="C23" s="1058">
        <v>0</v>
      </c>
      <c r="D23" s="1059">
        <v>0</v>
      </c>
      <c r="E23" s="1058">
        <v>0</v>
      </c>
      <c r="F23" s="1057"/>
      <c r="G23" s="1057"/>
      <c r="H23" s="1057"/>
      <c r="I23" s="1058"/>
    </row>
    <row r="24" spans="1:9" s="133" customFormat="1" ht="15" hidden="1" x14ac:dyDescent="0.2">
      <c r="A24" s="1054"/>
      <c r="B24" s="1115"/>
      <c r="C24" s="1058">
        <v>0</v>
      </c>
      <c r="D24" s="1059">
        <v>0</v>
      </c>
      <c r="E24" s="1058">
        <v>0</v>
      </c>
      <c r="F24" s="1057"/>
      <c r="G24" s="1057"/>
      <c r="H24" s="1057"/>
      <c r="I24" s="1058"/>
    </row>
    <row r="25" spans="1:9" s="133" customFormat="1" ht="15" hidden="1" x14ac:dyDescent="0.2">
      <c r="A25" s="1054"/>
      <c r="B25" s="1115"/>
      <c r="C25" s="1058">
        <v>0</v>
      </c>
      <c r="D25" s="1059">
        <v>0</v>
      </c>
      <c r="E25" s="1058">
        <v>0</v>
      </c>
      <c r="F25" s="1057"/>
      <c r="G25" s="1057"/>
      <c r="H25" s="1057"/>
      <c r="I25" s="1058"/>
    </row>
    <row r="26" spans="1:9" s="133" customFormat="1" ht="15" hidden="1" x14ac:dyDescent="0.2">
      <c r="A26" s="1054"/>
      <c r="B26" s="1115"/>
      <c r="C26" s="1058">
        <v>0</v>
      </c>
      <c r="D26" s="1059">
        <v>0</v>
      </c>
      <c r="E26" s="1058">
        <v>0</v>
      </c>
      <c r="F26" s="1057"/>
      <c r="G26" s="1057"/>
      <c r="H26" s="1057"/>
      <c r="I26" s="1058"/>
    </row>
    <row r="27" spans="1:9" s="133" customFormat="1" ht="15" hidden="1" x14ac:dyDescent="0.2">
      <c r="A27" s="1054"/>
      <c r="B27" s="1115"/>
      <c r="C27" s="1058">
        <v>0</v>
      </c>
      <c r="D27" s="1059">
        <v>0</v>
      </c>
      <c r="E27" s="1058">
        <v>0</v>
      </c>
      <c r="F27" s="1057"/>
      <c r="G27" s="1057"/>
      <c r="H27" s="1057"/>
      <c r="I27" s="1058"/>
    </row>
    <row r="28" spans="1:9" s="133" customFormat="1" ht="15" hidden="1" x14ac:dyDescent="0.2">
      <c r="A28" s="1054"/>
      <c r="B28" s="1115"/>
      <c r="C28" s="1058">
        <v>0</v>
      </c>
      <c r="D28" s="1059">
        <v>0</v>
      </c>
      <c r="E28" s="1058">
        <v>0</v>
      </c>
      <c r="F28" s="1057"/>
      <c r="G28" s="1057"/>
      <c r="H28" s="1057"/>
      <c r="I28" s="1058"/>
    </row>
    <row r="29" spans="1:9" s="133" customFormat="1" ht="15" hidden="1" x14ac:dyDescent="0.2">
      <c r="A29" s="1054"/>
      <c r="B29" s="1115"/>
      <c r="C29" s="1058">
        <v>0</v>
      </c>
      <c r="D29" s="1059">
        <v>0</v>
      </c>
      <c r="E29" s="1058">
        <v>0</v>
      </c>
      <c r="F29" s="1057"/>
      <c r="G29" s="1057"/>
      <c r="H29" s="1057"/>
      <c r="I29" s="1058"/>
    </row>
    <row r="30" spans="1:9" s="133" customFormat="1" ht="15" hidden="1" x14ac:dyDescent="0.2">
      <c r="A30" s="1054"/>
      <c r="B30" s="1115"/>
      <c r="C30" s="1058">
        <v>0</v>
      </c>
      <c r="D30" s="1059">
        <v>0</v>
      </c>
      <c r="E30" s="1058">
        <v>0</v>
      </c>
      <c r="F30" s="1057"/>
      <c r="G30" s="1057"/>
      <c r="H30" s="1057"/>
      <c r="I30" s="1058"/>
    </row>
    <row r="31" spans="1:9" s="133" customFormat="1" ht="15" hidden="1" x14ac:dyDescent="0.2">
      <c r="A31" s="1054"/>
      <c r="B31" s="1115"/>
      <c r="C31" s="1058">
        <v>0</v>
      </c>
      <c r="D31" s="1059">
        <v>0</v>
      </c>
      <c r="E31" s="1058">
        <v>0</v>
      </c>
      <c r="F31" s="1057"/>
      <c r="G31" s="1057"/>
      <c r="H31" s="1057"/>
      <c r="I31" s="1058"/>
    </row>
    <row r="32" spans="1:9" s="73" customFormat="1" ht="15" x14ac:dyDescent="0.2">
      <c r="A32" s="1054"/>
      <c r="B32" s="1115"/>
      <c r="C32" s="846"/>
      <c r="D32" s="1111"/>
      <c r="E32" s="783"/>
      <c r="F32" s="784"/>
      <c r="G32" s="785"/>
      <c r="H32" s="785"/>
      <c r="I32" s="815"/>
    </row>
    <row r="33" spans="1:9" s="5" customFormat="1" ht="14.25" customHeight="1" x14ac:dyDescent="0.25">
      <c r="A33" s="773" t="s">
        <v>908</v>
      </c>
      <c r="B33" s="826"/>
      <c r="C33" s="777">
        <v>28463653</v>
      </c>
      <c r="D33" s="778">
        <v>22412325</v>
      </c>
      <c r="E33" s="777">
        <v>6051328</v>
      </c>
      <c r="F33" s="779">
        <v>28463653</v>
      </c>
      <c r="G33" s="779">
        <v>0</v>
      </c>
      <c r="H33" s="779">
        <v>0</v>
      </c>
      <c r="I33" s="777">
        <v>0</v>
      </c>
    </row>
    <row r="34" spans="1:9" s="1473" customFormat="1" ht="29.25" customHeight="1" x14ac:dyDescent="0.2">
      <c r="A34" s="1601"/>
      <c r="B34" s="1825" t="s">
        <v>1634</v>
      </c>
      <c r="C34" s="1474">
        <v>5963653</v>
      </c>
      <c r="D34" s="1475">
        <v>4695790</v>
      </c>
      <c r="E34" s="1474">
        <v>1267863</v>
      </c>
      <c r="F34" s="1478">
        <v>5963653</v>
      </c>
      <c r="G34" s="1478"/>
      <c r="H34" s="1478"/>
      <c r="I34" s="1474"/>
    </row>
    <row r="35" spans="1:9" s="133" customFormat="1" ht="33" customHeight="1" x14ac:dyDescent="0.2">
      <c r="A35" s="1054"/>
      <c r="B35" s="1121" t="s">
        <v>1468</v>
      </c>
      <c r="C35" s="1058">
        <v>5000000</v>
      </c>
      <c r="D35" s="1059">
        <v>3937008</v>
      </c>
      <c r="E35" s="1058">
        <v>1062992</v>
      </c>
      <c r="F35" s="1057">
        <v>5000000</v>
      </c>
      <c r="G35" s="1057"/>
      <c r="H35" s="1057"/>
      <c r="I35" s="1058"/>
    </row>
    <row r="36" spans="1:9" s="133" customFormat="1" ht="30" x14ac:dyDescent="0.2">
      <c r="A36" s="1054"/>
      <c r="B36" s="1824" t="s">
        <v>1469</v>
      </c>
      <c r="C36" s="1058">
        <v>6000000</v>
      </c>
      <c r="D36" s="1059">
        <v>4724409</v>
      </c>
      <c r="E36" s="1058">
        <v>1275591</v>
      </c>
      <c r="F36" s="1057">
        <v>6000000</v>
      </c>
      <c r="G36" s="1057"/>
      <c r="H36" s="1057"/>
      <c r="I36" s="1058"/>
    </row>
    <row r="37" spans="1:9" s="133" customFormat="1" ht="15" x14ac:dyDescent="0.2">
      <c r="A37" s="1054"/>
      <c r="B37" s="1824" t="s">
        <v>1470</v>
      </c>
      <c r="C37" s="1058">
        <v>11500000</v>
      </c>
      <c r="D37" s="1059">
        <v>9055118</v>
      </c>
      <c r="E37" s="1058">
        <v>2444882</v>
      </c>
      <c r="F37" s="1057">
        <v>11500000</v>
      </c>
      <c r="G37" s="1057"/>
      <c r="H37" s="1057"/>
      <c r="I37" s="1058"/>
    </row>
    <row r="38" spans="1:9" s="133" customFormat="1" ht="15" hidden="1" x14ac:dyDescent="0.2">
      <c r="A38" s="1054"/>
      <c r="B38" s="1824"/>
      <c r="C38" s="1058">
        <v>0</v>
      </c>
      <c r="D38" s="1059">
        <v>0</v>
      </c>
      <c r="E38" s="1058">
        <v>0</v>
      </c>
      <c r="F38" s="1057"/>
      <c r="G38" s="1057"/>
      <c r="H38" s="1057"/>
      <c r="I38" s="1058"/>
    </row>
    <row r="39" spans="1:9" s="133" customFormat="1" ht="15" hidden="1" x14ac:dyDescent="0.2">
      <c r="A39" s="1054"/>
      <c r="B39" s="1119"/>
      <c r="C39" s="1058">
        <v>0</v>
      </c>
      <c r="D39" s="1059">
        <v>0</v>
      </c>
      <c r="E39" s="1058">
        <v>0</v>
      </c>
      <c r="F39" s="1057"/>
      <c r="G39" s="1057"/>
      <c r="H39" s="1057"/>
      <c r="I39" s="1058"/>
    </row>
    <row r="40" spans="1:9" s="133" customFormat="1" ht="15" hidden="1" customHeight="1" x14ac:dyDescent="0.2">
      <c r="A40" s="1054"/>
      <c r="B40" s="1119"/>
      <c r="C40" s="1058">
        <v>0</v>
      </c>
      <c r="D40" s="1059">
        <v>0</v>
      </c>
      <c r="E40" s="1058">
        <v>0</v>
      </c>
      <c r="F40" s="1057"/>
      <c r="G40" s="1057"/>
      <c r="H40" s="1057"/>
      <c r="I40" s="1058"/>
    </row>
    <row r="41" spans="1:9" s="133" customFormat="1" ht="15" hidden="1" customHeight="1" x14ac:dyDescent="0.2">
      <c r="A41" s="1054"/>
      <c r="B41" s="1119"/>
      <c r="C41" s="1058">
        <v>0</v>
      </c>
      <c r="D41" s="1059">
        <v>0</v>
      </c>
      <c r="E41" s="1058">
        <v>0</v>
      </c>
      <c r="F41" s="1057"/>
      <c r="G41" s="1057"/>
      <c r="H41" s="1057"/>
      <c r="I41" s="1058"/>
    </row>
    <row r="42" spans="1:9" s="133" customFormat="1" ht="15" hidden="1" customHeight="1" x14ac:dyDescent="0.2">
      <c r="A42" s="1054"/>
      <c r="B42" s="1115"/>
      <c r="C42" s="1058">
        <v>0</v>
      </c>
      <c r="D42" s="1059">
        <v>0</v>
      </c>
      <c r="E42" s="1058">
        <v>0</v>
      </c>
      <c r="F42" s="1057"/>
      <c r="G42" s="1057"/>
      <c r="H42" s="1057"/>
      <c r="I42" s="1058"/>
    </row>
    <row r="43" spans="1:9" s="133" customFormat="1" ht="15" hidden="1" customHeight="1" x14ac:dyDescent="0.2">
      <c r="A43" s="1054"/>
      <c r="B43" s="1115"/>
      <c r="C43" s="1058">
        <v>0</v>
      </c>
      <c r="D43" s="1059">
        <v>0</v>
      </c>
      <c r="E43" s="1058">
        <v>0</v>
      </c>
      <c r="F43" s="1057"/>
      <c r="G43" s="1057"/>
      <c r="H43" s="1057"/>
      <c r="I43" s="1058"/>
    </row>
    <row r="44" spans="1:9" s="133" customFormat="1" ht="15" hidden="1" customHeight="1" x14ac:dyDescent="0.2">
      <c r="A44" s="1054"/>
      <c r="B44" s="1115"/>
      <c r="C44" s="1058">
        <v>0</v>
      </c>
      <c r="D44" s="1059">
        <v>0</v>
      </c>
      <c r="E44" s="1058">
        <v>0</v>
      </c>
      <c r="F44" s="1057"/>
      <c r="G44" s="1057"/>
      <c r="H44" s="1057"/>
      <c r="I44" s="1058"/>
    </row>
    <row r="45" spans="1:9" s="133" customFormat="1" ht="15" hidden="1" customHeight="1" x14ac:dyDescent="0.2">
      <c r="A45" s="1054"/>
      <c r="B45" s="1115"/>
      <c r="C45" s="1058">
        <v>0</v>
      </c>
      <c r="D45" s="1059">
        <v>0</v>
      </c>
      <c r="E45" s="1058">
        <v>0</v>
      </c>
      <c r="F45" s="1057"/>
      <c r="G45" s="1057"/>
      <c r="H45" s="1057"/>
      <c r="I45" s="1058"/>
    </row>
    <row r="46" spans="1:9" s="133" customFormat="1" ht="15" hidden="1" customHeight="1" x14ac:dyDescent="0.2">
      <c r="A46" s="1054"/>
      <c r="B46" s="1115"/>
      <c r="C46" s="1058">
        <v>0</v>
      </c>
      <c r="D46" s="1059">
        <v>0</v>
      </c>
      <c r="E46" s="1058">
        <v>0</v>
      </c>
      <c r="F46" s="1057"/>
      <c r="G46" s="1057"/>
      <c r="H46" s="1057"/>
      <c r="I46" s="1058"/>
    </row>
    <row r="47" spans="1:9" s="133" customFormat="1" ht="15" hidden="1" customHeight="1" x14ac:dyDescent="0.2">
      <c r="A47" s="1054"/>
      <c r="B47" s="1115"/>
      <c r="C47" s="1058">
        <v>0</v>
      </c>
      <c r="D47" s="1059">
        <v>0</v>
      </c>
      <c r="E47" s="1058">
        <v>0</v>
      </c>
      <c r="F47" s="1057"/>
      <c r="G47" s="1057"/>
      <c r="H47" s="1057"/>
      <c r="I47" s="1058"/>
    </row>
    <row r="48" spans="1:9" s="133" customFormat="1" ht="15" hidden="1" customHeight="1" x14ac:dyDescent="0.2">
      <c r="A48" s="1054"/>
      <c r="B48" s="1115"/>
      <c r="C48" s="1058">
        <v>0</v>
      </c>
      <c r="D48" s="1059">
        <v>0</v>
      </c>
      <c r="E48" s="1058">
        <v>0</v>
      </c>
      <c r="F48" s="1057"/>
      <c r="G48" s="1057"/>
      <c r="H48" s="1057"/>
      <c r="I48" s="1058"/>
    </row>
    <row r="49" spans="1:9" s="73" customFormat="1" ht="13.5" customHeight="1" x14ac:dyDescent="0.2">
      <c r="A49" s="1054"/>
      <c r="B49" s="1115"/>
      <c r="C49" s="1063"/>
      <c r="D49" s="1111"/>
      <c r="E49" s="783"/>
      <c r="F49" s="784"/>
      <c r="G49" s="785"/>
      <c r="H49" s="785"/>
      <c r="I49" s="815"/>
    </row>
    <row r="50" spans="1:9" s="73" customFormat="1" ht="18.75" hidden="1" customHeight="1" thickBot="1" x14ac:dyDescent="0.2">
      <c r="A50" s="773" t="s">
        <v>791</v>
      </c>
      <c r="B50" s="1116"/>
      <c r="C50" s="1081">
        <v>0</v>
      </c>
      <c r="D50" s="1117">
        <v>0</v>
      </c>
      <c r="E50" s="1081">
        <v>0</v>
      </c>
      <c r="F50" s="1080">
        <v>0</v>
      </c>
      <c r="G50" s="1080">
        <v>0</v>
      </c>
      <c r="H50" s="1080">
        <v>0</v>
      </c>
      <c r="I50" s="1081">
        <v>0</v>
      </c>
    </row>
    <row r="51" spans="1:9" s="73" customFormat="1" ht="15" hidden="1" x14ac:dyDescent="0.2">
      <c r="A51" s="1075"/>
      <c r="B51" s="1118"/>
      <c r="C51" s="1063">
        <v>0</v>
      </c>
      <c r="D51" s="1095">
        <v>0</v>
      </c>
      <c r="E51" s="1063">
        <v>0</v>
      </c>
      <c r="F51" s="1062"/>
      <c r="G51" s="1062"/>
      <c r="H51" s="1062"/>
      <c r="I51" s="1063"/>
    </row>
    <row r="52" spans="1:9" s="73" customFormat="1" ht="15" hidden="1" x14ac:dyDescent="0.2">
      <c r="A52" s="1075"/>
      <c r="B52" s="1115"/>
      <c r="C52" s="1063">
        <v>0</v>
      </c>
      <c r="D52" s="1095">
        <v>0</v>
      </c>
      <c r="E52" s="1063">
        <v>0</v>
      </c>
      <c r="F52" s="1062"/>
      <c r="G52" s="1062"/>
      <c r="H52" s="1062"/>
      <c r="I52" s="1063"/>
    </row>
    <row r="53" spans="1:9" s="73" customFormat="1" ht="15" hidden="1" x14ac:dyDescent="0.2">
      <c r="A53" s="1054"/>
      <c r="B53" s="1119"/>
      <c r="C53" s="1063">
        <v>0</v>
      </c>
      <c r="D53" s="1095">
        <v>0</v>
      </c>
      <c r="E53" s="1063">
        <v>0</v>
      </c>
      <c r="F53" s="1062"/>
      <c r="G53" s="1062"/>
      <c r="H53" s="1062"/>
      <c r="I53" s="1063"/>
    </row>
    <row r="54" spans="1:9" s="73" customFormat="1" ht="13.5" hidden="1" customHeight="1" x14ac:dyDescent="0.2">
      <c r="A54" s="1054"/>
      <c r="B54" s="1115"/>
      <c r="C54" s="1063">
        <v>0</v>
      </c>
      <c r="D54" s="1095">
        <v>0</v>
      </c>
      <c r="E54" s="1063">
        <v>0</v>
      </c>
      <c r="F54" s="1062"/>
      <c r="G54" s="1062"/>
      <c r="H54" s="1062"/>
      <c r="I54" s="1063"/>
    </row>
    <row r="55" spans="1:9" s="73" customFormat="1" ht="13.5" hidden="1" customHeight="1" x14ac:dyDescent="0.2">
      <c r="A55" s="1054"/>
      <c r="B55" s="1115"/>
      <c r="C55" s="1063">
        <v>0</v>
      </c>
      <c r="D55" s="1095">
        <v>0</v>
      </c>
      <c r="E55" s="1063">
        <v>0</v>
      </c>
      <c r="F55" s="1062"/>
      <c r="G55" s="1062"/>
      <c r="H55" s="1062"/>
      <c r="I55" s="1063"/>
    </row>
    <row r="56" spans="1:9" s="73" customFormat="1" ht="13.5" hidden="1" customHeight="1" x14ac:dyDescent="0.2">
      <c r="A56" s="1054"/>
      <c r="B56" s="1115"/>
      <c r="C56" s="1063">
        <v>0</v>
      </c>
      <c r="D56" s="1095">
        <v>0</v>
      </c>
      <c r="E56" s="1063">
        <v>0</v>
      </c>
      <c r="F56" s="1062"/>
      <c r="G56" s="1062"/>
      <c r="H56" s="1062"/>
      <c r="I56" s="1063"/>
    </row>
    <row r="57" spans="1:9" s="73" customFormat="1" ht="13.5" hidden="1" customHeight="1" x14ac:dyDescent="0.2">
      <c r="A57" s="1054"/>
      <c r="B57" s="1115"/>
      <c r="C57" s="1063">
        <v>0</v>
      </c>
      <c r="D57" s="1095">
        <v>0</v>
      </c>
      <c r="E57" s="1063">
        <v>0</v>
      </c>
      <c r="F57" s="1062"/>
      <c r="G57" s="1062"/>
      <c r="H57" s="1062"/>
      <c r="I57" s="1063"/>
    </row>
    <row r="58" spans="1:9" s="73" customFormat="1" ht="13.5" hidden="1" customHeight="1" x14ac:dyDescent="0.2">
      <c r="A58" s="1054"/>
      <c r="B58" s="1115"/>
      <c r="C58" s="1063">
        <v>0</v>
      </c>
      <c r="D58" s="1095">
        <v>0</v>
      </c>
      <c r="E58" s="1063">
        <v>0</v>
      </c>
      <c r="F58" s="1062"/>
      <c r="G58" s="1062"/>
      <c r="H58" s="1062"/>
      <c r="I58" s="1063"/>
    </row>
    <row r="59" spans="1:9" s="73" customFormat="1" ht="13.5" hidden="1" customHeight="1" thickBot="1" x14ac:dyDescent="0.2">
      <c r="A59" s="1052"/>
      <c r="B59" s="1115"/>
      <c r="C59" s="1107"/>
      <c r="D59" s="1106"/>
      <c r="E59" s="1107"/>
      <c r="F59" s="1066"/>
      <c r="G59" s="1066"/>
      <c r="H59" s="1066"/>
      <c r="I59" s="1107"/>
    </row>
    <row r="60" spans="1:9" s="133" customFormat="1" ht="15" customHeight="1" x14ac:dyDescent="0.2">
      <c r="A60" s="773" t="s">
        <v>910</v>
      </c>
      <c r="B60" s="1116"/>
      <c r="C60" s="1083">
        <v>21500000</v>
      </c>
      <c r="D60" s="1085">
        <v>16929133</v>
      </c>
      <c r="E60" s="1083">
        <v>4570867</v>
      </c>
      <c r="F60" s="1082">
        <v>21500000</v>
      </c>
      <c r="G60" s="1082">
        <v>0</v>
      </c>
      <c r="H60" s="1082">
        <v>0</v>
      </c>
      <c r="I60" s="1083">
        <v>0</v>
      </c>
    </row>
    <row r="61" spans="1:9" s="1473" customFormat="1" ht="30" customHeight="1" x14ac:dyDescent="0.2">
      <c r="A61" s="1819"/>
      <c r="B61" s="1820" t="s">
        <v>1426</v>
      </c>
      <c r="C61" s="1474">
        <v>14000000</v>
      </c>
      <c r="D61" s="1475">
        <v>11023622</v>
      </c>
      <c r="E61" s="1474">
        <v>2976378</v>
      </c>
      <c r="F61" s="1478">
        <v>14000000</v>
      </c>
      <c r="G61" s="1478"/>
      <c r="H61" s="1478"/>
      <c r="I61" s="1474"/>
    </row>
    <row r="62" spans="1:9" s="1473" customFormat="1" ht="30" x14ac:dyDescent="0.2">
      <c r="A62" s="1819"/>
      <c r="B62" s="1820" t="s">
        <v>1427</v>
      </c>
      <c r="C62" s="1474">
        <v>1500000</v>
      </c>
      <c r="D62" s="1475">
        <v>1181102</v>
      </c>
      <c r="E62" s="1474">
        <v>318898</v>
      </c>
      <c r="F62" s="1478">
        <v>1500000</v>
      </c>
      <c r="G62" s="1478"/>
      <c r="H62" s="1478"/>
      <c r="I62" s="1474"/>
    </row>
    <row r="63" spans="1:9" s="133" customFormat="1" ht="15" x14ac:dyDescent="0.2">
      <c r="A63" s="1641"/>
      <c r="B63" s="1119" t="s">
        <v>1429</v>
      </c>
      <c r="C63" s="1058">
        <v>6000000</v>
      </c>
      <c r="D63" s="1059">
        <v>4724409</v>
      </c>
      <c r="E63" s="1821">
        <v>1275591</v>
      </c>
      <c r="F63" s="1057">
        <v>6000000</v>
      </c>
      <c r="G63" s="1057"/>
      <c r="H63" s="1057"/>
      <c r="I63" s="1058"/>
    </row>
    <row r="64" spans="1:9" s="73" customFormat="1" ht="12.75" hidden="1" customHeight="1" x14ac:dyDescent="0.2">
      <c r="A64" s="1641"/>
      <c r="C64" s="1063">
        <v>0</v>
      </c>
      <c r="D64" s="1095">
        <v>0</v>
      </c>
      <c r="E64" s="1063">
        <v>0</v>
      </c>
      <c r="F64" s="1062"/>
      <c r="G64" s="1062"/>
      <c r="H64" s="1062"/>
      <c r="I64" s="1063"/>
    </row>
    <row r="65" spans="1:9" s="73" customFormat="1" ht="15" hidden="1" x14ac:dyDescent="0.2">
      <c r="A65" s="1641"/>
      <c r="C65" s="1063">
        <v>0</v>
      </c>
      <c r="D65" s="1095">
        <v>0</v>
      </c>
      <c r="E65" s="1063">
        <v>0</v>
      </c>
      <c r="F65" s="1062"/>
      <c r="G65" s="1062"/>
      <c r="H65" s="1062"/>
      <c r="I65" s="1063"/>
    </row>
    <row r="66" spans="1:9" s="73" customFormat="1" ht="15" hidden="1" customHeight="1" x14ac:dyDescent="0.2">
      <c r="A66" s="1641"/>
      <c r="C66" s="1063">
        <v>0</v>
      </c>
      <c r="D66" s="1095">
        <v>0</v>
      </c>
      <c r="E66" s="1063">
        <v>0</v>
      </c>
      <c r="F66" s="1062"/>
      <c r="G66" s="1062"/>
      <c r="H66" s="1062"/>
      <c r="I66" s="1063"/>
    </row>
    <row r="67" spans="1:9" s="73" customFormat="1" ht="15" hidden="1" customHeight="1" x14ac:dyDescent="0.2">
      <c r="A67" s="1641"/>
      <c r="B67" s="1112"/>
      <c r="C67" s="1063">
        <v>0</v>
      </c>
      <c r="D67" s="1095">
        <v>0</v>
      </c>
      <c r="E67" s="1063">
        <v>0</v>
      </c>
      <c r="F67" s="1062"/>
      <c r="G67" s="1062"/>
      <c r="H67" s="1062"/>
      <c r="I67" s="1063"/>
    </row>
    <row r="68" spans="1:9" s="73" customFormat="1" ht="15" hidden="1" customHeight="1" x14ac:dyDescent="0.2">
      <c r="A68" s="1641"/>
      <c r="B68" s="1115"/>
      <c r="C68" s="1063">
        <v>0</v>
      </c>
      <c r="D68" s="1095">
        <v>0</v>
      </c>
      <c r="E68" s="1063">
        <v>0</v>
      </c>
      <c r="F68" s="1062"/>
      <c r="G68" s="1062"/>
      <c r="H68" s="1062"/>
      <c r="I68" s="1063"/>
    </row>
    <row r="69" spans="1:9" s="73" customFormat="1" ht="15" hidden="1" customHeight="1" x14ac:dyDescent="0.2">
      <c r="A69" s="1075"/>
      <c r="B69" s="1115"/>
      <c r="C69" s="1063">
        <v>0</v>
      </c>
      <c r="D69" s="1095">
        <v>0</v>
      </c>
      <c r="E69" s="1063">
        <v>0</v>
      </c>
      <c r="F69" s="1062"/>
      <c r="G69" s="1062"/>
      <c r="H69" s="1062"/>
      <c r="I69" s="1063"/>
    </row>
    <row r="70" spans="1:9" s="73" customFormat="1" ht="15" hidden="1" customHeight="1" x14ac:dyDescent="0.2">
      <c r="A70" s="1075"/>
      <c r="B70" s="1115"/>
      <c r="C70" s="1063">
        <v>0</v>
      </c>
      <c r="D70" s="1095">
        <v>0</v>
      </c>
      <c r="E70" s="1063">
        <v>0</v>
      </c>
      <c r="F70" s="1062"/>
      <c r="G70" s="1062"/>
      <c r="H70" s="1062"/>
      <c r="I70" s="1063"/>
    </row>
    <row r="71" spans="1:9" s="73" customFormat="1" ht="15" hidden="1" customHeight="1" x14ac:dyDescent="0.2">
      <c r="A71" s="1075"/>
      <c r="B71" s="1115"/>
      <c r="C71" s="1063">
        <v>0</v>
      </c>
      <c r="D71" s="1095">
        <v>0</v>
      </c>
      <c r="E71" s="1063">
        <v>0</v>
      </c>
      <c r="F71" s="1062"/>
      <c r="G71" s="1062"/>
      <c r="H71" s="1062"/>
      <c r="I71" s="1063"/>
    </row>
    <row r="72" spans="1:9" s="73" customFormat="1" ht="15" hidden="1" customHeight="1" x14ac:dyDescent="0.2">
      <c r="A72" s="1075"/>
      <c r="B72" s="1115"/>
      <c r="C72" s="1063">
        <v>0</v>
      </c>
      <c r="D72" s="1095">
        <v>0</v>
      </c>
      <c r="E72" s="1063">
        <v>0</v>
      </c>
      <c r="F72" s="1062"/>
      <c r="G72" s="1062"/>
      <c r="H72" s="1062"/>
      <c r="I72" s="1063"/>
    </row>
    <row r="73" spans="1:9" s="73" customFormat="1" ht="15" hidden="1" customHeight="1" x14ac:dyDescent="0.2">
      <c r="A73" s="1075"/>
      <c r="B73" s="1115"/>
      <c r="C73" s="1063">
        <v>0</v>
      </c>
      <c r="D73" s="1095">
        <v>0</v>
      </c>
      <c r="E73" s="1063">
        <v>0</v>
      </c>
      <c r="F73" s="1062"/>
      <c r="G73" s="1062"/>
      <c r="H73" s="1062"/>
      <c r="I73" s="1063"/>
    </row>
    <row r="74" spans="1:9" s="73" customFormat="1" ht="15" hidden="1" customHeight="1" x14ac:dyDescent="0.2">
      <c r="A74" s="1075"/>
      <c r="B74" s="1115"/>
      <c r="C74" s="1063">
        <v>0</v>
      </c>
      <c r="D74" s="1095">
        <v>0</v>
      </c>
      <c r="E74" s="1063">
        <v>0</v>
      </c>
      <c r="F74" s="1062"/>
      <c r="G74" s="1062"/>
      <c r="H74" s="1062"/>
      <c r="I74" s="1063"/>
    </row>
    <row r="75" spans="1:9" s="73" customFormat="1" ht="12" hidden="1" customHeight="1" thickBot="1" x14ac:dyDescent="0.2">
      <c r="A75" s="1084"/>
      <c r="B75" s="1115"/>
      <c r="C75" s="846"/>
      <c r="D75" s="1111"/>
      <c r="E75" s="783"/>
      <c r="F75" s="784"/>
      <c r="G75" s="785"/>
      <c r="H75" s="785"/>
      <c r="I75" s="815"/>
    </row>
    <row r="76" spans="1:9" s="73" customFormat="1" ht="15" hidden="1" customHeight="1" thickBot="1" x14ac:dyDescent="0.2">
      <c r="A76" s="773"/>
      <c r="B76" s="1116"/>
      <c r="C76" s="1081">
        <v>0</v>
      </c>
      <c r="D76" s="1117">
        <v>0</v>
      </c>
      <c r="E76" s="1081">
        <v>0</v>
      </c>
      <c r="F76" s="1080">
        <v>0</v>
      </c>
      <c r="G76" s="1080">
        <v>0</v>
      </c>
      <c r="H76" s="1080">
        <v>0</v>
      </c>
      <c r="I76" s="1081">
        <v>0</v>
      </c>
    </row>
    <row r="77" spans="1:9" s="73" customFormat="1" ht="15" hidden="1" customHeight="1" x14ac:dyDescent="0.2">
      <c r="A77" s="1075"/>
      <c r="B77" s="1119"/>
      <c r="C77" s="1063">
        <v>0</v>
      </c>
      <c r="D77" s="1095">
        <v>0</v>
      </c>
      <c r="E77" s="1063">
        <v>0</v>
      </c>
      <c r="F77" s="1062"/>
      <c r="G77" s="1062"/>
      <c r="H77" s="1062"/>
      <c r="I77" s="1063"/>
    </row>
    <row r="78" spans="1:9" s="73" customFormat="1" ht="15" hidden="1" customHeight="1" x14ac:dyDescent="0.2">
      <c r="A78" s="1075"/>
      <c r="B78" s="1119"/>
      <c r="C78" s="1063">
        <v>0</v>
      </c>
      <c r="D78" s="1095">
        <v>0</v>
      </c>
      <c r="E78" s="1063">
        <v>0</v>
      </c>
      <c r="F78" s="1062"/>
      <c r="G78" s="1062"/>
      <c r="H78" s="1062"/>
      <c r="I78" s="1063"/>
    </row>
    <row r="79" spans="1:9" s="73" customFormat="1" ht="15" hidden="1" customHeight="1" x14ac:dyDescent="0.2">
      <c r="A79" s="1075"/>
      <c r="B79" s="1119"/>
      <c r="C79" s="1063">
        <v>0</v>
      </c>
      <c r="D79" s="1095">
        <v>0</v>
      </c>
      <c r="E79" s="1063">
        <v>0</v>
      </c>
      <c r="F79" s="1062"/>
      <c r="G79" s="1062"/>
      <c r="H79" s="1062"/>
      <c r="I79" s="1063"/>
    </row>
    <row r="80" spans="1:9" s="73" customFormat="1" ht="15" hidden="1" customHeight="1" x14ac:dyDescent="0.2">
      <c r="A80" s="1075"/>
      <c r="B80" s="1115"/>
      <c r="C80" s="1063">
        <v>0</v>
      </c>
      <c r="D80" s="1095">
        <v>0</v>
      </c>
      <c r="E80" s="1063">
        <v>0</v>
      </c>
      <c r="F80" s="1062"/>
      <c r="G80" s="1062"/>
      <c r="H80" s="1062"/>
      <c r="I80" s="1063"/>
    </row>
    <row r="81" spans="1:9" s="73" customFormat="1" ht="16.5" hidden="1" customHeight="1" x14ac:dyDescent="0.2">
      <c r="A81" s="1075"/>
      <c r="B81" s="1115"/>
      <c r="C81" s="1063">
        <v>0</v>
      </c>
      <c r="D81" s="1095">
        <v>0</v>
      </c>
      <c r="E81" s="1063">
        <v>0</v>
      </c>
      <c r="F81" s="1062"/>
      <c r="G81" s="1062"/>
      <c r="H81" s="1062"/>
      <c r="I81" s="1063"/>
    </row>
    <row r="82" spans="1:9" s="73" customFormat="1" ht="15" hidden="1" customHeight="1" x14ac:dyDescent="0.2">
      <c r="A82" s="1075"/>
      <c r="B82" s="1115"/>
      <c r="C82" s="1063">
        <v>0</v>
      </c>
      <c r="D82" s="1095">
        <v>0</v>
      </c>
      <c r="E82" s="1063">
        <v>0</v>
      </c>
      <c r="F82" s="1062"/>
      <c r="G82" s="1062"/>
      <c r="H82" s="1062"/>
      <c r="I82" s="1063"/>
    </row>
    <row r="83" spans="1:9" s="73" customFormat="1" ht="15" hidden="1" customHeight="1" x14ac:dyDescent="0.2">
      <c r="A83" s="1075"/>
      <c r="B83" s="1115"/>
      <c r="C83" s="1063">
        <v>0</v>
      </c>
      <c r="D83" s="1095">
        <v>0</v>
      </c>
      <c r="E83" s="1063">
        <v>0</v>
      </c>
      <c r="F83" s="1062"/>
      <c r="G83" s="1062"/>
      <c r="H83" s="1062"/>
      <c r="I83" s="1063"/>
    </row>
    <row r="84" spans="1:9" s="73" customFormat="1" ht="15" hidden="1" customHeight="1" x14ac:dyDescent="0.2">
      <c r="A84" s="1075"/>
      <c r="B84" s="1115"/>
      <c r="C84" s="1063">
        <v>0</v>
      </c>
      <c r="D84" s="1095">
        <v>0</v>
      </c>
      <c r="E84" s="1063">
        <v>0</v>
      </c>
      <c r="F84" s="1062"/>
      <c r="G84" s="1062"/>
      <c r="H84" s="1062"/>
      <c r="I84" s="1063"/>
    </row>
    <row r="85" spans="1:9" s="73" customFormat="1" ht="15" hidden="1" customHeight="1" x14ac:dyDescent="0.2">
      <c r="A85" s="1075"/>
      <c r="B85" s="1115"/>
      <c r="C85" s="1063">
        <v>0</v>
      </c>
      <c r="D85" s="1095">
        <v>0</v>
      </c>
      <c r="E85" s="1063">
        <v>0</v>
      </c>
      <c r="F85" s="1062"/>
      <c r="G85" s="1062"/>
      <c r="H85" s="1062"/>
      <c r="I85" s="1063"/>
    </row>
    <row r="86" spans="1:9" s="73" customFormat="1" ht="15" hidden="1" customHeight="1" x14ac:dyDescent="0.2">
      <c r="A86" s="1075"/>
      <c r="B86" s="1115"/>
      <c r="C86" s="1063">
        <v>0</v>
      </c>
      <c r="D86" s="1095">
        <v>0</v>
      </c>
      <c r="E86" s="1063">
        <v>0</v>
      </c>
      <c r="F86" s="1062"/>
      <c r="G86" s="1062"/>
      <c r="H86" s="1062"/>
      <c r="I86" s="1063"/>
    </row>
    <row r="87" spans="1:9" s="73" customFormat="1" ht="15" hidden="1" customHeight="1" x14ac:dyDescent="0.2">
      <c r="A87" s="1075"/>
      <c r="B87" s="1115"/>
      <c r="C87" s="1063">
        <v>0</v>
      </c>
      <c r="D87" s="1095">
        <v>0</v>
      </c>
      <c r="E87" s="1063">
        <v>0</v>
      </c>
      <c r="F87" s="1062"/>
      <c r="G87" s="1062"/>
      <c r="H87" s="1062"/>
      <c r="I87" s="1063"/>
    </row>
    <row r="88" spans="1:9" s="73" customFormat="1" ht="15" hidden="1" customHeight="1" x14ac:dyDescent="0.2">
      <c r="A88" s="1075"/>
      <c r="B88" s="1115"/>
      <c r="C88" s="1063">
        <v>0</v>
      </c>
      <c r="D88" s="1095">
        <v>0</v>
      </c>
      <c r="E88" s="1063">
        <v>0</v>
      </c>
      <c r="F88" s="1062"/>
      <c r="G88" s="1062"/>
      <c r="H88" s="1062"/>
      <c r="I88" s="1063"/>
    </row>
    <row r="89" spans="1:9" s="73" customFormat="1" ht="9" hidden="1" customHeight="1" thickBot="1" x14ac:dyDescent="0.2">
      <c r="A89" s="1075"/>
      <c r="B89" s="1115"/>
      <c r="C89" s="1063"/>
      <c r="D89" s="1095"/>
      <c r="E89" s="1063"/>
      <c r="F89" s="1062"/>
      <c r="G89" s="1062"/>
      <c r="H89" s="1062"/>
      <c r="I89" s="1063"/>
    </row>
    <row r="90" spans="1:9" s="73" customFormat="1" ht="15" hidden="1" customHeight="1" thickBot="1" x14ac:dyDescent="0.2">
      <c r="A90" s="773"/>
      <c r="B90" s="1116"/>
      <c r="C90" s="1081">
        <v>0</v>
      </c>
      <c r="D90" s="1117">
        <v>0</v>
      </c>
      <c r="E90" s="1081">
        <v>0</v>
      </c>
      <c r="F90" s="1080">
        <v>0</v>
      </c>
      <c r="G90" s="1080">
        <v>0</v>
      </c>
      <c r="H90" s="1080">
        <v>0</v>
      </c>
      <c r="I90" s="1081">
        <v>0</v>
      </c>
    </row>
    <row r="91" spans="1:9" s="73" customFormat="1" ht="15" hidden="1" customHeight="1" x14ac:dyDescent="0.2">
      <c r="A91" s="1075"/>
      <c r="B91" s="1115"/>
      <c r="C91" s="1063">
        <v>0</v>
      </c>
      <c r="D91" s="1095">
        <v>0</v>
      </c>
      <c r="E91" s="1063">
        <v>0</v>
      </c>
      <c r="F91" s="1062"/>
      <c r="G91" s="1062"/>
      <c r="H91" s="1062"/>
      <c r="I91" s="1063"/>
    </row>
    <row r="92" spans="1:9" s="73" customFormat="1" ht="15" hidden="1" customHeight="1" x14ac:dyDescent="0.2">
      <c r="A92" s="1075"/>
      <c r="B92" s="1115"/>
      <c r="C92" s="1063">
        <v>0</v>
      </c>
      <c r="D92" s="1095">
        <v>0</v>
      </c>
      <c r="E92" s="1063">
        <v>0</v>
      </c>
      <c r="F92" s="1062"/>
      <c r="G92" s="1062"/>
      <c r="H92" s="1062"/>
      <c r="I92" s="1063"/>
    </row>
    <row r="93" spans="1:9" s="73" customFormat="1" ht="15" hidden="1" customHeight="1" x14ac:dyDescent="0.2">
      <c r="A93" s="1075"/>
      <c r="B93" s="1119"/>
      <c r="C93" s="1063">
        <v>0</v>
      </c>
      <c r="D93" s="1095">
        <v>0</v>
      </c>
      <c r="E93" s="1063">
        <v>0</v>
      </c>
      <c r="F93" s="1062"/>
      <c r="G93" s="1062"/>
      <c r="H93" s="1062"/>
      <c r="I93" s="1063"/>
    </row>
    <row r="94" spans="1:9" s="73" customFormat="1" ht="15" hidden="1" customHeight="1" x14ac:dyDescent="0.2">
      <c r="A94" s="1075"/>
      <c r="B94" s="1115"/>
      <c r="C94" s="1063">
        <v>0</v>
      </c>
      <c r="D94" s="1095">
        <v>0</v>
      </c>
      <c r="E94" s="1063">
        <v>0</v>
      </c>
      <c r="F94" s="1062"/>
      <c r="G94" s="1062"/>
      <c r="H94" s="1062"/>
      <c r="I94" s="1063"/>
    </row>
    <row r="95" spans="1:9" s="73" customFormat="1" ht="15" hidden="1" customHeight="1" x14ac:dyDescent="0.2">
      <c r="A95" s="1075"/>
      <c r="B95" s="1115"/>
      <c r="C95" s="1063">
        <v>0</v>
      </c>
      <c r="D95" s="1095">
        <v>0</v>
      </c>
      <c r="E95" s="1063">
        <v>0</v>
      </c>
      <c r="F95" s="1062"/>
      <c r="G95" s="1062"/>
      <c r="H95" s="1062"/>
      <c r="I95" s="1063"/>
    </row>
    <row r="96" spans="1:9" s="73" customFormat="1" ht="15" hidden="1" customHeight="1" x14ac:dyDescent="0.2">
      <c r="A96" s="1075"/>
      <c r="B96" s="1115"/>
      <c r="C96" s="1063">
        <v>0</v>
      </c>
      <c r="D96" s="1095">
        <v>0</v>
      </c>
      <c r="E96" s="1063">
        <v>0</v>
      </c>
      <c r="F96" s="1062"/>
      <c r="G96" s="1062"/>
      <c r="H96" s="1062"/>
      <c r="I96" s="1063"/>
    </row>
    <row r="97" spans="1:9" s="73" customFormat="1" ht="15" hidden="1" customHeight="1" x14ac:dyDescent="0.2">
      <c r="A97" s="1075"/>
      <c r="B97" s="1115"/>
      <c r="C97" s="1063">
        <v>0</v>
      </c>
      <c r="D97" s="1095">
        <v>0</v>
      </c>
      <c r="E97" s="1063">
        <v>0</v>
      </c>
      <c r="F97" s="1062"/>
      <c r="G97" s="1062"/>
      <c r="H97" s="1062"/>
      <c r="I97" s="1063"/>
    </row>
    <row r="98" spans="1:9" s="73" customFormat="1" ht="15" hidden="1" customHeight="1" x14ac:dyDescent="0.2">
      <c r="A98" s="1075"/>
      <c r="B98" s="1115"/>
      <c r="C98" s="1063">
        <v>0</v>
      </c>
      <c r="D98" s="1095">
        <v>0</v>
      </c>
      <c r="E98" s="1063">
        <v>0</v>
      </c>
      <c r="F98" s="1062"/>
      <c r="G98" s="1062"/>
      <c r="H98" s="1062"/>
      <c r="I98" s="1063"/>
    </row>
    <row r="99" spans="1:9" s="73" customFormat="1" ht="15" hidden="1" customHeight="1" x14ac:dyDescent="0.2">
      <c r="A99" s="1075"/>
      <c r="B99" s="1115"/>
      <c r="C99" s="1063">
        <v>0</v>
      </c>
      <c r="D99" s="1095">
        <v>0</v>
      </c>
      <c r="E99" s="1063">
        <v>0</v>
      </c>
      <c r="F99" s="1062"/>
      <c r="G99" s="1062"/>
      <c r="H99" s="1062"/>
      <c r="I99" s="1063"/>
    </row>
    <row r="100" spans="1:9" s="73" customFormat="1" ht="15" hidden="1" customHeight="1" x14ac:dyDescent="0.2">
      <c r="A100" s="1075"/>
      <c r="B100" s="1115"/>
      <c r="C100" s="1063">
        <v>0</v>
      </c>
      <c r="D100" s="1095">
        <v>0</v>
      </c>
      <c r="E100" s="1063">
        <v>0</v>
      </c>
      <c r="F100" s="1062"/>
      <c r="G100" s="1062"/>
      <c r="H100" s="1062"/>
      <c r="I100" s="1063"/>
    </row>
    <row r="101" spans="1:9" s="73" customFormat="1" ht="15" hidden="1" customHeight="1" x14ac:dyDescent="0.2">
      <c r="A101" s="1075"/>
      <c r="B101" s="1115"/>
      <c r="C101" s="1063">
        <v>0</v>
      </c>
      <c r="D101" s="1095">
        <v>0</v>
      </c>
      <c r="E101" s="1063">
        <v>0</v>
      </c>
      <c r="F101" s="1062"/>
      <c r="G101" s="1062"/>
      <c r="H101" s="1062"/>
      <c r="I101" s="1063"/>
    </row>
    <row r="102" spans="1:9" s="73" customFormat="1" ht="15" hidden="1" customHeight="1" x14ac:dyDescent="0.2">
      <c r="A102" s="1075"/>
      <c r="B102" s="1115"/>
      <c r="C102" s="1063">
        <v>0</v>
      </c>
      <c r="D102" s="1095">
        <v>0</v>
      </c>
      <c r="E102" s="1063">
        <v>0</v>
      </c>
      <c r="F102" s="1062"/>
      <c r="G102" s="1062"/>
      <c r="H102" s="1062"/>
      <c r="I102" s="1063"/>
    </row>
    <row r="103" spans="1:9" s="73" customFormat="1" ht="15" hidden="1" customHeight="1" x14ac:dyDescent="0.2">
      <c r="A103" s="1075"/>
      <c r="B103" s="1115"/>
      <c r="C103" s="1063">
        <v>0</v>
      </c>
      <c r="D103" s="1095">
        <v>0</v>
      </c>
      <c r="E103" s="1063">
        <v>0</v>
      </c>
      <c r="F103" s="1062"/>
      <c r="G103" s="1062"/>
      <c r="H103" s="1062"/>
      <c r="I103" s="1063"/>
    </row>
    <row r="104" spans="1:9" s="73" customFormat="1" ht="15" hidden="1" customHeight="1" x14ac:dyDescent="0.2">
      <c r="A104" s="1075"/>
      <c r="B104" s="1115"/>
      <c r="C104" s="1063">
        <v>0</v>
      </c>
      <c r="D104" s="1095">
        <v>0</v>
      </c>
      <c r="E104" s="1063">
        <v>0</v>
      </c>
      <c r="F104" s="1062"/>
      <c r="G104" s="1062"/>
      <c r="H104" s="1062"/>
      <c r="I104" s="1063"/>
    </row>
    <row r="105" spans="1:9" s="73" customFormat="1" ht="15" hidden="1" customHeight="1" x14ac:dyDescent="0.2">
      <c r="A105" s="1075"/>
      <c r="B105" s="1115"/>
      <c r="C105" s="1063">
        <v>0</v>
      </c>
      <c r="D105" s="1095">
        <v>0</v>
      </c>
      <c r="E105" s="1063">
        <v>0</v>
      </c>
      <c r="F105" s="1062"/>
      <c r="G105" s="1062"/>
      <c r="H105" s="1062"/>
      <c r="I105" s="1063"/>
    </row>
    <row r="106" spans="1:9" s="73" customFormat="1" ht="15" hidden="1" customHeight="1" x14ac:dyDescent="0.2">
      <c r="A106" s="1075"/>
      <c r="B106" s="1115"/>
      <c r="C106" s="1063">
        <v>0</v>
      </c>
      <c r="D106" s="1095">
        <v>0</v>
      </c>
      <c r="E106" s="1063">
        <v>0</v>
      </c>
      <c r="F106" s="1062"/>
      <c r="G106" s="1062"/>
      <c r="H106" s="1062"/>
      <c r="I106" s="1063"/>
    </row>
    <row r="107" spans="1:9" s="73" customFormat="1" ht="16.5" hidden="1" customHeight="1" thickBot="1" x14ac:dyDescent="0.2">
      <c r="A107" s="1075"/>
      <c r="B107" s="1115"/>
      <c r="C107" s="1063"/>
      <c r="D107" s="1095"/>
      <c r="E107" s="1063"/>
      <c r="F107" s="1062"/>
      <c r="G107" s="1062"/>
      <c r="H107" s="1062"/>
      <c r="I107" s="1063"/>
    </row>
    <row r="108" spans="1:9" s="73" customFormat="1" ht="15" hidden="1" customHeight="1" thickBot="1" x14ac:dyDescent="0.2">
      <c r="A108" s="773"/>
      <c r="B108" s="1116"/>
      <c r="C108" s="1081">
        <v>0</v>
      </c>
      <c r="D108" s="1117">
        <v>0</v>
      </c>
      <c r="E108" s="1081">
        <v>0</v>
      </c>
      <c r="F108" s="1080">
        <v>0</v>
      </c>
      <c r="G108" s="1080">
        <v>0</v>
      </c>
      <c r="H108" s="1080">
        <v>0</v>
      </c>
      <c r="I108" s="1081">
        <v>0</v>
      </c>
    </row>
    <row r="109" spans="1:9" s="73" customFormat="1" ht="15" hidden="1" customHeight="1" x14ac:dyDescent="0.2">
      <c r="A109" s="795"/>
      <c r="B109" s="1119"/>
      <c r="C109" s="1063">
        <v>0</v>
      </c>
      <c r="D109" s="1095">
        <v>0</v>
      </c>
      <c r="E109" s="1063">
        <v>0</v>
      </c>
      <c r="F109" s="1062"/>
      <c r="G109" s="1062"/>
      <c r="H109" s="1062"/>
      <c r="I109" s="1063"/>
    </row>
    <row r="110" spans="1:9" s="73" customFormat="1" ht="15" hidden="1" customHeight="1" x14ac:dyDescent="0.2">
      <c r="A110" s="795"/>
      <c r="B110" s="1119"/>
      <c r="C110" s="1063">
        <v>0</v>
      </c>
      <c r="D110" s="1095">
        <v>0</v>
      </c>
      <c r="E110" s="1063">
        <v>0</v>
      </c>
      <c r="F110" s="1062"/>
      <c r="G110" s="1062"/>
      <c r="H110" s="1062"/>
      <c r="I110" s="1063"/>
    </row>
    <row r="111" spans="1:9" s="73" customFormat="1" ht="15" hidden="1" customHeight="1" x14ac:dyDescent="0.2">
      <c r="A111" s="795"/>
      <c r="B111" s="1115"/>
      <c r="C111" s="1063">
        <v>0</v>
      </c>
      <c r="D111" s="1095">
        <v>0</v>
      </c>
      <c r="E111" s="1063">
        <v>0</v>
      </c>
      <c r="F111" s="1062"/>
      <c r="G111" s="1062"/>
      <c r="H111" s="1062"/>
      <c r="I111" s="1063"/>
    </row>
    <row r="112" spans="1:9" s="73" customFormat="1" ht="15" hidden="1" customHeight="1" x14ac:dyDescent="0.2">
      <c r="A112" s="795"/>
      <c r="B112" s="1115"/>
      <c r="C112" s="1063">
        <v>0</v>
      </c>
      <c r="D112" s="1095">
        <v>0</v>
      </c>
      <c r="E112" s="1063">
        <v>0</v>
      </c>
      <c r="F112" s="1062"/>
      <c r="G112" s="1062"/>
      <c r="H112" s="1062"/>
      <c r="I112" s="1063"/>
    </row>
    <row r="113" spans="1:9" s="73" customFormat="1" ht="15" hidden="1" customHeight="1" x14ac:dyDescent="0.2">
      <c r="A113" s="795"/>
      <c r="B113" s="1115"/>
      <c r="C113" s="1063">
        <v>0</v>
      </c>
      <c r="D113" s="1095">
        <v>0</v>
      </c>
      <c r="E113" s="1063">
        <v>0</v>
      </c>
      <c r="F113" s="1062"/>
      <c r="G113" s="1062"/>
      <c r="H113" s="1062"/>
      <c r="I113" s="1063"/>
    </row>
    <row r="114" spans="1:9" s="73" customFormat="1" ht="15" hidden="1" customHeight="1" x14ac:dyDescent="0.2">
      <c r="A114" s="795"/>
      <c r="B114" s="1115"/>
      <c r="C114" s="1063">
        <v>0</v>
      </c>
      <c r="D114" s="1095">
        <v>0</v>
      </c>
      <c r="E114" s="1063">
        <v>0</v>
      </c>
      <c r="F114" s="1062"/>
      <c r="G114" s="1062"/>
      <c r="H114" s="1062"/>
      <c r="I114" s="1063"/>
    </row>
    <row r="115" spans="1:9" s="73" customFormat="1" ht="15" hidden="1" customHeight="1" x14ac:dyDescent="0.2">
      <c r="A115" s="795"/>
      <c r="B115" s="1115"/>
      <c r="C115" s="1063">
        <v>0</v>
      </c>
      <c r="D115" s="1095">
        <v>0</v>
      </c>
      <c r="E115" s="1063">
        <v>0</v>
      </c>
      <c r="F115" s="1062"/>
      <c r="G115" s="1062"/>
      <c r="H115" s="1062"/>
      <c r="I115" s="1063"/>
    </row>
    <row r="116" spans="1:9" s="73" customFormat="1" ht="15" hidden="1" customHeight="1" x14ac:dyDescent="0.2">
      <c r="A116" s="795"/>
      <c r="B116" s="1115"/>
      <c r="C116" s="1063">
        <v>0</v>
      </c>
      <c r="D116" s="1095">
        <v>0</v>
      </c>
      <c r="E116" s="1063">
        <v>0</v>
      </c>
      <c r="F116" s="1062"/>
      <c r="G116" s="1062"/>
      <c r="H116" s="1062"/>
      <c r="I116" s="1063"/>
    </row>
    <row r="117" spans="1:9" s="73" customFormat="1" ht="15" hidden="1" customHeight="1" x14ac:dyDescent="0.2">
      <c r="A117" s="795"/>
      <c r="B117" s="1115"/>
      <c r="C117" s="1063">
        <v>0</v>
      </c>
      <c r="D117" s="1095">
        <v>0</v>
      </c>
      <c r="E117" s="1063">
        <v>0</v>
      </c>
      <c r="F117" s="1062"/>
      <c r="G117" s="1062"/>
      <c r="H117" s="1062"/>
      <c r="I117" s="1063"/>
    </row>
    <row r="118" spans="1:9" s="73" customFormat="1" ht="15" hidden="1" customHeight="1" x14ac:dyDescent="0.2">
      <c r="A118" s="795"/>
      <c r="B118" s="1115"/>
      <c r="C118" s="1063">
        <v>0</v>
      </c>
      <c r="D118" s="1095">
        <v>0</v>
      </c>
      <c r="E118" s="1063">
        <v>0</v>
      </c>
      <c r="F118" s="1062"/>
      <c r="G118" s="1062"/>
      <c r="H118" s="1062"/>
      <c r="I118" s="1063"/>
    </row>
    <row r="119" spans="1:9" s="73" customFormat="1" ht="15" hidden="1" customHeight="1" x14ac:dyDescent="0.2">
      <c r="A119" s="795"/>
      <c r="B119" s="1115"/>
      <c r="C119" s="1063">
        <v>0</v>
      </c>
      <c r="D119" s="1095">
        <v>0</v>
      </c>
      <c r="E119" s="1063">
        <v>0</v>
      </c>
      <c r="F119" s="1062"/>
      <c r="G119" s="1062"/>
      <c r="H119" s="1062"/>
      <c r="I119" s="1063"/>
    </row>
    <row r="120" spans="1:9" s="73" customFormat="1" ht="15" hidden="1" customHeight="1" x14ac:dyDescent="0.2">
      <c r="A120" s="795"/>
      <c r="B120" s="1115"/>
      <c r="C120" s="1063">
        <v>0</v>
      </c>
      <c r="D120" s="1095">
        <v>0</v>
      </c>
      <c r="E120" s="1063">
        <v>0</v>
      </c>
      <c r="F120" s="1062"/>
      <c r="G120" s="1062"/>
      <c r="H120" s="1062"/>
      <c r="I120" s="1063"/>
    </row>
    <row r="121" spans="1:9" s="73" customFormat="1" ht="15" hidden="1" customHeight="1" x14ac:dyDescent="0.2">
      <c r="A121" s="795"/>
      <c r="B121" s="1115"/>
      <c r="C121" s="1063">
        <v>0</v>
      </c>
      <c r="D121" s="1095">
        <v>0</v>
      </c>
      <c r="E121" s="1063">
        <v>0</v>
      </c>
      <c r="F121" s="1062"/>
      <c r="G121" s="1062"/>
      <c r="H121" s="1062"/>
      <c r="I121" s="1063"/>
    </row>
    <row r="122" spans="1:9" s="73" customFormat="1" ht="15" hidden="1" customHeight="1" x14ac:dyDescent="0.2">
      <c r="A122" s="795"/>
      <c r="B122" s="1115"/>
      <c r="C122" s="1063">
        <v>0</v>
      </c>
      <c r="D122" s="1095">
        <v>0</v>
      </c>
      <c r="E122" s="1063">
        <v>0</v>
      </c>
      <c r="F122" s="1062"/>
      <c r="G122" s="1062"/>
      <c r="H122" s="1062"/>
      <c r="I122" s="1063"/>
    </row>
    <row r="123" spans="1:9" s="73" customFormat="1" ht="15" hidden="1" customHeight="1" x14ac:dyDescent="0.2">
      <c r="A123" s="1075"/>
      <c r="B123" s="1115"/>
      <c r="C123" s="1063">
        <v>0</v>
      </c>
      <c r="D123" s="1095">
        <v>0</v>
      </c>
      <c r="E123" s="1063">
        <v>0</v>
      </c>
      <c r="F123" s="1062"/>
      <c r="G123" s="1062"/>
      <c r="H123" s="1062"/>
      <c r="I123" s="1063"/>
    </row>
    <row r="124" spans="1:9" s="73" customFormat="1" ht="15" hidden="1" customHeight="1" thickBot="1" x14ac:dyDescent="0.2">
      <c r="A124" s="795"/>
      <c r="B124" s="1115"/>
      <c r="C124" s="1063"/>
      <c r="D124" s="1095"/>
      <c r="E124" s="1063"/>
      <c r="F124" s="1062"/>
      <c r="G124" s="1062"/>
      <c r="H124" s="1062"/>
      <c r="I124" s="1063"/>
    </row>
    <row r="125" spans="1:9" s="73" customFormat="1" ht="15" hidden="1" customHeight="1" thickBot="1" x14ac:dyDescent="0.2">
      <c r="A125" s="773"/>
      <c r="B125" s="1120"/>
      <c r="C125" s="1081">
        <v>0</v>
      </c>
      <c r="D125" s="1117">
        <v>0</v>
      </c>
      <c r="E125" s="1081">
        <v>0</v>
      </c>
      <c r="F125" s="1080">
        <v>0</v>
      </c>
      <c r="G125" s="1080">
        <v>0</v>
      </c>
      <c r="H125" s="1080">
        <v>0</v>
      </c>
      <c r="I125" s="1081">
        <v>0</v>
      </c>
    </row>
    <row r="126" spans="1:9" s="73" customFormat="1" ht="15" hidden="1" customHeight="1" x14ac:dyDescent="0.2">
      <c r="A126" s="795"/>
      <c r="B126" s="1119"/>
      <c r="C126" s="1063">
        <v>0</v>
      </c>
      <c r="D126" s="1095">
        <v>0</v>
      </c>
      <c r="E126" s="1063">
        <v>0</v>
      </c>
      <c r="F126" s="1062"/>
      <c r="G126" s="1062"/>
      <c r="H126" s="1062"/>
      <c r="I126" s="1063"/>
    </row>
    <row r="127" spans="1:9" s="73" customFormat="1" ht="15" hidden="1" customHeight="1" x14ac:dyDescent="0.2">
      <c r="A127" s="795"/>
      <c r="B127" s="1119"/>
      <c r="C127" s="1063">
        <v>0</v>
      </c>
      <c r="D127" s="1095">
        <v>0</v>
      </c>
      <c r="E127" s="1063">
        <v>0</v>
      </c>
      <c r="F127" s="1062"/>
      <c r="G127" s="1062"/>
      <c r="H127" s="1062"/>
      <c r="I127" s="1063"/>
    </row>
    <row r="128" spans="1:9" s="73" customFormat="1" ht="15" hidden="1" customHeight="1" x14ac:dyDescent="0.2">
      <c r="A128" s="795"/>
      <c r="B128" s="1119"/>
      <c r="C128" s="1063">
        <v>0</v>
      </c>
      <c r="D128" s="1095">
        <v>0</v>
      </c>
      <c r="E128" s="1063">
        <v>0</v>
      </c>
      <c r="F128" s="1062"/>
      <c r="G128" s="1062"/>
      <c r="H128" s="1062"/>
      <c r="I128" s="1063"/>
    </row>
    <row r="129" spans="1:9" s="73" customFormat="1" ht="15" hidden="1" customHeight="1" x14ac:dyDescent="0.2">
      <c r="A129" s="795"/>
      <c r="B129" s="1119"/>
      <c r="C129" s="1063">
        <v>0</v>
      </c>
      <c r="D129" s="1095">
        <v>0</v>
      </c>
      <c r="E129" s="1063">
        <v>0</v>
      </c>
      <c r="F129" s="1062"/>
      <c r="G129" s="1062"/>
      <c r="H129" s="1062"/>
      <c r="I129" s="1063"/>
    </row>
    <row r="130" spans="1:9" s="73" customFormat="1" ht="15" hidden="1" customHeight="1" x14ac:dyDescent="0.2">
      <c r="A130" s="795"/>
      <c r="B130" s="1119"/>
      <c r="C130" s="1063">
        <v>0</v>
      </c>
      <c r="D130" s="1095">
        <v>0</v>
      </c>
      <c r="E130" s="1063">
        <v>0</v>
      </c>
      <c r="F130" s="1062"/>
      <c r="G130" s="1062"/>
      <c r="H130" s="1062"/>
      <c r="I130" s="1063"/>
    </row>
    <row r="131" spans="1:9" s="73" customFormat="1" ht="15" hidden="1" customHeight="1" x14ac:dyDescent="0.2">
      <c r="A131" s="795"/>
      <c r="B131" s="1119"/>
      <c r="C131" s="1063">
        <v>0</v>
      </c>
      <c r="D131" s="1095">
        <v>0</v>
      </c>
      <c r="E131" s="1063">
        <v>0</v>
      </c>
      <c r="F131" s="1062"/>
      <c r="G131" s="1062"/>
      <c r="H131" s="1062"/>
      <c r="I131" s="1063"/>
    </row>
    <row r="132" spans="1:9" s="73" customFormat="1" ht="15" hidden="1" customHeight="1" x14ac:dyDescent="0.2">
      <c r="A132" s="795"/>
      <c r="B132" s="1119"/>
      <c r="C132" s="1063">
        <v>0</v>
      </c>
      <c r="D132" s="1095">
        <v>0</v>
      </c>
      <c r="E132" s="1063">
        <v>0</v>
      </c>
      <c r="F132" s="1062"/>
      <c r="G132" s="1062"/>
      <c r="H132" s="1062"/>
      <c r="I132" s="1063"/>
    </row>
    <row r="133" spans="1:9" s="73" customFormat="1" ht="15" hidden="1" customHeight="1" x14ac:dyDescent="0.2">
      <c r="A133" s="795"/>
      <c r="B133" s="1119"/>
      <c r="C133" s="1063">
        <v>0</v>
      </c>
      <c r="D133" s="1095">
        <v>0</v>
      </c>
      <c r="E133" s="1063">
        <v>0</v>
      </c>
      <c r="F133" s="1062"/>
      <c r="G133" s="1062"/>
      <c r="H133" s="1062"/>
      <c r="I133" s="1063"/>
    </row>
    <row r="134" spans="1:9" s="73" customFormat="1" ht="15" hidden="1" customHeight="1" x14ac:dyDescent="0.2">
      <c r="A134" s="795"/>
      <c r="B134" s="1119"/>
      <c r="C134" s="1063">
        <v>0</v>
      </c>
      <c r="D134" s="1095">
        <v>0</v>
      </c>
      <c r="E134" s="1063">
        <v>0</v>
      </c>
      <c r="F134" s="1062"/>
      <c r="G134" s="1062"/>
      <c r="H134" s="1062"/>
      <c r="I134" s="1063"/>
    </row>
    <row r="135" spans="1:9" s="73" customFormat="1" ht="15" hidden="1" customHeight="1" x14ac:dyDescent="0.2">
      <c r="A135" s="795"/>
      <c r="B135" s="1119"/>
      <c r="C135" s="1063">
        <v>0</v>
      </c>
      <c r="D135" s="1095">
        <v>0</v>
      </c>
      <c r="E135" s="1063">
        <v>0</v>
      </c>
      <c r="F135" s="1062"/>
      <c r="G135" s="1062"/>
      <c r="H135" s="1062"/>
      <c r="I135" s="1063"/>
    </row>
    <row r="136" spans="1:9" s="73" customFormat="1" ht="15" hidden="1" customHeight="1" x14ac:dyDescent="0.2">
      <c r="A136" s="795"/>
      <c r="B136" s="1115"/>
      <c r="C136" s="1063">
        <v>0</v>
      </c>
      <c r="D136" s="1095">
        <v>0</v>
      </c>
      <c r="E136" s="1063">
        <v>0</v>
      </c>
      <c r="F136" s="1062"/>
      <c r="G136" s="1062"/>
      <c r="H136" s="1062"/>
      <c r="I136" s="1063"/>
    </row>
    <row r="137" spans="1:9" s="73" customFormat="1" ht="15" hidden="1" customHeight="1" x14ac:dyDescent="0.2">
      <c r="A137" s="795"/>
      <c r="B137" s="1115"/>
      <c r="C137" s="1063">
        <v>0</v>
      </c>
      <c r="D137" s="1095">
        <v>0</v>
      </c>
      <c r="E137" s="1063">
        <v>0</v>
      </c>
      <c r="F137" s="1062"/>
      <c r="G137" s="1062"/>
      <c r="H137" s="1062"/>
      <c r="I137" s="1063"/>
    </row>
    <row r="138" spans="1:9" s="73" customFormat="1" ht="15" hidden="1" customHeight="1" x14ac:dyDescent="0.2">
      <c r="A138" s="795"/>
      <c r="B138" s="1115"/>
      <c r="C138" s="1063">
        <v>0</v>
      </c>
      <c r="D138" s="1095">
        <v>0</v>
      </c>
      <c r="E138" s="1063">
        <v>0</v>
      </c>
      <c r="F138" s="1062"/>
      <c r="G138" s="1062"/>
      <c r="H138" s="1062"/>
      <c r="I138" s="1063"/>
    </row>
    <row r="139" spans="1:9" s="73" customFormat="1" ht="15" hidden="1" customHeight="1" x14ac:dyDescent="0.2">
      <c r="A139" s="795"/>
      <c r="B139" s="1115"/>
      <c r="C139" s="1063">
        <v>0</v>
      </c>
      <c r="D139" s="1095">
        <v>0</v>
      </c>
      <c r="E139" s="1063">
        <v>0</v>
      </c>
      <c r="F139" s="1062"/>
      <c r="G139" s="1062"/>
      <c r="H139" s="1062"/>
      <c r="I139" s="1063"/>
    </row>
    <row r="140" spans="1:9" s="73" customFormat="1" ht="15" hidden="1" customHeight="1" x14ac:dyDescent="0.2">
      <c r="A140" s="795"/>
      <c r="B140" s="1115"/>
      <c r="C140" s="1063">
        <v>0</v>
      </c>
      <c r="D140" s="1095">
        <v>0</v>
      </c>
      <c r="E140" s="1063">
        <v>0</v>
      </c>
      <c r="F140" s="1062"/>
      <c r="G140" s="1062"/>
      <c r="H140" s="1062"/>
      <c r="I140" s="1063"/>
    </row>
    <row r="141" spans="1:9" s="73" customFormat="1" ht="15" hidden="1" customHeight="1" x14ac:dyDescent="0.2">
      <c r="A141" s="795"/>
      <c r="B141" s="1115"/>
      <c r="C141" s="1063">
        <v>0</v>
      </c>
      <c r="D141" s="1095">
        <v>0</v>
      </c>
      <c r="E141" s="1063">
        <v>0</v>
      </c>
      <c r="F141" s="1062"/>
      <c r="G141" s="1062"/>
      <c r="H141" s="1062"/>
      <c r="I141" s="1063"/>
    </row>
    <row r="142" spans="1:9" s="73" customFormat="1" ht="15" hidden="1" customHeight="1" x14ac:dyDescent="0.2">
      <c r="A142" s="795"/>
      <c r="B142" s="1115"/>
      <c r="C142" s="1063">
        <v>0</v>
      </c>
      <c r="D142" s="1095">
        <v>0</v>
      </c>
      <c r="E142" s="1063">
        <v>0</v>
      </c>
      <c r="F142" s="1062"/>
      <c r="G142" s="1062"/>
      <c r="H142" s="1062"/>
      <c r="I142" s="1063"/>
    </row>
    <row r="143" spans="1:9" s="73" customFormat="1" ht="15" hidden="1" customHeight="1" x14ac:dyDescent="0.2">
      <c r="A143" s="795"/>
      <c r="B143" s="1115"/>
      <c r="C143" s="1063">
        <v>0</v>
      </c>
      <c r="D143" s="1095">
        <v>0</v>
      </c>
      <c r="E143" s="1063">
        <v>0</v>
      </c>
      <c r="F143" s="1062"/>
      <c r="G143" s="1062"/>
      <c r="H143" s="1062"/>
      <c r="I143" s="1063"/>
    </row>
    <row r="144" spans="1:9" s="73" customFormat="1" ht="15" hidden="1" customHeight="1" x14ac:dyDescent="0.2">
      <c r="A144" s="795"/>
      <c r="B144" s="1121"/>
      <c r="C144" s="1063">
        <v>0</v>
      </c>
      <c r="D144" s="1095">
        <v>0</v>
      </c>
      <c r="E144" s="1063">
        <v>0</v>
      </c>
      <c r="F144" s="1062"/>
      <c r="G144" s="1062"/>
      <c r="H144" s="1062"/>
      <c r="I144" s="1063"/>
    </row>
    <row r="145" spans="1:9" s="73" customFormat="1" ht="15" hidden="1" customHeight="1" x14ac:dyDescent="0.2">
      <c r="A145" s="795"/>
      <c r="B145" s="1115"/>
      <c r="C145" s="1063">
        <v>0</v>
      </c>
      <c r="D145" s="1095">
        <v>0</v>
      </c>
      <c r="E145" s="1063">
        <v>0</v>
      </c>
      <c r="F145" s="1062"/>
      <c r="G145" s="1062"/>
      <c r="H145" s="1062"/>
      <c r="I145" s="1063"/>
    </row>
    <row r="146" spans="1:9" s="73" customFormat="1" ht="15" hidden="1" customHeight="1" x14ac:dyDescent="0.2">
      <c r="A146" s="795"/>
      <c r="B146" s="1115"/>
      <c r="C146" s="1063">
        <v>0</v>
      </c>
      <c r="D146" s="1095">
        <v>0</v>
      </c>
      <c r="E146" s="1063">
        <v>0</v>
      </c>
      <c r="F146" s="1062"/>
      <c r="G146" s="1062"/>
      <c r="H146" s="1062"/>
      <c r="I146" s="1063"/>
    </row>
    <row r="147" spans="1:9" s="73" customFormat="1" ht="15" hidden="1" customHeight="1" x14ac:dyDescent="0.2">
      <c r="A147" s="795"/>
      <c r="B147" s="1115"/>
      <c r="C147" s="1063">
        <v>0</v>
      </c>
      <c r="D147" s="1095">
        <v>0</v>
      </c>
      <c r="E147" s="1063">
        <v>0</v>
      </c>
      <c r="F147" s="1062"/>
      <c r="G147" s="1062"/>
      <c r="H147" s="1062"/>
      <c r="I147" s="1063"/>
    </row>
    <row r="148" spans="1:9" s="73" customFormat="1" ht="15" hidden="1" customHeight="1" x14ac:dyDescent="0.2">
      <c r="A148" s="795"/>
      <c r="B148" s="1108"/>
      <c r="C148" s="1063">
        <v>0</v>
      </c>
      <c r="D148" s="1095">
        <v>0</v>
      </c>
      <c r="E148" s="1063">
        <v>0</v>
      </c>
      <c r="F148" s="1062"/>
      <c r="G148" s="1062"/>
      <c r="H148" s="1062"/>
      <c r="I148" s="1063"/>
    </row>
    <row r="149" spans="1:9" s="73" customFormat="1" ht="15" hidden="1" customHeight="1" x14ac:dyDescent="0.2">
      <c r="A149" s="795"/>
      <c r="B149" s="1108"/>
      <c r="C149" s="1063">
        <v>0</v>
      </c>
      <c r="D149" s="1095">
        <v>0</v>
      </c>
      <c r="E149" s="1063">
        <v>0</v>
      </c>
      <c r="F149" s="1062"/>
      <c r="G149" s="1062"/>
      <c r="H149" s="1062"/>
      <c r="I149" s="1063"/>
    </row>
    <row r="150" spans="1:9" s="73" customFormat="1" ht="15" hidden="1" customHeight="1" x14ac:dyDescent="0.2">
      <c r="A150" s="795"/>
      <c r="B150" s="1108"/>
      <c r="C150" s="1063">
        <v>0</v>
      </c>
      <c r="D150" s="1095">
        <v>0</v>
      </c>
      <c r="E150" s="1063">
        <v>0</v>
      </c>
      <c r="F150" s="1062"/>
      <c r="G150" s="1062"/>
      <c r="H150" s="1062"/>
      <c r="I150" s="1063"/>
    </row>
    <row r="151" spans="1:9" s="73" customFormat="1" ht="15" hidden="1" customHeight="1" x14ac:dyDescent="0.2">
      <c r="A151" s="795"/>
      <c r="B151" s="1108"/>
      <c r="C151" s="1063">
        <v>0</v>
      </c>
      <c r="D151" s="1095">
        <v>0</v>
      </c>
      <c r="E151" s="1063">
        <v>0</v>
      </c>
      <c r="F151" s="1062"/>
      <c r="G151" s="1062"/>
      <c r="H151" s="1062"/>
      <c r="I151" s="1063"/>
    </row>
    <row r="152" spans="1:9" s="73" customFormat="1" ht="15" hidden="1" customHeight="1" x14ac:dyDescent="0.2">
      <c r="A152" s="795"/>
      <c r="B152" s="1115"/>
      <c r="C152" s="1063">
        <v>0</v>
      </c>
      <c r="D152" s="1095">
        <v>0</v>
      </c>
      <c r="E152" s="1063">
        <v>0</v>
      </c>
      <c r="F152" s="1062"/>
      <c r="G152" s="1062"/>
      <c r="H152" s="1062"/>
      <c r="I152" s="1063"/>
    </row>
    <row r="153" spans="1:9" s="73" customFormat="1" ht="15" hidden="1" customHeight="1" x14ac:dyDescent="0.2">
      <c r="A153" s="795"/>
      <c r="B153" s="1115"/>
      <c r="C153" s="1063">
        <v>0</v>
      </c>
      <c r="D153" s="1095">
        <v>0</v>
      </c>
      <c r="E153" s="1063">
        <v>0</v>
      </c>
      <c r="F153" s="1062"/>
      <c r="G153" s="1062"/>
      <c r="H153" s="1062"/>
      <c r="I153" s="1063"/>
    </row>
    <row r="154" spans="1:9" s="73" customFormat="1" ht="15" hidden="1" customHeight="1" x14ac:dyDescent="0.2">
      <c r="A154" s="795"/>
      <c r="B154" s="1115"/>
      <c r="C154" s="1063">
        <v>0</v>
      </c>
      <c r="D154" s="1095">
        <v>0</v>
      </c>
      <c r="E154" s="1063">
        <v>0</v>
      </c>
      <c r="F154" s="1062"/>
      <c r="G154" s="1062"/>
      <c r="H154" s="1062"/>
      <c r="I154" s="1063"/>
    </row>
    <row r="155" spans="1:9" s="73" customFormat="1" ht="15" hidden="1" customHeight="1" x14ac:dyDescent="0.2">
      <c r="A155" s="795"/>
      <c r="B155" s="1115"/>
      <c r="C155" s="1063">
        <v>0</v>
      </c>
      <c r="D155" s="1095">
        <v>0</v>
      </c>
      <c r="E155" s="1063">
        <v>0</v>
      </c>
      <c r="F155" s="1062"/>
      <c r="G155" s="1062"/>
      <c r="H155" s="1062"/>
      <c r="I155" s="1063"/>
    </row>
    <row r="156" spans="1:9" s="73" customFormat="1" ht="15" hidden="1" customHeight="1" x14ac:dyDescent="0.2">
      <c r="A156" s="795"/>
      <c r="B156" s="1115"/>
      <c r="C156" s="1063">
        <v>0</v>
      </c>
      <c r="D156" s="1095">
        <v>0</v>
      </c>
      <c r="E156" s="1063">
        <v>0</v>
      </c>
      <c r="F156" s="1062"/>
      <c r="G156" s="1062"/>
      <c r="H156" s="1062"/>
      <c r="I156" s="1063"/>
    </row>
    <row r="157" spans="1:9" s="73" customFormat="1" ht="15" hidden="1" customHeight="1" x14ac:dyDescent="0.2">
      <c r="A157" s="795"/>
      <c r="B157" s="1115"/>
      <c r="C157" s="1063">
        <v>0</v>
      </c>
      <c r="D157" s="1095">
        <v>0</v>
      </c>
      <c r="E157" s="1063">
        <v>0</v>
      </c>
      <c r="F157" s="1062"/>
      <c r="G157" s="1062"/>
      <c r="H157" s="1062"/>
      <c r="I157" s="1063"/>
    </row>
    <row r="158" spans="1:9" s="73" customFormat="1" ht="15" hidden="1" customHeight="1" x14ac:dyDescent="0.2">
      <c r="A158" s="795"/>
      <c r="B158" s="1115"/>
      <c r="C158" s="1063">
        <v>0</v>
      </c>
      <c r="D158" s="1095">
        <v>0</v>
      </c>
      <c r="E158" s="1063">
        <v>0</v>
      </c>
      <c r="F158" s="1062"/>
      <c r="G158" s="1062"/>
      <c r="H158" s="1062"/>
      <c r="I158" s="1063"/>
    </row>
    <row r="159" spans="1:9" s="73" customFormat="1" ht="15" hidden="1" customHeight="1" x14ac:dyDescent="0.2">
      <c r="A159" s="795"/>
      <c r="B159" s="1115"/>
      <c r="C159" s="1063">
        <v>0</v>
      </c>
      <c r="D159" s="1095">
        <v>0</v>
      </c>
      <c r="E159" s="1063">
        <v>0</v>
      </c>
      <c r="F159" s="1062"/>
      <c r="G159" s="1062"/>
      <c r="H159" s="1062"/>
      <c r="I159" s="1063"/>
    </row>
    <row r="160" spans="1:9" s="73" customFormat="1" ht="15" hidden="1" customHeight="1" x14ac:dyDescent="0.2">
      <c r="A160" s="795"/>
      <c r="B160" s="1115"/>
      <c r="C160" s="1063">
        <v>0</v>
      </c>
      <c r="D160" s="1095">
        <v>0</v>
      </c>
      <c r="E160" s="1063">
        <v>0</v>
      </c>
      <c r="F160" s="1062"/>
      <c r="G160" s="1062"/>
      <c r="H160" s="1062"/>
      <c r="I160" s="1063"/>
    </row>
    <row r="161" spans="1:9" s="73" customFormat="1" ht="15" hidden="1" customHeight="1" x14ac:dyDescent="0.2">
      <c r="A161" s="795"/>
      <c r="B161" s="1115"/>
      <c r="C161" s="1063">
        <v>0</v>
      </c>
      <c r="D161" s="1095">
        <v>0</v>
      </c>
      <c r="E161" s="1063">
        <v>0</v>
      </c>
      <c r="F161" s="1062"/>
      <c r="G161" s="1062"/>
      <c r="H161" s="1062"/>
      <c r="I161" s="1063"/>
    </row>
    <row r="162" spans="1:9" s="73" customFormat="1" ht="15" hidden="1" customHeight="1" x14ac:dyDescent="0.2">
      <c r="A162" s="795"/>
      <c r="B162" s="1115"/>
      <c r="C162" s="1063">
        <v>0</v>
      </c>
      <c r="D162" s="1095">
        <v>0</v>
      </c>
      <c r="E162" s="1063">
        <v>0</v>
      </c>
      <c r="F162" s="1062"/>
      <c r="G162" s="1062"/>
      <c r="H162" s="1062"/>
      <c r="I162" s="1063"/>
    </row>
    <row r="163" spans="1:9" s="73" customFormat="1" ht="15" hidden="1" customHeight="1" x14ac:dyDescent="0.2">
      <c r="A163" s="795"/>
      <c r="B163" s="1115"/>
      <c r="C163" s="1063">
        <v>0</v>
      </c>
      <c r="D163" s="1095">
        <v>0</v>
      </c>
      <c r="E163" s="1063">
        <v>0</v>
      </c>
      <c r="F163" s="1062"/>
      <c r="G163" s="1062"/>
      <c r="H163" s="1062"/>
      <c r="I163" s="1063"/>
    </row>
    <row r="164" spans="1:9" s="1093" customFormat="1" ht="15.75" customHeight="1" thickBot="1" x14ac:dyDescent="0.25">
      <c r="A164" s="1122"/>
      <c r="B164" s="1123"/>
      <c r="C164" s="1090"/>
      <c r="D164" s="1124"/>
      <c r="E164" s="1090"/>
      <c r="F164" s="1089"/>
      <c r="G164" s="1089"/>
      <c r="H164" s="1089"/>
      <c r="I164" s="1090"/>
    </row>
    <row r="165" spans="1:9" s="1384" customFormat="1" ht="22.5" customHeight="1" thickBot="1" x14ac:dyDescent="0.25">
      <c r="A165" s="1462" t="s">
        <v>231</v>
      </c>
      <c r="B165" s="1463"/>
      <c r="C165" s="1464">
        <v>189843653</v>
      </c>
      <c r="D165" s="1465">
        <v>149483191</v>
      </c>
      <c r="E165" s="1464">
        <v>40360462</v>
      </c>
      <c r="F165" s="1466">
        <v>189843653</v>
      </c>
      <c r="G165" s="1465">
        <v>0</v>
      </c>
      <c r="H165" s="1465">
        <v>0</v>
      </c>
      <c r="I165" s="1467">
        <v>0</v>
      </c>
    </row>
    <row r="166" spans="1:9" ht="10.5" customHeight="1" x14ac:dyDescent="0.2">
      <c r="A166" s="800"/>
      <c r="B166" s="827"/>
      <c r="C166" s="848"/>
      <c r="D166" s="801"/>
      <c r="E166" s="802"/>
      <c r="F166" s="803"/>
      <c r="G166" s="801"/>
      <c r="H166" s="801"/>
      <c r="I166" s="802"/>
    </row>
    <row r="167" spans="1:9" s="5" customFormat="1" ht="15" x14ac:dyDescent="0.25">
      <c r="A167" s="773" t="s">
        <v>1084</v>
      </c>
      <c r="B167" s="828"/>
      <c r="C167" s="818">
        <v>38100000</v>
      </c>
      <c r="D167" s="779">
        <v>30000000</v>
      </c>
      <c r="E167" s="777">
        <v>8100000</v>
      </c>
      <c r="F167" s="778">
        <v>38100000</v>
      </c>
      <c r="G167" s="779">
        <v>0</v>
      </c>
      <c r="H167" s="779">
        <v>0</v>
      </c>
      <c r="I167" s="777">
        <v>0</v>
      </c>
    </row>
    <row r="168" spans="1:9" s="133" customFormat="1" ht="14.25" customHeight="1" x14ac:dyDescent="0.2">
      <c r="A168" s="1054"/>
      <c r="B168" s="1110" t="s">
        <v>1138</v>
      </c>
      <c r="C168" s="1058">
        <v>38100000</v>
      </c>
      <c r="D168" s="1059">
        <v>30000000</v>
      </c>
      <c r="E168" s="1058">
        <v>8100000</v>
      </c>
      <c r="F168" s="1057">
        <v>38100000</v>
      </c>
      <c r="G168" s="1057"/>
      <c r="H168" s="1057"/>
      <c r="I168" s="1058"/>
    </row>
    <row r="169" spans="1:9" s="133" customFormat="1" ht="14.25" hidden="1" customHeight="1" x14ac:dyDescent="0.2">
      <c r="A169" s="1084"/>
      <c r="B169" s="1110"/>
      <c r="C169" s="1058">
        <v>0</v>
      </c>
      <c r="D169" s="1059">
        <v>0</v>
      </c>
      <c r="E169" s="1058">
        <v>0</v>
      </c>
      <c r="F169" s="1057"/>
      <c r="G169" s="1057"/>
      <c r="H169" s="1057"/>
      <c r="I169" s="1058"/>
    </row>
    <row r="170" spans="1:9" s="133" customFormat="1" ht="14.25" hidden="1" customHeight="1" x14ac:dyDescent="0.2">
      <c r="A170" s="1084"/>
      <c r="B170" s="1110"/>
      <c r="C170" s="1058">
        <v>0</v>
      </c>
      <c r="D170" s="1059">
        <v>0</v>
      </c>
      <c r="E170" s="1058">
        <v>0</v>
      </c>
      <c r="F170" s="1057"/>
      <c r="G170" s="1057"/>
      <c r="H170" s="1057"/>
      <c r="I170" s="1058"/>
    </row>
    <row r="171" spans="1:9" s="133" customFormat="1" ht="15" hidden="1" x14ac:dyDescent="0.2">
      <c r="A171" s="1084"/>
      <c r="B171" s="1112"/>
      <c r="C171" s="1058">
        <v>0</v>
      </c>
      <c r="D171" s="1059">
        <v>0</v>
      </c>
      <c r="E171" s="1058">
        <v>0</v>
      </c>
      <c r="F171" s="1057"/>
      <c r="G171" s="1057"/>
      <c r="H171" s="1057"/>
      <c r="I171" s="1058"/>
    </row>
    <row r="172" spans="1:9" s="133" customFormat="1" ht="14.25" hidden="1" customHeight="1" x14ac:dyDescent="0.2">
      <c r="A172" s="1084"/>
      <c r="B172" s="1112"/>
      <c r="C172" s="1058">
        <v>0</v>
      </c>
      <c r="D172" s="1059">
        <v>0</v>
      </c>
      <c r="E172" s="1058">
        <v>0</v>
      </c>
      <c r="F172" s="1057"/>
      <c r="G172" s="1057"/>
      <c r="H172" s="1057"/>
      <c r="I172" s="1058"/>
    </row>
    <row r="173" spans="1:9" s="133" customFormat="1" ht="14.25" hidden="1" customHeight="1" x14ac:dyDescent="0.2">
      <c r="A173" s="1084"/>
      <c r="B173" s="1112"/>
      <c r="C173" s="1058">
        <v>0</v>
      </c>
      <c r="D173" s="1059">
        <v>0</v>
      </c>
      <c r="E173" s="1058">
        <v>0</v>
      </c>
      <c r="F173" s="1057"/>
      <c r="G173" s="1057"/>
      <c r="H173" s="1057"/>
      <c r="I173" s="1058"/>
    </row>
    <row r="174" spans="1:9" s="133" customFormat="1" ht="14.25" hidden="1" customHeight="1" x14ac:dyDescent="0.2">
      <c r="A174" s="1084"/>
      <c r="B174" s="1112"/>
      <c r="C174" s="1058">
        <v>0</v>
      </c>
      <c r="D174" s="1059">
        <v>0</v>
      </c>
      <c r="E174" s="1058">
        <v>0</v>
      </c>
      <c r="F174" s="1057"/>
      <c r="G174" s="1057"/>
      <c r="H174" s="1057"/>
      <c r="I174" s="1058"/>
    </row>
    <row r="175" spans="1:9" s="133" customFormat="1" ht="14.25" hidden="1" customHeight="1" x14ac:dyDescent="0.2">
      <c r="A175" s="1084"/>
      <c r="B175" s="1112"/>
      <c r="C175" s="1058">
        <v>0</v>
      </c>
      <c r="D175" s="1059">
        <v>0</v>
      </c>
      <c r="E175" s="1058">
        <v>0</v>
      </c>
      <c r="F175" s="1057"/>
      <c r="G175" s="1057"/>
      <c r="H175" s="1057"/>
      <c r="I175" s="1058"/>
    </row>
    <row r="176" spans="1:9" s="133" customFormat="1" ht="14.25" hidden="1" customHeight="1" x14ac:dyDescent="0.2">
      <c r="A176" s="1084"/>
      <c r="B176" s="1112"/>
      <c r="C176" s="1058">
        <v>0</v>
      </c>
      <c r="D176" s="1059">
        <v>0</v>
      </c>
      <c r="E176" s="1058">
        <v>0</v>
      </c>
      <c r="F176" s="1057"/>
      <c r="G176" s="1057"/>
      <c r="H176" s="1057"/>
      <c r="I176" s="1058"/>
    </row>
    <row r="177" spans="1:9" s="133" customFormat="1" ht="14.25" hidden="1" customHeight="1" x14ac:dyDescent="0.2">
      <c r="A177" s="1084"/>
      <c r="B177" s="1112"/>
      <c r="C177" s="1058">
        <v>0</v>
      </c>
      <c r="D177" s="1059">
        <v>0</v>
      </c>
      <c r="E177" s="1058">
        <v>0</v>
      </c>
      <c r="F177" s="1057"/>
      <c r="G177" s="1057"/>
      <c r="H177" s="1057"/>
      <c r="I177" s="1058"/>
    </row>
    <row r="178" spans="1:9" s="133" customFormat="1" ht="14.25" hidden="1" customHeight="1" x14ac:dyDescent="0.2">
      <c r="A178" s="1084"/>
      <c r="B178" s="1112"/>
      <c r="C178" s="1058">
        <v>0</v>
      </c>
      <c r="D178" s="1059">
        <v>0</v>
      </c>
      <c r="E178" s="1058">
        <v>0</v>
      </c>
      <c r="F178" s="1057"/>
      <c r="G178" s="1057"/>
      <c r="H178" s="1057"/>
      <c r="I178" s="1058"/>
    </row>
    <row r="179" spans="1:9" s="133" customFormat="1" ht="14.25" hidden="1" customHeight="1" x14ac:dyDescent="0.2">
      <c r="A179" s="1084"/>
      <c r="B179" s="1112"/>
      <c r="C179" s="1058">
        <v>0</v>
      </c>
      <c r="D179" s="1059">
        <v>0</v>
      </c>
      <c r="E179" s="1058">
        <v>0</v>
      </c>
      <c r="F179" s="1057"/>
      <c r="G179" s="1057"/>
      <c r="H179" s="1057"/>
      <c r="I179" s="1058"/>
    </row>
    <row r="180" spans="1:9" s="133" customFormat="1" ht="14.25" hidden="1" customHeight="1" x14ac:dyDescent="0.2">
      <c r="A180" s="1084"/>
      <c r="B180" s="1110"/>
      <c r="C180" s="1058">
        <v>0</v>
      </c>
      <c r="D180" s="1059">
        <v>0</v>
      </c>
      <c r="E180" s="1058">
        <v>0</v>
      </c>
      <c r="F180" s="1057"/>
      <c r="G180" s="1057"/>
      <c r="H180" s="1057"/>
      <c r="I180" s="1058"/>
    </row>
    <row r="181" spans="1:9" s="133" customFormat="1" ht="14.25" hidden="1" customHeight="1" x14ac:dyDescent="0.2">
      <c r="A181" s="1084"/>
      <c r="B181" s="1110"/>
      <c r="C181" s="1058">
        <v>0</v>
      </c>
      <c r="D181" s="1059">
        <v>0</v>
      </c>
      <c r="E181" s="1058">
        <v>0</v>
      </c>
      <c r="F181" s="1057"/>
      <c r="G181" s="1057"/>
      <c r="H181" s="1057"/>
      <c r="I181" s="1058"/>
    </row>
    <row r="182" spans="1:9" s="73" customFormat="1" ht="9.75" customHeight="1" thickBot="1" x14ac:dyDescent="0.25">
      <c r="A182" s="1084"/>
      <c r="B182" s="1110"/>
      <c r="C182" s="1113"/>
      <c r="D182" s="1062"/>
      <c r="E182" s="1063"/>
      <c r="F182" s="1066"/>
      <c r="G182" s="1066"/>
      <c r="H182" s="1066"/>
      <c r="I182" s="1107"/>
    </row>
    <row r="183" spans="1:9" s="1384" customFormat="1" ht="27.75" customHeight="1" thickBot="1" x14ac:dyDescent="0.25">
      <c r="A183" s="1462" t="s">
        <v>232</v>
      </c>
      <c r="B183" s="1463"/>
      <c r="C183" s="1471">
        <v>38100000</v>
      </c>
      <c r="D183" s="1468">
        <v>30000000</v>
      </c>
      <c r="E183" s="1464">
        <v>8100000</v>
      </c>
      <c r="F183" s="1466">
        <v>38100000</v>
      </c>
      <c r="G183" s="1465">
        <v>0</v>
      </c>
      <c r="H183" s="1465">
        <v>0</v>
      </c>
      <c r="I183" s="1467">
        <v>0</v>
      </c>
    </row>
    <row r="184" spans="1:9" s="64" customFormat="1" ht="15" customHeight="1" x14ac:dyDescent="0.25">
      <c r="A184" s="794"/>
      <c r="B184" s="804"/>
      <c r="C184" s="805"/>
      <c r="D184" s="782"/>
      <c r="E184" s="780"/>
      <c r="F184" s="806"/>
      <c r="G184" s="807"/>
      <c r="H184" s="807"/>
      <c r="I184" s="822"/>
    </row>
    <row r="185" spans="1:9" s="5" customFormat="1" ht="15" x14ac:dyDescent="0.25">
      <c r="A185" s="773" t="s">
        <v>1085</v>
      </c>
      <c r="B185" s="826"/>
      <c r="C185" s="818">
        <v>1769278370</v>
      </c>
      <c r="D185" s="779">
        <v>1430560285</v>
      </c>
      <c r="E185" s="777">
        <v>338718085</v>
      </c>
      <c r="F185" s="778">
        <v>1769278370</v>
      </c>
      <c r="G185" s="779">
        <v>0</v>
      </c>
      <c r="H185" s="779">
        <v>0</v>
      </c>
      <c r="I185" s="777">
        <v>0</v>
      </c>
    </row>
    <row r="186" spans="1:9" s="1473" customFormat="1" ht="15" x14ac:dyDescent="0.2">
      <c r="A186" s="1601"/>
      <c r="B186" s="1828" t="s">
        <v>1510</v>
      </c>
      <c r="C186" s="1474">
        <v>111501510</v>
      </c>
      <c r="D186" s="1476">
        <v>87796465</v>
      </c>
      <c r="E186" s="1472">
        <v>23705045</v>
      </c>
      <c r="F186" s="1829">
        <v>111501510</v>
      </c>
      <c r="G186" s="1478"/>
      <c r="H186" s="1478"/>
      <c r="I186" s="1474"/>
    </row>
    <row r="187" spans="1:9" s="1473" customFormat="1" ht="14.25" customHeight="1" x14ac:dyDescent="0.2">
      <c r="A187" s="1601"/>
      <c r="B187" s="1480" t="s">
        <v>1512</v>
      </c>
      <c r="C187" s="1474">
        <v>82000000</v>
      </c>
      <c r="D187" s="1476">
        <v>64566929</v>
      </c>
      <c r="E187" s="1474">
        <v>17433071</v>
      </c>
      <c r="F187" s="1476">
        <v>82000000</v>
      </c>
      <c r="G187" s="1478"/>
      <c r="H187" s="1478"/>
      <c r="I187" s="1474"/>
    </row>
    <row r="188" spans="1:9" s="1473" customFormat="1" ht="15" x14ac:dyDescent="0.2">
      <c r="A188" s="1601"/>
      <c r="B188" s="1830" t="s">
        <v>1513</v>
      </c>
      <c r="C188" s="1474">
        <v>100000000</v>
      </c>
      <c r="D188" s="1476">
        <v>78740157</v>
      </c>
      <c r="E188" s="1472">
        <v>21259843</v>
      </c>
      <c r="F188" s="1476">
        <v>100000000</v>
      </c>
      <c r="G188" s="1478"/>
      <c r="H188" s="1478"/>
      <c r="I188" s="1474"/>
    </row>
    <row r="189" spans="1:9" s="1473" customFormat="1" ht="15" x14ac:dyDescent="0.2">
      <c r="A189" s="1601"/>
      <c r="B189" s="1480" t="s">
        <v>1514</v>
      </c>
      <c r="C189" s="1474">
        <v>50000000</v>
      </c>
      <c r="D189" s="1476">
        <v>39370079</v>
      </c>
      <c r="E189" s="1474">
        <v>10629921</v>
      </c>
      <c r="F189" s="1476">
        <v>50000000</v>
      </c>
      <c r="G189" s="1478"/>
      <c r="H189" s="1478"/>
      <c r="I189" s="1474"/>
    </row>
    <row r="190" spans="1:9" s="1473" customFormat="1" ht="15" x14ac:dyDescent="0.2">
      <c r="A190" s="1601"/>
      <c r="B190" s="1830" t="s">
        <v>1515</v>
      </c>
      <c r="C190" s="1474">
        <v>41742926</v>
      </c>
      <c r="D190" s="1476">
        <v>32868446</v>
      </c>
      <c r="E190" s="1474">
        <v>8874480</v>
      </c>
      <c r="F190" s="1476">
        <v>41742926</v>
      </c>
      <c r="G190" s="1478"/>
      <c r="H190" s="1478"/>
      <c r="I190" s="1474"/>
    </row>
    <row r="191" spans="1:9" s="1473" customFormat="1" ht="15" x14ac:dyDescent="0.2">
      <c r="A191" s="1601"/>
      <c r="B191" s="1480" t="s">
        <v>1525</v>
      </c>
      <c r="C191" s="1474">
        <v>1178488</v>
      </c>
      <c r="D191" s="1831">
        <v>927945</v>
      </c>
      <c r="E191" s="1472">
        <v>250543</v>
      </c>
      <c r="F191" s="1476">
        <v>1178488</v>
      </c>
      <c r="G191" s="1478"/>
      <c r="H191" s="1478"/>
      <c r="I191" s="1474"/>
    </row>
    <row r="192" spans="1:9" s="1473" customFormat="1" ht="15" x14ac:dyDescent="0.2">
      <c r="A192" s="1601"/>
      <c r="B192" s="1480" t="s">
        <v>1526</v>
      </c>
      <c r="C192" s="1474">
        <v>5025009</v>
      </c>
      <c r="D192" s="1831">
        <v>5025009</v>
      </c>
      <c r="E192" s="1472">
        <v>0</v>
      </c>
      <c r="F192" s="1476">
        <v>5025009</v>
      </c>
      <c r="G192" s="1477"/>
      <c r="H192" s="1478"/>
      <c r="I192" s="1474"/>
    </row>
    <row r="193" spans="1:9" s="133" customFormat="1" ht="15" x14ac:dyDescent="0.2">
      <c r="A193" s="1054"/>
      <c r="B193" s="1109" t="s">
        <v>1505</v>
      </c>
      <c r="C193" s="1058">
        <v>10000000</v>
      </c>
      <c r="D193" s="1094">
        <v>7874016</v>
      </c>
      <c r="E193" s="1058">
        <v>2125984</v>
      </c>
      <c r="F193" s="1094">
        <v>10000000</v>
      </c>
      <c r="G193" s="1077"/>
      <c r="H193" s="1057"/>
      <c r="I193" s="1058"/>
    </row>
    <row r="194" spans="1:9" s="133" customFormat="1" ht="15" x14ac:dyDescent="0.2">
      <c r="A194" s="1054"/>
      <c r="B194" s="1109" t="s">
        <v>1506</v>
      </c>
      <c r="C194" s="1058">
        <v>173689475</v>
      </c>
      <c r="D194" s="1831">
        <v>173122764</v>
      </c>
      <c r="E194" s="1821">
        <v>566711</v>
      </c>
      <c r="F194" s="1094">
        <v>173689475</v>
      </c>
      <c r="G194" s="1077"/>
      <c r="H194" s="1057"/>
      <c r="I194" s="1058"/>
    </row>
    <row r="195" spans="1:9" s="133" customFormat="1" ht="15" x14ac:dyDescent="0.2">
      <c r="A195" s="1054"/>
      <c r="B195" s="1109" t="s">
        <v>1507</v>
      </c>
      <c r="C195" s="1058">
        <v>90000000</v>
      </c>
      <c r="D195" s="1094">
        <v>70866142</v>
      </c>
      <c r="E195" s="1058">
        <v>19133858</v>
      </c>
      <c r="F195" s="1094">
        <v>90000000</v>
      </c>
      <c r="G195" s="1077"/>
      <c r="H195" s="1057"/>
      <c r="I195" s="1058"/>
    </row>
    <row r="196" spans="1:9" s="133" customFormat="1" ht="15" x14ac:dyDescent="0.2">
      <c r="A196" s="1054"/>
      <c r="B196" s="1109" t="s">
        <v>1508</v>
      </c>
      <c r="C196" s="1058">
        <v>9400000</v>
      </c>
      <c r="D196" s="1094">
        <v>7401575</v>
      </c>
      <c r="E196" s="1058">
        <v>1998425</v>
      </c>
      <c r="F196" s="1077">
        <v>9400000</v>
      </c>
      <c r="G196" s="1057"/>
      <c r="H196" s="1057"/>
      <c r="I196" s="1058"/>
    </row>
    <row r="197" spans="1:9" s="133" customFormat="1" ht="15" x14ac:dyDescent="0.2">
      <c r="A197" s="1054"/>
      <c r="B197" s="1108" t="s">
        <v>1509</v>
      </c>
      <c r="C197" s="1058">
        <v>13999999</v>
      </c>
      <c r="D197" s="1831">
        <v>11023622</v>
      </c>
      <c r="E197" s="1472">
        <v>2976377</v>
      </c>
      <c r="F197" s="1077">
        <v>13999999</v>
      </c>
      <c r="G197" s="1057"/>
      <c r="H197" s="1057"/>
      <c r="I197" s="1058"/>
    </row>
    <row r="198" spans="1:9" s="133" customFormat="1" ht="15" x14ac:dyDescent="0.2">
      <c r="A198" s="1054"/>
      <c r="B198" s="1108" t="s">
        <v>1511</v>
      </c>
      <c r="C198" s="1058">
        <v>210000000</v>
      </c>
      <c r="D198" s="1094">
        <v>165354331</v>
      </c>
      <c r="E198" s="1058">
        <v>44645669</v>
      </c>
      <c r="F198" s="1077">
        <v>210000000</v>
      </c>
      <c r="G198" s="1057"/>
      <c r="H198" s="1057"/>
      <c r="I198" s="1058"/>
    </row>
    <row r="199" spans="1:9" s="133" customFormat="1" ht="15" x14ac:dyDescent="0.2">
      <c r="A199" s="1054"/>
      <c r="B199" s="1110" t="s">
        <v>1119</v>
      </c>
      <c r="C199" s="1058">
        <v>400000000</v>
      </c>
      <c r="D199" s="1094">
        <v>314960630</v>
      </c>
      <c r="E199" s="1058">
        <v>85039370</v>
      </c>
      <c r="F199" s="1077">
        <v>400000000</v>
      </c>
      <c r="G199" s="1057"/>
      <c r="H199" s="1057"/>
      <c r="I199" s="1058"/>
    </row>
    <row r="200" spans="1:9" s="133" customFormat="1" ht="15" x14ac:dyDescent="0.2">
      <c r="A200" s="1054"/>
      <c r="B200" s="1827" t="s">
        <v>1516</v>
      </c>
      <c r="C200" s="1058">
        <v>43726220</v>
      </c>
      <c r="D200" s="1094">
        <v>34430094</v>
      </c>
      <c r="E200" s="1472">
        <v>9296126</v>
      </c>
      <c r="F200" s="1077">
        <v>43726220</v>
      </c>
      <c r="G200" s="1057"/>
      <c r="H200" s="1057"/>
      <c r="I200" s="1058"/>
    </row>
    <row r="201" spans="1:9" s="133" customFormat="1" ht="15" x14ac:dyDescent="0.2">
      <c r="A201" s="1054"/>
      <c r="B201" s="1108" t="s">
        <v>1517</v>
      </c>
      <c r="C201" s="1058">
        <v>30840680</v>
      </c>
      <c r="D201" s="1094">
        <v>24284000</v>
      </c>
      <c r="E201" s="1058">
        <v>6556680</v>
      </c>
      <c r="F201" s="1077">
        <v>30840680</v>
      </c>
      <c r="G201" s="1057"/>
      <c r="H201" s="1057"/>
      <c r="I201" s="1058"/>
    </row>
    <row r="202" spans="1:9" s="133" customFormat="1" ht="15" x14ac:dyDescent="0.2">
      <c r="A202" s="1054"/>
      <c r="B202" s="1108" t="s">
        <v>1518</v>
      </c>
      <c r="C202" s="1058">
        <v>22902863</v>
      </c>
      <c r="D202" s="1094">
        <v>18033750</v>
      </c>
      <c r="E202" s="1058">
        <v>4869113</v>
      </c>
      <c r="F202" s="1094">
        <v>22902863</v>
      </c>
      <c r="G202" s="1057"/>
      <c r="H202" s="1057"/>
      <c r="I202" s="1058"/>
    </row>
    <row r="203" spans="1:9" s="133" customFormat="1" ht="15" x14ac:dyDescent="0.2">
      <c r="A203" s="1054"/>
      <c r="B203" s="1108" t="s">
        <v>1519</v>
      </c>
      <c r="C203" s="1058">
        <v>101437500</v>
      </c>
      <c r="D203" s="1094">
        <v>79872047</v>
      </c>
      <c r="E203" s="1058">
        <v>21565453</v>
      </c>
      <c r="F203" s="1094">
        <v>101437500</v>
      </c>
      <c r="G203" s="1057"/>
      <c r="H203" s="1057"/>
      <c r="I203" s="1058"/>
    </row>
    <row r="204" spans="1:9" s="133" customFormat="1" ht="15" x14ac:dyDescent="0.2">
      <c r="A204" s="1054"/>
      <c r="B204" s="1108" t="s">
        <v>1520</v>
      </c>
      <c r="C204" s="1058">
        <v>150000000</v>
      </c>
      <c r="D204" s="1094">
        <v>118110236</v>
      </c>
      <c r="E204" s="1058">
        <v>31889764</v>
      </c>
      <c r="F204" s="1057">
        <v>150000000</v>
      </c>
      <c r="G204" s="1057"/>
      <c r="H204" s="1057"/>
      <c r="I204" s="1058"/>
    </row>
    <row r="205" spans="1:9" s="133" customFormat="1" ht="15" x14ac:dyDescent="0.2">
      <c r="A205" s="1054"/>
      <c r="B205" s="1108" t="s">
        <v>1521</v>
      </c>
      <c r="C205" s="1058">
        <v>91833700</v>
      </c>
      <c r="D205" s="1094">
        <v>72310000</v>
      </c>
      <c r="E205" s="1058">
        <v>19523700</v>
      </c>
      <c r="F205" s="1057">
        <v>91833700</v>
      </c>
      <c r="G205" s="1077"/>
      <c r="H205" s="1057"/>
      <c r="I205" s="1058"/>
    </row>
    <row r="206" spans="1:9" s="133" customFormat="1" ht="15" x14ac:dyDescent="0.2">
      <c r="A206" s="1054"/>
      <c r="B206" s="1108" t="s">
        <v>1522</v>
      </c>
      <c r="C206" s="1058">
        <v>5000000</v>
      </c>
      <c r="D206" s="1094">
        <v>3937008</v>
      </c>
      <c r="E206" s="1058">
        <v>1062992</v>
      </c>
      <c r="F206" s="1057">
        <v>5000000</v>
      </c>
      <c r="G206" s="1077"/>
      <c r="H206" s="1057"/>
      <c r="I206" s="1058"/>
    </row>
    <row r="207" spans="1:9" s="133" customFormat="1" ht="15" x14ac:dyDescent="0.2">
      <c r="A207" s="1054"/>
      <c r="B207" s="1110" t="s">
        <v>1523</v>
      </c>
      <c r="C207" s="1058">
        <v>15000000</v>
      </c>
      <c r="D207" s="1094">
        <v>11811024</v>
      </c>
      <c r="E207" s="1058">
        <v>3188976</v>
      </c>
      <c r="F207" s="1057">
        <v>15000000</v>
      </c>
      <c r="G207" s="1057"/>
      <c r="H207" s="1057"/>
      <c r="I207" s="1058"/>
    </row>
    <row r="208" spans="1:9" s="133" customFormat="1" ht="15" x14ac:dyDescent="0.2">
      <c r="A208" s="1054"/>
      <c r="B208" s="1110" t="s">
        <v>1524</v>
      </c>
      <c r="C208" s="1058">
        <v>10000000</v>
      </c>
      <c r="D208" s="1094">
        <v>7874016</v>
      </c>
      <c r="E208" s="1058">
        <v>2125984</v>
      </c>
      <c r="F208" s="1057">
        <v>10000000</v>
      </c>
      <c r="G208" s="1057"/>
      <c r="H208" s="1057"/>
      <c r="I208" s="1058"/>
    </row>
    <row r="209" spans="1:9" s="133" customFormat="1" ht="15" hidden="1" x14ac:dyDescent="0.2">
      <c r="A209" s="1054"/>
      <c r="B209" s="1110"/>
      <c r="C209" s="1058">
        <v>0</v>
      </c>
      <c r="D209" s="1094">
        <v>0</v>
      </c>
      <c r="E209" s="1058">
        <v>0</v>
      </c>
      <c r="F209" s="1057"/>
      <c r="G209" s="1057"/>
      <c r="H209" s="1057"/>
      <c r="I209" s="1058"/>
    </row>
    <row r="210" spans="1:9" s="133" customFormat="1" ht="15" hidden="1" x14ac:dyDescent="0.2">
      <c r="A210" s="1054"/>
      <c r="B210" s="1110"/>
      <c r="C210" s="1058">
        <v>0</v>
      </c>
      <c r="D210" s="1094">
        <v>0</v>
      </c>
      <c r="E210" s="1058">
        <v>0</v>
      </c>
      <c r="F210" s="1057"/>
      <c r="G210" s="1057"/>
      <c r="H210" s="1057"/>
      <c r="I210" s="1058"/>
    </row>
    <row r="211" spans="1:9" s="133" customFormat="1" ht="15" hidden="1" x14ac:dyDescent="0.2">
      <c r="A211" s="1054"/>
      <c r="B211" s="1110"/>
      <c r="C211" s="1058">
        <v>0</v>
      </c>
      <c r="D211" s="1094">
        <v>0</v>
      </c>
      <c r="E211" s="1058">
        <v>0</v>
      </c>
      <c r="F211" s="1057"/>
      <c r="G211" s="1057"/>
      <c r="H211" s="1057"/>
      <c r="I211" s="1058"/>
    </row>
    <row r="212" spans="1:9" s="133" customFormat="1" ht="15" hidden="1" x14ac:dyDescent="0.2">
      <c r="A212" s="1054"/>
      <c r="B212" s="1110"/>
      <c r="C212" s="1058">
        <v>0</v>
      </c>
      <c r="D212" s="1094">
        <v>0</v>
      </c>
      <c r="E212" s="1058">
        <v>0</v>
      </c>
      <c r="F212" s="1057"/>
      <c r="G212" s="1057"/>
      <c r="H212" s="1057"/>
      <c r="I212" s="1058"/>
    </row>
    <row r="213" spans="1:9" s="133" customFormat="1" ht="15" hidden="1" x14ac:dyDescent="0.2">
      <c r="A213" s="1054"/>
      <c r="B213" s="1110"/>
      <c r="C213" s="1058">
        <v>0</v>
      </c>
      <c r="D213" s="1094">
        <v>0</v>
      </c>
      <c r="E213" s="1058">
        <v>0</v>
      </c>
      <c r="F213" s="1057"/>
      <c r="G213" s="1057"/>
      <c r="H213" s="1057"/>
      <c r="I213" s="1058"/>
    </row>
    <row r="214" spans="1:9" s="133" customFormat="1" ht="15" hidden="1" x14ac:dyDescent="0.2">
      <c r="A214" s="1054"/>
      <c r="B214" s="1110"/>
      <c r="C214" s="1058">
        <v>0</v>
      </c>
      <c r="D214" s="1094">
        <v>0</v>
      </c>
      <c r="E214" s="1058">
        <v>0</v>
      </c>
      <c r="F214" s="1057"/>
      <c r="G214" s="1057"/>
      <c r="H214" s="1057"/>
      <c r="I214" s="1058"/>
    </row>
    <row r="215" spans="1:9" s="133" customFormat="1" ht="15" hidden="1" x14ac:dyDescent="0.2">
      <c r="A215" s="1054"/>
      <c r="B215" s="1110"/>
      <c r="C215" s="1058">
        <v>0</v>
      </c>
      <c r="D215" s="1094">
        <v>0</v>
      </c>
      <c r="E215" s="1058">
        <v>0</v>
      </c>
      <c r="F215" s="1057"/>
      <c r="G215" s="1057"/>
      <c r="H215" s="1057"/>
      <c r="I215" s="1058"/>
    </row>
    <row r="216" spans="1:9" s="133" customFormat="1" ht="15" hidden="1" x14ac:dyDescent="0.2">
      <c r="A216" s="1054"/>
      <c r="B216" s="1110"/>
      <c r="C216" s="1058">
        <v>0</v>
      </c>
      <c r="D216" s="1094">
        <v>0</v>
      </c>
      <c r="E216" s="1058">
        <v>0</v>
      </c>
      <c r="F216" s="1057"/>
      <c r="G216" s="1057"/>
      <c r="H216" s="1057"/>
      <c r="I216" s="1058"/>
    </row>
    <row r="217" spans="1:9" s="133" customFormat="1" ht="15" hidden="1" x14ac:dyDescent="0.2">
      <c r="A217" s="1054"/>
      <c r="B217" s="1110"/>
      <c r="C217" s="1058">
        <v>0</v>
      </c>
      <c r="D217" s="1094">
        <v>0</v>
      </c>
      <c r="E217" s="1058">
        <v>0</v>
      </c>
      <c r="F217" s="1057"/>
      <c r="G217" s="1057"/>
      <c r="H217" s="1057"/>
      <c r="I217" s="1058"/>
    </row>
    <row r="218" spans="1:9" s="133" customFormat="1" ht="15" hidden="1" x14ac:dyDescent="0.2">
      <c r="A218" s="1054"/>
      <c r="B218" s="1110"/>
      <c r="C218" s="1058">
        <v>0</v>
      </c>
      <c r="D218" s="1094">
        <v>0</v>
      </c>
      <c r="E218" s="1058">
        <v>0</v>
      </c>
      <c r="F218" s="1057"/>
      <c r="G218" s="1057"/>
      <c r="H218" s="1057"/>
      <c r="I218" s="1058"/>
    </row>
    <row r="219" spans="1:9" s="133" customFormat="1" ht="15" hidden="1" x14ac:dyDescent="0.2">
      <c r="A219" s="1054"/>
      <c r="B219" s="1110"/>
      <c r="C219" s="1058">
        <v>0</v>
      </c>
      <c r="D219" s="1094">
        <v>0</v>
      </c>
      <c r="E219" s="1058">
        <v>0</v>
      </c>
      <c r="F219" s="1057"/>
      <c r="G219" s="1057"/>
      <c r="H219" s="1057"/>
      <c r="I219" s="1058"/>
    </row>
    <row r="220" spans="1:9" s="133" customFormat="1" ht="15" hidden="1" x14ac:dyDescent="0.2">
      <c r="A220" s="1054"/>
      <c r="B220" s="1110"/>
      <c r="C220" s="1058">
        <v>0</v>
      </c>
      <c r="D220" s="1094">
        <v>0</v>
      </c>
      <c r="E220" s="1058">
        <v>0</v>
      </c>
      <c r="F220" s="1057"/>
      <c r="G220" s="1057"/>
      <c r="H220" s="1057"/>
      <c r="I220" s="1058"/>
    </row>
    <row r="221" spans="1:9" s="133" customFormat="1" ht="15" hidden="1" x14ac:dyDescent="0.2">
      <c r="A221" s="1054"/>
      <c r="B221" s="1110"/>
      <c r="C221" s="1058">
        <v>0</v>
      </c>
      <c r="D221" s="1094">
        <v>0</v>
      </c>
      <c r="E221" s="1058">
        <v>0</v>
      </c>
      <c r="F221" s="1057"/>
      <c r="G221" s="1057"/>
      <c r="H221" s="1057"/>
      <c r="I221" s="1058"/>
    </row>
    <row r="222" spans="1:9" s="133" customFormat="1" ht="15" hidden="1" x14ac:dyDescent="0.2">
      <c r="A222" s="1054"/>
      <c r="B222" s="1110"/>
      <c r="C222" s="1058">
        <v>0</v>
      </c>
      <c r="D222" s="1094">
        <v>0</v>
      </c>
      <c r="E222" s="1058">
        <v>0</v>
      </c>
      <c r="F222" s="1057"/>
      <c r="G222" s="1057"/>
      <c r="H222" s="1057"/>
      <c r="I222" s="1058"/>
    </row>
    <row r="223" spans="1:9" s="133" customFormat="1" ht="15" hidden="1" x14ac:dyDescent="0.2">
      <c r="A223" s="1054"/>
      <c r="B223" s="1110"/>
      <c r="C223" s="1058">
        <v>0</v>
      </c>
      <c r="D223" s="1094">
        <v>0</v>
      </c>
      <c r="E223" s="1058">
        <v>0</v>
      </c>
      <c r="F223" s="1057"/>
      <c r="G223" s="1057"/>
      <c r="H223" s="1057"/>
      <c r="I223" s="1058"/>
    </row>
    <row r="224" spans="1:9" s="133" customFormat="1" ht="15" hidden="1" x14ac:dyDescent="0.2">
      <c r="A224" s="1054"/>
      <c r="B224" s="1110"/>
      <c r="C224" s="1058">
        <v>0</v>
      </c>
      <c r="D224" s="1094">
        <v>0</v>
      </c>
      <c r="E224" s="1058">
        <v>0</v>
      </c>
      <c r="F224" s="1057"/>
      <c r="G224" s="1057"/>
      <c r="H224" s="1057"/>
      <c r="I224" s="1058"/>
    </row>
    <row r="225" spans="1:9" s="133" customFormat="1" ht="15" hidden="1" x14ac:dyDescent="0.2">
      <c r="A225" s="1054"/>
      <c r="B225" s="1110"/>
      <c r="C225" s="1058">
        <v>0</v>
      </c>
      <c r="D225" s="1094">
        <v>0</v>
      </c>
      <c r="E225" s="1058">
        <v>0</v>
      </c>
      <c r="F225" s="1057"/>
      <c r="G225" s="1057"/>
      <c r="H225" s="1057"/>
      <c r="I225" s="1058"/>
    </row>
    <row r="226" spans="1:9" s="73" customFormat="1" ht="15" hidden="1" x14ac:dyDescent="0.2">
      <c r="A226" s="1084"/>
      <c r="B226" s="1481"/>
      <c r="C226" s="1474">
        <v>0</v>
      </c>
      <c r="D226" s="1475">
        <v>0</v>
      </c>
      <c r="E226" s="1474">
        <v>0</v>
      </c>
      <c r="F226" s="1062"/>
      <c r="G226" s="1062"/>
      <c r="H226" s="1062"/>
      <c r="I226" s="1063"/>
    </row>
    <row r="227" spans="1:9" s="73" customFormat="1" ht="15" hidden="1" x14ac:dyDescent="0.2">
      <c r="A227" s="1084"/>
      <c r="B227" s="1110"/>
      <c r="C227" s="1474">
        <v>0</v>
      </c>
      <c r="D227" s="1475">
        <v>0</v>
      </c>
      <c r="E227" s="1474">
        <v>0</v>
      </c>
      <c r="F227" s="1095"/>
      <c r="G227" s="1062"/>
      <c r="H227" s="1062"/>
      <c r="I227" s="1063"/>
    </row>
    <row r="228" spans="1:9" s="73" customFormat="1" ht="15" hidden="1" x14ac:dyDescent="0.2">
      <c r="A228" s="1084"/>
      <c r="B228" s="1481"/>
      <c r="C228" s="1474">
        <v>0</v>
      </c>
      <c r="D228" s="1475">
        <v>0</v>
      </c>
      <c r="E228" s="1474">
        <v>0</v>
      </c>
      <c r="F228" s="1062"/>
      <c r="G228" s="1062"/>
      <c r="H228" s="1062"/>
      <c r="I228" s="1063"/>
    </row>
    <row r="229" spans="1:9" s="73" customFormat="1" ht="15" hidden="1" x14ac:dyDescent="0.2">
      <c r="A229" s="1084"/>
      <c r="B229" s="1481"/>
      <c r="C229" s="1474">
        <v>0</v>
      </c>
      <c r="D229" s="1475">
        <v>0</v>
      </c>
      <c r="E229" s="1474">
        <v>0</v>
      </c>
      <c r="F229" s="1062"/>
      <c r="G229" s="1062"/>
      <c r="H229" s="1062"/>
      <c r="I229" s="1063"/>
    </row>
    <row r="230" spans="1:9" s="73" customFormat="1" ht="15" hidden="1" x14ac:dyDescent="0.2">
      <c r="A230" s="1084"/>
      <c r="B230" s="1481"/>
      <c r="C230" s="1474">
        <v>0</v>
      </c>
      <c r="D230" s="1475">
        <v>0</v>
      </c>
      <c r="E230" s="1474">
        <v>0</v>
      </c>
      <c r="F230" s="1062"/>
      <c r="G230" s="1062"/>
      <c r="H230" s="1062"/>
      <c r="I230" s="1063"/>
    </row>
    <row r="231" spans="1:9" s="73" customFormat="1" ht="15" hidden="1" x14ac:dyDescent="0.2">
      <c r="A231" s="1084"/>
      <c r="B231" s="1481"/>
      <c r="C231" s="1474">
        <v>0</v>
      </c>
      <c r="D231" s="1475">
        <v>0</v>
      </c>
      <c r="E231" s="1474">
        <v>0</v>
      </c>
      <c r="F231" s="1062"/>
      <c r="G231" s="1062"/>
      <c r="H231" s="1062"/>
      <c r="I231" s="1063"/>
    </row>
    <row r="232" spans="1:9" s="73" customFormat="1" ht="15" hidden="1" x14ac:dyDescent="0.2">
      <c r="A232" s="1084"/>
      <c r="B232" s="1481"/>
      <c r="C232" s="1474">
        <v>0</v>
      </c>
      <c r="D232" s="1475">
        <v>0</v>
      </c>
      <c r="E232" s="1474">
        <v>0</v>
      </c>
      <c r="F232" s="1062"/>
      <c r="G232" s="1062"/>
      <c r="H232" s="1062"/>
      <c r="I232" s="1063"/>
    </row>
    <row r="233" spans="1:9" s="73" customFormat="1" ht="15" hidden="1" x14ac:dyDescent="0.2">
      <c r="A233" s="1084"/>
      <c r="B233" s="1481"/>
      <c r="C233" s="1474">
        <v>0</v>
      </c>
      <c r="D233" s="1475">
        <v>0</v>
      </c>
      <c r="E233" s="1474">
        <v>0</v>
      </c>
      <c r="F233" s="1062"/>
      <c r="G233" s="1062"/>
      <c r="H233" s="1062"/>
      <c r="I233" s="1063"/>
    </row>
    <row r="234" spans="1:9" s="73" customFormat="1" ht="15" hidden="1" x14ac:dyDescent="0.2">
      <c r="A234" s="1084"/>
      <c r="B234" s="1481"/>
      <c r="C234" s="1474">
        <v>0</v>
      </c>
      <c r="D234" s="1475">
        <v>0</v>
      </c>
      <c r="E234" s="1474">
        <v>0</v>
      </c>
      <c r="F234" s="1062"/>
      <c r="G234" s="1062"/>
      <c r="H234" s="1062"/>
      <c r="I234" s="1063"/>
    </row>
    <row r="235" spans="1:9" s="73" customFormat="1" ht="15" hidden="1" x14ac:dyDescent="0.2">
      <c r="A235" s="1084"/>
      <c r="B235" s="1481"/>
      <c r="C235" s="1474">
        <v>0</v>
      </c>
      <c r="D235" s="1475">
        <v>0</v>
      </c>
      <c r="E235" s="1474">
        <v>0</v>
      </c>
      <c r="F235" s="1062"/>
      <c r="G235" s="1062"/>
      <c r="H235" s="1062"/>
      <c r="I235" s="1063"/>
    </row>
    <row r="236" spans="1:9" s="73" customFormat="1" ht="15" hidden="1" x14ac:dyDescent="0.2">
      <c r="A236" s="1084"/>
      <c r="B236" s="1481"/>
      <c r="C236" s="1474">
        <v>0</v>
      </c>
      <c r="D236" s="1475">
        <v>0</v>
      </c>
      <c r="E236" s="1474">
        <v>0</v>
      </c>
      <c r="F236" s="1062"/>
      <c r="G236" s="1062"/>
      <c r="H236" s="1062"/>
      <c r="I236" s="1063"/>
    </row>
    <row r="237" spans="1:9" s="73" customFormat="1" ht="15" hidden="1" x14ac:dyDescent="0.2">
      <c r="A237" s="1084"/>
      <c r="B237" s="1481"/>
      <c r="C237" s="1474">
        <v>0</v>
      </c>
      <c r="D237" s="1475">
        <v>0</v>
      </c>
      <c r="E237" s="1474">
        <v>0</v>
      </c>
      <c r="F237" s="1062"/>
      <c r="G237" s="1062"/>
      <c r="H237" s="1062"/>
      <c r="I237" s="1063"/>
    </row>
    <row r="238" spans="1:9" s="73" customFormat="1" ht="15" hidden="1" x14ac:dyDescent="0.2">
      <c r="A238" s="1084"/>
      <c r="B238" s="1110"/>
      <c r="C238" s="1474">
        <v>0</v>
      </c>
      <c r="D238" s="1475">
        <v>0</v>
      </c>
      <c r="E238" s="1474">
        <v>0</v>
      </c>
      <c r="F238" s="1095"/>
      <c r="G238" s="1062"/>
      <c r="H238" s="1062"/>
      <c r="I238" s="1063"/>
    </row>
    <row r="239" spans="1:9" s="64" customFormat="1" ht="14.25" hidden="1" customHeight="1" thickBot="1" x14ac:dyDescent="0.25">
      <c r="A239" s="773"/>
      <c r="B239" s="826"/>
      <c r="C239" s="849">
        <v>0</v>
      </c>
      <c r="D239" s="776">
        <v>0</v>
      </c>
      <c r="E239" s="774">
        <v>0</v>
      </c>
      <c r="F239" s="775">
        <v>0</v>
      </c>
      <c r="G239" s="776">
        <v>0</v>
      </c>
      <c r="H239" s="776"/>
      <c r="I239" s="774">
        <v>0</v>
      </c>
    </row>
    <row r="240" spans="1:9" s="64" customFormat="1" ht="14.25" hidden="1" customHeight="1" x14ac:dyDescent="0.25">
      <c r="A240" s="794"/>
      <c r="B240" s="796"/>
      <c r="C240" s="780">
        <v>0</v>
      </c>
      <c r="D240" s="781">
        <v>0</v>
      </c>
      <c r="E240" s="780">
        <v>0</v>
      </c>
      <c r="F240" s="850"/>
      <c r="G240" s="782"/>
      <c r="H240" s="782"/>
      <c r="I240" s="780"/>
    </row>
    <row r="241" spans="1:14" s="64" customFormat="1" ht="14.25" hidden="1" customHeight="1" x14ac:dyDescent="0.25">
      <c r="A241" s="794"/>
      <c r="B241" s="796"/>
      <c r="C241" s="780">
        <v>0</v>
      </c>
      <c r="D241" s="781">
        <v>0</v>
      </c>
      <c r="E241" s="780">
        <v>0</v>
      </c>
      <c r="F241" s="790"/>
      <c r="G241" s="782"/>
      <c r="H241" s="782"/>
      <c r="I241" s="780"/>
    </row>
    <row r="242" spans="1:14" s="64" customFormat="1" ht="15" hidden="1" customHeight="1" x14ac:dyDescent="0.25">
      <c r="A242" s="795"/>
      <c r="B242" s="793"/>
      <c r="C242" s="780">
        <v>0</v>
      </c>
      <c r="D242" s="781">
        <v>0</v>
      </c>
      <c r="E242" s="780">
        <v>0</v>
      </c>
      <c r="F242" s="782"/>
      <c r="G242" s="782"/>
      <c r="H242" s="782"/>
      <c r="I242" s="780"/>
    </row>
    <row r="243" spans="1:14" s="64" customFormat="1" ht="15" hidden="1" customHeight="1" x14ac:dyDescent="0.25">
      <c r="A243" s="795"/>
      <c r="B243" s="793"/>
      <c r="C243" s="780">
        <v>0</v>
      </c>
      <c r="D243" s="781">
        <v>0</v>
      </c>
      <c r="E243" s="780">
        <v>0</v>
      </c>
      <c r="F243" s="782"/>
      <c r="G243" s="782"/>
      <c r="H243" s="782"/>
      <c r="I243" s="780"/>
    </row>
    <row r="244" spans="1:14" s="64" customFormat="1" ht="13.5" hidden="1" customHeight="1" x14ac:dyDescent="0.25">
      <c r="A244" s="795"/>
      <c r="B244" s="793"/>
      <c r="C244" s="780">
        <v>0</v>
      </c>
      <c r="D244" s="781">
        <v>0</v>
      </c>
      <c r="E244" s="780">
        <v>0</v>
      </c>
      <c r="F244" s="782"/>
      <c r="G244" s="782"/>
      <c r="H244" s="782"/>
      <c r="I244" s="780"/>
    </row>
    <row r="245" spans="1:14" s="64" customFormat="1" ht="14.25" hidden="1" customHeight="1" x14ac:dyDescent="0.25">
      <c r="A245" s="794"/>
      <c r="B245" s="793"/>
      <c r="C245" s="780">
        <v>0</v>
      </c>
      <c r="D245" s="781">
        <v>0</v>
      </c>
      <c r="E245" s="780">
        <v>0</v>
      </c>
      <c r="F245" s="782"/>
      <c r="G245" s="782"/>
      <c r="H245" s="782"/>
      <c r="I245" s="780"/>
    </row>
    <row r="246" spans="1:14" s="64" customFormat="1" ht="14.25" hidden="1" customHeight="1" x14ac:dyDescent="0.25">
      <c r="A246" s="794"/>
      <c r="B246" s="793"/>
      <c r="C246" s="780">
        <v>0</v>
      </c>
      <c r="D246" s="781">
        <v>0</v>
      </c>
      <c r="E246" s="780">
        <v>0</v>
      </c>
      <c r="F246" s="782"/>
      <c r="G246" s="782"/>
      <c r="H246" s="782"/>
      <c r="I246" s="780"/>
    </row>
    <row r="247" spans="1:14" s="64" customFormat="1" ht="14.25" hidden="1" customHeight="1" x14ac:dyDescent="0.25">
      <c r="A247" s="794"/>
      <c r="B247" s="793"/>
      <c r="C247" s="805"/>
      <c r="D247" s="781">
        <v>0</v>
      </c>
      <c r="E247" s="780">
        <v>0</v>
      </c>
      <c r="F247" s="782"/>
      <c r="G247" s="782"/>
      <c r="H247" s="782"/>
      <c r="I247" s="780"/>
      <c r="J247" s="771"/>
      <c r="K247" s="771"/>
      <c r="L247" s="771"/>
      <c r="M247" s="771"/>
      <c r="N247" s="771"/>
    </row>
    <row r="248" spans="1:14" s="64" customFormat="1" ht="30" hidden="1" customHeight="1" x14ac:dyDescent="0.25">
      <c r="A248" s="2147" t="s">
        <v>679</v>
      </c>
      <c r="B248" s="2148"/>
      <c r="C248" s="849">
        <v>0</v>
      </c>
      <c r="D248" s="776">
        <v>0</v>
      </c>
      <c r="E248" s="774">
        <v>0</v>
      </c>
      <c r="F248" s="775">
        <v>0</v>
      </c>
      <c r="G248" s="776">
        <v>0</v>
      </c>
      <c r="H248" s="776"/>
      <c r="I248" s="774">
        <v>0</v>
      </c>
      <c r="J248" s="771"/>
      <c r="K248" s="771"/>
      <c r="L248" s="771"/>
      <c r="M248" s="771"/>
      <c r="N248" s="771"/>
    </row>
    <row r="249" spans="1:14" s="64" customFormat="1" ht="14.25" hidden="1" customHeight="1" x14ac:dyDescent="0.25">
      <c r="A249" s="794"/>
      <c r="B249" s="829"/>
      <c r="C249" s="805">
        <v>0</v>
      </c>
      <c r="D249" s="781">
        <v>0</v>
      </c>
      <c r="E249" s="780">
        <v>0</v>
      </c>
      <c r="F249" s="782"/>
      <c r="G249" s="782"/>
      <c r="H249" s="782"/>
      <c r="I249" s="780"/>
      <c r="J249" s="771"/>
      <c r="K249" s="771"/>
      <c r="L249" s="771"/>
      <c r="M249" s="771"/>
      <c r="N249" s="771"/>
    </row>
    <row r="250" spans="1:14" s="64" customFormat="1" ht="14.25" hidden="1" customHeight="1" x14ac:dyDescent="0.25">
      <c r="A250" s="794"/>
      <c r="B250" s="829"/>
      <c r="C250" s="805">
        <v>0</v>
      </c>
      <c r="D250" s="781">
        <v>0</v>
      </c>
      <c r="E250" s="780">
        <v>0</v>
      </c>
      <c r="F250" s="782"/>
      <c r="G250" s="782"/>
      <c r="H250" s="782"/>
      <c r="I250" s="780"/>
      <c r="J250" s="771"/>
      <c r="K250" s="771"/>
      <c r="L250" s="771"/>
      <c r="M250" s="771"/>
      <c r="N250" s="771"/>
    </row>
    <row r="251" spans="1:14" s="64" customFormat="1" ht="14.25" hidden="1" customHeight="1" x14ac:dyDescent="0.25">
      <c r="A251" s="794"/>
      <c r="B251" s="829"/>
      <c r="C251" s="805">
        <v>0</v>
      </c>
      <c r="D251" s="781">
        <v>0</v>
      </c>
      <c r="E251" s="780">
        <v>0</v>
      </c>
      <c r="F251" s="782"/>
      <c r="G251" s="782"/>
      <c r="H251" s="782"/>
      <c r="I251" s="780"/>
      <c r="J251" s="771"/>
      <c r="K251" s="771"/>
      <c r="L251" s="771"/>
      <c r="M251" s="771"/>
      <c r="N251" s="771"/>
    </row>
    <row r="252" spans="1:14" s="64" customFormat="1" ht="14.25" hidden="1" customHeight="1" x14ac:dyDescent="0.25">
      <c r="A252" s="794"/>
      <c r="B252" s="829"/>
      <c r="C252" s="805">
        <v>0</v>
      </c>
      <c r="D252" s="781">
        <v>0</v>
      </c>
      <c r="E252" s="780">
        <v>0</v>
      </c>
      <c r="F252" s="782"/>
      <c r="G252" s="782"/>
      <c r="H252" s="782"/>
      <c r="I252" s="780"/>
      <c r="J252" s="771"/>
      <c r="K252" s="771"/>
      <c r="L252" s="771"/>
      <c r="M252" s="771"/>
      <c r="N252" s="771"/>
    </row>
    <row r="253" spans="1:14" s="64" customFormat="1" ht="14.25" hidden="1" customHeight="1" x14ac:dyDescent="0.25">
      <c r="A253" s="794"/>
      <c r="B253" s="829"/>
      <c r="C253" s="805">
        <v>0</v>
      </c>
      <c r="D253" s="791">
        <v>0</v>
      </c>
      <c r="E253" s="789">
        <v>0</v>
      </c>
      <c r="F253" s="782"/>
      <c r="G253" s="782"/>
      <c r="H253" s="782"/>
      <c r="I253" s="780"/>
      <c r="J253" s="771"/>
      <c r="K253" s="771"/>
      <c r="L253" s="771"/>
      <c r="M253" s="771"/>
      <c r="N253" s="771"/>
    </row>
    <row r="254" spans="1:14" s="64" customFormat="1" ht="14.25" hidden="1" customHeight="1" x14ac:dyDescent="0.25">
      <c r="A254" s="794"/>
      <c r="B254" s="830"/>
      <c r="C254" s="805">
        <v>0</v>
      </c>
      <c r="D254" s="791">
        <v>0</v>
      </c>
      <c r="E254" s="789">
        <v>0</v>
      </c>
      <c r="F254" s="782"/>
      <c r="G254" s="782"/>
      <c r="H254" s="782"/>
      <c r="I254" s="780"/>
      <c r="J254" s="771"/>
      <c r="K254" s="771"/>
      <c r="L254" s="771"/>
      <c r="M254" s="771"/>
      <c r="N254" s="771"/>
    </row>
    <row r="255" spans="1:14" s="64" customFormat="1" ht="14.25" hidden="1" customHeight="1" x14ac:dyDescent="0.25">
      <c r="A255" s="794"/>
      <c r="B255" s="793"/>
      <c r="C255" s="805">
        <v>0</v>
      </c>
      <c r="D255" s="791">
        <v>0</v>
      </c>
      <c r="E255" s="789">
        <v>0</v>
      </c>
      <c r="F255" s="782"/>
      <c r="G255" s="782"/>
      <c r="H255" s="782"/>
      <c r="I255" s="780"/>
      <c r="J255" s="771"/>
      <c r="K255" s="771"/>
      <c r="L255" s="771"/>
      <c r="M255" s="771"/>
      <c r="N255" s="771"/>
    </row>
    <row r="256" spans="1:14" s="64" customFormat="1" ht="14.25" hidden="1" customHeight="1" x14ac:dyDescent="0.25">
      <c r="A256" s="794"/>
      <c r="B256" s="793"/>
      <c r="C256" s="805">
        <v>0</v>
      </c>
      <c r="D256" s="791">
        <v>0</v>
      </c>
      <c r="E256" s="789">
        <v>0</v>
      </c>
      <c r="F256" s="782"/>
      <c r="G256" s="782"/>
      <c r="H256" s="782"/>
      <c r="I256" s="780"/>
      <c r="J256" s="771"/>
      <c r="K256" s="771"/>
      <c r="L256" s="771"/>
      <c r="M256" s="771"/>
      <c r="N256" s="771"/>
    </row>
    <row r="257" spans="1:14" s="64" customFormat="1" ht="14.25" hidden="1" customHeight="1" x14ac:dyDescent="0.25">
      <c r="A257" s="794"/>
      <c r="B257" s="793"/>
      <c r="C257" s="805">
        <v>0</v>
      </c>
      <c r="D257" s="791">
        <v>0</v>
      </c>
      <c r="E257" s="789">
        <v>0</v>
      </c>
      <c r="F257" s="782"/>
      <c r="G257" s="782"/>
      <c r="H257" s="782"/>
      <c r="I257" s="780"/>
      <c r="J257" s="771"/>
      <c r="K257" s="771"/>
      <c r="L257" s="771"/>
      <c r="M257" s="771"/>
      <c r="N257" s="771"/>
    </row>
    <row r="258" spans="1:14" s="64" customFormat="1" ht="6" customHeight="1" thickBot="1" x14ac:dyDescent="0.3">
      <c r="A258" s="831"/>
      <c r="B258" s="832"/>
      <c r="C258" s="851"/>
      <c r="D258" s="791"/>
      <c r="E258" s="789"/>
      <c r="F258" s="798"/>
      <c r="G258" s="847"/>
      <c r="H258" s="847"/>
      <c r="I258" s="797"/>
      <c r="J258" s="771"/>
      <c r="K258" s="771"/>
      <c r="L258" s="771"/>
      <c r="M258" s="771"/>
      <c r="N258" s="771"/>
    </row>
    <row r="259" spans="1:14" s="1384" customFormat="1" ht="25.5" customHeight="1" thickBot="1" x14ac:dyDescent="0.25">
      <c r="A259" s="1462" t="s">
        <v>1088</v>
      </c>
      <c r="B259" s="1482"/>
      <c r="C259" s="1471">
        <v>1769278370</v>
      </c>
      <c r="D259" s="1468">
        <v>1430560285</v>
      </c>
      <c r="E259" s="1464">
        <v>338718085</v>
      </c>
      <c r="F259" s="1466">
        <v>1769278370</v>
      </c>
      <c r="G259" s="1465">
        <v>0</v>
      </c>
      <c r="H259" s="1465">
        <v>0</v>
      </c>
      <c r="I259" s="1467">
        <v>0</v>
      </c>
      <c r="J259" s="1470"/>
      <c r="K259" s="1470"/>
      <c r="L259" s="1470"/>
      <c r="M259" s="1470"/>
      <c r="N259" s="1470"/>
    </row>
    <row r="260" spans="1:14" s="151" customFormat="1" ht="8.25" customHeight="1" thickBot="1" x14ac:dyDescent="0.3">
      <c r="A260" s="808"/>
      <c r="B260" s="833"/>
      <c r="C260" s="1048"/>
      <c r="D260" s="792"/>
      <c r="E260" s="792"/>
      <c r="F260" s="1049"/>
      <c r="G260" s="1050"/>
      <c r="H260" s="1050"/>
      <c r="I260" s="1051"/>
      <c r="J260" s="1483"/>
      <c r="K260" s="1483"/>
      <c r="L260" s="1483"/>
      <c r="M260" s="1483"/>
      <c r="N260" s="1483"/>
    </row>
    <row r="261" spans="1:14" s="1484" customFormat="1" ht="34.5" customHeight="1" thickBot="1" x14ac:dyDescent="0.25">
      <c r="A261" s="1485" t="s">
        <v>680</v>
      </c>
      <c r="B261" s="1486"/>
      <c r="C261" s="1487">
        <v>1997222023</v>
      </c>
      <c r="D261" s="1488">
        <v>1610043476</v>
      </c>
      <c r="E261" s="1489">
        <v>387178547</v>
      </c>
      <c r="F261" s="1490">
        <v>1997222023</v>
      </c>
      <c r="G261" s="1491">
        <v>0</v>
      </c>
      <c r="H261" s="1491">
        <v>0</v>
      </c>
      <c r="I261" s="1492">
        <v>0</v>
      </c>
      <c r="J261" s="1495"/>
      <c r="K261" s="1495"/>
      <c r="L261" s="1495"/>
      <c r="M261" s="1495"/>
      <c r="N261" s="1495"/>
    </row>
    <row r="262" spans="1:14" ht="16.5" customHeight="1" x14ac:dyDescent="0.25">
      <c r="A262" s="834"/>
      <c r="B262" s="834"/>
      <c r="C262" s="810"/>
      <c r="D262" s="810"/>
      <c r="E262" s="811"/>
      <c r="F262" s="811"/>
      <c r="G262" s="811"/>
      <c r="H262" s="811"/>
      <c r="I262" s="811"/>
      <c r="J262" s="834"/>
      <c r="K262" s="834"/>
      <c r="L262" s="834"/>
      <c r="M262" s="834"/>
      <c r="N262" s="834"/>
    </row>
    <row r="263" spans="1:14" s="1501" customFormat="1" ht="15" x14ac:dyDescent="0.25">
      <c r="A263" s="1497"/>
      <c r="B263" s="1498"/>
      <c r="C263" s="1499"/>
      <c r="D263" s="1499"/>
      <c r="E263" s="1500"/>
      <c r="F263" s="1500"/>
      <c r="G263" s="1500"/>
      <c r="H263" s="1500"/>
      <c r="I263" s="1500"/>
    </row>
    <row r="264" spans="1:14" s="1501" customFormat="1" ht="15" x14ac:dyDescent="0.25">
      <c r="A264" s="1497"/>
      <c r="B264" s="1498"/>
      <c r="C264" s="1499"/>
      <c r="D264" s="1499"/>
      <c r="E264" s="1500"/>
      <c r="F264" s="1500"/>
      <c r="G264" s="1500"/>
      <c r="H264" s="1500"/>
      <c r="I264" s="1500"/>
    </row>
    <row r="265" spans="1:14" s="1501" customFormat="1" ht="14.25" x14ac:dyDescent="0.2">
      <c r="A265" s="1497"/>
      <c r="B265" s="1502"/>
      <c r="C265" s="1499"/>
      <c r="D265" s="1499"/>
      <c r="E265" s="1500"/>
      <c r="F265" s="1500"/>
      <c r="G265" s="1500"/>
      <c r="H265" s="1500"/>
      <c r="I265" s="1500"/>
    </row>
    <row r="266" spans="1:14" s="1501" customFormat="1" ht="14.25" x14ac:dyDescent="0.2">
      <c r="A266" s="1497"/>
      <c r="B266" s="1502"/>
      <c r="C266" s="1499"/>
      <c r="D266" s="1499"/>
      <c r="E266" s="1500"/>
      <c r="F266" s="1500"/>
      <c r="G266" s="1500"/>
      <c r="H266" s="1500"/>
      <c r="I266" s="1500"/>
    </row>
    <row r="267" spans="1:14" s="1501" customFormat="1" ht="14.25" x14ac:dyDescent="0.2">
      <c r="A267" s="1497"/>
      <c r="B267" s="1502"/>
      <c r="C267" s="1499"/>
      <c r="D267" s="1499"/>
      <c r="E267" s="1500"/>
      <c r="F267" s="1500"/>
      <c r="G267" s="1500"/>
      <c r="H267" s="1500"/>
      <c r="I267" s="1500"/>
    </row>
    <row r="268" spans="1:14" s="1501" customFormat="1" ht="14.25" x14ac:dyDescent="0.2">
      <c r="A268" s="1497"/>
      <c r="B268" s="1502"/>
      <c r="C268" s="1499"/>
      <c r="D268" s="1499"/>
      <c r="E268" s="1500"/>
      <c r="F268" s="1500"/>
      <c r="G268" s="1500"/>
      <c r="H268" s="1500"/>
      <c r="I268" s="1500"/>
    </row>
    <row r="269" spans="1:14" s="1501" customFormat="1" ht="14.25" x14ac:dyDescent="0.2">
      <c r="A269" s="1497"/>
      <c r="B269" s="1502"/>
      <c r="C269" s="1499"/>
      <c r="D269" s="1499"/>
      <c r="E269" s="1500"/>
      <c r="F269" s="1500"/>
      <c r="G269" s="1500"/>
      <c r="H269" s="1500"/>
      <c r="I269" s="1500"/>
    </row>
    <row r="270" spans="1:14" s="1501" customFormat="1" ht="14.25" x14ac:dyDescent="0.2">
      <c r="A270" s="1497"/>
      <c r="B270" s="1502"/>
      <c r="C270" s="1499"/>
      <c r="D270" s="1499"/>
      <c r="E270" s="1500"/>
      <c r="F270" s="1500"/>
      <c r="G270" s="1500"/>
      <c r="H270" s="1500"/>
      <c r="I270" s="1500"/>
    </row>
    <row r="271" spans="1:14" s="1501" customFormat="1" ht="14.25" x14ac:dyDescent="0.2">
      <c r="A271" s="1497"/>
      <c r="B271" s="1502"/>
      <c r="C271" s="1499"/>
      <c r="D271" s="1499"/>
      <c r="E271" s="1500"/>
      <c r="F271" s="1500"/>
      <c r="G271" s="1500"/>
      <c r="H271" s="1500"/>
      <c r="I271" s="1500"/>
    </row>
    <row r="272" spans="1:14" s="1501" customFormat="1" ht="14.25" x14ac:dyDescent="0.2">
      <c r="A272" s="1497"/>
      <c r="B272" s="1502"/>
      <c r="C272" s="1499"/>
      <c r="D272" s="1499"/>
      <c r="E272" s="1500"/>
      <c r="F272" s="1500"/>
      <c r="G272" s="1500"/>
      <c r="H272" s="1500"/>
      <c r="I272" s="1500"/>
    </row>
    <row r="273" spans="1:9" s="1501" customFormat="1" ht="14.25" x14ac:dyDescent="0.2">
      <c r="A273" s="1497"/>
      <c r="B273" s="1502"/>
      <c r="C273" s="1499"/>
      <c r="D273" s="1499"/>
      <c r="E273" s="1500"/>
      <c r="F273" s="1500"/>
      <c r="G273" s="1500"/>
      <c r="H273" s="1500"/>
      <c r="I273" s="1500"/>
    </row>
    <row r="274" spans="1:9" s="1501" customFormat="1" ht="14.25" x14ac:dyDescent="0.2">
      <c r="A274" s="1497"/>
      <c r="B274" s="1502"/>
      <c r="C274" s="1499"/>
      <c r="D274" s="1499"/>
      <c r="E274" s="1500"/>
      <c r="F274" s="1500"/>
      <c r="G274" s="1500"/>
      <c r="H274" s="1500"/>
      <c r="I274" s="1500"/>
    </row>
    <row r="275" spans="1:9" s="1501" customFormat="1" ht="14.25" x14ac:dyDescent="0.2">
      <c r="A275" s="1497"/>
      <c r="B275" s="1502"/>
      <c r="C275" s="1499"/>
      <c r="D275" s="1499"/>
      <c r="E275" s="1500"/>
      <c r="F275" s="1500"/>
      <c r="G275" s="1500"/>
      <c r="H275" s="1500"/>
      <c r="I275" s="1500"/>
    </row>
    <row r="276" spans="1:9" ht="14.25" x14ac:dyDescent="0.2">
      <c r="A276" s="877"/>
      <c r="B276" s="819"/>
      <c r="C276" s="810"/>
      <c r="D276" s="810"/>
      <c r="E276" s="811"/>
      <c r="F276" s="811"/>
      <c r="G276" s="811"/>
      <c r="H276" s="811"/>
      <c r="I276" s="811"/>
    </row>
    <row r="277" spans="1:9" ht="14.25" x14ac:dyDescent="0.2">
      <c r="A277" s="877"/>
      <c r="B277" s="819"/>
      <c r="C277" s="810"/>
      <c r="D277" s="810"/>
      <c r="E277" s="811"/>
      <c r="F277" s="811"/>
      <c r="G277" s="811"/>
      <c r="H277" s="811"/>
      <c r="I277" s="811"/>
    </row>
    <row r="278" spans="1:9" ht="14.25" x14ac:dyDescent="0.2">
      <c r="A278" s="877"/>
      <c r="B278" s="819"/>
      <c r="C278" s="810"/>
      <c r="D278" s="810"/>
      <c r="E278" s="811"/>
      <c r="F278" s="811"/>
      <c r="G278" s="811"/>
      <c r="H278" s="811"/>
      <c r="I278" s="811"/>
    </row>
    <row r="279" spans="1:9" ht="14.25" x14ac:dyDescent="0.2">
      <c r="A279" s="877"/>
      <c r="B279" s="819"/>
      <c r="C279" s="810"/>
      <c r="D279" s="810"/>
      <c r="E279" s="811"/>
      <c r="F279" s="811"/>
      <c r="G279" s="811"/>
      <c r="H279" s="811"/>
      <c r="I279" s="811"/>
    </row>
    <row r="280" spans="1:9" ht="15" x14ac:dyDescent="0.25">
      <c r="A280" s="880"/>
      <c r="B280" s="872"/>
      <c r="C280" s="810"/>
      <c r="D280" s="810"/>
      <c r="E280" s="811"/>
      <c r="F280" s="811"/>
      <c r="G280" s="811"/>
      <c r="H280" s="811"/>
      <c r="I280" s="811"/>
    </row>
    <row r="281" spans="1:9" ht="15" x14ac:dyDescent="0.25">
      <c r="A281" s="877"/>
      <c r="B281" s="868"/>
      <c r="C281" s="810"/>
      <c r="D281" s="810"/>
      <c r="E281" s="811"/>
      <c r="F281" s="811"/>
      <c r="G281" s="811"/>
      <c r="H281" s="811"/>
      <c r="I281" s="811"/>
    </row>
    <row r="282" spans="1:9" ht="15" x14ac:dyDescent="0.25">
      <c r="A282" s="877"/>
      <c r="B282" s="868"/>
      <c r="C282" s="810"/>
      <c r="D282" s="810"/>
      <c r="E282" s="811"/>
      <c r="F282" s="811"/>
      <c r="G282" s="811"/>
      <c r="H282" s="811"/>
      <c r="I282" s="811"/>
    </row>
    <row r="283" spans="1:9" ht="14.25" x14ac:dyDescent="0.2">
      <c r="A283" s="877"/>
      <c r="B283" s="819"/>
      <c r="C283" s="810"/>
      <c r="D283" s="810"/>
      <c r="E283" s="811"/>
      <c r="F283" s="811"/>
      <c r="G283" s="811"/>
      <c r="H283" s="811"/>
      <c r="I283" s="811"/>
    </row>
    <row r="284" spans="1:9" ht="14.25" x14ac:dyDescent="0.2">
      <c r="A284" s="877"/>
      <c r="B284" s="819"/>
      <c r="C284" s="810"/>
      <c r="D284" s="810"/>
      <c r="E284" s="811"/>
      <c r="F284" s="811"/>
      <c r="G284" s="811"/>
      <c r="H284" s="811"/>
      <c r="I284" s="811"/>
    </row>
    <row r="285" spans="1:9" ht="14.25" x14ac:dyDescent="0.2">
      <c r="A285" s="877"/>
      <c r="B285" s="819"/>
      <c r="C285" s="810"/>
      <c r="D285" s="810"/>
      <c r="E285" s="811"/>
      <c r="F285" s="811"/>
      <c r="G285" s="811"/>
      <c r="H285" s="811"/>
      <c r="I285" s="811"/>
    </row>
    <row r="286" spans="1:9" ht="14.25" x14ac:dyDescent="0.2">
      <c r="A286" s="877"/>
      <c r="B286" s="819"/>
      <c r="C286" s="810"/>
      <c r="D286" s="810"/>
      <c r="E286" s="811"/>
      <c r="F286" s="811"/>
      <c r="G286" s="811"/>
      <c r="H286" s="811"/>
      <c r="I286" s="811"/>
    </row>
    <row r="287" spans="1:9" ht="14.25" x14ac:dyDescent="0.2">
      <c r="A287" s="877"/>
      <c r="B287" s="819"/>
      <c r="C287" s="810"/>
      <c r="D287" s="810"/>
      <c r="E287" s="811"/>
      <c r="F287" s="811"/>
      <c r="G287" s="811"/>
      <c r="H287" s="811"/>
      <c r="I287" s="811"/>
    </row>
    <row r="288" spans="1:9" ht="14.25" x14ac:dyDescent="0.2">
      <c r="A288" s="877"/>
      <c r="B288" s="819"/>
      <c r="C288" s="810"/>
      <c r="D288" s="810"/>
      <c r="E288" s="811"/>
      <c r="F288" s="811"/>
      <c r="G288" s="811"/>
      <c r="H288" s="811"/>
      <c r="I288" s="811"/>
    </row>
    <row r="289" spans="1:9" ht="14.25" x14ac:dyDescent="0.2">
      <c r="A289" s="877"/>
      <c r="B289" s="819"/>
      <c r="C289" s="810"/>
      <c r="D289" s="810"/>
      <c r="E289" s="811"/>
      <c r="F289" s="811"/>
      <c r="G289" s="811"/>
      <c r="H289" s="811"/>
      <c r="I289" s="811"/>
    </row>
    <row r="290" spans="1:9" ht="14.25" x14ac:dyDescent="0.2">
      <c r="A290" s="877"/>
      <c r="B290" s="819"/>
      <c r="C290" s="810"/>
      <c r="D290" s="810"/>
      <c r="E290" s="811"/>
      <c r="F290" s="811"/>
      <c r="G290" s="811"/>
      <c r="H290" s="811"/>
      <c r="I290" s="811"/>
    </row>
    <row r="291" spans="1:9" ht="14.25" x14ac:dyDescent="0.2">
      <c r="A291" s="877"/>
      <c r="B291" s="819"/>
      <c r="C291" s="810"/>
      <c r="D291" s="810"/>
      <c r="E291" s="811"/>
      <c r="F291" s="811"/>
      <c r="G291" s="811"/>
      <c r="H291" s="811"/>
      <c r="I291" s="811"/>
    </row>
    <row r="292" spans="1:9" ht="14.25" x14ac:dyDescent="0.2">
      <c r="A292" s="877"/>
      <c r="B292" s="819"/>
      <c r="C292" s="810"/>
      <c r="D292" s="810"/>
      <c r="E292" s="811"/>
      <c r="F292" s="811"/>
      <c r="G292" s="811"/>
      <c r="H292" s="811"/>
      <c r="I292" s="811"/>
    </row>
    <row r="293" spans="1:9" ht="14.25" x14ac:dyDescent="0.2">
      <c r="A293" s="877"/>
      <c r="B293" s="819"/>
      <c r="C293" s="810"/>
      <c r="D293" s="810"/>
      <c r="E293" s="811"/>
      <c r="F293" s="811"/>
      <c r="G293" s="811"/>
      <c r="H293" s="811"/>
      <c r="I293" s="811"/>
    </row>
    <row r="294" spans="1:9" ht="14.25" x14ac:dyDescent="0.2">
      <c r="A294" s="877"/>
      <c r="B294" s="819"/>
      <c r="C294" s="810"/>
      <c r="D294" s="810"/>
      <c r="E294" s="811"/>
      <c r="F294" s="811"/>
      <c r="G294" s="811"/>
      <c r="H294" s="811"/>
      <c r="I294" s="811"/>
    </row>
    <row r="295" spans="1:9" ht="14.25" x14ac:dyDescent="0.2">
      <c r="A295" s="877"/>
      <c r="B295" s="819"/>
      <c r="C295" s="810"/>
      <c r="D295" s="810"/>
      <c r="E295" s="811"/>
      <c r="F295" s="811"/>
      <c r="G295" s="811"/>
      <c r="H295" s="811"/>
      <c r="I295" s="811"/>
    </row>
    <row r="296" spans="1:9" ht="14.25" x14ac:dyDescent="0.2">
      <c r="A296" s="877"/>
      <c r="B296" s="819"/>
      <c r="C296" s="810"/>
      <c r="D296" s="810"/>
      <c r="E296" s="811"/>
      <c r="F296" s="811"/>
      <c r="G296" s="811"/>
      <c r="H296" s="811"/>
      <c r="I296" s="811"/>
    </row>
    <row r="297" spans="1:9" ht="14.25" x14ac:dyDescent="0.2">
      <c r="A297" s="877"/>
      <c r="B297" s="819"/>
      <c r="C297" s="810"/>
      <c r="D297" s="810"/>
      <c r="E297" s="811"/>
      <c r="F297" s="811"/>
      <c r="G297" s="811"/>
      <c r="H297" s="811"/>
      <c r="I297" s="811"/>
    </row>
    <row r="298" spans="1:9" ht="14.25" x14ac:dyDescent="0.2">
      <c r="A298" s="877"/>
      <c r="B298" s="819"/>
      <c r="C298" s="810"/>
      <c r="D298" s="810"/>
      <c r="E298" s="811"/>
      <c r="F298" s="811"/>
      <c r="G298" s="811"/>
      <c r="H298" s="811"/>
      <c r="I298" s="811"/>
    </row>
    <row r="299" spans="1:9" ht="14.25" x14ac:dyDescent="0.2">
      <c r="A299" s="877"/>
      <c r="B299" s="819"/>
      <c r="C299" s="810"/>
      <c r="D299" s="810"/>
      <c r="E299" s="811"/>
      <c r="F299" s="811"/>
      <c r="G299" s="811"/>
      <c r="H299" s="811"/>
      <c r="I299" s="811"/>
    </row>
    <row r="300" spans="1:9" ht="15" x14ac:dyDescent="0.25">
      <c r="A300" s="880"/>
      <c r="B300" s="872"/>
      <c r="C300" s="810"/>
      <c r="D300" s="810"/>
      <c r="E300" s="811"/>
      <c r="F300" s="811"/>
      <c r="G300" s="811"/>
      <c r="H300" s="811"/>
      <c r="I300" s="811"/>
    </row>
    <row r="301" spans="1:9" x14ac:dyDescent="0.2">
      <c r="A301" s="881"/>
      <c r="B301" s="819"/>
      <c r="C301" s="810"/>
      <c r="D301" s="810"/>
      <c r="E301" s="811"/>
      <c r="F301" s="811"/>
      <c r="G301" s="811"/>
      <c r="H301" s="811"/>
      <c r="I301" s="811"/>
    </row>
    <row r="302" spans="1:9" x14ac:dyDescent="0.2">
      <c r="A302" s="881"/>
      <c r="B302" s="819"/>
      <c r="C302" s="810"/>
      <c r="D302" s="810"/>
      <c r="E302" s="811"/>
      <c r="F302" s="811"/>
      <c r="G302" s="811"/>
      <c r="H302" s="811"/>
      <c r="I302" s="811"/>
    </row>
    <row r="303" spans="1:9" ht="15" x14ac:dyDescent="0.25">
      <c r="A303" s="877"/>
      <c r="B303" s="868"/>
      <c r="C303" s="810"/>
      <c r="D303" s="810"/>
      <c r="E303" s="811"/>
      <c r="F303" s="811"/>
      <c r="G303" s="811"/>
      <c r="H303" s="811"/>
      <c r="I303" s="811"/>
    </row>
    <row r="304" spans="1:9" ht="14.25" x14ac:dyDescent="0.2">
      <c r="A304" s="877"/>
      <c r="B304" s="819"/>
      <c r="C304" s="810"/>
      <c r="D304" s="810"/>
      <c r="E304" s="811"/>
      <c r="F304" s="811"/>
      <c r="G304" s="811"/>
      <c r="H304" s="811"/>
      <c r="I304" s="811"/>
    </row>
    <row r="305" spans="1:9" ht="14.25" x14ac:dyDescent="0.2">
      <c r="A305" s="877"/>
      <c r="B305" s="819"/>
      <c r="C305" s="810"/>
      <c r="D305" s="810"/>
      <c r="E305" s="811"/>
      <c r="F305" s="811"/>
      <c r="G305" s="811"/>
      <c r="H305" s="811"/>
      <c r="I305" s="811"/>
    </row>
    <row r="306" spans="1:9" ht="14.25" x14ac:dyDescent="0.2">
      <c r="A306" s="877"/>
      <c r="B306" s="819"/>
      <c r="C306" s="810"/>
      <c r="D306" s="810"/>
      <c r="E306" s="811"/>
      <c r="F306" s="811"/>
      <c r="G306" s="811"/>
      <c r="H306" s="811"/>
      <c r="I306" s="811"/>
    </row>
    <row r="307" spans="1:9" ht="14.25" x14ac:dyDescent="0.2">
      <c r="A307" s="877"/>
      <c r="B307" s="819"/>
      <c r="C307" s="810"/>
      <c r="D307" s="810"/>
      <c r="E307" s="811"/>
      <c r="F307" s="811"/>
      <c r="G307" s="811"/>
      <c r="H307" s="811"/>
      <c r="I307" s="811"/>
    </row>
    <row r="308" spans="1:9" ht="14.25" x14ac:dyDescent="0.2">
      <c r="A308" s="877"/>
      <c r="B308" s="819"/>
      <c r="C308" s="810"/>
      <c r="D308" s="810"/>
      <c r="E308" s="811"/>
      <c r="F308" s="811"/>
      <c r="G308" s="811"/>
      <c r="H308" s="811"/>
      <c r="I308" s="811"/>
    </row>
    <row r="309" spans="1:9" ht="14.25" x14ac:dyDescent="0.2">
      <c r="A309" s="882"/>
      <c r="B309" s="819"/>
      <c r="C309" s="810"/>
      <c r="D309" s="810"/>
      <c r="E309" s="811"/>
      <c r="F309" s="811"/>
      <c r="G309" s="811"/>
      <c r="H309" s="811"/>
      <c r="I309" s="811"/>
    </row>
    <row r="310" spans="1:9" ht="15" x14ac:dyDescent="0.25">
      <c r="A310" s="880"/>
      <c r="B310" s="872"/>
      <c r="C310" s="810"/>
      <c r="D310" s="810"/>
      <c r="E310" s="811"/>
      <c r="F310" s="811"/>
      <c r="G310" s="811"/>
      <c r="H310" s="811"/>
      <c r="I310" s="811"/>
    </row>
    <row r="311" spans="1:9" ht="15" x14ac:dyDescent="0.25">
      <c r="A311" s="883"/>
      <c r="B311" s="868"/>
      <c r="C311" s="810"/>
      <c r="D311" s="810"/>
      <c r="E311" s="811"/>
      <c r="F311" s="811"/>
      <c r="G311" s="811"/>
      <c r="H311" s="811"/>
      <c r="I311" s="811"/>
    </row>
    <row r="312" spans="1:9" ht="15" x14ac:dyDescent="0.25">
      <c r="A312" s="883"/>
      <c r="B312" s="868"/>
      <c r="C312" s="810"/>
      <c r="D312" s="810"/>
      <c r="E312" s="811"/>
      <c r="F312" s="811"/>
      <c r="G312" s="811"/>
      <c r="H312" s="811"/>
      <c r="I312" s="811"/>
    </row>
    <row r="313" spans="1:9" ht="15" x14ac:dyDescent="0.25">
      <c r="A313" s="883"/>
      <c r="B313" s="868"/>
      <c r="C313" s="810"/>
      <c r="D313" s="810"/>
      <c r="E313" s="811"/>
      <c r="F313" s="811"/>
      <c r="G313" s="811"/>
      <c r="H313" s="811"/>
      <c r="I313" s="811"/>
    </row>
    <row r="314" spans="1:9" ht="15" x14ac:dyDescent="0.25">
      <c r="A314" s="883"/>
      <c r="B314" s="868"/>
      <c r="C314" s="810"/>
      <c r="D314" s="810"/>
      <c r="E314" s="811"/>
      <c r="F314" s="811"/>
      <c r="G314" s="811"/>
      <c r="H314" s="811"/>
      <c r="I314" s="811"/>
    </row>
    <row r="315" spans="1:9" ht="15" x14ac:dyDescent="0.25">
      <c r="A315" s="883"/>
      <c r="B315" s="868"/>
      <c r="C315" s="810"/>
      <c r="D315" s="810"/>
      <c r="E315" s="811"/>
      <c r="F315" s="811"/>
      <c r="G315" s="811"/>
      <c r="H315" s="811"/>
      <c r="I315" s="811"/>
    </row>
    <row r="316" spans="1:9" ht="15" x14ac:dyDescent="0.25">
      <c r="A316" s="883"/>
      <c r="B316" s="868"/>
      <c r="C316" s="810"/>
      <c r="D316" s="810"/>
      <c r="E316" s="811"/>
      <c r="F316" s="811"/>
      <c r="G316" s="811"/>
      <c r="H316" s="811"/>
      <c r="I316" s="811"/>
    </row>
    <row r="317" spans="1:9" x14ac:dyDescent="0.2">
      <c r="A317" s="883"/>
      <c r="B317" s="871"/>
      <c r="C317" s="810"/>
      <c r="D317" s="810"/>
      <c r="E317" s="811"/>
      <c r="F317" s="811"/>
      <c r="G317" s="811"/>
      <c r="H317" s="811"/>
      <c r="I317" s="811"/>
    </row>
    <row r="318" spans="1:9" x14ac:dyDescent="0.2">
      <c r="A318" s="883"/>
      <c r="B318" s="819"/>
      <c r="C318" s="810"/>
      <c r="D318" s="810"/>
      <c r="E318" s="811"/>
      <c r="F318" s="811"/>
      <c r="G318" s="811"/>
      <c r="H318" s="811"/>
      <c r="I318" s="811"/>
    </row>
    <row r="319" spans="1:9" x14ac:dyDescent="0.2">
      <c r="A319" s="883"/>
      <c r="B319" s="819"/>
      <c r="C319" s="810"/>
      <c r="D319" s="810"/>
      <c r="E319" s="811"/>
      <c r="F319" s="811"/>
      <c r="G319" s="811"/>
      <c r="H319" s="811"/>
      <c r="I319" s="811"/>
    </row>
    <row r="320" spans="1:9" x14ac:dyDescent="0.2">
      <c r="A320" s="883"/>
      <c r="B320" s="819"/>
      <c r="C320" s="810"/>
      <c r="D320" s="810"/>
      <c r="E320" s="811"/>
      <c r="F320" s="811"/>
      <c r="G320" s="811"/>
      <c r="H320" s="811"/>
      <c r="I320" s="811"/>
    </row>
    <row r="321" spans="1:9" x14ac:dyDescent="0.2">
      <c r="A321" s="883"/>
      <c r="B321" s="819"/>
      <c r="C321" s="810"/>
      <c r="D321" s="810"/>
      <c r="E321" s="811"/>
      <c r="F321" s="811"/>
      <c r="G321" s="811"/>
      <c r="H321" s="811"/>
      <c r="I321" s="811"/>
    </row>
    <row r="322" spans="1:9" x14ac:dyDescent="0.2">
      <c r="A322" s="883"/>
      <c r="B322" s="819"/>
      <c r="C322" s="810"/>
      <c r="D322" s="810"/>
      <c r="E322" s="811"/>
      <c r="F322" s="811"/>
      <c r="G322" s="811"/>
      <c r="H322" s="811"/>
      <c r="I322" s="811"/>
    </row>
    <row r="323" spans="1:9" x14ac:dyDescent="0.2">
      <c r="A323" s="883"/>
      <c r="B323" s="819"/>
      <c r="C323" s="810"/>
      <c r="D323" s="810"/>
      <c r="E323" s="811"/>
      <c r="F323" s="811"/>
      <c r="G323" s="811"/>
      <c r="H323" s="811"/>
      <c r="I323" s="811"/>
    </row>
    <row r="324" spans="1:9" x14ac:dyDescent="0.2">
      <c r="A324" s="883"/>
      <c r="B324" s="819"/>
      <c r="C324" s="810"/>
      <c r="D324" s="810"/>
      <c r="E324" s="811"/>
      <c r="F324" s="811"/>
      <c r="G324" s="811"/>
      <c r="H324" s="811"/>
      <c r="I324" s="811"/>
    </row>
    <row r="325" spans="1:9" ht="15" x14ac:dyDescent="0.25">
      <c r="A325" s="884"/>
      <c r="B325" s="819"/>
      <c r="C325" s="810"/>
      <c r="D325" s="810"/>
      <c r="E325" s="811"/>
      <c r="F325" s="811"/>
      <c r="G325" s="811"/>
      <c r="H325" s="811"/>
      <c r="I325" s="811"/>
    </row>
    <row r="326" spans="1:9" ht="15" x14ac:dyDescent="0.25">
      <c r="A326" s="880"/>
      <c r="B326" s="872"/>
      <c r="C326" s="810"/>
      <c r="D326" s="810"/>
      <c r="E326" s="811"/>
      <c r="F326" s="811"/>
      <c r="G326" s="811"/>
      <c r="H326" s="811"/>
      <c r="I326" s="811"/>
    </row>
    <row r="327" spans="1:9" ht="15" x14ac:dyDescent="0.25">
      <c r="A327" s="883"/>
      <c r="B327" s="868"/>
      <c r="C327" s="810"/>
      <c r="D327" s="810"/>
      <c r="E327" s="811"/>
      <c r="F327" s="811"/>
      <c r="G327" s="811"/>
      <c r="H327" s="811"/>
      <c r="I327" s="811"/>
    </row>
    <row r="328" spans="1:9" ht="15" x14ac:dyDescent="0.25">
      <c r="A328" s="883"/>
      <c r="B328" s="868"/>
      <c r="C328" s="810"/>
      <c r="D328" s="810"/>
      <c r="E328" s="811"/>
      <c r="F328" s="811"/>
      <c r="G328" s="811"/>
      <c r="H328" s="811"/>
      <c r="I328" s="811"/>
    </row>
    <row r="329" spans="1:9" ht="15" x14ac:dyDescent="0.25">
      <c r="A329" s="883"/>
      <c r="B329" s="868"/>
      <c r="C329" s="810"/>
      <c r="D329" s="810"/>
      <c r="E329" s="811"/>
      <c r="F329" s="811"/>
      <c r="G329" s="811"/>
      <c r="H329" s="811"/>
      <c r="I329" s="811"/>
    </row>
    <row r="330" spans="1:9" x14ac:dyDescent="0.2">
      <c r="A330" s="883"/>
      <c r="B330" s="819"/>
      <c r="C330" s="810"/>
      <c r="D330" s="810"/>
      <c r="E330" s="811"/>
      <c r="F330" s="811"/>
      <c r="G330" s="811"/>
      <c r="H330" s="811"/>
      <c r="I330" s="811"/>
    </row>
    <row r="331" spans="1:9" x14ac:dyDescent="0.2">
      <c r="A331" s="883"/>
      <c r="B331" s="819"/>
      <c r="C331" s="810"/>
      <c r="D331" s="810"/>
      <c r="E331" s="811"/>
      <c r="F331" s="811"/>
      <c r="G331" s="811"/>
      <c r="H331" s="811"/>
      <c r="I331" s="811"/>
    </row>
    <row r="332" spans="1:9" x14ac:dyDescent="0.2">
      <c r="A332" s="883"/>
      <c r="B332" s="819"/>
      <c r="C332" s="810"/>
      <c r="D332" s="810"/>
      <c r="E332" s="811"/>
      <c r="F332" s="811"/>
      <c r="G332" s="811"/>
      <c r="H332" s="811"/>
      <c r="I332" s="811"/>
    </row>
    <row r="333" spans="1:9" x14ac:dyDescent="0.2">
      <c r="A333" s="883"/>
      <c r="B333" s="819"/>
      <c r="C333" s="810"/>
      <c r="D333" s="810"/>
      <c r="E333" s="811"/>
      <c r="F333" s="811"/>
      <c r="G333" s="811"/>
      <c r="H333" s="811"/>
      <c r="I333" s="811"/>
    </row>
    <row r="334" spans="1:9" x14ac:dyDescent="0.2">
      <c r="A334" s="883"/>
      <c r="B334" s="819"/>
      <c r="C334" s="810"/>
      <c r="D334" s="810"/>
      <c r="E334" s="811"/>
      <c r="F334" s="811"/>
      <c r="G334" s="811"/>
      <c r="H334" s="811"/>
      <c r="I334" s="811"/>
    </row>
    <row r="335" spans="1:9" x14ac:dyDescent="0.2">
      <c r="A335" s="883"/>
      <c r="B335" s="819"/>
      <c r="C335" s="810"/>
      <c r="D335" s="810"/>
      <c r="E335" s="811"/>
      <c r="F335" s="811"/>
      <c r="G335" s="811"/>
      <c r="H335" s="811"/>
      <c r="I335" s="811"/>
    </row>
    <row r="336" spans="1:9" x14ac:dyDescent="0.2">
      <c r="A336" s="883"/>
      <c r="B336" s="819"/>
      <c r="C336" s="810"/>
      <c r="D336" s="810"/>
      <c r="E336" s="811"/>
      <c r="F336" s="811"/>
      <c r="G336" s="811"/>
      <c r="H336" s="811"/>
      <c r="I336" s="811"/>
    </row>
    <row r="337" spans="1:9" x14ac:dyDescent="0.2">
      <c r="A337" s="883"/>
      <c r="B337" s="819"/>
      <c r="C337" s="810"/>
      <c r="D337" s="810"/>
      <c r="E337" s="811"/>
      <c r="F337" s="811"/>
      <c r="G337" s="811"/>
      <c r="H337" s="811"/>
      <c r="I337" s="811"/>
    </row>
    <row r="338" spans="1:9" x14ac:dyDescent="0.2">
      <c r="A338" s="883"/>
      <c r="B338" s="819"/>
      <c r="C338" s="810"/>
      <c r="D338" s="810"/>
      <c r="E338" s="811"/>
      <c r="F338" s="811"/>
      <c r="G338" s="811"/>
      <c r="H338" s="811"/>
      <c r="I338" s="811"/>
    </row>
    <row r="339" spans="1:9" x14ac:dyDescent="0.2">
      <c r="A339" s="883"/>
      <c r="B339" s="819"/>
      <c r="C339" s="810"/>
      <c r="D339" s="810"/>
      <c r="E339" s="811"/>
      <c r="F339" s="811"/>
      <c r="G339" s="811"/>
      <c r="H339" s="811"/>
      <c r="I339" s="811"/>
    </row>
    <row r="340" spans="1:9" ht="15" x14ac:dyDescent="0.25">
      <c r="A340" s="880"/>
      <c r="B340" s="872"/>
      <c r="C340" s="810"/>
      <c r="D340" s="810"/>
      <c r="E340" s="811"/>
      <c r="F340" s="811"/>
      <c r="G340" s="811"/>
      <c r="H340" s="811"/>
      <c r="I340" s="811"/>
    </row>
    <row r="341" spans="1:9" x14ac:dyDescent="0.2">
      <c r="A341" s="883"/>
      <c r="B341" s="819"/>
      <c r="C341" s="810"/>
      <c r="D341" s="810"/>
      <c r="E341" s="811"/>
      <c r="F341" s="811"/>
      <c r="G341" s="811"/>
      <c r="H341" s="811"/>
      <c r="I341" s="811"/>
    </row>
    <row r="342" spans="1:9" x14ac:dyDescent="0.2">
      <c r="A342" s="883"/>
      <c r="B342" s="819"/>
      <c r="C342" s="810"/>
      <c r="D342" s="810"/>
      <c r="E342" s="811"/>
      <c r="F342" s="811"/>
      <c r="G342" s="811"/>
      <c r="H342" s="811"/>
      <c r="I342" s="811"/>
    </row>
    <row r="343" spans="1:9" ht="15" x14ac:dyDescent="0.25">
      <c r="A343" s="883"/>
      <c r="B343" s="868"/>
      <c r="C343" s="810"/>
      <c r="D343" s="810"/>
      <c r="E343" s="811"/>
      <c r="F343" s="811"/>
      <c r="G343" s="811"/>
      <c r="H343" s="811"/>
      <c r="I343" s="811"/>
    </row>
    <row r="344" spans="1:9" x14ac:dyDescent="0.2">
      <c r="A344" s="883"/>
      <c r="B344" s="819"/>
      <c r="C344" s="810"/>
      <c r="D344" s="810"/>
      <c r="E344" s="811"/>
      <c r="F344" s="811"/>
      <c r="G344" s="811"/>
      <c r="H344" s="811"/>
      <c r="I344" s="811"/>
    </row>
    <row r="345" spans="1:9" x14ac:dyDescent="0.2">
      <c r="A345" s="883"/>
      <c r="B345" s="819"/>
      <c r="C345" s="810"/>
      <c r="D345" s="810"/>
      <c r="E345" s="811"/>
      <c r="F345" s="811"/>
      <c r="G345" s="811"/>
      <c r="H345" s="811"/>
      <c r="I345" s="811"/>
    </row>
    <row r="346" spans="1:9" x14ac:dyDescent="0.2">
      <c r="A346" s="883"/>
      <c r="B346" s="819"/>
      <c r="C346" s="810"/>
      <c r="D346" s="810"/>
      <c r="E346" s="811"/>
      <c r="F346" s="811"/>
      <c r="G346" s="811"/>
      <c r="H346" s="811"/>
      <c r="I346" s="811"/>
    </row>
    <row r="347" spans="1:9" x14ac:dyDescent="0.2">
      <c r="A347" s="883"/>
      <c r="B347" s="819"/>
      <c r="C347" s="810"/>
      <c r="D347" s="810"/>
      <c r="E347" s="811"/>
      <c r="F347" s="811"/>
      <c r="G347" s="811"/>
      <c r="H347" s="811"/>
      <c r="I347" s="811"/>
    </row>
    <row r="348" spans="1:9" x14ac:dyDescent="0.2">
      <c r="A348" s="883"/>
      <c r="B348" s="819"/>
      <c r="C348" s="810"/>
      <c r="D348" s="810"/>
      <c r="E348" s="811"/>
      <c r="F348" s="811"/>
      <c r="G348" s="811"/>
      <c r="H348" s="811"/>
      <c r="I348" s="811"/>
    </row>
    <row r="349" spans="1:9" x14ac:dyDescent="0.2">
      <c r="A349" s="883"/>
      <c r="B349" s="819"/>
      <c r="C349" s="810"/>
      <c r="D349" s="810"/>
      <c r="E349" s="811"/>
      <c r="F349" s="811"/>
      <c r="G349" s="811"/>
      <c r="H349" s="811"/>
      <c r="I349" s="811"/>
    </row>
    <row r="350" spans="1:9" x14ac:dyDescent="0.2">
      <c r="A350" s="883"/>
      <c r="B350" s="819"/>
      <c r="C350" s="810"/>
      <c r="D350" s="810"/>
      <c r="E350" s="811"/>
      <c r="F350" s="811"/>
      <c r="G350" s="811"/>
      <c r="H350" s="811"/>
      <c r="I350" s="811"/>
    </row>
    <row r="351" spans="1:9" x14ac:dyDescent="0.2">
      <c r="A351" s="883"/>
      <c r="B351" s="819"/>
      <c r="C351" s="810"/>
      <c r="D351" s="810"/>
      <c r="E351" s="811"/>
      <c r="F351" s="811"/>
      <c r="G351" s="811"/>
      <c r="H351" s="811"/>
      <c r="I351" s="811"/>
    </row>
    <row r="352" spans="1:9" x14ac:dyDescent="0.2">
      <c r="A352" s="883"/>
      <c r="B352" s="819"/>
      <c r="C352" s="810"/>
      <c r="D352" s="810"/>
      <c r="E352" s="811"/>
      <c r="F352" s="811"/>
      <c r="G352" s="811"/>
      <c r="H352" s="811"/>
      <c r="I352" s="811"/>
    </row>
    <row r="353" spans="1:9" x14ac:dyDescent="0.2">
      <c r="A353" s="883"/>
      <c r="B353" s="819"/>
      <c r="C353" s="810"/>
      <c r="D353" s="810"/>
      <c r="E353" s="811"/>
      <c r="F353" s="811"/>
      <c r="G353" s="811"/>
      <c r="H353" s="811"/>
      <c r="I353" s="811"/>
    </row>
    <row r="354" spans="1:9" x14ac:dyDescent="0.2">
      <c r="A354" s="883"/>
      <c r="B354" s="819"/>
      <c r="C354" s="810"/>
      <c r="D354" s="810"/>
      <c r="E354" s="811"/>
      <c r="F354" s="811"/>
      <c r="G354" s="811"/>
      <c r="H354" s="811"/>
      <c r="I354" s="811"/>
    </row>
    <row r="355" spans="1:9" x14ac:dyDescent="0.2">
      <c r="A355" s="883"/>
      <c r="B355" s="819"/>
      <c r="C355" s="810"/>
      <c r="D355" s="810"/>
      <c r="E355" s="811"/>
      <c r="F355" s="811"/>
      <c r="G355" s="811"/>
      <c r="H355" s="811"/>
      <c r="I355" s="811"/>
    </row>
    <row r="356" spans="1:9" x14ac:dyDescent="0.2">
      <c r="A356" s="883"/>
      <c r="B356" s="819"/>
      <c r="C356" s="810"/>
      <c r="D356" s="810"/>
      <c r="E356" s="811"/>
      <c r="F356" s="811"/>
      <c r="G356" s="811"/>
      <c r="H356" s="811"/>
      <c r="I356" s="811"/>
    </row>
    <row r="357" spans="1:9" x14ac:dyDescent="0.2">
      <c r="A357" s="883"/>
      <c r="B357" s="819"/>
      <c r="C357" s="810"/>
      <c r="D357" s="810"/>
      <c r="E357" s="811"/>
      <c r="F357" s="811"/>
      <c r="G357" s="811"/>
      <c r="H357" s="811"/>
      <c r="I357" s="811"/>
    </row>
    <row r="358" spans="1:9" ht="15" x14ac:dyDescent="0.25">
      <c r="A358" s="880"/>
      <c r="B358" s="872"/>
      <c r="C358" s="810"/>
      <c r="D358" s="810"/>
      <c r="E358" s="811"/>
      <c r="F358" s="811"/>
      <c r="G358" s="811"/>
      <c r="H358" s="811"/>
      <c r="I358" s="811"/>
    </row>
    <row r="359" spans="1:9" ht="15" x14ac:dyDescent="0.25">
      <c r="A359" s="880"/>
      <c r="B359" s="868"/>
      <c r="C359" s="810"/>
      <c r="D359" s="810"/>
      <c r="E359" s="811"/>
      <c r="F359" s="811"/>
      <c r="G359" s="811"/>
      <c r="H359" s="811"/>
      <c r="I359" s="811"/>
    </row>
    <row r="360" spans="1:9" ht="15" x14ac:dyDescent="0.25">
      <c r="A360" s="880"/>
      <c r="B360" s="868"/>
      <c r="C360" s="810"/>
      <c r="D360" s="810"/>
      <c r="E360" s="811"/>
      <c r="F360" s="811"/>
      <c r="G360" s="811"/>
      <c r="H360" s="811"/>
      <c r="I360" s="811"/>
    </row>
    <row r="361" spans="1:9" ht="14.25" x14ac:dyDescent="0.2">
      <c r="A361" s="880"/>
      <c r="B361" s="819"/>
      <c r="C361" s="810"/>
      <c r="D361" s="810"/>
      <c r="E361" s="811"/>
      <c r="F361" s="811"/>
      <c r="G361" s="811"/>
      <c r="H361" s="811"/>
      <c r="I361" s="811"/>
    </row>
    <row r="362" spans="1:9" ht="14.25" x14ac:dyDescent="0.2">
      <c r="A362" s="880"/>
      <c r="B362" s="819"/>
      <c r="C362" s="810"/>
      <c r="D362" s="810"/>
      <c r="E362" s="811"/>
      <c r="F362" s="811"/>
      <c r="G362" s="811"/>
      <c r="H362" s="811"/>
      <c r="I362" s="811"/>
    </row>
    <row r="363" spans="1:9" ht="14.25" x14ac:dyDescent="0.2">
      <c r="A363" s="880"/>
      <c r="B363" s="819"/>
      <c r="C363" s="810"/>
      <c r="D363" s="810"/>
      <c r="E363" s="811"/>
      <c r="F363" s="811"/>
      <c r="G363" s="811"/>
      <c r="H363" s="811"/>
      <c r="I363" s="811"/>
    </row>
    <row r="364" spans="1:9" ht="14.25" x14ac:dyDescent="0.2">
      <c r="A364" s="880"/>
      <c r="B364" s="819"/>
      <c r="C364" s="810"/>
      <c r="D364" s="810"/>
      <c r="E364" s="811"/>
      <c r="F364" s="811"/>
      <c r="G364" s="811"/>
      <c r="H364" s="811"/>
      <c r="I364" s="811"/>
    </row>
    <row r="365" spans="1:9" ht="14.25" x14ac:dyDescent="0.2">
      <c r="A365" s="880"/>
      <c r="B365" s="819"/>
      <c r="C365" s="810"/>
      <c r="D365" s="810"/>
      <c r="E365" s="811"/>
      <c r="F365" s="811"/>
      <c r="G365" s="811"/>
      <c r="H365" s="811"/>
      <c r="I365" s="811"/>
    </row>
    <row r="366" spans="1:9" ht="14.25" x14ac:dyDescent="0.2">
      <c r="A366" s="880"/>
      <c r="B366" s="819"/>
      <c r="C366" s="810"/>
      <c r="D366" s="810"/>
      <c r="E366" s="811"/>
      <c r="F366" s="811"/>
      <c r="G366" s="811"/>
      <c r="H366" s="811"/>
      <c r="I366" s="811"/>
    </row>
    <row r="367" spans="1:9" ht="14.25" x14ac:dyDescent="0.2">
      <c r="A367" s="880"/>
      <c r="B367" s="819"/>
      <c r="C367" s="810"/>
      <c r="D367" s="810"/>
      <c r="E367" s="811"/>
      <c r="F367" s="811"/>
      <c r="G367" s="811"/>
      <c r="H367" s="811"/>
      <c r="I367" s="811"/>
    </row>
    <row r="368" spans="1:9" ht="14.25" x14ac:dyDescent="0.2">
      <c r="A368" s="880"/>
      <c r="B368" s="819"/>
      <c r="C368" s="810"/>
      <c r="D368" s="810"/>
      <c r="E368" s="811"/>
      <c r="F368" s="811"/>
      <c r="G368" s="811"/>
      <c r="H368" s="811"/>
      <c r="I368" s="811"/>
    </row>
    <row r="369" spans="1:9" ht="14.25" x14ac:dyDescent="0.2">
      <c r="A369" s="880"/>
      <c r="B369" s="819"/>
      <c r="C369" s="810"/>
      <c r="D369" s="810"/>
      <c r="E369" s="811"/>
      <c r="F369" s="811"/>
      <c r="G369" s="811"/>
      <c r="H369" s="811"/>
      <c r="I369" s="811"/>
    </row>
    <row r="370" spans="1:9" ht="14.25" x14ac:dyDescent="0.2">
      <c r="A370" s="880"/>
      <c r="B370" s="819"/>
      <c r="C370" s="810"/>
      <c r="D370" s="810"/>
      <c r="E370" s="811"/>
      <c r="F370" s="811"/>
      <c r="G370" s="811"/>
      <c r="H370" s="811"/>
      <c r="I370" s="811"/>
    </row>
    <row r="371" spans="1:9" ht="14.25" x14ac:dyDescent="0.2">
      <c r="A371" s="880"/>
      <c r="B371" s="819"/>
      <c r="C371" s="810"/>
      <c r="D371" s="810"/>
      <c r="E371" s="811"/>
      <c r="F371" s="811"/>
      <c r="G371" s="811"/>
      <c r="H371" s="811"/>
      <c r="I371" s="811"/>
    </row>
    <row r="372" spans="1:9" ht="14.25" x14ac:dyDescent="0.2">
      <c r="A372" s="880"/>
      <c r="B372" s="819"/>
      <c r="C372" s="810"/>
      <c r="D372" s="810"/>
      <c r="E372" s="811"/>
      <c r="F372" s="811"/>
      <c r="G372" s="811"/>
      <c r="H372" s="811"/>
      <c r="I372" s="811"/>
    </row>
    <row r="373" spans="1:9" x14ac:dyDescent="0.2">
      <c r="A373" s="883"/>
      <c r="B373" s="819"/>
      <c r="C373" s="810"/>
      <c r="D373" s="810"/>
      <c r="E373" s="811"/>
      <c r="F373" s="811"/>
      <c r="G373" s="811"/>
      <c r="H373" s="811"/>
      <c r="I373" s="811"/>
    </row>
    <row r="374" spans="1:9" ht="14.25" x14ac:dyDescent="0.2">
      <c r="A374" s="880"/>
      <c r="B374" s="819"/>
      <c r="C374" s="810"/>
      <c r="D374" s="810"/>
      <c r="E374" s="811"/>
      <c r="F374" s="811"/>
      <c r="G374" s="811"/>
      <c r="H374" s="811"/>
      <c r="I374" s="811"/>
    </row>
    <row r="375" spans="1:9" ht="14.25" x14ac:dyDescent="0.2">
      <c r="A375" s="880"/>
      <c r="B375" s="819"/>
      <c r="C375" s="810"/>
      <c r="D375" s="810"/>
      <c r="E375" s="811"/>
      <c r="F375" s="811"/>
      <c r="G375" s="811"/>
      <c r="H375" s="811"/>
      <c r="I375" s="811"/>
    </row>
    <row r="376" spans="1:9" ht="15" x14ac:dyDescent="0.25">
      <c r="A376" s="880"/>
      <c r="B376" s="868"/>
      <c r="C376" s="810"/>
      <c r="D376" s="810"/>
      <c r="E376" s="811"/>
      <c r="F376" s="811"/>
      <c r="G376" s="811"/>
      <c r="H376" s="811"/>
      <c r="I376" s="811"/>
    </row>
    <row r="377" spans="1:9" ht="15" x14ac:dyDescent="0.25">
      <c r="A377" s="880"/>
      <c r="B377" s="868"/>
      <c r="C377" s="810"/>
      <c r="D377" s="810"/>
      <c r="E377" s="811"/>
      <c r="F377" s="811"/>
      <c r="G377" s="811"/>
      <c r="H377" s="811"/>
      <c r="I377" s="811"/>
    </row>
    <row r="378" spans="1:9" ht="15" x14ac:dyDescent="0.25">
      <c r="A378" s="880"/>
      <c r="B378" s="868"/>
      <c r="C378" s="810"/>
      <c r="D378" s="810"/>
      <c r="E378" s="811"/>
      <c r="F378" s="811"/>
      <c r="G378" s="811"/>
      <c r="H378" s="811"/>
      <c r="I378" s="811"/>
    </row>
    <row r="379" spans="1:9" ht="15" x14ac:dyDescent="0.25">
      <c r="A379" s="880"/>
      <c r="B379" s="868"/>
      <c r="C379" s="810"/>
      <c r="D379" s="810"/>
      <c r="E379" s="811"/>
      <c r="F379" s="811"/>
      <c r="G379" s="811"/>
      <c r="H379" s="811"/>
      <c r="I379" s="811"/>
    </row>
    <row r="380" spans="1:9" ht="15" x14ac:dyDescent="0.25">
      <c r="A380" s="880"/>
      <c r="B380" s="868"/>
      <c r="C380" s="810"/>
      <c r="D380" s="810"/>
      <c r="E380" s="811"/>
      <c r="F380" s="811"/>
      <c r="G380" s="811"/>
      <c r="H380" s="811"/>
      <c r="I380" s="811"/>
    </row>
    <row r="381" spans="1:9" ht="15" x14ac:dyDescent="0.25">
      <c r="A381" s="880"/>
      <c r="B381" s="868"/>
      <c r="C381" s="810"/>
      <c r="D381" s="810"/>
      <c r="E381" s="811"/>
      <c r="F381" s="811"/>
      <c r="G381" s="811"/>
      <c r="H381" s="811"/>
      <c r="I381" s="811"/>
    </row>
    <row r="382" spans="1:9" ht="15" x14ac:dyDescent="0.25">
      <c r="A382" s="880"/>
      <c r="B382" s="868"/>
      <c r="C382" s="810"/>
      <c r="D382" s="810"/>
      <c r="E382" s="811"/>
      <c r="F382" s="811"/>
      <c r="G382" s="811"/>
      <c r="H382" s="811"/>
      <c r="I382" s="811"/>
    </row>
    <row r="383" spans="1:9" ht="15" x14ac:dyDescent="0.25">
      <c r="A383" s="880"/>
      <c r="B383" s="868"/>
      <c r="C383" s="810"/>
      <c r="D383" s="810"/>
      <c r="E383" s="811"/>
      <c r="F383" s="811"/>
      <c r="G383" s="811"/>
      <c r="H383" s="811"/>
      <c r="I383" s="811"/>
    </row>
    <row r="384" spans="1:9" ht="15" x14ac:dyDescent="0.25">
      <c r="A384" s="880"/>
      <c r="B384" s="868"/>
      <c r="C384" s="810"/>
      <c r="D384" s="810"/>
      <c r="E384" s="811"/>
      <c r="F384" s="811"/>
      <c r="G384" s="811"/>
      <c r="H384" s="811"/>
      <c r="I384" s="811"/>
    </row>
    <row r="385" spans="1:9" ht="15" x14ac:dyDescent="0.25">
      <c r="A385" s="880"/>
      <c r="B385" s="868"/>
      <c r="C385" s="810"/>
      <c r="D385" s="810"/>
      <c r="E385" s="811"/>
      <c r="F385" s="811"/>
      <c r="G385" s="811"/>
      <c r="H385" s="811"/>
      <c r="I385" s="811"/>
    </row>
    <row r="386" spans="1:9" ht="14.25" x14ac:dyDescent="0.2">
      <c r="A386" s="880"/>
      <c r="B386" s="819"/>
      <c r="C386" s="810"/>
      <c r="D386" s="810"/>
      <c r="E386" s="811"/>
      <c r="F386" s="811"/>
      <c r="G386" s="811"/>
      <c r="H386" s="811"/>
      <c r="I386" s="811"/>
    </row>
    <row r="387" spans="1:9" ht="14.25" x14ac:dyDescent="0.2">
      <c r="A387" s="880"/>
      <c r="B387" s="819"/>
      <c r="C387" s="810"/>
      <c r="D387" s="810"/>
      <c r="E387" s="811"/>
      <c r="F387" s="811"/>
      <c r="G387" s="811"/>
      <c r="H387" s="811"/>
      <c r="I387" s="811"/>
    </row>
    <row r="388" spans="1:9" ht="14.25" x14ac:dyDescent="0.2">
      <c r="A388" s="880"/>
      <c r="B388" s="819"/>
      <c r="C388" s="810"/>
      <c r="D388" s="810"/>
      <c r="E388" s="811"/>
      <c r="F388" s="811"/>
      <c r="G388" s="811"/>
      <c r="H388" s="811"/>
      <c r="I388" s="811"/>
    </row>
    <row r="389" spans="1:9" ht="14.25" x14ac:dyDescent="0.2">
      <c r="A389" s="880"/>
      <c r="B389" s="819"/>
      <c r="C389" s="810"/>
      <c r="D389" s="810"/>
      <c r="E389" s="811"/>
      <c r="F389" s="811"/>
      <c r="G389" s="811"/>
      <c r="H389" s="811"/>
      <c r="I389" s="811"/>
    </row>
    <row r="390" spans="1:9" ht="14.25" x14ac:dyDescent="0.2">
      <c r="A390" s="880"/>
      <c r="B390" s="819"/>
      <c r="C390" s="810"/>
      <c r="D390" s="810"/>
      <c r="E390" s="811"/>
      <c r="F390" s="811"/>
      <c r="G390" s="811"/>
      <c r="H390" s="811"/>
      <c r="I390" s="811"/>
    </row>
    <row r="391" spans="1:9" ht="14.25" x14ac:dyDescent="0.2">
      <c r="A391" s="880"/>
      <c r="B391" s="819"/>
      <c r="C391" s="810"/>
      <c r="D391" s="810"/>
      <c r="E391" s="811"/>
      <c r="F391" s="811"/>
      <c r="G391" s="811"/>
      <c r="H391" s="811"/>
      <c r="I391" s="811"/>
    </row>
    <row r="392" spans="1:9" ht="14.25" x14ac:dyDescent="0.2">
      <c r="A392" s="880"/>
      <c r="B392" s="819"/>
      <c r="C392" s="810"/>
      <c r="D392" s="810"/>
      <c r="E392" s="811"/>
      <c r="F392" s="811"/>
      <c r="G392" s="811"/>
      <c r="H392" s="811"/>
      <c r="I392" s="811"/>
    </row>
    <row r="393" spans="1:9" ht="14.25" x14ac:dyDescent="0.2">
      <c r="A393" s="880"/>
      <c r="B393" s="819"/>
      <c r="C393" s="810"/>
      <c r="D393" s="810"/>
      <c r="E393" s="811"/>
      <c r="F393" s="811"/>
      <c r="G393" s="811"/>
      <c r="H393" s="811"/>
      <c r="I393" s="811"/>
    </row>
    <row r="394" spans="1:9" ht="15" x14ac:dyDescent="0.25">
      <c r="A394" s="880"/>
      <c r="B394" s="879"/>
      <c r="C394" s="810"/>
      <c r="D394" s="810"/>
      <c r="E394" s="811"/>
      <c r="F394" s="811"/>
      <c r="G394" s="811"/>
      <c r="H394" s="811"/>
      <c r="I394" s="811"/>
    </row>
    <row r="395" spans="1:9" ht="14.25" x14ac:dyDescent="0.2">
      <c r="A395" s="880"/>
      <c r="B395" s="819"/>
      <c r="C395" s="810"/>
      <c r="D395" s="810"/>
      <c r="E395" s="811"/>
      <c r="F395" s="811"/>
      <c r="G395" s="811"/>
      <c r="H395" s="811"/>
      <c r="I395" s="811"/>
    </row>
    <row r="396" spans="1:9" ht="14.25" x14ac:dyDescent="0.2">
      <c r="A396" s="880"/>
      <c r="B396" s="819"/>
      <c r="C396" s="810"/>
      <c r="D396" s="810"/>
      <c r="E396" s="811"/>
      <c r="F396" s="811"/>
      <c r="G396" s="811"/>
      <c r="H396" s="811"/>
      <c r="I396" s="811"/>
    </row>
    <row r="397" spans="1:9" ht="14.25" x14ac:dyDescent="0.2">
      <c r="A397" s="880"/>
      <c r="B397" s="819"/>
      <c r="C397" s="810"/>
      <c r="D397" s="810"/>
      <c r="E397" s="811"/>
      <c r="F397" s="811"/>
      <c r="G397" s="811"/>
      <c r="H397" s="811"/>
      <c r="I397" s="811"/>
    </row>
    <row r="398" spans="1:9" ht="15" x14ac:dyDescent="0.25">
      <c r="A398" s="880"/>
      <c r="B398" s="820"/>
      <c r="C398" s="810"/>
      <c r="D398" s="810"/>
      <c r="E398" s="811"/>
      <c r="F398" s="811"/>
      <c r="G398" s="811"/>
      <c r="H398" s="811"/>
      <c r="I398" s="811"/>
    </row>
    <row r="399" spans="1:9" ht="15" x14ac:dyDescent="0.25">
      <c r="A399" s="880"/>
      <c r="B399" s="820"/>
      <c r="C399" s="810"/>
      <c r="D399" s="810"/>
      <c r="E399" s="811"/>
      <c r="F399" s="811"/>
      <c r="G399" s="811"/>
      <c r="H399" s="811"/>
      <c r="I399" s="811"/>
    </row>
    <row r="400" spans="1:9" ht="15" x14ac:dyDescent="0.25">
      <c r="A400" s="880"/>
      <c r="B400" s="820"/>
      <c r="C400" s="810"/>
      <c r="D400" s="810"/>
      <c r="E400" s="811"/>
      <c r="F400" s="811"/>
      <c r="G400" s="811"/>
      <c r="H400" s="811"/>
      <c r="I400" s="811"/>
    </row>
    <row r="401" spans="1:9" ht="15" x14ac:dyDescent="0.25">
      <c r="A401" s="880"/>
      <c r="B401" s="820"/>
      <c r="C401" s="810"/>
      <c r="D401" s="810"/>
      <c r="E401" s="811"/>
      <c r="F401" s="811"/>
      <c r="G401" s="811"/>
      <c r="H401" s="811"/>
      <c r="I401" s="811"/>
    </row>
    <row r="402" spans="1:9" ht="14.25" x14ac:dyDescent="0.2">
      <c r="A402" s="880"/>
      <c r="B402" s="819"/>
      <c r="C402" s="810"/>
      <c r="D402" s="810"/>
      <c r="E402" s="811"/>
      <c r="F402" s="811"/>
      <c r="G402" s="811"/>
      <c r="H402" s="811"/>
      <c r="I402" s="811"/>
    </row>
    <row r="403" spans="1:9" ht="14.25" x14ac:dyDescent="0.2">
      <c r="A403" s="880"/>
      <c r="B403" s="819"/>
      <c r="C403" s="810"/>
      <c r="D403" s="810"/>
      <c r="E403" s="811"/>
      <c r="F403" s="811"/>
      <c r="G403" s="811"/>
      <c r="H403" s="811"/>
      <c r="I403" s="811"/>
    </row>
    <row r="404" spans="1:9" ht="14.25" x14ac:dyDescent="0.2">
      <c r="A404" s="880"/>
      <c r="B404" s="819"/>
      <c r="C404" s="810"/>
      <c r="D404" s="810"/>
      <c r="E404" s="811"/>
      <c r="F404" s="811"/>
      <c r="G404" s="811"/>
      <c r="H404" s="811"/>
      <c r="I404" s="811"/>
    </row>
    <row r="405" spans="1:9" ht="14.25" x14ac:dyDescent="0.2">
      <c r="A405" s="880"/>
      <c r="B405" s="819"/>
      <c r="C405" s="810"/>
      <c r="D405" s="810"/>
      <c r="E405" s="811"/>
      <c r="F405" s="811"/>
      <c r="G405" s="811"/>
      <c r="H405" s="811"/>
      <c r="I405" s="811"/>
    </row>
    <row r="406" spans="1:9" ht="14.25" x14ac:dyDescent="0.2">
      <c r="A406" s="880"/>
      <c r="B406" s="819"/>
      <c r="C406" s="810"/>
      <c r="D406" s="810"/>
      <c r="E406" s="811"/>
      <c r="F406" s="811"/>
      <c r="G406" s="811"/>
      <c r="H406" s="811"/>
      <c r="I406" s="811"/>
    </row>
    <row r="407" spans="1:9" ht="14.25" x14ac:dyDescent="0.2">
      <c r="A407" s="880"/>
      <c r="B407" s="819"/>
      <c r="C407" s="810"/>
      <c r="D407" s="810"/>
      <c r="E407" s="811"/>
      <c r="F407" s="811"/>
      <c r="G407" s="811"/>
      <c r="H407" s="811"/>
      <c r="I407" s="811"/>
    </row>
    <row r="408" spans="1:9" ht="14.25" x14ac:dyDescent="0.2">
      <c r="A408" s="880"/>
      <c r="B408" s="819"/>
      <c r="C408" s="810"/>
      <c r="D408" s="810"/>
      <c r="E408" s="811"/>
      <c r="F408" s="811"/>
      <c r="G408" s="811"/>
      <c r="H408" s="811"/>
      <c r="I408" s="811"/>
    </row>
    <row r="409" spans="1:9" ht="14.25" x14ac:dyDescent="0.2">
      <c r="A409" s="880"/>
      <c r="B409" s="819"/>
      <c r="C409" s="810"/>
      <c r="D409" s="810"/>
      <c r="E409" s="811"/>
      <c r="F409" s="811"/>
      <c r="G409" s="811"/>
      <c r="H409" s="811"/>
      <c r="I409" s="811"/>
    </row>
    <row r="410" spans="1:9" ht="14.25" x14ac:dyDescent="0.2">
      <c r="A410" s="880"/>
      <c r="B410" s="819"/>
      <c r="C410" s="810"/>
      <c r="D410" s="810"/>
      <c r="E410" s="811"/>
      <c r="F410" s="811"/>
      <c r="G410" s="811"/>
      <c r="H410" s="811"/>
      <c r="I410" s="811"/>
    </row>
    <row r="411" spans="1:9" ht="14.25" x14ac:dyDescent="0.2">
      <c r="A411" s="880"/>
      <c r="B411" s="819"/>
      <c r="C411" s="810"/>
      <c r="D411" s="810"/>
      <c r="E411" s="811"/>
      <c r="F411" s="811"/>
      <c r="G411" s="811"/>
      <c r="H411" s="811"/>
      <c r="I411" s="811"/>
    </row>
    <row r="412" spans="1:9" ht="14.25" x14ac:dyDescent="0.2">
      <c r="A412" s="880"/>
      <c r="B412" s="819"/>
      <c r="C412" s="810"/>
      <c r="D412" s="810"/>
      <c r="E412" s="811"/>
      <c r="F412" s="811"/>
      <c r="G412" s="811"/>
      <c r="H412" s="811"/>
      <c r="I412" s="811"/>
    </row>
    <row r="413" spans="1:9" ht="14.25" x14ac:dyDescent="0.2">
      <c r="A413" s="880"/>
      <c r="B413" s="819"/>
      <c r="C413" s="810"/>
      <c r="D413" s="810"/>
      <c r="E413" s="811"/>
      <c r="F413" s="811"/>
      <c r="G413" s="811"/>
      <c r="H413" s="811"/>
      <c r="I413" s="811"/>
    </row>
    <row r="414" spans="1:9" x14ac:dyDescent="0.2">
      <c r="A414" s="833"/>
      <c r="B414" s="819"/>
      <c r="C414" s="810"/>
      <c r="D414" s="810"/>
      <c r="E414" s="811"/>
      <c r="F414" s="811"/>
      <c r="G414" s="811"/>
      <c r="H414" s="811"/>
      <c r="I414" s="811"/>
    </row>
    <row r="415" spans="1:9" ht="14.25" x14ac:dyDescent="0.2">
      <c r="A415" s="885"/>
      <c r="B415" s="886"/>
      <c r="C415" s="810"/>
      <c r="D415" s="810"/>
      <c r="E415" s="811"/>
      <c r="F415" s="811"/>
      <c r="G415" s="811"/>
      <c r="H415" s="811"/>
      <c r="I415" s="811"/>
    </row>
    <row r="416" spans="1:9" x14ac:dyDescent="0.2">
      <c r="A416" s="833"/>
      <c r="B416" s="887"/>
      <c r="C416" s="810"/>
      <c r="D416" s="810"/>
      <c r="E416" s="811"/>
      <c r="F416" s="811"/>
      <c r="G416" s="811"/>
      <c r="H416" s="811"/>
      <c r="I416" s="811"/>
    </row>
    <row r="417" spans="1:9" ht="14.25" x14ac:dyDescent="0.2">
      <c r="A417" s="880"/>
      <c r="B417" s="878"/>
      <c r="C417" s="810"/>
      <c r="D417" s="810"/>
      <c r="E417" s="811"/>
      <c r="F417" s="811"/>
      <c r="G417" s="811"/>
      <c r="H417" s="811"/>
      <c r="I417" s="811"/>
    </row>
    <row r="418" spans="1:9" ht="15" x14ac:dyDescent="0.25">
      <c r="A418" s="884"/>
      <c r="B418" s="872"/>
      <c r="C418" s="810"/>
      <c r="D418" s="810"/>
      <c r="E418" s="811"/>
      <c r="F418" s="811"/>
      <c r="G418" s="811"/>
      <c r="H418" s="811"/>
      <c r="I418" s="811"/>
    </row>
    <row r="419" spans="1:9" ht="15" x14ac:dyDescent="0.25">
      <c r="A419" s="884"/>
      <c r="B419" s="872"/>
      <c r="C419" s="810"/>
      <c r="D419" s="810"/>
      <c r="E419" s="811"/>
      <c r="F419" s="811"/>
      <c r="G419" s="811"/>
      <c r="H419" s="811"/>
      <c r="I419" s="811"/>
    </row>
    <row r="420" spans="1:9" ht="15" x14ac:dyDescent="0.25">
      <c r="A420" s="884"/>
      <c r="B420" s="872"/>
      <c r="C420" s="810"/>
      <c r="D420" s="810"/>
      <c r="E420" s="811"/>
      <c r="F420" s="811"/>
      <c r="G420" s="811"/>
      <c r="H420" s="811"/>
      <c r="I420" s="811"/>
    </row>
    <row r="421" spans="1:9" ht="15" x14ac:dyDescent="0.25">
      <c r="A421" s="884"/>
      <c r="B421" s="871"/>
      <c r="C421" s="810"/>
      <c r="D421" s="810"/>
      <c r="E421" s="811"/>
      <c r="F421" s="811"/>
      <c r="G421" s="811"/>
      <c r="H421" s="811"/>
      <c r="I421" s="811"/>
    </row>
    <row r="422" spans="1:9" ht="15" x14ac:dyDescent="0.25">
      <c r="A422" s="884"/>
      <c r="B422" s="871"/>
      <c r="C422" s="810"/>
      <c r="D422" s="810"/>
      <c r="E422" s="811"/>
      <c r="F422" s="811"/>
      <c r="G422" s="811"/>
      <c r="H422" s="811"/>
      <c r="I422" s="811"/>
    </row>
    <row r="423" spans="1:9" ht="15" x14ac:dyDescent="0.25">
      <c r="A423" s="884"/>
      <c r="B423" s="871"/>
      <c r="C423" s="810"/>
      <c r="D423" s="810"/>
      <c r="E423" s="811"/>
      <c r="F423" s="811"/>
      <c r="G423" s="811"/>
      <c r="H423" s="811"/>
      <c r="I423" s="811"/>
    </row>
    <row r="424" spans="1:9" ht="15" x14ac:dyDescent="0.25">
      <c r="A424" s="884"/>
      <c r="B424" s="871"/>
      <c r="C424" s="810"/>
      <c r="D424" s="810"/>
      <c r="E424" s="811"/>
      <c r="F424" s="811"/>
      <c r="G424" s="811"/>
      <c r="H424" s="811"/>
      <c r="I424" s="811"/>
    </row>
    <row r="425" spans="1:9" ht="15" x14ac:dyDescent="0.25">
      <c r="A425" s="884"/>
      <c r="B425" s="871"/>
      <c r="C425" s="810"/>
      <c r="D425" s="810"/>
      <c r="E425" s="811"/>
      <c r="F425" s="811"/>
      <c r="G425" s="811"/>
      <c r="H425" s="811"/>
      <c r="I425" s="811"/>
    </row>
    <row r="426" spans="1:9" ht="15" x14ac:dyDescent="0.25">
      <c r="A426" s="884"/>
      <c r="B426" s="871"/>
      <c r="C426" s="810"/>
      <c r="D426" s="810"/>
      <c r="E426" s="811"/>
      <c r="F426" s="811"/>
      <c r="G426" s="811"/>
      <c r="H426" s="811"/>
      <c r="I426" s="811"/>
    </row>
    <row r="427" spans="1:9" ht="15" x14ac:dyDescent="0.25">
      <c r="A427" s="884"/>
      <c r="B427" s="871"/>
      <c r="C427" s="810"/>
      <c r="D427" s="810"/>
      <c r="E427" s="811"/>
      <c r="F427" s="811"/>
      <c r="G427" s="811"/>
      <c r="H427" s="811"/>
      <c r="I427" s="811"/>
    </row>
    <row r="428" spans="1:9" ht="15" x14ac:dyDescent="0.25">
      <c r="A428" s="884"/>
      <c r="B428" s="871"/>
      <c r="C428" s="810"/>
      <c r="D428" s="810"/>
      <c r="E428" s="811"/>
      <c r="F428" s="811"/>
      <c r="G428" s="811"/>
      <c r="H428" s="811"/>
      <c r="I428" s="811"/>
    </row>
    <row r="429" spans="1:9" ht="15" x14ac:dyDescent="0.25">
      <c r="A429" s="884"/>
      <c r="B429" s="871"/>
      <c r="C429" s="810"/>
      <c r="D429" s="810"/>
      <c r="E429" s="811"/>
      <c r="F429" s="811"/>
      <c r="G429" s="811"/>
      <c r="H429" s="811"/>
      <c r="I429" s="811"/>
    </row>
    <row r="430" spans="1:9" ht="15" x14ac:dyDescent="0.25">
      <c r="A430" s="884"/>
      <c r="B430" s="872"/>
      <c r="C430" s="810"/>
      <c r="D430" s="810"/>
      <c r="E430" s="811"/>
      <c r="F430" s="811"/>
      <c r="G430" s="811"/>
      <c r="H430" s="811"/>
      <c r="I430" s="811"/>
    </row>
    <row r="431" spans="1:9" ht="15" x14ac:dyDescent="0.25">
      <c r="A431" s="884"/>
      <c r="B431" s="872"/>
      <c r="C431" s="810"/>
      <c r="D431" s="810"/>
      <c r="E431" s="811"/>
      <c r="F431" s="811"/>
      <c r="G431" s="811"/>
      <c r="H431" s="811"/>
      <c r="I431" s="811"/>
    </row>
    <row r="432" spans="1:9" ht="15" x14ac:dyDescent="0.25">
      <c r="A432" s="884"/>
      <c r="B432" s="872"/>
      <c r="C432" s="810"/>
      <c r="D432" s="810"/>
      <c r="E432" s="811"/>
      <c r="F432" s="811"/>
      <c r="G432" s="811"/>
      <c r="H432" s="811"/>
      <c r="I432" s="811"/>
    </row>
    <row r="433" spans="1:9" ht="14.25" x14ac:dyDescent="0.2">
      <c r="A433" s="885"/>
      <c r="B433" s="886"/>
      <c r="C433" s="810"/>
      <c r="D433" s="810"/>
      <c r="E433" s="811"/>
      <c r="F433" s="811"/>
      <c r="G433" s="811"/>
      <c r="H433" s="811"/>
      <c r="I433" s="811"/>
    </row>
    <row r="434" spans="1:9" ht="15" x14ac:dyDescent="0.25">
      <c r="A434" s="884"/>
      <c r="B434" s="872"/>
      <c r="C434" s="810"/>
      <c r="D434" s="810"/>
      <c r="E434" s="811"/>
      <c r="F434" s="811"/>
      <c r="G434" s="811"/>
      <c r="H434" s="811"/>
      <c r="I434" s="811"/>
    </row>
    <row r="435" spans="1:9" ht="15" x14ac:dyDescent="0.25">
      <c r="A435" s="880"/>
      <c r="B435" s="872"/>
      <c r="C435" s="810"/>
      <c r="D435" s="810"/>
      <c r="E435" s="811"/>
      <c r="F435" s="811"/>
      <c r="G435" s="811"/>
      <c r="H435" s="811"/>
      <c r="I435" s="811"/>
    </row>
    <row r="436" spans="1:9" ht="15" x14ac:dyDescent="0.25">
      <c r="A436" s="884"/>
      <c r="B436" s="820"/>
      <c r="C436" s="810"/>
      <c r="D436" s="810"/>
      <c r="E436" s="811"/>
      <c r="F436" s="811"/>
      <c r="G436" s="811"/>
      <c r="H436" s="811"/>
      <c r="I436" s="811"/>
    </row>
    <row r="437" spans="1:9" ht="15" x14ac:dyDescent="0.25">
      <c r="A437" s="884"/>
      <c r="B437" s="820"/>
      <c r="C437" s="810"/>
      <c r="D437" s="810"/>
      <c r="E437" s="811"/>
      <c r="F437" s="811"/>
      <c r="G437" s="811"/>
      <c r="H437" s="811"/>
      <c r="I437" s="811"/>
    </row>
    <row r="438" spans="1:9" ht="15" x14ac:dyDescent="0.25">
      <c r="A438" s="884"/>
      <c r="B438" s="888"/>
      <c r="C438" s="810"/>
      <c r="D438" s="810"/>
      <c r="E438" s="811"/>
      <c r="F438" s="811"/>
      <c r="G438" s="811"/>
      <c r="H438" s="811"/>
      <c r="I438" s="811"/>
    </row>
    <row r="439" spans="1:9" ht="15" x14ac:dyDescent="0.25">
      <c r="A439" s="884"/>
      <c r="B439" s="820"/>
      <c r="C439" s="810"/>
      <c r="D439" s="810"/>
      <c r="E439" s="811"/>
      <c r="F439" s="811"/>
      <c r="G439" s="811"/>
      <c r="H439" s="811"/>
      <c r="I439" s="811"/>
    </row>
    <row r="440" spans="1:9" ht="15" x14ac:dyDescent="0.25">
      <c r="A440" s="884"/>
      <c r="B440" s="820"/>
      <c r="C440" s="810"/>
      <c r="D440" s="810"/>
      <c r="E440" s="811"/>
      <c r="F440" s="811"/>
      <c r="G440" s="811"/>
      <c r="H440" s="811"/>
      <c r="I440" s="811"/>
    </row>
    <row r="441" spans="1:9" ht="15" x14ac:dyDescent="0.25">
      <c r="A441" s="884"/>
      <c r="B441" s="888"/>
      <c r="C441" s="810"/>
      <c r="D441" s="810"/>
      <c r="E441" s="811"/>
      <c r="F441" s="811"/>
      <c r="G441" s="811"/>
      <c r="H441" s="811"/>
      <c r="I441" s="811"/>
    </row>
    <row r="442" spans="1:9" ht="15" x14ac:dyDescent="0.25">
      <c r="A442" s="884"/>
      <c r="B442" s="820"/>
      <c r="C442" s="810"/>
      <c r="D442" s="810"/>
      <c r="E442" s="811"/>
      <c r="F442" s="811"/>
      <c r="G442" s="811"/>
      <c r="H442" s="811"/>
      <c r="I442" s="811"/>
    </row>
    <row r="443" spans="1:9" ht="15" x14ac:dyDescent="0.25">
      <c r="A443" s="884"/>
      <c r="B443" s="820"/>
      <c r="C443" s="810"/>
      <c r="D443" s="810"/>
      <c r="E443" s="811"/>
      <c r="F443" s="811"/>
      <c r="G443" s="811"/>
      <c r="H443" s="811"/>
      <c r="I443" s="811"/>
    </row>
    <row r="444" spans="1:9" ht="15" x14ac:dyDescent="0.25">
      <c r="A444" s="884"/>
      <c r="B444" s="820"/>
      <c r="C444" s="810"/>
      <c r="D444" s="810"/>
      <c r="E444" s="811"/>
      <c r="F444" s="811"/>
      <c r="G444" s="811"/>
      <c r="H444" s="811"/>
      <c r="I444" s="811"/>
    </row>
    <row r="445" spans="1:9" ht="15" x14ac:dyDescent="0.25">
      <c r="A445" s="884"/>
      <c r="B445" s="820"/>
      <c r="C445" s="810"/>
      <c r="D445" s="810"/>
      <c r="E445" s="811"/>
      <c r="F445" s="811"/>
      <c r="G445" s="811"/>
      <c r="H445" s="811"/>
      <c r="I445" s="811"/>
    </row>
    <row r="446" spans="1:9" ht="15" x14ac:dyDescent="0.25">
      <c r="A446" s="884"/>
      <c r="B446" s="820"/>
      <c r="C446" s="810"/>
      <c r="D446" s="810"/>
      <c r="E446" s="811"/>
      <c r="F446" s="811"/>
      <c r="G446" s="811"/>
      <c r="H446" s="811"/>
      <c r="I446" s="811"/>
    </row>
    <row r="447" spans="1:9" ht="15" x14ac:dyDescent="0.25">
      <c r="A447" s="884"/>
      <c r="B447" s="872"/>
      <c r="C447" s="810"/>
      <c r="D447" s="810"/>
      <c r="E447" s="811"/>
      <c r="F447" s="811"/>
      <c r="G447" s="811"/>
      <c r="H447" s="811"/>
      <c r="I447" s="811"/>
    </row>
    <row r="448" spans="1:9" ht="15" x14ac:dyDescent="0.25">
      <c r="A448" s="884"/>
      <c r="B448" s="820"/>
      <c r="C448" s="810"/>
      <c r="D448" s="810"/>
      <c r="E448" s="811"/>
      <c r="F448" s="811"/>
      <c r="G448" s="811"/>
      <c r="H448" s="811"/>
      <c r="I448" s="811"/>
    </row>
    <row r="449" spans="1:9" ht="15" x14ac:dyDescent="0.25">
      <c r="A449" s="884"/>
      <c r="B449" s="820"/>
      <c r="C449" s="810"/>
      <c r="D449" s="810"/>
      <c r="E449" s="811"/>
      <c r="F449" s="811"/>
      <c r="G449" s="811"/>
      <c r="H449" s="811"/>
      <c r="I449" s="811"/>
    </row>
    <row r="450" spans="1:9" ht="15" x14ac:dyDescent="0.25">
      <c r="A450" s="884"/>
      <c r="B450" s="872"/>
      <c r="C450" s="810"/>
      <c r="D450" s="810"/>
      <c r="E450" s="811"/>
      <c r="F450" s="811"/>
      <c r="G450" s="811"/>
      <c r="H450" s="811"/>
      <c r="I450" s="811"/>
    </row>
    <row r="451" spans="1:9" ht="15" x14ac:dyDescent="0.25">
      <c r="A451" s="884"/>
      <c r="B451" s="820"/>
      <c r="C451" s="810"/>
      <c r="D451" s="810"/>
      <c r="E451" s="811"/>
      <c r="F451" s="811"/>
      <c r="G451" s="811"/>
      <c r="H451" s="811"/>
      <c r="I451" s="811"/>
    </row>
    <row r="452" spans="1:9" ht="15" x14ac:dyDescent="0.25">
      <c r="A452" s="884"/>
      <c r="B452" s="820"/>
      <c r="C452" s="810"/>
      <c r="D452" s="810"/>
      <c r="E452" s="811"/>
      <c r="F452" s="811"/>
      <c r="G452" s="811"/>
      <c r="H452" s="811"/>
      <c r="I452" s="811"/>
    </row>
    <row r="453" spans="1:9" ht="15" x14ac:dyDescent="0.25">
      <c r="A453" s="884"/>
      <c r="B453" s="820"/>
      <c r="C453" s="810"/>
      <c r="D453" s="810"/>
      <c r="E453" s="811"/>
      <c r="F453" s="811"/>
      <c r="G453" s="811"/>
      <c r="H453" s="811"/>
      <c r="I453" s="811"/>
    </row>
    <row r="454" spans="1:9" ht="15" x14ac:dyDescent="0.25">
      <c r="A454" s="884"/>
      <c r="B454" s="872"/>
      <c r="C454" s="810"/>
      <c r="D454" s="810"/>
      <c r="E454" s="811"/>
      <c r="F454" s="811"/>
      <c r="G454" s="811"/>
      <c r="H454" s="811"/>
      <c r="I454" s="811"/>
    </row>
    <row r="455" spans="1:9" ht="15" x14ac:dyDescent="0.25">
      <c r="A455" s="884"/>
      <c r="B455" s="820"/>
      <c r="C455" s="810"/>
      <c r="D455" s="810"/>
      <c r="E455" s="811"/>
      <c r="F455" s="811"/>
      <c r="G455" s="811"/>
      <c r="H455" s="811"/>
      <c r="I455" s="811"/>
    </row>
    <row r="456" spans="1:9" ht="15" x14ac:dyDescent="0.25">
      <c r="A456" s="884"/>
      <c r="B456" s="820"/>
      <c r="C456" s="810"/>
      <c r="D456" s="810"/>
      <c r="E456" s="811"/>
      <c r="F456" s="811"/>
      <c r="G456" s="811"/>
      <c r="H456" s="811"/>
      <c r="I456" s="811"/>
    </row>
    <row r="457" spans="1:9" ht="15" x14ac:dyDescent="0.25">
      <c r="A457" s="884"/>
      <c r="B457" s="820"/>
      <c r="C457" s="810"/>
      <c r="D457" s="810"/>
      <c r="E457" s="811"/>
      <c r="F457" s="811"/>
      <c r="G457" s="811"/>
      <c r="H457" s="811"/>
      <c r="I457" s="811"/>
    </row>
    <row r="458" spans="1:9" ht="15" x14ac:dyDescent="0.25">
      <c r="A458" s="884"/>
      <c r="B458" s="820"/>
      <c r="C458" s="810"/>
      <c r="D458" s="810"/>
      <c r="E458" s="811"/>
      <c r="F458" s="811"/>
      <c r="G458" s="811"/>
      <c r="H458" s="811"/>
      <c r="I458" s="811"/>
    </row>
    <row r="459" spans="1:9" ht="15" x14ac:dyDescent="0.25">
      <c r="A459" s="884"/>
      <c r="B459" s="888"/>
      <c r="C459" s="810"/>
      <c r="D459" s="810"/>
      <c r="E459" s="811"/>
      <c r="F459" s="811"/>
      <c r="G459" s="811"/>
      <c r="H459" s="811"/>
      <c r="I459" s="811"/>
    </row>
    <row r="460" spans="1:9" ht="15" x14ac:dyDescent="0.25">
      <c r="A460" s="884"/>
      <c r="B460" s="820"/>
      <c r="C460" s="810"/>
      <c r="D460" s="810"/>
      <c r="E460" s="811"/>
      <c r="F460" s="811"/>
      <c r="G460" s="811"/>
      <c r="H460" s="811"/>
      <c r="I460" s="811"/>
    </row>
    <row r="461" spans="1:9" ht="15" x14ac:dyDescent="0.25">
      <c r="A461" s="884"/>
      <c r="B461" s="872"/>
      <c r="C461" s="810"/>
      <c r="D461" s="810"/>
      <c r="E461" s="811"/>
      <c r="F461" s="811"/>
      <c r="G461" s="811"/>
      <c r="H461" s="811"/>
      <c r="I461" s="811"/>
    </row>
    <row r="462" spans="1:9" ht="15" x14ac:dyDescent="0.25">
      <c r="A462" s="884"/>
      <c r="B462" s="820"/>
      <c r="C462" s="810"/>
      <c r="D462" s="810"/>
      <c r="E462" s="811"/>
      <c r="F462" s="811"/>
      <c r="G462" s="811"/>
      <c r="H462" s="811"/>
      <c r="I462" s="811"/>
    </row>
    <row r="463" spans="1:9" ht="15" x14ac:dyDescent="0.25">
      <c r="A463" s="884"/>
      <c r="B463" s="820"/>
      <c r="C463" s="810"/>
      <c r="D463" s="810"/>
      <c r="E463" s="811"/>
      <c r="F463" s="811"/>
      <c r="G463" s="811"/>
      <c r="H463" s="811"/>
      <c r="I463" s="811"/>
    </row>
    <row r="464" spans="1:9" ht="15" x14ac:dyDescent="0.25">
      <c r="A464" s="884"/>
      <c r="B464" s="872"/>
      <c r="C464" s="810"/>
      <c r="D464" s="810"/>
      <c r="E464" s="811"/>
      <c r="F464" s="811"/>
      <c r="G464" s="811"/>
      <c r="H464" s="811"/>
      <c r="I464" s="811"/>
    </row>
    <row r="465" spans="1:9" ht="15" x14ac:dyDescent="0.25">
      <c r="A465" s="884"/>
      <c r="B465" s="820"/>
      <c r="C465" s="810"/>
      <c r="D465" s="810"/>
      <c r="E465" s="811"/>
      <c r="F465" s="811"/>
      <c r="G465" s="811"/>
      <c r="H465" s="811"/>
      <c r="I465" s="811"/>
    </row>
    <row r="466" spans="1:9" ht="15" x14ac:dyDescent="0.25">
      <c r="A466" s="884"/>
      <c r="B466" s="872"/>
      <c r="C466" s="810"/>
      <c r="D466" s="810"/>
      <c r="E466" s="811"/>
      <c r="F466" s="811"/>
      <c r="G466" s="811"/>
      <c r="H466" s="811"/>
      <c r="I466" s="811"/>
    </row>
    <row r="467" spans="1:9" ht="15" x14ac:dyDescent="0.25">
      <c r="A467" s="884"/>
      <c r="B467" s="872"/>
      <c r="C467" s="810"/>
      <c r="D467" s="810"/>
      <c r="E467" s="811"/>
      <c r="F467" s="811"/>
      <c r="G467" s="811"/>
      <c r="H467" s="811"/>
      <c r="I467" s="811"/>
    </row>
    <row r="468" spans="1:9" ht="15" x14ac:dyDescent="0.25">
      <c r="A468" s="884"/>
      <c r="B468" s="820"/>
      <c r="C468" s="810"/>
      <c r="D468" s="810"/>
      <c r="E468" s="811"/>
      <c r="F468" s="811"/>
      <c r="G468" s="811"/>
      <c r="H468" s="811"/>
      <c r="I468" s="811"/>
    </row>
    <row r="469" spans="1:9" ht="15" x14ac:dyDescent="0.25">
      <c r="A469" s="884"/>
      <c r="B469" s="872"/>
      <c r="C469" s="810"/>
      <c r="D469" s="810"/>
      <c r="E469" s="811"/>
      <c r="F469" s="811"/>
      <c r="G469" s="811"/>
      <c r="H469" s="811"/>
      <c r="I469" s="811"/>
    </row>
    <row r="470" spans="1:9" ht="15" x14ac:dyDescent="0.25">
      <c r="A470" s="884"/>
      <c r="B470" s="872"/>
      <c r="C470" s="810"/>
      <c r="D470" s="810"/>
      <c r="E470" s="811"/>
      <c r="F470" s="811"/>
      <c r="G470" s="811"/>
      <c r="H470" s="811"/>
      <c r="I470" s="811"/>
    </row>
    <row r="471" spans="1:9" ht="15" x14ac:dyDescent="0.25">
      <c r="A471" s="884"/>
      <c r="B471" s="872"/>
      <c r="C471" s="810"/>
      <c r="D471" s="810"/>
      <c r="E471" s="811"/>
      <c r="F471" s="811"/>
      <c r="G471" s="811"/>
      <c r="H471" s="811"/>
      <c r="I471" s="811"/>
    </row>
    <row r="472" spans="1:9" ht="15" x14ac:dyDescent="0.25">
      <c r="A472" s="884"/>
      <c r="B472" s="872"/>
      <c r="C472" s="810"/>
      <c r="D472" s="810"/>
      <c r="E472" s="811"/>
      <c r="F472" s="811"/>
      <c r="G472" s="811"/>
      <c r="H472" s="811"/>
      <c r="I472" s="811"/>
    </row>
    <row r="473" spans="1:9" ht="15" x14ac:dyDescent="0.25">
      <c r="A473" s="884"/>
      <c r="B473" s="872"/>
      <c r="C473" s="810"/>
      <c r="D473" s="810"/>
      <c r="E473" s="811"/>
      <c r="F473" s="811"/>
      <c r="G473" s="811"/>
      <c r="H473" s="811"/>
      <c r="I473" s="811"/>
    </row>
    <row r="474" spans="1:9" ht="15" x14ac:dyDescent="0.25">
      <c r="A474" s="884"/>
      <c r="B474" s="872"/>
      <c r="C474" s="810"/>
      <c r="D474" s="810"/>
      <c r="E474" s="811"/>
      <c r="F474" s="811"/>
      <c r="G474" s="811"/>
      <c r="H474" s="811"/>
      <c r="I474" s="811"/>
    </row>
    <row r="475" spans="1:9" ht="15" x14ac:dyDescent="0.25">
      <c r="A475" s="884"/>
      <c r="B475" s="872"/>
      <c r="C475" s="810"/>
      <c r="D475" s="810"/>
      <c r="E475" s="811"/>
      <c r="F475" s="811"/>
      <c r="G475" s="811"/>
      <c r="H475" s="811"/>
      <c r="I475" s="811"/>
    </row>
    <row r="476" spans="1:9" ht="15" x14ac:dyDescent="0.25">
      <c r="A476" s="884"/>
      <c r="B476" s="872"/>
      <c r="C476" s="810"/>
      <c r="D476" s="810"/>
      <c r="E476" s="811"/>
      <c r="F476" s="811"/>
      <c r="G476" s="811"/>
      <c r="H476" s="811"/>
      <c r="I476" s="811"/>
    </row>
    <row r="477" spans="1:9" ht="15" x14ac:dyDescent="0.25">
      <c r="A477" s="884"/>
      <c r="B477" s="872"/>
      <c r="C477" s="810"/>
      <c r="D477" s="810"/>
      <c r="E477" s="811"/>
      <c r="F477" s="811"/>
      <c r="G477" s="811"/>
      <c r="H477" s="811"/>
      <c r="I477" s="811"/>
    </row>
    <row r="478" spans="1:9" ht="15" x14ac:dyDescent="0.25">
      <c r="A478" s="884"/>
      <c r="B478" s="872"/>
      <c r="C478" s="810"/>
      <c r="D478" s="810"/>
      <c r="E478" s="811"/>
      <c r="F478" s="811"/>
      <c r="G478" s="811"/>
      <c r="H478" s="811"/>
      <c r="I478" s="811"/>
    </row>
    <row r="479" spans="1:9" ht="15" x14ac:dyDescent="0.25">
      <c r="A479" s="884"/>
      <c r="B479" s="872"/>
      <c r="C479" s="810"/>
      <c r="D479" s="810"/>
      <c r="E479" s="811"/>
      <c r="F479" s="811"/>
      <c r="G479" s="811"/>
      <c r="H479" s="811"/>
      <c r="I479" s="811"/>
    </row>
    <row r="480" spans="1:9" ht="15" x14ac:dyDescent="0.25">
      <c r="A480" s="884"/>
      <c r="B480" s="872"/>
      <c r="C480" s="810"/>
      <c r="D480" s="810"/>
      <c r="E480" s="811"/>
      <c r="F480" s="811"/>
      <c r="G480" s="811"/>
      <c r="H480" s="811"/>
      <c r="I480" s="811"/>
    </row>
    <row r="481" spans="1:9" ht="15" x14ac:dyDescent="0.25">
      <c r="A481" s="884"/>
      <c r="B481" s="872"/>
      <c r="C481" s="810"/>
      <c r="D481" s="810"/>
      <c r="E481" s="811"/>
      <c r="F481" s="811"/>
      <c r="G481" s="811"/>
      <c r="H481" s="811"/>
      <c r="I481" s="811"/>
    </row>
    <row r="482" spans="1:9" ht="15" x14ac:dyDescent="0.25">
      <c r="A482" s="884"/>
      <c r="B482" s="872"/>
      <c r="C482" s="810"/>
      <c r="D482" s="810"/>
      <c r="E482" s="811"/>
      <c r="F482" s="811"/>
      <c r="G482" s="811"/>
      <c r="H482" s="811"/>
      <c r="I482" s="811"/>
    </row>
    <row r="483" spans="1:9" ht="15" x14ac:dyDescent="0.25">
      <c r="A483" s="884"/>
      <c r="B483" s="872"/>
      <c r="C483" s="810"/>
      <c r="D483" s="810"/>
      <c r="E483" s="811"/>
      <c r="F483" s="811"/>
      <c r="G483" s="811"/>
      <c r="H483" s="811"/>
      <c r="I483" s="811"/>
    </row>
    <row r="484" spans="1:9" ht="15" x14ac:dyDescent="0.25">
      <c r="A484" s="884"/>
      <c r="B484" s="872"/>
      <c r="C484" s="810"/>
      <c r="D484" s="810"/>
      <c r="E484" s="811"/>
      <c r="F484" s="811"/>
      <c r="G484" s="811"/>
      <c r="H484" s="811"/>
      <c r="I484" s="811"/>
    </row>
    <row r="485" spans="1:9" ht="15" x14ac:dyDescent="0.25">
      <c r="A485" s="884"/>
      <c r="B485" s="872"/>
      <c r="C485" s="810"/>
      <c r="D485" s="810"/>
      <c r="E485" s="811"/>
      <c r="F485" s="811"/>
      <c r="G485" s="811"/>
      <c r="H485" s="811"/>
      <c r="I485" s="811"/>
    </row>
    <row r="486" spans="1:9" ht="15" x14ac:dyDescent="0.25">
      <c r="A486" s="884"/>
      <c r="B486" s="872"/>
      <c r="C486" s="810"/>
      <c r="D486" s="810"/>
      <c r="E486" s="811"/>
      <c r="F486" s="811"/>
      <c r="G486" s="811"/>
      <c r="H486" s="811"/>
      <c r="I486" s="811"/>
    </row>
    <row r="487" spans="1:9" ht="15" x14ac:dyDescent="0.25">
      <c r="A487" s="884"/>
      <c r="B487" s="872"/>
      <c r="C487" s="810"/>
      <c r="D487" s="810"/>
      <c r="E487" s="811"/>
      <c r="F487" s="811"/>
      <c r="G487" s="811"/>
      <c r="H487" s="811"/>
      <c r="I487" s="811"/>
    </row>
    <row r="488" spans="1:9" ht="15" x14ac:dyDescent="0.25">
      <c r="A488" s="884"/>
      <c r="B488" s="872"/>
      <c r="C488" s="810"/>
      <c r="D488" s="810"/>
      <c r="E488" s="811"/>
      <c r="F488" s="811"/>
      <c r="G488" s="811"/>
      <c r="H488" s="811"/>
      <c r="I488" s="811"/>
    </row>
    <row r="489" spans="1:9" ht="15" x14ac:dyDescent="0.25">
      <c r="A489" s="884"/>
      <c r="B489" s="872"/>
      <c r="C489" s="810"/>
      <c r="D489" s="810"/>
      <c r="E489" s="811"/>
      <c r="F489" s="811"/>
      <c r="G489" s="811"/>
      <c r="H489" s="811"/>
      <c r="I489" s="811"/>
    </row>
    <row r="490" spans="1:9" ht="15" x14ac:dyDescent="0.25">
      <c r="A490" s="884"/>
      <c r="B490" s="872"/>
      <c r="C490" s="810"/>
      <c r="D490" s="810"/>
      <c r="E490" s="811"/>
      <c r="F490" s="811"/>
      <c r="G490" s="811"/>
      <c r="H490" s="811"/>
      <c r="I490" s="811"/>
    </row>
    <row r="491" spans="1:9" ht="15" x14ac:dyDescent="0.25">
      <c r="A491" s="884"/>
      <c r="B491" s="872"/>
      <c r="C491" s="810"/>
      <c r="D491" s="810"/>
      <c r="E491" s="811"/>
      <c r="F491" s="811"/>
      <c r="G491" s="811"/>
      <c r="H491" s="811"/>
      <c r="I491" s="811"/>
    </row>
    <row r="492" spans="1:9" ht="15" x14ac:dyDescent="0.25">
      <c r="A492" s="884"/>
      <c r="B492" s="872"/>
      <c r="C492" s="810"/>
      <c r="D492" s="810"/>
      <c r="E492" s="811"/>
      <c r="F492" s="811"/>
      <c r="G492" s="811"/>
      <c r="H492" s="811"/>
      <c r="I492" s="811"/>
    </row>
    <row r="493" spans="1:9" ht="15" x14ac:dyDescent="0.25">
      <c r="A493" s="884"/>
      <c r="B493" s="872"/>
      <c r="C493" s="810"/>
      <c r="D493" s="810"/>
      <c r="E493" s="811"/>
      <c r="F493" s="811"/>
      <c r="G493" s="811"/>
      <c r="H493" s="811"/>
      <c r="I493" s="811"/>
    </row>
    <row r="494" spans="1:9" ht="15" x14ac:dyDescent="0.25">
      <c r="A494" s="884"/>
      <c r="B494" s="872"/>
      <c r="C494" s="810"/>
      <c r="D494" s="810"/>
      <c r="E494" s="811"/>
      <c r="F494" s="811"/>
      <c r="G494" s="811"/>
      <c r="H494" s="811"/>
      <c r="I494" s="811"/>
    </row>
    <row r="495" spans="1:9" ht="15" x14ac:dyDescent="0.25">
      <c r="A495" s="884"/>
      <c r="B495" s="872"/>
      <c r="C495" s="810"/>
      <c r="D495" s="810"/>
      <c r="E495" s="811"/>
      <c r="F495" s="811"/>
      <c r="G495" s="811"/>
      <c r="H495" s="811"/>
      <c r="I495" s="811"/>
    </row>
    <row r="496" spans="1:9" ht="15" x14ac:dyDescent="0.25">
      <c r="A496" s="884"/>
      <c r="B496" s="872"/>
      <c r="C496" s="810"/>
      <c r="D496" s="810"/>
      <c r="E496" s="811"/>
      <c r="F496" s="811"/>
      <c r="G496" s="811"/>
      <c r="H496" s="811"/>
      <c r="I496" s="811"/>
    </row>
    <row r="497" spans="1:9" ht="15" x14ac:dyDescent="0.25">
      <c r="A497" s="884"/>
      <c r="B497" s="872"/>
      <c r="C497" s="810"/>
      <c r="D497" s="810"/>
      <c r="E497" s="811"/>
      <c r="F497" s="811"/>
      <c r="G497" s="811"/>
      <c r="H497" s="811"/>
      <c r="I497" s="811"/>
    </row>
    <row r="498" spans="1:9" ht="15" x14ac:dyDescent="0.25">
      <c r="A498" s="884"/>
      <c r="B498" s="872"/>
      <c r="C498" s="810"/>
      <c r="D498" s="810"/>
      <c r="E498" s="811"/>
      <c r="F498" s="811"/>
      <c r="G498" s="811"/>
      <c r="H498" s="811"/>
      <c r="I498" s="811"/>
    </row>
    <row r="499" spans="1:9" ht="15" x14ac:dyDescent="0.25">
      <c r="A499" s="884"/>
      <c r="B499" s="872"/>
      <c r="C499" s="810"/>
      <c r="D499" s="810"/>
      <c r="E499" s="811"/>
      <c r="F499" s="811"/>
      <c r="G499" s="811"/>
      <c r="H499" s="811"/>
      <c r="I499" s="811"/>
    </row>
    <row r="500" spans="1:9" ht="15" x14ac:dyDescent="0.25">
      <c r="A500" s="884"/>
      <c r="B500" s="872"/>
      <c r="C500" s="810"/>
      <c r="D500" s="810"/>
      <c r="E500" s="811"/>
      <c r="F500" s="811"/>
      <c r="G500" s="811"/>
      <c r="H500" s="811"/>
      <c r="I500" s="811"/>
    </row>
    <row r="501" spans="1:9" ht="15" x14ac:dyDescent="0.25">
      <c r="A501" s="884"/>
      <c r="B501" s="872"/>
      <c r="C501" s="810"/>
      <c r="D501" s="810"/>
      <c r="E501" s="811"/>
      <c r="F501" s="811"/>
      <c r="G501" s="811"/>
      <c r="H501" s="811"/>
      <c r="I501" s="811"/>
    </row>
    <row r="502" spans="1:9" ht="15" x14ac:dyDescent="0.25">
      <c r="A502" s="884"/>
      <c r="B502" s="872"/>
      <c r="C502" s="810"/>
      <c r="D502" s="810"/>
      <c r="E502" s="811"/>
      <c r="F502" s="811"/>
      <c r="G502" s="811"/>
      <c r="H502" s="811"/>
      <c r="I502" s="811"/>
    </row>
    <row r="503" spans="1:9" ht="15" x14ac:dyDescent="0.25">
      <c r="A503" s="884"/>
      <c r="B503" s="872"/>
      <c r="C503" s="810"/>
      <c r="D503" s="810"/>
      <c r="E503" s="811"/>
      <c r="F503" s="811"/>
      <c r="G503" s="811"/>
      <c r="H503" s="811"/>
      <c r="I503" s="811"/>
    </row>
    <row r="504" spans="1:9" ht="15" x14ac:dyDescent="0.25">
      <c r="A504" s="884"/>
      <c r="B504" s="872"/>
      <c r="C504" s="810"/>
      <c r="D504" s="810"/>
      <c r="E504" s="811"/>
      <c r="F504" s="811"/>
      <c r="G504" s="811"/>
      <c r="H504" s="811"/>
      <c r="I504" s="811"/>
    </row>
    <row r="505" spans="1:9" ht="15" x14ac:dyDescent="0.25">
      <c r="A505" s="884"/>
      <c r="B505" s="872"/>
      <c r="C505" s="810"/>
      <c r="D505" s="810"/>
      <c r="E505" s="811"/>
      <c r="F505" s="811"/>
      <c r="G505" s="811"/>
      <c r="H505" s="811"/>
      <c r="I505" s="811"/>
    </row>
    <row r="506" spans="1:9" ht="15" x14ac:dyDescent="0.25">
      <c r="A506" s="884"/>
      <c r="B506" s="872"/>
      <c r="C506" s="810"/>
      <c r="D506" s="810"/>
      <c r="E506" s="811"/>
      <c r="F506" s="811"/>
      <c r="G506" s="811"/>
      <c r="H506" s="811"/>
      <c r="I506" s="811"/>
    </row>
    <row r="507" spans="1:9" ht="15" x14ac:dyDescent="0.25">
      <c r="A507" s="884"/>
      <c r="B507" s="872"/>
      <c r="C507" s="810"/>
      <c r="D507" s="810"/>
      <c r="E507" s="811"/>
      <c r="F507" s="811"/>
      <c r="G507" s="811"/>
      <c r="H507" s="811"/>
      <c r="I507" s="811"/>
    </row>
    <row r="508" spans="1:9" ht="15" x14ac:dyDescent="0.25">
      <c r="A508" s="884"/>
      <c r="B508" s="872"/>
      <c r="C508" s="810"/>
      <c r="D508" s="810"/>
      <c r="E508" s="811"/>
      <c r="F508" s="811"/>
      <c r="G508" s="811"/>
      <c r="H508" s="811"/>
      <c r="I508" s="811"/>
    </row>
    <row r="509" spans="1:9" ht="15" x14ac:dyDescent="0.25">
      <c r="A509" s="884"/>
      <c r="B509" s="872"/>
      <c r="C509" s="810"/>
      <c r="D509" s="810"/>
      <c r="E509" s="811"/>
      <c r="F509" s="811"/>
      <c r="G509" s="811"/>
      <c r="H509" s="811"/>
      <c r="I509" s="811"/>
    </row>
    <row r="510" spans="1:9" ht="15" x14ac:dyDescent="0.25">
      <c r="A510" s="884"/>
      <c r="B510" s="872"/>
      <c r="C510" s="810"/>
      <c r="D510" s="810"/>
      <c r="E510" s="811"/>
      <c r="F510" s="811"/>
      <c r="G510" s="811"/>
      <c r="H510" s="811"/>
      <c r="I510" s="811"/>
    </row>
    <row r="511" spans="1:9" ht="15" x14ac:dyDescent="0.25">
      <c r="A511" s="884"/>
      <c r="B511" s="872"/>
      <c r="C511" s="810"/>
      <c r="D511" s="810"/>
      <c r="E511" s="811"/>
      <c r="F511" s="811"/>
      <c r="G511" s="811"/>
      <c r="H511" s="811"/>
      <c r="I511" s="811"/>
    </row>
    <row r="512" spans="1:9" ht="15" x14ac:dyDescent="0.25">
      <c r="A512" s="884"/>
      <c r="B512" s="872"/>
      <c r="C512" s="810"/>
      <c r="D512" s="810"/>
      <c r="E512" s="811"/>
      <c r="F512" s="811"/>
      <c r="G512" s="811"/>
      <c r="H512" s="811"/>
      <c r="I512" s="811"/>
    </row>
    <row r="513" spans="1:9" ht="15" x14ac:dyDescent="0.25">
      <c r="A513" s="884"/>
      <c r="B513" s="872"/>
      <c r="C513" s="810"/>
      <c r="D513" s="810"/>
      <c r="E513" s="811"/>
      <c r="F513" s="811"/>
      <c r="G513" s="811"/>
      <c r="H513" s="811"/>
      <c r="I513" s="811"/>
    </row>
    <row r="514" spans="1:9" ht="15" x14ac:dyDescent="0.25">
      <c r="A514" s="884"/>
      <c r="B514" s="872"/>
      <c r="C514" s="810"/>
      <c r="D514" s="810"/>
      <c r="E514" s="811"/>
      <c r="F514" s="811"/>
      <c r="G514" s="811"/>
      <c r="H514" s="811"/>
      <c r="I514" s="811"/>
    </row>
    <row r="515" spans="1:9" ht="15" x14ac:dyDescent="0.25">
      <c r="A515" s="884"/>
      <c r="B515" s="872"/>
      <c r="C515" s="810"/>
      <c r="D515" s="810"/>
      <c r="E515" s="811"/>
      <c r="F515" s="811"/>
      <c r="G515" s="811"/>
      <c r="H515" s="811"/>
      <c r="I515" s="811"/>
    </row>
    <row r="516" spans="1:9" ht="15" x14ac:dyDescent="0.25">
      <c r="A516" s="884"/>
      <c r="B516" s="872"/>
      <c r="C516" s="810"/>
      <c r="D516" s="810"/>
      <c r="E516" s="811"/>
      <c r="F516" s="811"/>
      <c r="G516" s="811"/>
      <c r="H516" s="811"/>
      <c r="I516" s="811"/>
    </row>
    <row r="517" spans="1:9" ht="15" x14ac:dyDescent="0.25">
      <c r="A517" s="884"/>
      <c r="B517" s="872"/>
      <c r="C517" s="810"/>
      <c r="D517" s="810"/>
      <c r="E517" s="811"/>
      <c r="F517" s="811"/>
      <c r="G517" s="811"/>
      <c r="H517" s="811"/>
      <c r="I517" s="811"/>
    </row>
    <row r="518" spans="1:9" ht="15" x14ac:dyDescent="0.25">
      <c r="A518" s="884"/>
      <c r="B518" s="872"/>
      <c r="C518" s="810"/>
      <c r="D518" s="810"/>
      <c r="E518" s="811"/>
      <c r="F518" s="811"/>
      <c r="G518" s="811"/>
      <c r="H518" s="811"/>
      <c r="I518" s="811"/>
    </row>
    <row r="519" spans="1:9" ht="15" x14ac:dyDescent="0.25">
      <c r="A519" s="884"/>
      <c r="B519" s="872"/>
      <c r="C519" s="810"/>
      <c r="D519" s="810"/>
      <c r="E519" s="811"/>
      <c r="F519" s="811"/>
      <c r="G519" s="811"/>
      <c r="H519" s="811"/>
      <c r="I519" s="811"/>
    </row>
    <row r="520" spans="1:9" ht="15" x14ac:dyDescent="0.25">
      <c r="A520" s="884"/>
      <c r="B520" s="872"/>
      <c r="C520" s="810"/>
      <c r="D520" s="810"/>
      <c r="E520" s="811"/>
      <c r="F520" s="811"/>
      <c r="G520" s="811"/>
      <c r="H520" s="811"/>
      <c r="I520" s="811"/>
    </row>
    <row r="521" spans="1:9" ht="15" x14ac:dyDescent="0.25">
      <c r="A521" s="884"/>
      <c r="B521" s="872"/>
      <c r="C521" s="810"/>
      <c r="D521" s="810"/>
      <c r="E521" s="811"/>
      <c r="F521" s="811"/>
      <c r="G521" s="811"/>
      <c r="H521" s="811"/>
      <c r="I521" s="811"/>
    </row>
    <row r="522" spans="1:9" ht="15" x14ac:dyDescent="0.25">
      <c r="A522" s="884"/>
      <c r="B522" s="872"/>
      <c r="C522" s="810"/>
      <c r="D522" s="810"/>
      <c r="E522" s="811"/>
      <c r="F522" s="811"/>
      <c r="G522" s="811"/>
      <c r="H522" s="811"/>
      <c r="I522" s="811"/>
    </row>
    <row r="523" spans="1:9" ht="15" x14ac:dyDescent="0.25">
      <c r="A523" s="884"/>
      <c r="B523" s="872"/>
      <c r="C523" s="810"/>
      <c r="D523" s="810"/>
      <c r="E523" s="811"/>
      <c r="F523" s="811"/>
      <c r="G523" s="811"/>
      <c r="H523" s="811"/>
      <c r="I523" s="811"/>
    </row>
    <row r="524" spans="1:9" ht="15" x14ac:dyDescent="0.25">
      <c r="A524" s="884"/>
      <c r="B524" s="872"/>
      <c r="C524" s="810"/>
      <c r="D524" s="810"/>
      <c r="E524" s="811"/>
      <c r="F524" s="811"/>
      <c r="G524" s="811"/>
      <c r="H524" s="811"/>
      <c r="I524" s="811"/>
    </row>
    <row r="525" spans="1:9" ht="15" x14ac:dyDescent="0.25">
      <c r="A525" s="884"/>
      <c r="B525" s="872"/>
      <c r="C525" s="810"/>
      <c r="D525" s="810"/>
      <c r="E525" s="811"/>
      <c r="F525" s="811"/>
      <c r="G525" s="811"/>
      <c r="H525" s="811"/>
      <c r="I525" s="811"/>
    </row>
    <row r="526" spans="1:9" ht="15" x14ac:dyDescent="0.25">
      <c r="A526" s="884"/>
      <c r="B526" s="872"/>
      <c r="C526" s="810"/>
      <c r="D526" s="810"/>
      <c r="E526" s="811"/>
      <c r="F526" s="811"/>
      <c r="G526" s="811"/>
      <c r="H526" s="811"/>
      <c r="I526" s="811"/>
    </row>
    <row r="527" spans="1:9" ht="15" x14ac:dyDescent="0.25">
      <c r="A527" s="884"/>
      <c r="B527" s="872"/>
      <c r="C527" s="810"/>
      <c r="D527" s="810"/>
      <c r="E527" s="811"/>
      <c r="F527" s="811"/>
      <c r="G527" s="811"/>
      <c r="H527" s="811"/>
      <c r="I527" s="811"/>
    </row>
    <row r="528" spans="1:9" ht="15" x14ac:dyDescent="0.25">
      <c r="A528" s="880"/>
      <c r="B528" s="872"/>
      <c r="C528" s="810"/>
      <c r="D528" s="810"/>
      <c r="E528" s="811"/>
      <c r="F528" s="811"/>
      <c r="G528" s="811"/>
      <c r="H528" s="811"/>
      <c r="I528" s="811"/>
    </row>
    <row r="529" spans="1:14" ht="15" x14ac:dyDescent="0.25">
      <c r="A529" s="884"/>
      <c r="B529" s="820"/>
      <c r="C529" s="810"/>
      <c r="D529" s="810"/>
      <c r="E529" s="811"/>
      <c r="F529" s="811"/>
      <c r="G529" s="811"/>
      <c r="H529" s="811"/>
      <c r="I529" s="811"/>
    </row>
    <row r="530" spans="1:14" ht="15" x14ac:dyDescent="0.25">
      <c r="A530" s="884"/>
      <c r="B530" s="820"/>
      <c r="C530" s="810"/>
      <c r="D530" s="810"/>
      <c r="E530" s="811"/>
      <c r="F530" s="811"/>
      <c r="G530" s="811"/>
      <c r="H530" s="811"/>
      <c r="I530" s="811"/>
    </row>
    <row r="531" spans="1:14" ht="14.25" x14ac:dyDescent="0.2">
      <c r="A531" s="880"/>
      <c r="B531" s="871"/>
      <c r="C531" s="810"/>
      <c r="D531" s="810"/>
      <c r="E531" s="811"/>
      <c r="F531" s="811"/>
      <c r="G531" s="811"/>
      <c r="H531" s="811"/>
      <c r="I531" s="811"/>
    </row>
    <row r="532" spans="1:14" ht="14.25" x14ac:dyDescent="0.2">
      <c r="A532" s="880"/>
      <c r="B532" s="871"/>
      <c r="C532" s="810"/>
      <c r="D532" s="810"/>
      <c r="E532" s="811"/>
      <c r="F532" s="811"/>
      <c r="G532" s="811"/>
      <c r="H532" s="811"/>
      <c r="I532" s="811"/>
    </row>
    <row r="533" spans="1:14" ht="14.25" x14ac:dyDescent="0.2">
      <c r="A533" s="880"/>
      <c r="B533" s="871"/>
      <c r="C533" s="810"/>
      <c r="D533" s="810"/>
      <c r="E533" s="811"/>
      <c r="F533" s="811"/>
      <c r="G533" s="811"/>
      <c r="H533" s="811"/>
      <c r="I533" s="811"/>
    </row>
    <row r="534" spans="1:14" ht="15" x14ac:dyDescent="0.25">
      <c r="A534" s="884"/>
      <c r="B534" s="871"/>
      <c r="C534" s="810"/>
      <c r="D534" s="810"/>
      <c r="E534" s="811"/>
      <c r="F534" s="811"/>
      <c r="G534" s="811"/>
      <c r="H534" s="811"/>
      <c r="I534" s="811"/>
    </row>
    <row r="535" spans="1:14" ht="15" x14ac:dyDescent="0.25">
      <c r="A535" s="884"/>
      <c r="B535" s="871"/>
      <c r="C535" s="810"/>
      <c r="D535" s="810"/>
      <c r="E535" s="811"/>
      <c r="F535" s="811"/>
      <c r="G535" s="811"/>
      <c r="H535" s="811"/>
      <c r="I535" s="811"/>
    </row>
    <row r="536" spans="1:14" ht="15" x14ac:dyDescent="0.25">
      <c r="A536" s="884"/>
      <c r="B536" s="871"/>
      <c r="C536" s="810"/>
      <c r="D536" s="810"/>
      <c r="E536" s="811"/>
      <c r="F536" s="811"/>
      <c r="G536" s="811"/>
      <c r="H536" s="811"/>
      <c r="I536" s="811"/>
      <c r="J536" s="771"/>
      <c r="K536" s="771"/>
      <c r="L536" s="771"/>
      <c r="M536" s="771"/>
      <c r="N536" s="771"/>
    </row>
    <row r="537" spans="1:14" ht="15" customHeight="1" x14ac:dyDescent="0.25">
      <c r="A537" s="889"/>
      <c r="B537" s="1496"/>
      <c r="C537" s="810"/>
      <c r="D537" s="810"/>
      <c r="E537" s="811"/>
      <c r="F537" s="811"/>
      <c r="G537" s="811"/>
      <c r="H537" s="811"/>
      <c r="I537" s="811"/>
      <c r="J537" s="771"/>
      <c r="K537" s="771"/>
      <c r="L537" s="771"/>
      <c r="M537" s="771"/>
      <c r="N537" s="771"/>
    </row>
    <row r="538" spans="1:14" ht="15" x14ac:dyDescent="0.25">
      <c r="A538" s="884"/>
      <c r="B538" s="890"/>
      <c r="C538" s="810"/>
      <c r="D538" s="810"/>
      <c r="E538" s="811"/>
      <c r="F538" s="811"/>
      <c r="G538" s="811"/>
      <c r="H538" s="811"/>
      <c r="I538" s="811"/>
      <c r="J538" s="771"/>
      <c r="K538" s="771"/>
      <c r="L538" s="771"/>
      <c r="M538" s="771"/>
      <c r="N538" s="771"/>
    </row>
    <row r="539" spans="1:14" ht="15" x14ac:dyDescent="0.25">
      <c r="A539" s="884"/>
      <c r="B539" s="890"/>
      <c r="C539" s="810"/>
      <c r="D539" s="810"/>
      <c r="E539" s="811"/>
      <c r="F539" s="811"/>
      <c r="G539" s="811"/>
      <c r="H539" s="811"/>
      <c r="I539" s="811"/>
      <c r="J539" s="771"/>
      <c r="K539" s="771"/>
      <c r="L539" s="771"/>
      <c r="M539" s="771"/>
      <c r="N539" s="771"/>
    </row>
    <row r="540" spans="1:14" ht="15" x14ac:dyDescent="0.25">
      <c r="A540" s="884"/>
      <c r="B540" s="890"/>
      <c r="C540" s="810"/>
      <c r="D540" s="810"/>
      <c r="E540" s="811"/>
      <c r="F540" s="811"/>
      <c r="G540" s="811"/>
      <c r="H540" s="811"/>
      <c r="I540" s="811"/>
      <c r="J540" s="771"/>
      <c r="K540" s="771"/>
      <c r="L540" s="771"/>
      <c r="M540" s="771"/>
      <c r="N540" s="771"/>
    </row>
    <row r="541" spans="1:14" ht="15" x14ac:dyDescent="0.25">
      <c r="A541" s="884"/>
      <c r="B541" s="890"/>
      <c r="C541" s="810"/>
      <c r="D541" s="810"/>
      <c r="E541" s="811"/>
      <c r="F541" s="811"/>
      <c r="G541" s="811"/>
      <c r="H541" s="811"/>
      <c r="I541" s="811"/>
      <c r="J541" s="771"/>
      <c r="K541" s="771"/>
      <c r="L541" s="771"/>
      <c r="M541" s="771"/>
      <c r="N541" s="771"/>
    </row>
    <row r="542" spans="1:14" ht="15" x14ac:dyDescent="0.25">
      <c r="A542" s="884"/>
      <c r="B542" s="890"/>
      <c r="C542" s="810"/>
      <c r="D542" s="810"/>
      <c r="E542" s="811"/>
      <c r="F542" s="811"/>
      <c r="G542" s="811"/>
      <c r="H542" s="811"/>
      <c r="I542" s="811"/>
      <c r="J542" s="771"/>
      <c r="K542" s="771"/>
      <c r="L542" s="771"/>
      <c r="M542" s="771"/>
      <c r="N542" s="771"/>
    </row>
    <row r="543" spans="1:14" ht="15" x14ac:dyDescent="0.25">
      <c r="A543" s="884"/>
      <c r="B543" s="891"/>
      <c r="C543" s="810"/>
      <c r="D543" s="810"/>
      <c r="E543" s="811"/>
      <c r="F543" s="811"/>
      <c r="G543" s="811"/>
      <c r="H543" s="811"/>
      <c r="I543" s="811"/>
      <c r="J543" s="771"/>
      <c r="K543" s="771"/>
      <c r="L543" s="771"/>
      <c r="M543" s="771"/>
      <c r="N543" s="771"/>
    </row>
    <row r="544" spans="1:14" ht="15" x14ac:dyDescent="0.25">
      <c r="A544" s="884"/>
      <c r="B544" s="871"/>
      <c r="C544" s="810"/>
      <c r="D544" s="810"/>
      <c r="E544" s="811"/>
      <c r="F544" s="811"/>
      <c r="G544" s="811"/>
      <c r="H544" s="811"/>
      <c r="I544" s="811"/>
      <c r="J544" s="771"/>
      <c r="K544" s="771"/>
      <c r="L544" s="771"/>
      <c r="M544" s="771"/>
      <c r="N544" s="771"/>
    </row>
    <row r="545" spans="1:14" ht="15" x14ac:dyDescent="0.25">
      <c r="A545" s="884"/>
      <c r="B545" s="871"/>
      <c r="C545" s="810"/>
      <c r="D545" s="810"/>
      <c r="E545" s="811"/>
      <c r="F545" s="811"/>
      <c r="G545" s="811"/>
      <c r="H545" s="811"/>
      <c r="I545" s="811"/>
      <c r="J545" s="771"/>
      <c r="K545" s="771"/>
      <c r="L545" s="771"/>
      <c r="M545" s="771"/>
      <c r="N545" s="771"/>
    </row>
    <row r="546" spans="1:14" ht="15" x14ac:dyDescent="0.25">
      <c r="A546" s="884"/>
      <c r="B546" s="871"/>
      <c r="C546" s="810"/>
      <c r="D546" s="810"/>
      <c r="E546" s="811"/>
      <c r="F546" s="811"/>
      <c r="G546" s="811"/>
      <c r="H546" s="811"/>
      <c r="I546" s="811"/>
      <c r="J546" s="771"/>
      <c r="K546" s="771"/>
      <c r="L546" s="771"/>
      <c r="M546" s="771"/>
      <c r="N546" s="771"/>
    </row>
    <row r="547" spans="1:14" ht="15" x14ac:dyDescent="0.25">
      <c r="A547" s="884"/>
      <c r="B547" s="892"/>
      <c r="C547" s="810"/>
      <c r="D547" s="810"/>
      <c r="E547" s="811"/>
      <c r="F547" s="811"/>
      <c r="G547" s="811"/>
      <c r="H547" s="811"/>
      <c r="I547" s="811"/>
      <c r="J547" s="771"/>
      <c r="K547" s="771"/>
      <c r="L547" s="771"/>
      <c r="M547" s="771"/>
      <c r="N547" s="771"/>
    </row>
    <row r="548" spans="1:14" ht="14.25" x14ac:dyDescent="0.2">
      <c r="A548" s="885"/>
      <c r="B548" s="885"/>
      <c r="C548" s="810"/>
      <c r="D548" s="810"/>
      <c r="E548" s="811"/>
      <c r="F548" s="811"/>
      <c r="G548" s="811"/>
      <c r="H548" s="811"/>
      <c r="I548" s="811"/>
      <c r="J548" s="799"/>
      <c r="K548" s="799"/>
      <c r="L548" s="799"/>
      <c r="M548" s="799"/>
      <c r="N548" s="799"/>
    </row>
    <row r="549" spans="1:14" ht="15" x14ac:dyDescent="0.25">
      <c r="A549" s="833"/>
      <c r="B549" s="833"/>
      <c r="C549" s="810"/>
      <c r="D549" s="810"/>
      <c r="E549" s="811"/>
      <c r="F549" s="811"/>
      <c r="G549" s="811"/>
      <c r="H549" s="811"/>
      <c r="I549" s="811"/>
      <c r="J549" s="834"/>
      <c r="K549" s="834"/>
      <c r="L549" s="834"/>
      <c r="M549" s="834"/>
      <c r="N549" s="834"/>
    </row>
    <row r="550" spans="1:14" ht="18.75" x14ac:dyDescent="0.2">
      <c r="A550" s="893"/>
      <c r="B550" s="894"/>
      <c r="C550" s="810"/>
      <c r="D550" s="810"/>
      <c r="E550" s="811"/>
      <c r="F550" s="811"/>
      <c r="G550" s="811"/>
      <c r="H550" s="811"/>
      <c r="I550" s="811"/>
      <c r="J550" s="809"/>
      <c r="K550" s="809"/>
      <c r="L550" s="809"/>
      <c r="M550" s="809"/>
      <c r="N550" s="809"/>
    </row>
    <row r="551" spans="1:14" ht="15" x14ac:dyDescent="0.25">
      <c r="A551" s="876"/>
      <c r="B551" s="876"/>
      <c r="C551" s="810"/>
      <c r="D551" s="810"/>
      <c r="E551" s="811"/>
      <c r="F551" s="811"/>
      <c r="G551" s="811"/>
      <c r="H551" s="811"/>
      <c r="I551" s="811"/>
      <c r="J551" s="834"/>
      <c r="K551" s="834"/>
      <c r="L551" s="834"/>
      <c r="M551" s="834"/>
      <c r="N551" s="834"/>
    </row>
    <row r="552" spans="1:14" x14ac:dyDescent="0.2">
      <c r="A552" s="896"/>
      <c r="B552" s="896"/>
      <c r="C552" s="810"/>
      <c r="D552" s="810"/>
      <c r="E552" s="811"/>
      <c r="F552" s="811"/>
      <c r="G552" s="811"/>
      <c r="H552" s="811"/>
      <c r="I552" s="811"/>
    </row>
    <row r="553" spans="1:14" x14ac:dyDescent="0.2">
      <c r="A553" s="896"/>
      <c r="B553" s="896"/>
      <c r="C553" s="810"/>
      <c r="D553" s="810"/>
      <c r="E553" s="811"/>
      <c r="F553" s="811"/>
      <c r="G553" s="811"/>
      <c r="H553" s="811"/>
      <c r="I553" s="811"/>
    </row>
    <row r="554" spans="1:14" x14ac:dyDescent="0.2">
      <c r="A554" s="896"/>
      <c r="B554" s="896"/>
      <c r="C554" s="810"/>
      <c r="D554" s="810"/>
      <c r="E554" s="811"/>
      <c r="F554" s="811"/>
      <c r="G554" s="811"/>
      <c r="H554" s="811"/>
      <c r="I554" s="811"/>
    </row>
    <row r="555" spans="1:14" x14ac:dyDescent="0.2">
      <c r="A555" s="896"/>
      <c r="B555" s="896"/>
      <c r="C555" s="810"/>
      <c r="D555" s="810"/>
      <c r="E555" s="811"/>
      <c r="F555" s="811"/>
      <c r="G555" s="811"/>
      <c r="H555" s="811"/>
      <c r="I555" s="811"/>
    </row>
    <row r="556" spans="1:14" x14ac:dyDescent="0.2">
      <c r="A556" s="896"/>
      <c r="B556" s="896"/>
      <c r="C556" s="810"/>
      <c r="D556" s="810"/>
      <c r="E556" s="811"/>
      <c r="F556" s="811"/>
      <c r="G556" s="811"/>
      <c r="H556" s="811"/>
      <c r="I556" s="811"/>
    </row>
    <row r="557" spans="1:14" x14ac:dyDescent="0.2">
      <c r="A557" s="896"/>
      <c r="B557" s="896"/>
      <c r="C557" s="810"/>
      <c r="D557" s="810"/>
      <c r="E557" s="811"/>
      <c r="F557" s="811"/>
      <c r="G557" s="811"/>
      <c r="H557" s="811"/>
      <c r="I557" s="811"/>
    </row>
    <row r="558" spans="1:14" x14ac:dyDescent="0.2">
      <c r="A558" s="896"/>
      <c r="B558" s="896"/>
      <c r="C558" s="810"/>
      <c r="D558" s="810"/>
      <c r="E558" s="811"/>
      <c r="F558" s="811"/>
      <c r="G558" s="811"/>
      <c r="H558" s="811"/>
      <c r="I558" s="811"/>
    </row>
    <row r="559" spans="1:14" x14ac:dyDescent="0.2">
      <c r="A559" s="896"/>
      <c r="B559" s="896"/>
      <c r="C559" s="810"/>
      <c r="D559" s="810"/>
      <c r="E559" s="811"/>
      <c r="F559" s="811"/>
      <c r="G559" s="811"/>
      <c r="H559" s="811"/>
      <c r="I559" s="811"/>
    </row>
    <row r="560" spans="1:14" x14ac:dyDescent="0.2">
      <c r="A560" s="896"/>
      <c r="B560" s="896"/>
      <c r="C560" s="810"/>
      <c r="D560" s="810"/>
      <c r="E560" s="811"/>
      <c r="F560" s="811"/>
      <c r="G560" s="811"/>
      <c r="H560" s="811"/>
      <c r="I560" s="811"/>
    </row>
    <row r="561" spans="1:9" x14ac:dyDescent="0.2">
      <c r="A561" s="896"/>
      <c r="B561" s="896"/>
      <c r="C561" s="810"/>
      <c r="D561" s="810"/>
      <c r="E561" s="811"/>
      <c r="F561" s="811"/>
      <c r="G561" s="811"/>
      <c r="H561" s="811"/>
      <c r="I561" s="811"/>
    </row>
    <row r="562" spans="1:9" x14ac:dyDescent="0.2">
      <c r="A562" s="896"/>
      <c r="B562" s="896"/>
      <c r="C562" s="810"/>
      <c r="D562" s="810"/>
      <c r="E562" s="811"/>
      <c r="F562" s="811"/>
      <c r="G562" s="811"/>
      <c r="H562" s="811"/>
      <c r="I562" s="811"/>
    </row>
    <row r="563" spans="1:9" x14ac:dyDescent="0.2">
      <c r="A563" s="896"/>
      <c r="B563" s="896"/>
      <c r="C563" s="810"/>
      <c r="D563" s="810"/>
      <c r="E563" s="811"/>
      <c r="F563" s="811"/>
      <c r="G563" s="811"/>
      <c r="H563" s="811"/>
      <c r="I563" s="811"/>
    </row>
    <row r="564" spans="1:9" x14ac:dyDescent="0.2">
      <c r="A564" s="896"/>
      <c r="B564" s="896"/>
      <c r="C564" s="810"/>
      <c r="D564" s="810"/>
      <c r="E564" s="811"/>
      <c r="F564" s="811"/>
      <c r="G564" s="811"/>
      <c r="H564" s="811"/>
      <c r="I564" s="811"/>
    </row>
    <row r="565" spans="1:9" x14ac:dyDescent="0.2">
      <c r="A565" s="896"/>
      <c r="B565" s="896"/>
      <c r="C565" s="810"/>
      <c r="D565" s="810"/>
      <c r="E565" s="811"/>
      <c r="F565" s="811"/>
      <c r="G565" s="811"/>
      <c r="H565" s="811"/>
      <c r="I565" s="811"/>
    </row>
    <row r="566" spans="1:9" x14ac:dyDescent="0.2">
      <c r="A566" s="896"/>
      <c r="B566" s="896"/>
      <c r="C566" s="810"/>
      <c r="D566" s="810"/>
      <c r="E566" s="811"/>
      <c r="F566" s="811"/>
      <c r="G566" s="811"/>
      <c r="H566" s="811"/>
      <c r="I566" s="811"/>
    </row>
    <row r="567" spans="1:9" x14ac:dyDescent="0.2">
      <c r="A567" s="896"/>
      <c r="B567" s="896"/>
      <c r="C567" s="810"/>
      <c r="D567" s="810"/>
      <c r="E567" s="811"/>
      <c r="F567" s="811"/>
      <c r="G567" s="811"/>
      <c r="H567" s="811"/>
      <c r="I567" s="811"/>
    </row>
    <row r="568" spans="1:9" x14ac:dyDescent="0.2">
      <c r="A568" s="896"/>
      <c r="B568" s="896"/>
      <c r="C568" s="810"/>
      <c r="D568" s="810"/>
      <c r="E568" s="811"/>
      <c r="F568" s="811"/>
      <c r="G568" s="811"/>
      <c r="H568" s="811"/>
      <c r="I568" s="811"/>
    </row>
    <row r="569" spans="1:9" x14ac:dyDescent="0.2">
      <c r="A569" s="896"/>
      <c r="B569" s="896"/>
      <c r="C569" s="810"/>
      <c r="D569" s="810"/>
      <c r="E569" s="811"/>
      <c r="F569" s="811"/>
      <c r="G569" s="811"/>
      <c r="H569" s="811"/>
      <c r="I569" s="811"/>
    </row>
    <row r="570" spans="1:9" x14ac:dyDescent="0.2">
      <c r="A570" s="896"/>
      <c r="B570" s="896"/>
      <c r="C570" s="810"/>
      <c r="D570" s="810"/>
      <c r="E570" s="811"/>
      <c r="F570" s="811"/>
      <c r="G570" s="811"/>
      <c r="H570" s="811"/>
      <c r="I570" s="811"/>
    </row>
    <row r="571" spans="1:9" x14ac:dyDescent="0.2">
      <c r="A571" s="896"/>
      <c r="B571" s="896"/>
      <c r="C571" s="810"/>
      <c r="D571" s="810"/>
      <c r="E571" s="811"/>
      <c r="F571" s="811"/>
      <c r="G571" s="811"/>
      <c r="H571" s="811"/>
      <c r="I571" s="811"/>
    </row>
    <row r="572" spans="1:9" x14ac:dyDescent="0.2">
      <c r="A572" s="896"/>
      <c r="B572" s="896"/>
      <c r="C572" s="810"/>
      <c r="D572" s="810"/>
      <c r="E572" s="811"/>
      <c r="F572" s="811"/>
      <c r="G572" s="811"/>
      <c r="H572" s="811"/>
      <c r="I572" s="811"/>
    </row>
    <row r="573" spans="1:9" x14ac:dyDescent="0.2">
      <c r="A573" s="896"/>
      <c r="B573" s="896"/>
      <c r="C573" s="810"/>
      <c r="D573" s="810"/>
      <c r="E573" s="811"/>
      <c r="F573" s="811"/>
      <c r="G573" s="811"/>
      <c r="H573" s="811"/>
      <c r="I573" s="811"/>
    </row>
    <row r="574" spans="1:9" x14ac:dyDescent="0.2">
      <c r="A574" s="896"/>
      <c r="B574" s="896"/>
      <c r="C574" s="810"/>
      <c r="D574" s="810"/>
      <c r="E574" s="811"/>
      <c r="F574" s="811"/>
      <c r="G574" s="811"/>
      <c r="H574" s="811"/>
      <c r="I574" s="811"/>
    </row>
    <row r="575" spans="1:9" x14ac:dyDescent="0.2">
      <c r="A575" s="896"/>
      <c r="B575" s="896"/>
      <c r="C575" s="810"/>
      <c r="D575" s="810"/>
      <c r="E575" s="811"/>
      <c r="F575" s="811"/>
      <c r="G575" s="811"/>
      <c r="H575" s="811"/>
      <c r="I575" s="811"/>
    </row>
    <row r="576" spans="1:9" x14ac:dyDescent="0.2">
      <c r="A576" s="896"/>
      <c r="B576" s="896"/>
      <c r="C576" s="810"/>
      <c r="D576" s="810"/>
      <c r="E576" s="811"/>
      <c r="F576" s="811"/>
      <c r="G576" s="811"/>
      <c r="H576" s="811"/>
      <c r="I576" s="811"/>
    </row>
    <row r="577" spans="1:9" x14ac:dyDescent="0.2">
      <c r="A577" s="896"/>
      <c r="B577" s="896"/>
      <c r="C577" s="810"/>
      <c r="D577" s="810"/>
      <c r="E577" s="811"/>
      <c r="F577" s="811"/>
      <c r="G577" s="811"/>
      <c r="H577" s="811"/>
      <c r="I577" s="811"/>
    </row>
    <row r="578" spans="1:9" x14ac:dyDescent="0.2">
      <c r="A578" s="896"/>
      <c r="B578" s="896"/>
      <c r="C578" s="810"/>
      <c r="D578" s="810"/>
      <c r="E578" s="811"/>
      <c r="F578" s="811"/>
      <c r="G578" s="811"/>
      <c r="H578" s="811"/>
      <c r="I578" s="811"/>
    </row>
    <row r="579" spans="1:9" x14ac:dyDescent="0.2">
      <c r="A579" s="896"/>
      <c r="B579" s="896"/>
      <c r="C579" s="810"/>
      <c r="D579" s="810"/>
      <c r="E579" s="811"/>
      <c r="F579" s="811"/>
      <c r="G579" s="811"/>
      <c r="H579" s="811"/>
      <c r="I579" s="811"/>
    </row>
    <row r="580" spans="1:9" x14ac:dyDescent="0.2">
      <c r="A580" s="896"/>
      <c r="B580" s="896"/>
      <c r="C580" s="810"/>
      <c r="D580" s="810"/>
      <c r="E580" s="811"/>
      <c r="F580" s="811"/>
      <c r="G580" s="811"/>
      <c r="H580" s="811"/>
      <c r="I580" s="811"/>
    </row>
    <row r="581" spans="1:9" x14ac:dyDescent="0.2">
      <c r="A581" s="896"/>
      <c r="B581" s="896"/>
      <c r="C581" s="810"/>
      <c r="D581" s="810"/>
      <c r="E581" s="811"/>
      <c r="F581" s="811"/>
      <c r="G581" s="811"/>
      <c r="H581" s="811"/>
      <c r="I581" s="811"/>
    </row>
    <row r="582" spans="1:9" x14ac:dyDescent="0.2">
      <c r="A582" s="896"/>
      <c r="B582" s="896"/>
      <c r="C582" s="810"/>
      <c r="D582" s="810"/>
      <c r="E582" s="811"/>
      <c r="F582" s="811"/>
      <c r="G582" s="811"/>
      <c r="H582" s="811"/>
      <c r="I582" s="811"/>
    </row>
    <row r="583" spans="1:9" x14ac:dyDescent="0.2">
      <c r="A583" s="896"/>
      <c r="B583" s="896"/>
      <c r="C583" s="810"/>
      <c r="D583" s="810"/>
      <c r="E583" s="811"/>
      <c r="F583" s="811"/>
      <c r="G583" s="811"/>
      <c r="H583" s="811"/>
      <c r="I583" s="811"/>
    </row>
    <row r="584" spans="1:9" x14ac:dyDescent="0.2">
      <c r="A584" s="896"/>
      <c r="B584" s="896"/>
      <c r="C584" s="810"/>
      <c r="D584" s="810"/>
      <c r="E584" s="811"/>
      <c r="F584" s="811"/>
      <c r="G584" s="811"/>
      <c r="H584" s="811"/>
      <c r="I584" s="811"/>
    </row>
    <row r="585" spans="1:9" x14ac:dyDescent="0.2">
      <c r="A585" s="896"/>
      <c r="B585" s="896"/>
      <c r="C585" s="810"/>
      <c r="D585" s="810"/>
      <c r="E585" s="811"/>
      <c r="F585" s="811"/>
      <c r="G585" s="811"/>
      <c r="H585" s="811"/>
      <c r="I585" s="811"/>
    </row>
    <row r="586" spans="1:9" x14ac:dyDescent="0.2">
      <c r="A586" s="896"/>
      <c r="B586" s="896"/>
      <c r="C586" s="810"/>
      <c r="D586" s="810"/>
      <c r="E586" s="811"/>
      <c r="F586" s="811"/>
      <c r="G586" s="811"/>
      <c r="H586" s="811"/>
      <c r="I586" s="811"/>
    </row>
    <row r="587" spans="1:9" x14ac:dyDescent="0.2">
      <c r="A587" s="896"/>
      <c r="B587" s="896"/>
      <c r="C587" s="810"/>
      <c r="D587" s="810"/>
      <c r="E587" s="811"/>
      <c r="F587" s="811"/>
      <c r="G587" s="811"/>
      <c r="H587" s="811"/>
      <c r="I587" s="811"/>
    </row>
    <row r="588" spans="1:9" x14ac:dyDescent="0.2">
      <c r="A588" s="896"/>
      <c r="B588" s="896"/>
      <c r="C588" s="810"/>
      <c r="D588" s="810"/>
      <c r="E588" s="811"/>
      <c r="F588" s="811"/>
      <c r="G588" s="811"/>
      <c r="H588" s="811"/>
      <c r="I588" s="811"/>
    </row>
    <row r="589" spans="1:9" x14ac:dyDescent="0.2">
      <c r="A589" s="896"/>
      <c r="B589" s="896"/>
      <c r="C589" s="810"/>
      <c r="D589" s="810"/>
      <c r="E589" s="811"/>
      <c r="F589" s="811"/>
      <c r="G589" s="811"/>
      <c r="H589" s="811"/>
      <c r="I589" s="811"/>
    </row>
    <row r="590" spans="1:9" x14ac:dyDescent="0.2">
      <c r="A590" s="896"/>
      <c r="B590" s="896"/>
      <c r="C590" s="810"/>
      <c r="D590" s="810"/>
      <c r="E590" s="811"/>
      <c r="F590" s="811"/>
      <c r="G590" s="811"/>
      <c r="H590" s="811"/>
      <c r="I590" s="811"/>
    </row>
    <row r="591" spans="1:9" x14ac:dyDescent="0.2">
      <c r="A591" s="896"/>
      <c r="B591" s="896"/>
      <c r="C591" s="810"/>
      <c r="D591" s="810"/>
      <c r="E591" s="811"/>
      <c r="F591" s="811"/>
      <c r="G591" s="811"/>
      <c r="H591" s="811"/>
      <c r="I591" s="811"/>
    </row>
    <row r="592" spans="1:9" x14ac:dyDescent="0.2">
      <c r="A592" s="896"/>
      <c r="B592" s="896"/>
      <c r="C592" s="810"/>
      <c r="D592" s="810"/>
      <c r="E592" s="811"/>
      <c r="F592" s="811"/>
      <c r="G592" s="811"/>
      <c r="H592" s="811"/>
      <c r="I592" s="811"/>
    </row>
    <row r="593" spans="1:9" x14ac:dyDescent="0.2">
      <c r="A593" s="896"/>
      <c r="B593" s="896"/>
      <c r="C593" s="810"/>
      <c r="D593" s="810"/>
      <c r="E593" s="811"/>
      <c r="F593" s="811"/>
      <c r="G593" s="811"/>
      <c r="H593" s="811"/>
      <c r="I593" s="811"/>
    </row>
    <row r="594" spans="1:9" x14ac:dyDescent="0.2">
      <c r="A594" s="896"/>
      <c r="B594" s="896"/>
      <c r="C594" s="810"/>
      <c r="D594" s="810"/>
      <c r="E594" s="811"/>
      <c r="F594" s="811"/>
      <c r="G594" s="811"/>
      <c r="H594" s="811"/>
      <c r="I594" s="811"/>
    </row>
    <row r="595" spans="1:9" x14ac:dyDescent="0.2">
      <c r="A595" s="896"/>
      <c r="B595" s="896"/>
      <c r="C595" s="810"/>
      <c r="D595" s="810"/>
      <c r="E595" s="811"/>
      <c r="F595" s="811"/>
      <c r="G595" s="811"/>
      <c r="H595" s="811"/>
      <c r="I595" s="811"/>
    </row>
    <row r="596" spans="1:9" x14ac:dyDescent="0.2">
      <c r="A596" s="896"/>
      <c r="B596" s="896"/>
      <c r="C596" s="810"/>
      <c r="D596" s="810"/>
      <c r="E596" s="811"/>
      <c r="F596" s="811"/>
      <c r="G596" s="811"/>
      <c r="H596" s="811"/>
      <c r="I596" s="811"/>
    </row>
    <row r="597" spans="1:9" x14ac:dyDescent="0.2">
      <c r="A597" s="896"/>
      <c r="B597" s="896"/>
      <c r="C597" s="810"/>
      <c r="D597" s="810"/>
      <c r="E597" s="811"/>
      <c r="F597" s="811"/>
      <c r="G597" s="811"/>
      <c r="H597" s="811"/>
      <c r="I597" s="811"/>
    </row>
    <row r="598" spans="1:9" x14ac:dyDescent="0.2">
      <c r="A598" s="896"/>
      <c r="B598" s="896"/>
      <c r="C598" s="810"/>
      <c r="D598" s="810"/>
      <c r="E598" s="811"/>
      <c r="F598" s="811"/>
      <c r="G598" s="811"/>
      <c r="H598" s="811"/>
      <c r="I598" s="811"/>
    </row>
    <row r="599" spans="1:9" x14ac:dyDescent="0.2">
      <c r="A599" s="896"/>
      <c r="B599" s="896"/>
      <c r="C599" s="810"/>
      <c r="D599" s="810"/>
      <c r="E599" s="811"/>
      <c r="F599" s="811"/>
      <c r="G599" s="811"/>
      <c r="H599" s="811"/>
      <c r="I599" s="811"/>
    </row>
    <row r="600" spans="1:9" x14ac:dyDescent="0.2">
      <c r="A600" s="896"/>
      <c r="B600" s="896"/>
      <c r="C600" s="810"/>
      <c r="D600" s="810"/>
      <c r="E600" s="811"/>
      <c r="F600" s="811"/>
      <c r="G600" s="811"/>
      <c r="H600" s="811"/>
      <c r="I600" s="811"/>
    </row>
    <row r="601" spans="1:9" x14ac:dyDescent="0.2">
      <c r="A601" s="896"/>
      <c r="B601" s="896"/>
      <c r="C601" s="810"/>
      <c r="D601" s="810"/>
      <c r="E601" s="811"/>
      <c r="F601" s="811"/>
      <c r="G601" s="811"/>
      <c r="H601" s="811"/>
      <c r="I601" s="811"/>
    </row>
    <row r="602" spans="1:9" x14ac:dyDescent="0.2">
      <c r="A602" s="896"/>
      <c r="B602" s="896"/>
      <c r="C602" s="810"/>
      <c r="D602" s="810"/>
      <c r="E602" s="811"/>
      <c r="F602" s="811"/>
      <c r="G602" s="811"/>
      <c r="H602" s="811"/>
      <c r="I602" s="811"/>
    </row>
    <row r="603" spans="1:9" x14ac:dyDescent="0.2">
      <c r="A603" s="896"/>
      <c r="B603" s="896"/>
      <c r="C603" s="810"/>
      <c r="D603" s="810"/>
      <c r="E603" s="811"/>
      <c r="F603" s="811"/>
      <c r="G603" s="811"/>
      <c r="H603" s="811"/>
      <c r="I603" s="811"/>
    </row>
    <row r="604" spans="1:9" x14ac:dyDescent="0.2">
      <c r="A604" s="896"/>
      <c r="B604" s="896"/>
      <c r="C604" s="810"/>
      <c r="D604" s="810"/>
      <c r="E604" s="811"/>
      <c r="F604" s="811"/>
      <c r="G604" s="811"/>
      <c r="H604" s="811"/>
      <c r="I604" s="811"/>
    </row>
    <row r="605" spans="1:9" x14ac:dyDescent="0.2">
      <c r="A605" s="896"/>
      <c r="B605" s="896"/>
      <c r="C605" s="810"/>
      <c r="D605" s="810"/>
      <c r="E605" s="811"/>
      <c r="F605" s="811"/>
      <c r="G605" s="811"/>
      <c r="H605" s="811"/>
      <c r="I605" s="811"/>
    </row>
    <row r="606" spans="1:9" x14ac:dyDescent="0.2">
      <c r="A606" s="896"/>
      <c r="B606" s="896"/>
      <c r="C606" s="810"/>
      <c r="D606" s="810"/>
      <c r="E606" s="811"/>
      <c r="F606" s="811"/>
      <c r="G606" s="811"/>
      <c r="H606" s="811"/>
      <c r="I606" s="811"/>
    </row>
    <row r="607" spans="1:9" x14ac:dyDescent="0.2">
      <c r="A607" s="896"/>
      <c r="B607" s="896"/>
      <c r="C607" s="810"/>
      <c r="D607" s="810"/>
      <c r="E607" s="811"/>
      <c r="F607" s="811"/>
      <c r="G607" s="811"/>
      <c r="H607" s="811"/>
      <c r="I607" s="811"/>
    </row>
    <row r="608" spans="1:9" x14ac:dyDescent="0.2">
      <c r="A608" s="896"/>
      <c r="B608" s="896"/>
      <c r="C608" s="810"/>
      <c r="D608" s="810"/>
      <c r="E608" s="811"/>
      <c r="F608" s="811"/>
      <c r="G608" s="811"/>
      <c r="H608" s="811"/>
      <c r="I608" s="811"/>
    </row>
    <row r="609" spans="1:9" x14ac:dyDescent="0.2">
      <c r="A609" s="896"/>
      <c r="B609" s="896"/>
      <c r="C609" s="810"/>
      <c r="D609" s="810"/>
      <c r="E609" s="811"/>
      <c r="F609" s="811"/>
      <c r="G609" s="811"/>
      <c r="H609" s="811"/>
      <c r="I609" s="811"/>
    </row>
    <row r="610" spans="1:9" x14ac:dyDescent="0.2">
      <c r="A610" s="896"/>
      <c r="B610" s="896"/>
      <c r="C610" s="810"/>
      <c r="D610" s="810"/>
      <c r="E610" s="811"/>
      <c r="F610" s="811"/>
      <c r="G610" s="811"/>
      <c r="H610" s="811"/>
      <c r="I610" s="811"/>
    </row>
    <row r="611" spans="1:9" x14ac:dyDescent="0.2">
      <c r="A611" s="896"/>
      <c r="B611" s="896"/>
      <c r="C611" s="810"/>
      <c r="D611" s="810"/>
      <c r="E611" s="811"/>
      <c r="F611" s="811"/>
      <c r="G611" s="811"/>
      <c r="H611" s="811"/>
      <c r="I611" s="811"/>
    </row>
    <row r="612" spans="1:9" x14ac:dyDescent="0.2">
      <c r="A612" s="896"/>
      <c r="B612" s="896"/>
      <c r="C612" s="810"/>
      <c r="D612" s="810"/>
      <c r="E612" s="811"/>
      <c r="F612" s="811"/>
      <c r="G612" s="811"/>
      <c r="H612" s="811"/>
      <c r="I612" s="811"/>
    </row>
    <row r="613" spans="1:9" x14ac:dyDescent="0.2">
      <c r="A613" s="896"/>
      <c r="B613" s="896"/>
      <c r="C613" s="810"/>
      <c r="D613" s="810"/>
      <c r="E613" s="811"/>
      <c r="F613" s="811"/>
      <c r="G613" s="811"/>
      <c r="H613" s="811"/>
      <c r="I613" s="811"/>
    </row>
    <row r="614" spans="1:9" x14ac:dyDescent="0.2">
      <c r="A614" s="896"/>
      <c r="B614" s="896"/>
      <c r="C614" s="810"/>
      <c r="D614" s="810"/>
      <c r="E614" s="811"/>
      <c r="F614" s="811"/>
      <c r="G614" s="811"/>
      <c r="H614" s="811"/>
      <c r="I614" s="811"/>
    </row>
    <row r="615" spans="1:9" x14ac:dyDescent="0.2">
      <c r="A615" s="896"/>
      <c r="B615" s="896"/>
      <c r="C615" s="810"/>
      <c r="D615" s="810"/>
      <c r="E615" s="811"/>
      <c r="F615" s="811"/>
      <c r="G615" s="811"/>
      <c r="H615" s="811"/>
      <c r="I615" s="811"/>
    </row>
    <row r="616" spans="1:9" x14ac:dyDescent="0.2">
      <c r="A616" s="896"/>
      <c r="B616" s="896"/>
      <c r="C616" s="810"/>
      <c r="D616" s="810"/>
      <c r="E616" s="811"/>
      <c r="F616" s="811"/>
      <c r="G616" s="811"/>
      <c r="H616" s="811"/>
      <c r="I616" s="811"/>
    </row>
    <row r="617" spans="1:9" x14ac:dyDescent="0.2">
      <c r="A617" s="896"/>
      <c r="B617" s="896"/>
      <c r="C617" s="810"/>
      <c r="D617" s="810"/>
      <c r="E617" s="811"/>
      <c r="F617" s="811"/>
      <c r="G617" s="811"/>
      <c r="H617" s="811"/>
      <c r="I617" s="811"/>
    </row>
    <row r="618" spans="1:9" x14ac:dyDescent="0.2">
      <c r="A618" s="896"/>
      <c r="B618" s="896"/>
      <c r="C618" s="810"/>
      <c r="D618" s="810"/>
      <c r="E618" s="811"/>
      <c r="F618" s="811"/>
      <c r="G618" s="811"/>
      <c r="H618" s="811"/>
      <c r="I618" s="811"/>
    </row>
    <row r="619" spans="1:9" x14ac:dyDescent="0.2">
      <c r="A619" s="896"/>
      <c r="B619" s="896"/>
      <c r="C619" s="810"/>
      <c r="D619" s="810"/>
      <c r="E619" s="811"/>
      <c r="F619" s="811"/>
      <c r="G619" s="811"/>
      <c r="H619" s="811"/>
      <c r="I619" s="811"/>
    </row>
    <row r="620" spans="1:9" x14ac:dyDescent="0.2">
      <c r="A620" s="896"/>
      <c r="B620" s="896"/>
      <c r="C620" s="810"/>
      <c r="D620" s="810"/>
      <c r="E620" s="811"/>
      <c r="F620" s="811"/>
      <c r="G620" s="811"/>
      <c r="H620" s="811"/>
      <c r="I620" s="811"/>
    </row>
    <row r="621" spans="1:9" x14ac:dyDescent="0.2">
      <c r="A621" s="896"/>
      <c r="B621" s="896"/>
      <c r="C621" s="810"/>
      <c r="D621" s="810"/>
      <c r="E621" s="811"/>
      <c r="F621" s="811"/>
      <c r="G621" s="811"/>
      <c r="H621" s="811"/>
      <c r="I621" s="811"/>
    </row>
    <row r="622" spans="1:9" x14ac:dyDescent="0.2">
      <c r="A622" s="896"/>
      <c r="B622" s="896"/>
      <c r="C622" s="810"/>
      <c r="D622" s="810"/>
      <c r="E622" s="811"/>
      <c r="F622" s="811"/>
      <c r="G622" s="811"/>
      <c r="H622" s="811"/>
      <c r="I622" s="811"/>
    </row>
    <row r="623" spans="1:9" x14ac:dyDescent="0.2">
      <c r="A623" s="896"/>
      <c r="B623" s="896"/>
      <c r="C623" s="810"/>
      <c r="D623" s="810"/>
      <c r="E623" s="811"/>
      <c r="F623" s="811"/>
      <c r="G623" s="811"/>
      <c r="H623" s="811"/>
      <c r="I623" s="811"/>
    </row>
    <row r="624" spans="1:9" x14ac:dyDescent="0.2">
      <c r="A624" s="896"/>
      <c r="B624" s="896"/>
      <c r="C624" s="810"/>
      <c r="D624" s="810"/>
      <c r="E624" s="811"/>
      <c r="F624" s="811"/>
      <c r="G624" s="811"/>
      <c r="H624" s="811"/>
      <c r="I624" s="811"/>
    </row>
    <row r="625" spans="1:9" x14ac:dyDescent="0.2">
      <c r="A625" s="896"/>
      <c r="B625" s="896"/>
      <c r="C625" s="810"/>
      <c r="D625" s="810"/>
      <c r="E625" s="811"/>
      <c r="F625" s="811"/>
      <c r="G625" s="811"/>
      <c r="H625" s="811"/>
      <c r="I625" s="811"/>
    </row>
    <row r="626" spans="1:9" x14ac:dyDescent="0.2">
      <c r="A626" s="896"/>
      <c r="B626" s="896"/>
      <c r="C626" s="810"/>
      <c r="D626" s="810"/>
      <c r="E626" s="811"/>
      <c r="F626" s="811"/>
      <c r="G626" s="811"/>
      <c r="H626" s="811"/>
      <c r="I626" s="811"/>
    </row>
    <row r="627" spans="1:9" x14ac:dyDescent="0.2">
      <c r="A627" s="896"/>
      <c r="B627" s="896"/>
      <c r="C627" s="810"/>
      <c r="D627" s="810"/>
      <c r="E627" s="811"/>
      <c r="F627" s="811"/>
      <c r="G627" s="811"/>
      <c r="H627" s="811"/>
      <c r="I627" s="811"/>
    </row>
    <row r="628" spans="1:9" x14ac:dyDescent="0.2">
      <c r="A628" s="896"/>
      <c r="B628" s="896"/>
      <c r="C628" s="810"/>
      <c r="D628" s="810"/>
      <c r="E628" s="811"/>
      <c r="F628" s="811"/>
      <c r="G628" s="811"/>
      <c r="H628" s="811"/>
      <c r="I628" s="811"/>
    </row>
    <row r="629" spans="1:9" x14ac:dyDescent="0.2">
      <c r="A629" s="896"/>
      <c r="B629" s="896"/>
      <c r="C629" s="810"/>
      <c r="D629" s="810"/>
      <c r="E629" s="811"/>
      <c r="F629" s="811"/>
      <c r="G629" s="811"/>
      <c r="H629" s="811"/>
      <c r="I629" s="811"/>
    </row>
    <row r="630" spans="1:9" x14ac:dyDescent="0.2">
      <c r="A630" s="896"/>
      <c r="B630" s="896"/>
      <c r="C630" s="810"/>
      <c r="D630" s="810"/>
      <c r="E630" s="811"/>
      <c r="F630" s="811"/>
      <c r="G630" s="811"/>
      <c r="H630" s="811"/>
      <c r="I630" s="811"/>
    </row>
    <row r="631" spans="1:9" x14ac:dyDescent="0.2">
      <c r="A631" s="896"/>
      <c r="B631" s="896"/>
      <c r="C631" s="810"/>
      <c r="D631" s="810"/>
      <c r="E631" s="811"/>
      <c r="F631" s="811"/>
      <c r="G631" s="811"/>
      <c r="H631" s="811"/>
      <c r="I631" s="811"/>
    </row>
    <row r="632" spans="1:9" x14ac:dyDescent="0.2">
      <c r="A632" s="896"/>
      <c r="B632" s="896"/>
      <c r="C632" s="810"/>
      <c r="D632" s="810"/>
      <c r="E632" s="811"/>
      <c r="F632" s="811"/>
      <c r="G632" s="811"/>
      <c r="H632" s="811"/>
      <c r="I632" s="811"/>
    </row>
    <row r="633" spans="1:9" x14ac:dyDescent="0.2">
      <c r="A633" s="896"/>
      <c r="B633" s="896"/>
      <c r="C633" s="810"/>
      <c r="D633" s="810"/>
      <c r="E633" s="811"/>
      <c r="F633" s="811"/>
      <c r="G633" s="811"/>
      <c r="H633" s="811"/>
      <c r="I633" s="811"/>
    </row>
    <row r="634" spans="1:9" x14ac:dyDescent="0.2">
      <c r="A634" s="896"/>
      <c r="B634" s="896"/>
      <c r="C634" s="810"/>
      <c r="D634" s="810"/>
      <c r="E634" s="811"/>
      <c r="F634" s="811"/>
      <c r="G634" s="811"/>
      <c r="H634" s="811"/>
      <c r="I634" s="811"/>
    </row>
    <row r="635" spans="1:9" x14ac:dyDescent="0.2">
      <c r="A635" s="896"/>
      <c r="B635" s="896"/>
      <c r="C635" s="810"/>
      <c r="D635" s="810"/>
      <c r="E635" s="811"/>
      <c r="F635" s="811"/>
      <c r="G635" s="811"/>
      <c r="H635" s="811"/>
      <c r="I635" s="811"/>
    </row>
    <row r="636" spans="1:9" x14ac:dyDescent="0.2">
      <c r="A636" s="896"/>
      <c r="B636" s="896"/>
      <c r="C636" s="810"/>
      <c r="D636" s="810"/>
      <c r="E636" s="811"/>
      <c r="F636" s="811"/>
      <c r="G636" s="811"/>
      <c r="H636" s="811"/>
      <c r="I636" s="811"/>
    </row>
    <row r="637" spans="1:9" x14ac:dyDescent="0.2">
      <c r="A637" s="896"/>
      <c r="B637" s="896"/>
      <c r="C637" s="810"/>
      <c r="D637" s="810"/>
      <c r="E637" s="811"/>
      <c r="F637" s="811"/>
      <c r="G637" s="811"/>
      <c r="H637" s="811"/>
      <c r="I637" s="811"/>
    </row>
    <row r="638" spans="1:9" x14ac:dyDescent="0.2">
      <c r="A638" s="896"/>
      <c r="B638" s="896"/>
      <c r="C638" s="810"/>
      <c r="D638" s="810"/>
      <c r="E638" s="811"/>
      <c r="F638" s="811"/>
      <c r="G638" s="811"/>
      <c r="H638" s="811"/>
      <c r="I638" s="811"/>
    </row>
    <row r="639" spans="1:9" x14ac:dyDescent="0.2">
      <c r="A639" s="896"/>
      <c r="B639" s="896"/>
      <c r="C639" s="810"/>
      <c r="D639" s="810"/>
      <c r="E639" s="811"/>
      <c r="F639" s="811"/>
      <c r="G639" s="811"/>
      <c r="H639" s="811"/>
      <c r="I639" s="811"/>
    </row>
    <row r="640" spans="1:9" x14ac:dyDescent="0.2">
      <c r="A640" s="896"/>
      <c r="B640" s="896"/>
      <c r="C640" s="810"/>
      <c r="D640" s="810"/>
      <c r="E640" s="811"/>
      <c r="F640" s="811"/>
      <c r="G640" s="811"/>
      <c r="H640" s="811"/>
      <c r="I640" s="811"/>
    </row>
    <row r="641" spans="1:9" x14ac:dyDescent="0.2">
      <c r="A641" s="896"/>
      <c r="B641" s="896"/>
      <c r="C641" s="810"/>
      <c r="D641" s="810"/>
      <c r="E641" s="811"/>
      <c r="F641" s="811"/>
      <c r="G641" s="811"/>
      <c r="H641" s="811"/>
      <c r="I641" s="811"/>
    </row>
    <row r="642" spans="1:9" x14ac:dyDescent="0.2">
      <c r="A642" s="896"/>
      <c r="B642" s="896"/>
      <c r="C642" s="810"/>
      <c r="D642" s="810"/>
      <c r="E642" s="811"/>
      <c r="F642" s="811"/>
      <c r="G642" s="811"/>
      <c r="H642" s="811"/>
      <c r="I642" s="811"/>
    </row>
    <row r="643" spans="1:9" x14ac:dyDescent="0.2">
      <c r="A643" s="896"/>
      <c r="B643" s="896"/>
      <c r="C643" s="810"/>
      <c r="D643" s="810"/>
      <c r="E643" s="811"/>
      <c r="F643" s="811"/>
      <c r="G643" s="811"/>
      <c r="H643" s="811"/>
      <c r="I643" s="811"/>
    </row>
    <row r="644" spans="1:9" x14ac:dyDescent="0.2">
      <c r="A644" s="896"/>
      <c r="B644" s="896"/>
      <c r="C644" s="810"/>
      <c r="D644" s="810"/>
      <c r="E644" s="811"/>
      <c r="F644" s="811"/>
      <c r="G644" s="811"/>
      <c r="H644" s="811"/>
      <c r="I644" s="811"/>
    </row>
    <row r="645" spans="1:9" x14ac:dyDescent="0.2">
      <c r="A645" s="896"/>
      <c r="B645" s="896"/>
      <c r="C645" s="810"/>
      <c r="D645" s="810"/>
      <c r="E645" s="811"/>
      <c r="F645" s="811"/>
      <c r="G645" s="811"/>
      <c r="H645" s="811"/>
      <c r="I645" s="811"/>
    </row>
    <row r="646" spans="1:9" x14ac:dyDescent="0.2">
      <c r="A646" s="896"/>
      <c r="B646" s="896"/>
      <c r="C646" s="810"/>
      <c r="D646" s="810"/>
      <c r="E646" s="811"/>
      <c r="F646" s="811"/>
      <c r="G646" s="811"/>
      <c r="H646" s="811"/>
      <c r="I646" s="811"/>
    </row>
    <row r="647" spans="1:9" x14ac:dyDescent="0.2">
      <c r="A647" s="896"/>
      <c r="B647" s="896"/>
      <c r="C647" s="810"/>
      <c r="D647" s="810"/>
      <c r="E647" s="811"/>
      <c r="F647" s="811"/>
      <c r="G647" s="811"/>
      <c r="H647" s="811"/>
      <c r="I647" s="811"/>
    </row>
    <row r="648" spans="1:9" x14ac:dyDescent="0.2">
      <c r="A648" s="896"/>
      <c r="B648" s="896"/>
      <c r="C648" s="810"/>
      <c r="D648" s="810"/>
      <c r="E648" s="811"/>
      <c r="F648" s="811"/>
      <c r="G648" s="811"/>
      <c r="H648" s="811"/>
      <c r="I648" s="811"/>
    </row>
    <row r="649" spans="1:9" x14ac:dyDescent="0.2">
      <c r="A649" s="896"/>
      <c r="B649" s="896"/>
      <c r="C649" s="810"/>
      <c r="D649" s="810"/>
      <c r="E649" s="811"/>
      <c r="F649" s="811"/>
      <c r="G649" s="811"/>
      <c r="H649" s="811"/>
      <c r="I649" s="811"/>
    </row>
    <row r="650" spans="1:9" x14ac:dyDescent="0.2">
      <c r="A650" s="896"/>
      <c r="B650" s="896"/>
      <c r="C650" s="810"/>
      <c r="D650" s="810"/>
      <c r="E650" s="811"/>
      <c r="F650" s="811"/>
      <c r="G650" s="811"/>
      <c r="H650" s="811"/>
      <c r="I650" s="811"/>
    </row>
    <row r="651" spans="1:9" x14ac:dyDescent="0.2">
      <c r="A651" s="896"/>
      <c r="B651" s="896"/>
      <c r="C651" s="810"/>
      <c r="D651" s="810"/>
      <c r="E651" s="811"/>
      <c r="F651" s="811"/>
      <c r="G651" s="811"/>
      <c r="H651" s="811"/>
      <c r="I651" s="811"/>
    </row>
    <row r="652" spans="1:9" x14ac:dyDescent="0.2">
      <c r="A652" s="896"/>
      <c r="B652" s="896"/>
      <c r="C652" s="810"/>
      <c r="D652" s="810"/>
      <c r="E652" s="811"/>
      <c r="F652" s="811"/>
      <c r="G652" s="811"/>
      <c r="H652" s="811"/>
      <c r="I652" s="811"/>
    </row>
    <row r="653" spans="1:9" x14ac:dyDescent="0.2">
      <c r="A653" s="896"/>
      <c r="B653" s="896"/>
      <c r="C653" s="810"/>
      <c r="D653" s="810"/>
      <c r="E653" s="811"/>
      <c r="F653" s="811"/>
      <c r="G653" s="811"/>
      <c r="H653" s="811"/>
      <c r="I653" s="811"/>
    </row>
    <row r="654" spans="1:9" x14ac:dyDescent="0.2">
      <c r="A654" s="896"/>
      <c r="B654" s="896"/>
      <c r="C654" s="810"/>
      <c r="D654" s="810"/>
      <c r="E654" s="811"/>
      <c r="F654" s="811"/>
      <c r="G654" s="811"/>
      <c r="H654" s="811"/>
      <c r="I654" s="811"/>
    </row>
    <row r="655" spans="1:9" x14ac:dyDescent="0.2">
      <c r="A655" s="896"/>
      <c r="B655" s="896"/>
      <c r="C655" s="810"/>
      <c r="D655" s="810"/>
      <c r="E655" s="811"/>
      <c r="F655" s="811"/>
      <c r="G655" s="811"/>
      <c r="H655" s="811"/>
      <c r="I655" s="811"/>
    </row>
    <row r="656" spans="1:9" x14ac:dyDescent="0.2">
      <c r="A656" s="896"/>
      <c r="B656" s="896"/>
      <c r="C656" s="810"/>
      <c r="D656" s="810"/>
      <c r="E656" s="811"/>
      <c r="F656" s="811"/>
      <c r="G656" s="811"/>
      <c r="H656" s="811"/>
      <c r="I656" s="811"/>
    </row>
    <row r="657" spans="1:9" x14ac:dyDescent="0.2">
      <c r="A657" s="896"/>
      <c r="B657" s="896"/>
      <c r="C657" s="810"/>
      <c r="D657" s="810"/>
      <c r="E657" s="811"/>
      <c r="F657" s="811"/>
      <c r="G657" s="811"/>
      <c r="H657" s="811"/>
      <c r="I657" s="811"/>
    </row>
    <row r="658" spans="1:9" x14ac:dyDescent="0.2">
      <c r="A658" s="896"/>
      <c r="B658" s="896"/>
      <c r="C658" s="810"/>
      <c r="D658" s="810"/>
      <c r="E658" s="811"/>
      <c r="F658" s="811"/>
      <c r="G658" s="811"/>
      <c r="H658" s="811"/>
      <c r="I658" s="811"/>
    </row>
    <row r="659" spans="1:9" x14ac:dyDescent="0.2">
      <c r="A659" s="896"/>
      <c r="B659" s="896"/>
      <c r="C659" s="810"/>
      <c r="D659" s="810"/>
      <c r="E659" s="811"/>
      <c r="F659" s="811"/>
      <c r="G659" s="811"/>
      <c r="H659" s="811"/>
      <c r="I659" s="811"/>
    </row>
    <row r="660" spans="1:9" x14ac:dyDescent="0.2">
      <c r="A660" s="896"/>
      <c r="B660" s="896"/>
      <c r="C660" s="810"/>
      <c r="D660" s="810"/>
      <c r="E660" s="811"/>
      <c r="F660" s="811"/>
      <c r="G660" s="811"/>
      <c r="H660" s="811"/>
      <c r="I660" s="811"/>
    </row>
    <row r="661" spans="1:9" x14ac:dyDescent="0.2">
      <c r="A661" s="896"/>
      <c r="B661" s="896"/>
      <c r="C661" s="810"/>
      <c r="D661" s="810"/>
      <c r="E661" s="811"/>
      <c r="F661" s="811"/>
      <c r="G661" s="811"/>
      <c r="H661" s="811"/>
      <c r="I661" s="811"/>
    </row>
    <row r="662" spans="1:9" x14ac:dyDescent="0.2">
      <c r="A662" s="896"/>
      <c r="B662" s="896"/>
      <c r="C662" s="810"/>
      <c r="D662" s="810"/>
      <c r="E662" s="811"/>
      <c r="F662" s="811"/>
      <c r="G662" s="811"/>
      <c r="H662" s="811"/>
      <c r="I662" s="811"/>
    </row>
    <row r="663" spans="1:9" x14ac:dyDescent="0.2">
      <c r="A663" s="896"/>
      <c r="B663" s="896"/>
      <c r="C663" s="810"/>
      <c r="D663" s="810"/>
      <c r="E663" s="811"/>
      <c r="F663" s="811"/>
      <c r="G663" s="811"/>
      <c r="H663" s="811"/>
      <c r="I663" s="811"/>
    </row>
    <row r="664" spans="1:9" x14ac:dyDescent="0.2">
      <c r="A664" s="896"/>
      <c r="B664" s="896"/>
      <c r="C664" s="810"/>
      <c r="D664" s="810"/>
      <c r="E664" s="811"/>
      <c r="F664" s="811"/>
      <c r="G664" s="811"/>
      <c r="H664" s="811"/>
      <c r="I664" s="811"/>
    </row>
    <row r="665" spans="1:9" x14ac:dyDescent="0.2">
      <c r="A665" s="896"/>
      <c r="B665" s="896"/>
      <c r="C665" s="810"/>
      <c r="D665" s="810"/>
      <c r="E665" s="811"/>
      <c r="F665" s="811"/>
      <c r="G665" s="811"/>
      <c r="H665" s="811"/>
      <c r="I665" s="811"/>
    </row>
    <row r="666" spans="1:9" x14ac:dyDescent="0.2">
      <c r="A666" s="896"/>
      <c r="B666" s="896"/>
      <c r="C666" s="810"/>
      <c r="D666" s="810"/>
      <c r="E666" s="811"/>
      <c r="F666" s="811"/>
      <c r="G666" s="811"/>
      <c r="H666" s="811"/>
      <c r="I666" s="811"/>
    </row>
    <row r="667" spans="1:9" x14ac:dyDescent="0.2">
      <c r="A667" s="896"/>
      <c r="B667" s="896"/>
      <c r="C667" s="810"/>
      <c r="D667" s="810"/>
      <c r="E667" s="811"/>
      <c r="F667" s="811"/>
      <c r="G667" s="811"/>
      <c r="H667" s="811"/>
      <c r="I667" s="811"/>
    </row>
    <row r="668" spans="1:9" x14ac:dyDescent="0.2">
      <c r="A668" s="896"/>
      <c r="B668" s="896"/>
      <c r="C668" s="810"/>
      <c r="D668" s="810"/>
      <c r="E668" s="811"/>
      <c r="F668" s="811"/>
      <c r="G668" s="811"/>
      <c r="H668" s="811"/>
      <c r="I668" s="811"/>
    </row>
    <row r="669" spans="1:9" x14ac:dyDescent="0.2">
      <c r="A669" s="896"/>
      <c r="B669" s="896"/>
      <c r="C669" s="810"/>
      <c r="D669" s="810"/>
      <c r="E669" s="811"/>
      <c r="F669" s="811"/>
      <c r="G669" s="811"/>
      <c r="H669" s="811"/>
      <c r="I669" s="811"/>
    </row>
    <row r="670" spans="1:9" x14ac:dyDescent="0.2">
      <c r="A670" s="896"/>
      <c r="B670" s="896"/>
      <c r="C670" s="810"/>
      <c r="D670" s="810"/>
      <c r="E670" s="811"/>
      <c r="F670" s="811"/>
      <c r="G670" s="811"/>
      <c r="H670" s="811"/>
      <c r="I670" s="811"/>
    </row>
    <row r="671" spans="1:9" x14ac:dyDescent="0.2">
      <c r="A671" s="896"/>
      <c r="B671" s="896"/>
      <c r="C671" s="810"/>
      <c r="D671" s="810"/>
      <c r="E671" s="811"/>
      <c r="F671" s="811"/>
      <c r="G671" s="811"/>
      <c r="H671" s="811"/>
      <c r="I671" s="811"/>
    </row>
    <row r="672" spans="1:9" x14ac:dyDescent="0.2">
      <c r="A672" s="896"/>
      <c r="B672" s="896"/>
      <c r="C672" s="810"/>
      <c r="D672" s="810"/>
      <c r="E672" s="811"/>
      <c r="F672" s="811"/>
      <c r="G672" s="811"/>
      <c r="H672" s="811"/>
      <c r="I672" s="811"/>
    </row>
    <row r="673" spans="1:9" x14ac:dyDescent="0.2">
      <c r="A673" s="896"/>
      <c r="B673" s="896"/>
      <c r="C673" s="810"/>
      <c r="D673" s="810"/>
      <c r="E673" s="811"/>
      <c r="F673" s="811"/>
      <c r="G673" s="811"/>
      <c r="H673" s="811"/>
      <c r="I673" s="811"/>
    </row>
    <row r="674" spans="1:9" x14ac:dyDescent="0.2">
      <c r="A674" s="896"/>
      <c r="B674" s="896"/>
      <c r="C674" s="810"/>
      <c r="D674" s="810"/>
      <c r="E674" s="811"/>
      <c r="F674" s="811"/>
      <c r="G674" s="811"/>
      <c r="H674" s="811"/>
      <c r="I674" s="811"/>
    </row>
    <row r="675" spans="1:9" x14ac:dyDescent="0.2">
      <c r="A675" s="896"/>
      <c r="B675" s="896"/>
      <c r="C675" s="810"/>
      <c r="D675" s="810"/>
      <c r="E675" s="811"/>
      <c r="F675" s="811"/>
      <c r="G675" s="811"/>
      <c r="H675" s="811"/>
      <c r="I675" s="811"/>
    </row>
    <row r="676" spans="1:9" x14ac:dyDescent="0.2">
      <c r="A676" s="896"/>
      <c r="B676" s="896"/>
      <c r="C676" s="810"/>
      <c r="D676" s="810"/>
      <c r="E676" s="811"/>
      <c r="F676" s="811"/>
      <c r="G676" s="811"/>
      <c r="H676" s="811"/>
      <c r="I676" s="811"/>
    </row>
    <row r="677" spans="1:9" x14ac:dyDescent="0.2">
      <c r="A677" s="896"/>
      <c r="B677" s="896"/>
      <c r="C677" s="810"/>
      <c r="D677" s="810"/>
      <c r="E677" s="811"/>
      <c r="F677" s="811"/>
      <c r="G677" s="811"/>
      <c r="H677" s="811"/>
      <c r="I677" s="811"/>
    </row>
    <row r="678" spans="1:9" x14ac:dyDescent="0.2">
      <c r="A678" s="896"/>
      <c r="B678" s="896"/>
      <c r="C678" s="810"/>
      <c r="D678" s="810"/>
      <c r="E678" s="811"/>
      <c r="F678" s="811"/>
      <c r="G678" s="811"/>
      <c r="H678" s="811"/>
      <c r="I678" s="811"/>
    </row>
    <row r="679" spans="1:9" x14ac:dyDescent="0.2">
      <c r="A679" s="896"/>
      <c r="B679" s="896"/>
      <c r="C679" s="810"/>
      <c r="D679" s="810"/>
      <c r="E679" s="811"/>
      <c r="F679" s="811"/>
      <c r="G679" s="811"/>
      <c r="H679" s="811"/>
      <c r="I679" s="811"/>
    </row>
    <row r="680" spans="1:9" x14ac:dyDescent="0.2">
      <c r="A680" s="896"/>
      <c r="B680" s="896"/>
      <c r="C680" s="810"/>
      <c r="D680" s="810"/>
      <c r="E680" s="811"/>
      <c r="F680" s="811"/>
      <c r="G680" s="811"/>
      <c r="H680" s="811"/>
      <c r="I680" s="811"/>
    </row>
    <row r="681" spans="1:9" x14ac:dyDescent="0.2">
      <c r="A681" s="896"/>
      <c r="B681" s="896"/>
      <c r="C681" s="810"/>
      <c r="D681" s="810"/>
      <c r="E681" s="811"/>
      <c r="F681" s="811"/>
      <c r="G681" s="811"/>
      <c r="H681" s="811"/>
      <c r="I681" s="811"/>
    </row>
    <row r="682" spans="1:9" x14ac:dyDescent="0.2">
      <c r="A682" s="896"/>
      <c r="B682" s="896"/>
      <c r="C682" s="810"/>
      <c r="D682" s="810"/>
      <c r="E682" s="811"/>
      <c r="F682" s="811"/>
      <c r="G682" s="811"/>
      <c r="H682" s="811"/>
      <c r="I682" s="811"/>
    </row>
    <row r="683" spans="1:9" x14ac:dyDescent="0.2">
      <c r="A683" s="896"/>
      <c r="B683" s="896"/>
      <c r="C683" s="810"/>
      <c r="D683" s="810"/>
      <c r="E683" s="811"/>
      <c r="F683" s="811"/>
      <c r="G683" s="811"/>
      <c r="H683" s="811"/>
      <c r="I683" s="811"/>
    </row>
    <row r="684" spans="1:9" x14ac:dyDescent="0.2">
      <c r="A684" s="896"/>
      <c r="B684" s="896"/>
      <c r="C684" s="810"/>
      <c r="D684" s="810"/>
      <c r="E684" s="811"/>
      <c r="F684" s="811"/>
      <c r="G684" s="811"/>
      <c r="H684" s="811"/>
      <c r="I684" s="811"/>
    </row>
    <row r="685" spans="1:9" x14ac:dyDescent="0.2">
      <c r="A685" s="896"/>
      <c r="B685" s="896"/>
      <c r="C685" s="810"/>
      <c r="D685" s="810"/>
      <c r="E685" s="811"/>
      <c r="F685" s="811"/>
      <c r="G685" s="811"/>
      <c r="H685" s="811"/>
      <c r="I685" s="811"/>
    </row>
    <row r="686" spans="1:9" x14ac:dyDescent="0.2">
      <c r="A686" s="896"/>
      <c r="B686" s="896"/>
      <c r="C686" s="810"/>
      <c r="D686" s="810"/>
      <c r="E686" s="811"/>
      <c r="F686" s="811"/>
      <c r="G686" s="811"/>
      <c r="H686" s="811"/>
      <c r="I686" s="811"/>
    </row>
    <row r="687" spans="1:9" x14ac:dyDescent="0.2">
      <c r="A687" s="896"/>
      <c r="B687" s="896"/>
      <c r="C687" s="810"/>
      <c r="D687" s="810"/>
      <c r="E687" s="811"/>
      <c r="F687" s="811"/>
      <c r="G687" s="811"/>
      <c r="H687" s="811"/>
      <c r="I687" s="811"/>
    </row>
    <row r="688" spans="1:9" x14ac:dyDescent="0.2">
      <c r="A688" s="896"/>
      <c r="B688" s="896"/>
      <c r="C688" s="810"/>
      <c r="D688" s="810"/>
      <c r="E688" s="811"/>
      <c r="F688" s="811"/>
      <c r="G688" s="811"/>
      <c r="H688" s="811"/>
      <c r="I688" s="811"/>
    </row>
    <row r="689" spans="1:9" x14ac:dyDescent="0.2">
      <c r="A689" s="896"/>
      <c r="B689" s="896"/>
      <c r="C689" s="810"/>
      <c r="D689" s="810"/>
      <c r="E689" s="811"/>
      <c r="F689" s="811"/>
      <c r="G689" s="811"/>
      <c r="H689" s="811"/>
      <c r="I689" s="811"/>
    </row>
    <row r="690" spans="1:9" x14ac:dyDescent="0.2">
      <c r="A690" s="896"/>
      <c r="B690" s="896"/>
      <c r="C690" s="810"/>
      <c r="D690" s="810"/>
      <c r="E690" s="811"/>
      <c r="F690" s="811"/>
      <c r="G690" s="811"/>
      <c r="H690" s="811"/>
      <c r="I690" s="811"/>
    </row>
    <row r="691" spans="1:9" x14ac:dyDescent="0.2">
      <c r="A691" s="896"/>
      <c r="B691" s="896"/>
      <c r="C691" s="810"/>
      <c r="D691" s="810"/>
      <c r="E691" s="811"/>
      <c r="F691" s="811"/>
      <c r="G691" s="811"/>
      <c r="H691" s="811"/>
      <c r="I691" s="811"/>
    </row>
    <row r="692" spans="1:9" x14ac:dyDescent="0.2">
      <c r="A692" s="896"/>
      <c r="B692" s="896"/>
      <c r="C692" s="810"/>
      <c r="D692" s="810"/>
      <c r="E692" s="811"/>
      <c r="F692" s="811"/>
      <c r="G692" s="811"/>
      <c r="H692" s="811"/>
      <c r="I692" s="811"/>
    </row>
    <row r="693" spans="1:9" x14ac:dyDescent="0.2">
      <c r="A693" s="896"/>
      <c r="B693" s="896"/>
      <c r="C693" s="810"/>
      <c r="D693" s="810"/>
      <c r="E693" s="811"/>
      <c r="F693" s="811"/>
      <c r="G693" s="811"/>
      <c r="H693" s="811"/>
      <c r="I693" s="811"/>
    </row>
    <row r="694" spans="1:9" x14ac:dyDescent="0.2">
      <c r="A694" s="896"/>
      <c r="B694" s="896"/>
      <c r="C694" s="810"/>
      <c r="D694" s="810"/>
      <c r="E694" s="811"/>
      <c r="F694" s="811"/>
      <c r="G694" s="811"/>
      <c r="H694" s="811"/>
      <c r="I694" s="811"/>
    </row>
    <row r="695" spans="1:9" x14ac:dyDescent="0.2">
      <c r="A695" s="896"/>
      <c r="B695" s="896"/>
      <c r="C695" s="810"/>
      <c r="D695" s="810"/>
      <c r="E695" s="811"/>
      <c r="F695" s="811"/>
      <c r="G695" s="811"/>
      <c r="H695" s="811"/>
      <c r="I695" s="811"/>
    </row>
    <row r="696" spans="1:9" x14ac:dyDescent="0.2">
      <c r="A696" s="896"/>
      <c r="B696" s="896"/>
      <c r="C696" s="810"/>
      <c r="D696" s="810"/>
      <c r="E696" s="811"/>
      <c r="F696" s="811"/>
      <c r="G696" s="811"/>
      <c r="H696" s="811"/>
      <c r="I696" s="811"/>
    </row>
    <row r="697" spans="1:9" x14ac:dyDescent="0.2">
      <c r="A697" s="896"/>
      <c r="B697" s="896"/>
      <c r="C697" s="810"/>
      <c r="D697" s="810"/>
      <c r="E697" s="811"/>
      <c r="F697" s="811"/>
      <c r="G697" s="811"/>
      <c r="H697" s="811"/>
      <c r="I697" s="811"/>
    </row>
    <row r="698" spans="1:9" x14ac:dyDescent="0.2">
      <c r="A698" s="896"/>
      <c r="B698" s="896"/>
      <c r="C698" s="810"/>
      <c r="D698" s="810"/>
      <c r="E698" s="811"/>
      <c r="F698" s="811"/>
      <c r="G698" s="811"/>
      <c r="H698" s="811"/>
      <c r="I698" s="811"/>
    </row>
    <row r="699" spans="1:9" x14ac:dyDescent="0.2">
      <c r="A699" s="896"/>
      <c r="B699" s="896"/>
      <c r="C699" s="810"/>
      <c r="D699" s="810"/>
      <c r="E699" s="811"/>
      <c r="F699" s="811"/>
      <c r="G699" s="811"/>
      <c r="H699" s="811"/>
      <c r="I699" s="811"/>
    </row>
    <row r="700" spans="1:9" x14ac:dyDescent="0.2">
      <c r="A700" s="896"/>
      <c r="B700" s="896"/>
      <c r="C700" s="810"/>
      <c r="D700" s="810"/>
      <c r="E700" s="811"/>
      <c r="F700" s="811"/>
      <c r="G700" s="811"/>
      <c r="H700" s="811"/>
      <c r="I700" s="811"/>
    </row>
    <row r="701" spans="1:9" x14ac:dyDescent="0.2">
      <c r="A701" s="896"/>
      <c r="B701" s="896"/>
      <c r="C701" s="810"/>
      <c r="D701" s="810"/>
      <c r="E701" s="811"/>
      <c r="F701" s="811"/>
      <c r="G701" s="811"/>
      <c r="H701" s="811"/>
      <c r="I701" s="811"/>
    </row>
    <row r="702" spans="1:9" x14ac:dyDescent="0.2">
      <c r="A702" s="896"/>
      <c r="B702" s="896"/>
      <c r="C702" s="810"/>
      <c r="D702" s="810"/>
      <c r="E702" s="811"/>
      <c r="F702" s="811"/>
      <c r="G702" s="811"/>
      <c r="H702" s="811"/>
      <c r="I702" s="811"/>
    </row>
    <row r="703" spans="1:9" x14ac:dyDescent="0.2">
      <c r="A703" s="896"/>
      <c r="B703" s="896"/>
      <c r="C703" s="810"/>
      <c r="D703" s="810"/>
      <c r="E703" s="811"/>
      <c r="F703" s="811"/>
      <c r="G703" s="811"/>
      <c r="H703" s="811"/>
      <c r="I703" s="811"/>
    </row>
    <row r="704" spans="1:9" x14ac:dyDescent="0.2">
      <c r="A704" s="896"/>
      <c r="B704" s="896"/>
      <c r="C704" s="810"/>
      <c r="D704" s="810"/>
      <c r="E704" s="811"/>
      <c r="F704" s="811"/>
      <c r="G704" s="811"/>
      <c r="H704" s="811"/>
      <c r="I704" s="811"/>
    </row>
    <row r="705" spans="1:9" x14ac:dyDescent="0.2">
      <c r="A705" s="896"/>
      <c r="B705" s="896"/>
      <c r="C705" s="810"/>
      <c r="D705" s="810"/>
      <c r="E705" s="811"/>
      <c r="F705" s="811"/>
      <c r="G705" s="811"/>
      <c r="H705" s="811"/>
      <c r="I705" s="811"/>
    </row>
    <row r="706" spans="1:9" x14ac:dyDescent="0.2">
      <c r="A706" s="896"/>
      <c r="B706" s="896"/>
      <c r="C706" s="810"/>
      <c r="D706" s="810"/>
      <c r="E706" s="811"/>
      <c r="F706" s="811"/>
      <c r="G706" s="811"/>
      <c r="H706" s="811"/>
      <c r="I706" s="811"/>
    </row>
    <row r="707" spans="1:9" x14ac:dyDescent="0.2">
      <c r="A707" s="896"/>
      <c r="B707" s="896"/>
      <c r="C707" s="810"/>
      <c r="D707" s="810"/>
      <c r="E707" s="811"/>
      <c r="F707" s="811"/>
      <c r="G707" s="811"/>
      <c r="H707" s="811"/>
      <c r="I707" s="811"/>
    </row>
    <row r="708" spans="1:9" x14ac:dyDescent="0.2">
      <c r="A708" s="896"/>
      <c r="B708" s="896"/>
      <c r="C708" s="810"/>
      <c r="D708" s="810"/>
      <c r="E708" s="811"/>
      <c r="F708" s="811"/>
      <c r="G708" s="811"/>
      <c r="H708" s="811"/>
      <c r="I708" s="811"/>
    </row>
    <row r="709" spans="1:9" x14ac:dyDescent="0.2">
      <c r="A709" s="896"/>
      <c r="B709" s="896"/>
      <c r="C709" s="810"/>
      <c r="D709" s="810"/>
      <c r="E709" s="811"/>
      <c r="F709" s="811"/>
      <c r="G709" s="811"/>
      <c r="H709" s="811"/>
      <c r="I709" s="811"/>
    </row>
    <row r="710" spans="1:9" x14ac:dyDescent="0.2">
      <c r="A710" s="896"/>
      <c r="B710" s="896"/>
      <c r="C710" s="810"/>
      <c r="D710" s="810"/>
      <c r="E710" s="811"/>
      <c r="F710" s="811"/>
      <c r="G710" s="811"/>
      <c r="H710" s="811"/>
      <c r="I710" s="811"/>
    </row>
    <row r="711" spans="1:9" x14ac:dyDescent="0.2">
      <c r="A711" s="896"/>
      <c r="B711" s="896"/>
      <c r="C711" s="810"/>
      <c r="D711" s="810"/>
      <c r="E711" s="811"/>
      <c r="F711" s="811"/>
      <c r="G711" s="811"/>
      <c r="H711" s="811"/>
      <c r="I711" s="811"/>
    </row>
    <row r="712" spans="1:9" x14ac:dyDescent="0.2">
      <c r="A712" s="896"/>
      <c r="B712" s="896"/>
      <c r="C712" s="810"/>
      <c r="D712" s="810"/>
      <c r="E712" s="811"/>
      <c r="F712" s="811"/>
      <c r="G712" s="811"/>
      <c r="H712" s="811"/>
      <c r="I712" s="811"/>
    </row>
    <row r="713" spans="1:9" x14ac:dyDescent="0.2">
      <c r="A713" s="896"/>
      <c r="B713" s="896"/>
      <c r="C713" s="810"/>
      <c r="D713" s="810"/>
      <c r="E713" s="811"/>
      <c r="F713" s="811"/>
      <c r="G713" s="811"/>
      <c r="H713" s="811"/>
      <c r="I713" s="811"/>
    </row>
    <row r="714" spans="1:9" x14ac:dyDescent="0.2">
      <c r="A714" s="896"/>
      <c r="B714" s="896"/>
      <c r="C714" s="810"/>
      <c r="D714" s="810"/>
      <c r="E714" s="811"/>
      <c r="F714" s="811"/>
      <c r="G714" s="811"/>
      <c r="H714" s="811"/>
      <c r="I714" s="811"/>
    </row>
    <row r="715" spans="1:9" x14ac:dyDescent="0.2">
      <c r="A715" s="896"/>
      <c r="B715" s="896"/>
      <c r="C715" s="810"/>
      <c r="D715" s="810"/>
      <c r="E715" s="811"/>
      <c r="F715" s="811"/>
      <c r="G715" s="811"/>
      <c r="H715" s="811"/>
      <c r="I715" s="811"/>
    </row>
    <row r="716" spans="1:9" x14ac:dyDescent="0.2">
      <c r="A716" s="896"/>
      <c r="B716" s="896"/>
      <c r="C716" s="810"/>
      <c r="D716" s="810"/>
      <c r="E716" s="811"/>
      <c r="F716" s="811"/>
      <c r="G716" s="811"/>
      <c r="H716" s="811"/>
      <c r="I716" s="811"/>
    </row>
    <row r="717" spans="1:9" x14ac:dyDescent="0.2">
      <c r="A717" s="896"/>
      <c r="B717" s="896"/>
      <c r="C717" s="810"/>
      <c r="D717" s="810"/>
      <c r="E717" s="811"/>
      <c r="F717" s="811"/>
      <c r="G717" s="811"/>
      <c r="H717" s="811"/>
      <c r="I717" s="811"/>
    </row>
    <row r="718" spans="1:9" x14ac:dyDescent="0.2">
      <c r="A718" s="896"/>
      <c r="B718" s="896"/>
      <c r="C718" s="810"/>
      <c r="D718" s="810"/>
      <c r="E718" s="811"/>
      <c r="F718" s="811"/>
      <c r="G718" s="811"/>
      <c r="H718" s="811"/>
      <c r="I718" s="811"/>
    </row>
    <row r="719" spans="1:9" x14ac:dyDescent="0.2">
      <c r="A719" s="896"/>
      <c r="B719" s="896"/>
      <c r="C719" s="810"/>
      <c r="D719" s="810"/>
      <c r="E719" s="811"/>
      <c r="F719" s="811"/>
      <c r="G719" s="811"/>
      <c r="H719" s="811"/>
      <c r="I719" s="811"/>
    </row>
    <row r="720" spans="1:9" x14ac:dyDescent="0.2">
      <c r="A720" s="896"/>
      <c r="B720" s="896"/>
      <c r="C720" s="810"/>
      <c r="D720" s="810"/>
      <c r="E720" s="811"/>
      <c r="F720" s="811"/>
      <c r="G720" s="811"/>
      <c r="H720" s="811"/>
      <c r="I720" s="811"/>
    </row>
    <row r="721" spans="1:9" x14ac:dyDescent="0.2">
      <c r="A721" s="896"/>
      <c r="B721" s="896"/>
      <c r="C721" s="810"/>
      <c r="D721" s="810"/>
      <c r="E721" s="811"/>
      <c r="F721" s="811"/>
      <c r="G721" s="811"/>
      <c r="H721" s="811"/>
      <c r="I721" s="811"/>
    </row>
    <row r="722" spans="1:9" x14ac:dyDescent="0.2">
      <c r="A722" s="896"/>
      <c r="B722" s="896"/>
      <c r="C722" s="810"/>
      <c r="D722" s="810"/>
      <c r="E722" s="811"/>
      <c r="F722" s="811"/>
      <c r="G722" s="811"/>
      <c r="H722" s="811"/>
      <c r="I722" s="811"/>
    </row>
    <row r="723" spans="1:9" x14ac:dyDescent="0.2">
      <c r="A723" s="896"/>
      <c r="B723" s="896"/>
      <c r="C723" s="810"/>
      <c r="D723" s="810"/>
      <c r="E723" s="811"/>
      <c r="F723" s="811"/>
      <c r="G723" s="811"/>
      <c r="H723" s="811"/>
      <c r="I723" s="811"/>
    </row>
    <row r="724" spans="1:9" x14ac:dyDescent="0.2">
      <c r="A724" s="896"/>
      <c r="B724" s="896"/>
      <c r="C724" s="810"/>
      <c r="D724" s="810"/>
      <c r="E724" s="811"/>
      <c r="F724" s="811"/>
      <c r="G724" s="811"/>
      <c r="H724" s="811"/>
      <c r="I724" s="811"/>
    </row>
    <row r="725" spans="1:9" x14ac:dyDescent="0.2">
      <c r="A725" s="896"/>
      <c r="B725" s="896"/>
      <c r="C725" s="810"/>
      <c r="D725" s="810"/>
      <c r="E725" s="811"/>
      <c r="F725" s="811"/>
      <c r="G725" s="811"/>
      <c r="H725" s="811"/>
      <c r="I725" s="811"/>
    </row>
    <row r="726" spans="1:9" x14ac:dyDescent="0.2">
      <c r="A726" s="896"/>
      <c r="B726" s="896"/>
      <c r="C726" s="810"/>
      <c r="D726" s="810"/>
      <c r="E726" s="811"/>
      <c r="F726" s="811"/>
      <c r="G726" s="811"/>
      <c r="H726" s="811"/>
      <c r="I726" s="811"/>
    </row>
    <row r="727" spans="1:9" x14ac:dyDescent="0.2">
      <c r="A727" s="896"/>
      <c r="B727" s="896"/>
      <c r="C727" s="810"/>
      <c r="D727" s="810"/>
      <c r="E727" s="811"/>
      <c r="F727" s="811"/>
      <c r="G727" s="811"/>
      <c r="H727" s="811"/>
      <c r="I727" s="811"/>
    </row>
    <row r="728" spans="1:9" x14ac:dyDescent="0.2">
      <c r="A728" s="896"/>
      <c r="B728" s="896"/>
      <c r="C728" s="810"/>
      <c r="D728" s="810"/>
      <c r="E728" s="811"/>
      <c r="F728" s="811"/>
      <c r="G728" s="811"/>
      <c r="H728" s="811"/>
      <c r="I728" s="811"/>
    </row>
    <row r="729" spans="1:9" x14ac:dyDescent="0.2">
      <c r="A729" s="896"/>
      <c r="B729" s="896"/>
      <c r="C729" s="810"/>
      <c r="D729" s="810"/>
      <c r="E729" s="811"/>
      <c r="F729" s="811"/>
      <c r="G729" s="811"/>
      <c r="H729" s="811"/>
      <c r="I729" s="811"/>
    </row>
    <row r="730" spans="1:9" x14ac:dyDescent="0.2">
      <c r="A730" s="896"/>
      <c r="B730" s="896"/>
      <c r="C730" s="810"/>
      <c r="D730" s="810"/>
      <c r="E730" s="811"/>
      <c r="F730" s="811"/>
      <c r="G730" s="811"/>
      <c r="H730" s="811"/>
      <c r="I730" s="811"/>
    </row>
    <row r="731" spans="1:9" x14ac:dyDescent="0.2">
      <c r="A731" s="896"/>
      <c r="B731" s="896"/>
      <c r="C731" s="810"/>
      <c r="D731" s="810"/>
      <c r="E731" s="811"/>
      <c r="F731" s="811"/>
      <c r="G731" s="811"/>
      <c r="H731" s="811"/>
      <c r="I731" s="811"/>
    </row>
    <row r="732" spans="1:9" x14ac:dyDescent="0.2">
      <c r="A732" s="896"/>
      <c r="B732" s="896"/>
      <c r="C732" s="810"/>
      <c r="D732" s="810"/>
      <c r="E732" s="811"/>
      <c r="F732" s="811"/>
      <c r="G732" s="811"/>
      <c r="H732" s="811"/>
      <c r="I732" s="811"/>
    </row>
    <row r="733" spans="1:9" x14ac:dyDescent="0.2">
      <c r="A733" s="896"/>
      <c r="B733" s="896"/>
      <c r="C733" s="810"/>
      <c r="D733" s="810"/>
      <c r="E733" s="811"/>
      <c r="F733" s="811"/>
      <c r="G733" s="811"/>
      <c r="H733" s="811"/>
      <c r="I733" s="811"/>
    </row>
    <row r="734" spans="1:9" x14ac:dyDescent="0.2">
      <c r="A734" s="896"/>
      <c r="B734" s="896"/>
      <c r="C734" s="810"/>
      <c r="D734" s="810"/>
      <c r="E734" s="811"/>
      <c r="F734" s="811"/>
      <c r="G734" s="811"/>
      <c r="H734" s="811"/>
      <c r="I734" s="811"/>
    </row>
    <row r="735" spans="1:9" x14ac:dyDescent="0.2">
      <c r="A735" s="896"/>
      <c r="B735" s="896"/>
      <c r="C735" s="810"/>
      <c r="D735" s="810"/>
      <c r="E735" s="811"/>
      <c r="F735" s="811"/>
      <c r="G735" s="811"/>
      <c r="H735" s="811"/>
      <c r="I735" s="811"/>
    </row>
    <row r="736" spans="1:9" x14ac:dyDescent="0.2">
      <c r="A736" s="896"/>
      <c r="B736" s="896"/>
      <c r="C736" s="810"/>
      <c r="D736" s="810"/>
      <c r="E736" s="811"/>
      <c r="F736" s="811"/>
      <c r="G736" s="811"/>
      <c r="H736" s="811"/>
      <c r="I736" s="811"/>
    </row>
    <row r="737" spans="1:9" x14ac:dyDescent="0.2">
      <c r="A737" s="896"/>
      <c r="B737" s="896"/>
      <c r="C737" s="810"/>
      <c r="D737" s="810"/>
      <c r="E737" s="811"/>
      <c r="F737" s="811"/>
      <c r="G737" s="811"/>
      <c r="H737" s="811"/>
      <c r="I737" s="811"/>
    </row>
    <row r="738" spans="1:9" x14ac:dyDescent="0.2">
      <c r="A738" s="896"/>
      <c r="B738" s="896"/>
      <c r="C738" s="810"/>
      <c r="D738" s="810"/>
      <c r="E738" s="811"/>
      <c r="F738" s="811"/>
      <c r="G738" s="811"/>
      <c r="H738" s="811"/>
      <c r="I738" s="811"/>
    </row>
    <row r="739" spans="1:9" x14ac:dyDescent="0.2">
      <c r="A739" s="896"/>
      <c r="B739" s="896"/>
      <c r="C739" s="810"/>
      <c r="D739" s="810"/>
      <c r="E739" s="811"/>
      <c r="F739" s="811"/>
      <c r="G739" s="811"/>
      <c r="H739" s="811"/>
      <c r="I739" s="811"/>
    </row>
    <row r="740" spans="1:9" x14ac:dyDescent="0.2">
      <c r="A740" s="896"/>
      <c r="B740" s="896"/>
      <c r="C740" s="810"/>
      <c r="D740" s="810"/>
      <c r="E740" s="811"/>
      <c r="F740" s="811"/>
      <c r="G740" s="811"/>
      <c r="H740" s="811"/>
      <c r="I740" s="811"/>
    </row>
    <row r="741" spans="1:9" x14ac:dyDescent="0.2">
      <c r="A741" s="896"/>
      <c r="B741" s="896"/>
      <c r="C741" s="810"/>
      <c r="D741" s="810"/>
      <c r="E741" s="811"/>
      <c r="F741" s="811"/>
      <c r="G741" s="811"/>
      <c r="H741" s="811"/>
      <c r="I741" s="811"/>
    </row>
    <row r="742" spans="1:9" x14ac:dyDescent="0.2">
      <c r="A742" s="896"/>
      <c r="B742" s="896"/>
      <c r="C742" s="810"/>
      <c r="D742" s="810"/>
      <c r="E742" s="811"/>
      <c r="F742" s="811"/>
      <c r="G742" s="811"/>
      <c r="H742" s="811"/>
      <c r="I742" s="811"/>
    </row>
    <row r="743" spans="1:9" x14ac:dyDescent="0.2">
      <c r="A743" s="896"/>
      <c r="B743" s="896"/>
      <c r="C743" s="810"/>
      <c r="D743" s="810"/>
      <c r="E743" s="811"/>
      <c r="F743" s="811"/>
      <c r="G743" s="811"/>
      <c r="H743" s="811"/>
      <c r="I743" s="811"/>
    </row>
    <row r="744" spans="1:9" x14ac:dyDescent="0.2">
      <c r="A744" s="896"/>
      <c r="B744" s="896"/>
      <c r="C744" s="810"/>
      <c r="D744" s="810"/>
      <c r="E744" s="811"/>
      <c r="F744" s="811"/>
      <c r="G744" s="811"/>
      <c r="H744" s="811"/>
      <c r="I744" s="811"/>
    </row>
    <row r="745" spans="1:9" x14ac:dyDescent="0.2">
      <c r="A745" s="896"/>
      <c r="B745" s="896"/>
      <c r="C745" s="810"/>
      <c r="D745" s="810"/>
      <c r="E745" s="811"/>
      <c r="F745" s="811"/>
      <c r="G745" s="811"/>
      <c r="H745" s="811"/>
      <c r="I745" s="811"/>
    </row>
    <row r="746" spans="1:9" x14ac:dyDescent="0.2">
      <c r="A746" s="896"/>
      <c r="B746" s="896"/>
      <c r="C746" s="810"/>
      <c r="D746" s="810"/>
      <c r="E746" s="811"/>
      <c r="F746" s="811"/>
      <c r="G746" s="811"/>
      <c r="H746" s="811"/>
      <c r="I746" s="811"/>
    </row>
    <row r="747" spans="1:9" x14ac:dyDescent="0.2">
      <c r="A747" s="896"/>
      <c r="B747" s="896"/>
      <c r="C747" s="810"/>
      <c r="D747" s="810"/>
      <c r="E747" s="811"/>
      <c r="F747" s="811"/>
      <c r="G747" s="811"/>
      <c r="H747" s="811"/>
      <c r="I747" s="811"/>
    </row>
    <row r="748" spans="1:9" x14ac:dyDescent="0.2">
      <c r="A748" s="896"/>
      <c r="B748" s="896"/>
      <c r="C748" s="810"/>
      <c r="D748" s="810"/>
      <c r="E748" s="811"/>
      <c r="F748" s="811"/>
      <c r="G748" s="811"/>
      <c r="H748" s="811"/>
      <c r="I748" s="811"/>
    </row>
    <row r="749" spans="1:9" x14ac:dyDescent="0.2">
      <c r="A749" s="896"/>
      <c r="B749" s="896"/>
      <c r="C749" s="810"/>
      <c r="D749" s="810"/>
      <c r="E749" s="811"/>
      <c r="F749" s="811"/>
      <c r="G749" s="811"/>
      <c r="H749" s="811"/>
      <c r="I749" s="811"/>
    </row>
    <row r="750" spans="1:9" x14ac:dyDescent="0.2">
      <c r="A750" s="896"/>
      <c r="B750" s="896"/>
      <c r="C750" s="810"/>
      <c r="D750" s="810"/>
      <c r="E750" s="811"/>
      <c r="F750" s="811"/>
      <c r="G750" s="811"/>
      <c r="H750" s="811"/>
      <c r="I750" s="811"/>
    </row>
    <row r="751" spans="1:9" x14ac:dyDescent="0.2">
      <c r="A751" s="896"/>
      <c r="B751" s="896"/>
      <c r="C751" s="810"/>
      <c r="D751" s="810"/>
      <c r="E751" s="811"/>
      <c r="F751" s="811"/>
      <c r="G751" s="811"/>
      <c r="H751" s="811"/>
      <c r="I751" s="811"/>
    </row>
    <row r="752" spans="1:9" x14ac:dyDescent="0.2">
      <c r="A752" s="896"/>
      <c r="B752" s="896"/>
      <c r="C752" s="810"/>
      <c r="D752" s="810"/>
      <c r="E752" s="811"/>
      <c r="F752" s="811"/>
      <c r="G752" s="811"/>
      <c r="H752" s="811"/>
      <c r="I752" s="811"/>
    </row>
    <row r="753" spans="1:9" x14ac:dyDescent="0.2">
      <c r="A753" s="896"/>
      <c r="B753" s="896"/>
      <c r="C753" s="810"/>
      <c r="D753" s="810"/>
      <c r="E753" s="811"/>
      <c r="F753" s="811"/>
      <c r="G753" s="811"/>
      <c r="H753" s="811"/>
      <c r="I753" s="811"/>
    </row>
    <row r="754" spans="1:9" x14ac:dyDescent="0.2">
      <c r="A754" s="896"/>
      <c r="B754" s="896"/>
      <c r="C754" s="810"/>
      <c r="D754" s="810"/>
      <c r="E754" s="811"/>
      <c r="F754" s="811"/>
      <c r="G754" s="811"/>
      <c r="H754" s="811"/>
      <c r="I754" s="811"/>
    </row>
    <row r="755" spans="1:9" x14ac:dyDescent="0.2">
      <c r="A755" s="896"/>
      <c r="B755" s="896"/>
      <c r="C755" s="810"/>
      <c r="D755" s="810"/>
      <c r="E755" s="811"/>
      <c r="F755" s="811"/>
      <c r="G755" s="811"/>
      <c r="H755" s="811"/>
      <c r="I755" s="811"/>
    </row>
    <row r="756" spans="1:9" x14ac:dyDescent="0.2">
      <c r="A756" s="896"/>
      <c r="B756" s="896"/>
      <c r="C756" s="810"/>
      <c r="D756" s="810"/>
      <c r="E756" s="811"/>
      <c r="F756" s="811"/>
      <c r="G756" s="811"/>
      <c r="H756" s="811"/>
      <c r="I756" s="811"/>
    </row>
    <row r="757" spans="1:9" x14ac:dyDescent="0.2">
      <c r="A757" s="896"/>
      <c r="B757" s="896"/>
      <c r="C757" s="810"/>
      <c r="D757" s="810"/>
      <c r="E757" s="811"/>
      <c r="F757" s="811"/>
      <c r="G757" s="811"/>
      <c r="H757" s="811"/>
      <c r="I757" s="811"/>
    </row>
    <row r="758" spans="1:9" x14ac:dyDescent="0.2">
      <c r="A758" s="896"/>
      <c r="B758" s="896"/>
      <c r="C758" s="810"/>
      <c r="D758" s="810"/>
      <c r="E758" s="811"/>
      <c r="F758" s="811"/>
      <c r="G758" s="811"/>
      <c r="H758" s="811"/>
      <c r="I758" s="811"/>
    </row>
    <row r="759" spans="1:9" x14ac:dyDescent="0.2">
      <c r="A759" s="896"/>
      <c r="B759" s="896"/>
      <c r="C759" s="810"/>
      <c r="D759" s="810"/>
      <c r="E759" s="811"/>
      <c r="F759" s="811"/>
      <c r="G759" s="811"/>
      <c r="H759" s="811"/>
      <c r="I759" s="811"/>
    </row>
    <row r="760" spans="1:9" x14ac:dyDescent="0.2">
      <c r="A760" s="896"/>
      <c r="B760" s="896"/>
      <c r="C760" s="810"/>
      <c r="D760" s="810"/>
      <c r="E760" s="811"/>
      <c r="F760" s="811"/>
      <c r="G760" s="811"/>
      <c r="H760" s="811"/>
      <c r="I760" s="811"/>
    </row>
    <row r="761" spans="1:9" x14ac:dyDescent="0.2">
      <c r="A761" s="896"/>
      <c r="B761" s="896"/>
      <c r="C761" s="810"/>
      <c r="D761" s="810"/>
      <c r="E761" s="811"/>
      <c r="F761" s="811"/>
      <c r="G761" s="811"/>
      <c r="H761" s="811"/>
      <c r="I761" s="811"/>
    </row>
    <row r="762" spans="1:9" x14ac:dyDescent="0.2">
      <c r="A762" s="896"/>
      <c r="B762" s="896"/>
      <c r="C762" s="810"/>
      <c r="D762" s="810"/>
      <c r="E762" s="811"/>
      <c r="F762" s="811"/>
      <c r="G762" s="811"/>
      <c r="H762" s="811"/>
      <c r="I762" s="811"/>
    </row>
    <row r="763" spans="1:9" x14ac:dyDescent="0.2">
      <c r="A763" s="896"/>
      <c r="B763" s="896"/>
      <c r="C763" s="810"/>
      <c r="D763" s="810"/>
      <c r="E763" s="811"/>
      <c r="F763" s="811"/>
      <c r="G763" s="811"/>
      <c r="H763" s="811"/>
      <c r="I763" s="811"/>
    </row>
    <row r="764" spans="1:9" x14ac:dyDescent="0.2">
      <c r="A764" s="896"/>
      <c r="B764" s="896"/>
      <c r="C764" s="810"/>
      <c r="D764" s="810"/>
      <c r="E764" s="811"/>
      <c r="F764" s="811"/>
      <c r="G764" s="811"/>
      <c r="H764" s="811"/>
      <c r="I764" s="811"/>
    </row>
    <row r="765" spans="1:9" x14ac:dyDescent="0.2">
      <c r="A765" s="896"/>
      <c r="B765" s="896"/>
      <c r="C765" s="810"/>
      <c r="D765" s="810"/>
      <c r="E765" s="811"/>
      <c r="F765" s="811"/>
      <c r="G765" s="811"/>
      <c r="H765" s="811"/>
      <c r="I765" s="811"/>
    </row>
    <row r="766" spans="1:9" x14ac:dyDescent="0.2">
      <c r="A766" s="896"/>
      <c r="B766" s="896"/>
      <c r="C766" s="810"/>
      <c r="D766" s="810"/>
      <c r="E766" s="811"/>
      <c r="F766" s="811"/>
      <c r="G766" s="811"/>
      <c r="H766" s="811"/>
      <c r="I766" s="811"/>
    </row>
    <row r="767" spans="1:9" x14ac:dyDescent="0.2">
      <c r="A767" s="896"/>
      <c r="B767" s="896"/>
      <c r="C767" s="810"/>
      <c r="D767" s="810"/>
      <c r="E767" s="811"/>
      <c r="F767" s="811"/>
      <c r="G767" s="811"/>
      <c r="H767" s="811"/>
      <c r="I767" s="811"/>
    </row>
    <row r="768" spans="1:9" x14ac:dyDescent="0.2">
      <c r="A768" s="896"/>
      <c r="B768" s="896"/>
      <c r="C768" s="810"/>
      <c r="D768" s="810"/>
      <c r="E768" s="811"/>
      <c r="F768" s="811"/>
      <c r="G768" s="811"/>
      <c r="H768" s="811"/>
      <c r="I768" s="811"/>
    </row>
    <row r="769" spans="1:9" x14ac:dyDescent="0.2">
      <c r="A769" s="896"/>
      <c r="B769" s="896"/>
      <c r="C769" s="810"/>
      <c r="D769" s="810"/>
      <c r="E769" s="811"/>
      <c r="F769" s="811"/>
      <c r="G769" s="811"/>
      <c r="H769" s="811"/>
      <c r="I769" s="811"/>
    </row>
    <row r="770" spans="1:9" x14ac:dyDescent="0.2">
      <c r="A770" s="896"/>
      <c r="B770" s="896"/>
      <c r="C770" s="810"/>
      <c r="D770" s="810"/>
      <c r="E770" s="811"/>
      <c r="F770" s="811"/>
      <c r="G770" s="811"/>
      <c r="H770" s="811"/>
      <c r="I770" s="811"/>
    </row>
    <row r="771" spans="1:9" x14ac:dyDescent="0.2">
      <c r="A771" s="896"/>
      <c r="B771" s="896"/>
      <c r="C771" s="810"/>
      <c r="D771" s="810"/>
      <c r="E771" s="811"/>
      <c r="F771" s="811"/>
      <c r="G771" s="811"/>
      <c r="H771" s="811"/>
      <c r="I771" s="811"/>
    </row>
    <row r="772" spans="1:9" x14ac:dyDescent="0.2">
      <c r="A772" s="896"/>
      <c r="B772" s="896"/>
      <c r="C772" s="810"/>
      <c r="D772" s="810"/>
      <c r="E772" s="811"/>
      <c r="F772" s="811"/>
      <c r="G772" s="811"/>
      <c r="H772" s="811"/>
      <c r="I772" s="811"/>
    </row>
    <row r="773" spans="1:9" x14ac:dyDescent="0.2">
      <c r="A773" s="896"/>
      <c r="B773" s="896"/>
      <c r="C773" s="810"/>
      <c r="D773" s="810"/>
      <c r="E773" s="811"/>
      <c r="F773" s="811"/>
      <c r="G773" s="811"/>
      <c r="H773" s="811"/>
      <c r="I773" s="811"/>
    </row>
    <row r="774" spans="1:9" x14ac:dyDescent="0.2">
      <c r="A774" s="896"/>
      <c r="B774" s="896"/>
      <c r="C774" s="810"/>
      <c r="D774" s="810"/>
      <c r="E774" s="811"/>
      <c r="F774" s="811"/>
      <c r="G774" s="811"/>
      <c r="H774" s="811"/>
      <c r="I774" s="811"/>
    </row>
    <row r="775" spans="1:9" x14ac:dyDescent="0.2">
      <c r="A775" s="896"/>
      <c r="B775" s="896"/>
      <c r="C775" s="810"/>
      <c r="D775" s="810"/>
      <c r="E775" s="811"/>
      <c r="F775" s="811"/>
      <c r="G775" s="811"/>
      <c r="H775" s="811"/>
      <c r="I775" s="811"/>
    </row>
    <row r="776" spans="1:9" x14ac:dyDescent="0.2">
      <c r="A776" s="896"/>
      <c r="B776" s="896"/>
      <c r="C776" s="810"/>
      <c r="D776" s="810"/>
      <c r="E776" s="811"/>
      <c r="F776" s="811"/>
      <c r="G776" s="811"/>
      <c r="H776" s="811"/>
      <c r="I776" s="811"/>
    </row>
    <row r="777" spans="1:9" x14ac:dyDescent="0.2">
      <c r="A777" s="896"/>
      <c r="B777" s="896"/>
      <c r="C777" s="810"/>
      <c r="D777" s="810"/>
      <c r="E777" s="811"/>
      <c r="F777" s="811"/>
      <c r="G777" s="811"/>
      <c r="H777" s="811"/>
      <c r="I777" s="811"/>
    </row>
    <row r="778" spans="1:9" x14ac:dyDescent="0.2">
      <c r="C778" s="810"/>
      <c r="D778" s="810"/>
      <c r="E778" s="811"/>
      <c r="F778" s="811"/>
      <c r="G778" s="811"/>
      <c r="H778" s="811"/>
      <c r="I778" s="811"/>
    </row>
    <row r="779" spans="1:9" x14ac:dyDescent="0.2">
      <c r="C779" s="810"/>
      <c r="D779" s="810"/>
      <c r="E779" s="811"/>
      <c r="F779" s="811"/>
      <c r="G779" s="811"/>
      <c r="H779" s="811"/>
      <c r="I779" s="811"/>
    </row>
    <row r="780" spans="1:9" x14ac:dyDescent="0.2">
      <c r="C780" s="810"/>
      <c r="D780" s="810"/>
      <c r="E780" s="811"/>
      <c r="F780" s="811"/>
      <c r="G780" s="811"/>
      <c r="H780" s="811"/>
      <c r="I780" s="811"/>
    </row>
    <row r="781" spans="1:9" x14ac:dyDescent="0.2">
      <c r="C781" s="810"/>
      <c r="D781" s="810"/>
      <c r="E781" s="811"/>
      <c r="F781" s="811"/>
      <c r="G781" s="811"/>
      <c r="H781" s="811"/>
      <c r="I781" s="811"/>
    </row>
    <row r="782" spans="1:9" x14ac:dyDescent="0.2">
      <c r="C782" s="810"/>
      <c r="D782" s="810"/>
      <c r="E782" s="811"/>
      <c r="F782" s="811"/>
      <c r="G782" s="811"/>
      <c r="H782" s="811"/>
      <c r="I782" s="811"/>
    </row>
    <row r="783" spans="1:9" x14ac:dyDescent="0.2">
      <c r="C783" s="810"/>
      <c r="D783" s="810"/>
      <c r="E783" s="811"/>
      <c r="F783" s="811"/>
      <c r="G783" s="811"/>
      <c r="H783" s="811"/>
      <c r="I783" s="811"/>
    </row>
    <row r="784" spans="1:9" x14ac:dyDescent="0.2">
      <c r="C784" s="810"/>
      <c r="D784" s="810"/>
      <c r="E784" s="811"/>
      <c r="F784" s="811"/>
      <c r="G784" s="811"/>
      <c r="H784" s="811"/>
      <c r="I784" s="811"/>
    </row>
    <row r="785" spans="3:9" x14ac:dyDescent="0.2">
      <c r="C785" s="810"/>
      <c r="D785" s="810"/>
      <c r="E785" s="811"/>
      <c r="F785" s="811"/>
      <c r="G785" s="811"/>
      <c r="H785" s="811"/>
      <c r="I785" s="811"/>
    </row>
    <row r="786" spans="3:9" x14ac:dyDescent="0.2">
      <c r="C786" s="810"/>
      <c r="D786" s="810"/>
      <c r="E786" s="811"/>
      <c r="F786" s="811"/>
      <c r="G786" s="811"/>
      <c r="H786" s="811"/>
      <c r="I786" s="811"/>
    </row>
    <row r="787" spans="3:9" x14ac:dyDescent="0.2">
      <c r="C787" s="810"/>
      <c r="D787" s="810"/>
      <c r="E787" s="811"/>
      <c r="F787" s="811"/>
      <c r="G787" s="811"/>
      <c r="H787" s="811"/>
      <c r="I787" s="811"/>
    </row>
    <row r="788" spans="3:9" x14ac:dyDescent="0.2">
      <c r="C788" s="810"/>
      <c r="D788" s="810"/>
      <c r="E788" s="811"/>
      <c r="F788" s="811"/>
      <c r="G788" s="811"/>
      <c r="H788" s="811"/>
      <c r="I788" s="811"/>
    </row>
    <row r="789" spans="3:9" x14ac:dyDescent="0.2">
      <c r="C789" s="810"/>
      <c r="D789" s="810"/>
      <c r="E789" s="811"/>
      <c r="F789" s="811"/>
      <c r="G789" s="811"/>
      <c r="H789" s="811"/>
      <c r="I789" s="811"/>
    </row>
    <row r="790" spans="3:9" x14ac:dyDescent="0.2">
      <c r="C790" s="810"/>
      <c r="D790" s="810"/>
      <c r="E790" s="811"/>
      <c r="F790" s="811"/>
      <c r="G790" s="811"/>
      <c r="H790" s="811"/>
      <c r="I790" s="811"/>
    </row>
    <row r="791" spans="3:9" x14ac:dyDescent="0.2">
      <c r="C791" s="810"/>
      <c r="D791" s="810"/>
      <c r="E791" s="811"/>
      <c r="F791" s="811"/>
      <c r="G791" s="811"/>
      <c r="H791" s="811"/>
      <c r="I791" s="811"/>
    </row>
    <row r="792" spans="3:9" x14ac:dyDescent="0.2">
      <c r="C792" s="810"/>
      <c r="D792" s="810"/>
      <c r="E792" s="811"/>
      <c r="F792" s="811"/>
      <c r="G792" s="811"/>
      <c r="H792" s="811"/>
      <c r="I792" s="811"/>
    </row>
    <row r="793" spans="3:9" x14ac:dyDescent="0.2">
      <c r="C793" s="810"/>
      <c r="D793" s="810"/>
      <c r="E793" s="811"/>
      <c r="F793" s="811"/>
      <c r="G793" s="811"/>
      <c r="H793" s="811"/>
      <c r="I793" s="811"/>
    </row>
    <row r="794" spans="3:9" x14ac:dyDescent="0.2">
      <c r="C794" s="810"/>
      <c r="D794" s="810"/>
      <c r="E794" s="811"/>
      <c r="F794" s="811"/>
      <c r="G794" s="811"/>
      <c r="H794" s="811"/>
      <c r="I794" s="811"/>
    </row>
    <row r="795" spans="3:9" x14ac:dyDescent="0.2">
      <c r="C795" s="810"/>
      <c r="D795" s="810"/>
      <c r="E795" s="811"/>
      <c r="F795" s="811"/>
      <c r="G795" s="811"/>
      <c r="H795" s="811"/>
      <c r="I795" s="811"/>
    </row>
    <row r="796" spans="3:9" x14ac:dyDescent="0.2">
      <c r="C796" s="810"/>
      <c r="D796" s="810"/>
      <c r="E796" s="811"/>
      <c r="F796" s="811"/>
      <c r="G796" s="811"/>
      <c r="H796" s="811"/>
      <c r="I796" s="811"/>
    </row>
    <row r="797" spans="3:9" x14ac:dyDescent="0.2">
      <c r="C797" s="810"/>
      <c r="D797" s="810"/>
      <c r="E797" s="811"/>
      <c r="F797" s="811"/>
      <c r="G797" s="811"/>
      <c r="H797" s="811"/>
      <c r="I797" s="811"/>
    </row>
    <row r="798" spans="3:9" x14ac:dyDescent="0.2">
      <c r="C798" s="810"/>
      <c r="D798" s="810"/>
      <c r="E798" s="811"/>
      <c r="F798" s="811"/>
      <c r="G798" s="811"/>
      <c r="H798" s="811"/>
      <c r="I798" s="811"/>
    </row>
    <row r="799" spans="3:9" x14ac:dyDescent="0.2">
      <c r="C799" s="810"/>
      <c r="D799" s="810"/>
      <c r="E799" s="811"/>
      <c r="F799" s="811"/>
      <c r="G799" s="811"/>
      <c r="H799" s="811"/>
      <c r="I799" s="811"/>
    </row>
    <row r="800" spans="3:9" x14ac:dyDescent="0.2">
      <c r="C800" s="810"/>
      <c r="D800" s="810"/>
      <c r="E800" s="811"/>
      <c r="F800" s="811"/>
      <c r="G800" s="811"/>
      <c r="H800" s="811"/>
      <c r="I800" s="811"/>
    </row>
    <row r="801" spans="3:9" x14ac:dyDescent="0.2">
      <c r="C801" s="810"/>
      <c r="D801" s="810"/>
      <c r="E801" s="811"/>
      <c r="F801" s="811"/>
      <c r="G801" s="811"/>
      <c r="H801" s="811"/>
      <c r="I801" s="811"/>
    </row>
    <row r="802" spans="3:9" x14ac:dyDescent="0.2">
      <c r="C802" s="810"/>
      <c r="D802" s="810"/>
      <c r="E802" s="811"/>
      <c r="F802" s="811"/>
      <c r="G802" s="811"/>
      <c r="H802" s="811"/>
      <c r="I802" s="811"/>
    </row>
    <row r="803" spans="3:9" x14ac:dyDescent="0.2">
      <c r="C803" s="810"/>
      <c r="D803" s="810"/>
      <c r="E803" s="811"/>
      <c r="F803" s="811"/>
      <c r="G803" s="811"/>
      <c r="H803" s="811"/>
      <c r="I803" s="811"/>
    </row>
    <row r="804" spans="3:9" x14ac:dyDescent="0.2">
      <c r="C804" s="810"/>
      <c r="D804" s="810"/>
      <c r="E804" s="811"/>
      <c r="F804" s="811"/>
      <c r="G804" s="811"/>
      <c r="H804" s="811"/>
      <c r="I804" s="811"/>
    </row>
    <row r="805" spans="3:9" x14ac:dyDescent="0.2">
      <c r="C805" s="810"/>
      <c r="D805" s="810"/>
      <c r="E805" s="811"/>
      <c r="F805" s="811"/>
      <c r="G805" s="811"/>
      <c r="H805" s="811"/>
      <c r="I805" s="811"/>
    </row>
    <row r="806" spans="3:9" x14ac:dyDescent="0.2">
      <c r="C806" s="810"/>
      <c r="D806" s="810"/>
      <c r="E806" s="811"/>
      <c r="F806" s="811"/>
      <c r="G806" s="811"/>
      <c r="H806" s="811"/>
      <c r="I806" s="811"/>
    </row>
    <row r="807" spans="3:9" x14ac:dyDescent="0.2">
      <c r="C807" s="810"/>
      <c r="D807" s="810"/>
      <c r="E807" s="811"/>
      <c r="F807" s="811"/>
      <c r="G807" s="811"/>
      <c r="H807" s="811"/>
      <c r="I807" s="811"/>
    </row>
    <row r="808" spans="3:9" x14ac:dyDescent="0.2">
      <c r="C808" s="810"/>
      <c r="D808" s="810"/>
      <c r="E808" s="811"/>
      <c r="F808" s="811"/>
      <c r="G808" s="811"/>
      <c r="H808" s="811"/>
      <c r="I808" s="811"/>
    </row>
    <row r="809" spans="3:9" x14ac:dyDescent="0.2">
      <c r="C809" s="810"/>
      <c r="D809" s="810"/>
      <c r="E809" s="811"/>
      <c r="F809" s="811"/>
      <c r="G809" s="811"/>
      <c r="H809" s="811"/>
      <c r="I809" s="811"/>
    </row>
    <row r="810" spans="3:9" x14ac:dyDescent="0.2">
      <c r="C810" s="810"/>
      <c r="D810" s="810"/>
      <c r="E810" s="811"/>
      <c r="F810" s="811"/>
      <c r="G810" s="811"/>
      <c r="H810" s="811"/>
      <c r="I810" s="811"/>
    </row>
    <row r="811" spans="3:9" x14ac:dyDescent="0.2">
      <c r="C811" s="810"/>
      <c r="D811" s="810"/>
      <c r="E811" s="811"/>
      <c r="F811" s="811"/>
      <c r="G811" s="811"/>
      <c r="H811" s="811"/>
      <c r="I811" s="811"/>
    </row>
    <row r="812" spans="3:9" x14ac:dyDescent="0.2">
      <c r="C812" s="810"/>
      <c r="D812" s="810"/>
      <c r="E812" s="811"/>
      <c r="F812" s="811"/>
      <c r="G812" s="811"/>
      <c r="H812" s="811"/>
      <c r="I812" s="811"/>
    </row>
    <row r="813" spans="3:9" x14ac:dyDescent="0.2">
      <c r="C813" s="810"/>
      <c r="D813" s="810"/>
      <c r="E813" s="811"/>
      <c r="F813" s="811"/>
      <c r="G813" s="811"/>
      <c r="H813" s="811"/>
      <c r="I813" s="811"/>
    </row>
    <row r="814" spans="3:9" x14ac:dyDescent="0.2">
      <c r="C814" s="810"/>
      <c r="D814" s="810"/>
      <c r="E814" s="811"/>
      <c r="F814" s="811"/>
      <c r="G814" s="811"/>
      <c r="H814" s="811"/>
      <c r="I814" s="811"/>
    </row>
    <row r="815" spans="3:9" x14ac:dyDescent="0.2">
      <c r="C815" s="810"/>
      <c r="D815" s="810"/>
      <c r="E815" s="811"/>
      <c r="F815" s="811"/>
      <c r="G815" s="811"/>
      <c r="H815" s="811"/>
      <c r="I815" s="811"/>
    </row>
    <row r="816" spans="3:9" x14ac:dyDescent="0.2">
      <c r="C816" s="810"/>
      <c r="D816" s="810"/>
      <c r="E816" s="811"/>
      <c r="F816" s="811"/>
      <c r="G816" s="811"/>
      <c r="H816" s="811"/>
      <c r="I816" s="811"/>
    </row>
    <row r="817" spans="3:9" x14ac:dyDescent="0.2">
      <c r="C817" s="810"/>
      <c r="D817" s="810"/>
      <c r="E817" s="811"/>
      <c r="F817" s="811"/>
      <c r="G817" s="811"/>
      <c r="H817" s="811"/>
      <c r="I817" s="811"/>
    </row>
    <row r="818" spans="3:9" x14ac:dyDescent="0.2">
      <c r="C818" s="810"/>
      <c r="D818" s="810"/>
      <c r="E818" s="811"/>
      <c r="F818" s="811"/>
      <c r="G818" s="811"/>
      <c r="H818" s="811"/>
      <c r="I818" s="811"/>
    </row>
    <row r="819" spans="3:9" x14ac:dyDescent="0.2">
      <c r="C819" s="810"/>
      <c r="D819" s="810"/>
      <c r="E819" s="811"/>
      <c r="F819" s="811"/>
      <c r="G819" s="811"/>
      <c r="H819" s="811"/>
      <c r="I819" s="811"/>
    </row>
    <row r="820" spans="3:9" x14ac:dyDescent="0.2">
      <c r="C820" s="810"/>
      <c r="D820" s="810"/>
      <c r="E820" s="811"/>
      <c r="F820" s="811"/>
      <c r="G820" s="811"/>
      <c r="H820" s="811"/>
      <c r="I820" s="811"/>
    </row>
    <row r="821" spans="3:9" x14ac:dyDescent="0.2">
      <c r="C821" s="810"/>
      <c r="D821" s="810"/>
      <c r="E821" s="811"/>
      <c r="F821" s="811"/>
      <c r="G821" s="811"/>
      <c r="H821" s="811"/>
      <c r="I821" s="811"/>
    </row>
    <row r="822" spans="3:9" x14ac:dyDescent="0.2">
      <c r="C822" s="810"/>
      <c r="D822" s="810"/>
      <c r="E822" s="811"/>
      <c r="F822" s="811"/>
      <c r="G822" s="811"/>
      <c r="H822" s="811"/>
      <c r="I822" s="811"/>
    </row>
    <row r="823" spans="3:9" x14ac:dyDescent="0.2">
      <c r="C823" s="810"/>
      <c r="D823" s="810"/>
      <c r="E823" s="811"/>
      <c r="F823" s="811"/>
      <c r="G823" s="811"/>
      <c r="H823" s="811"/>
      <c r="I823" s="811"/>
    </row>
    <row r="824" spans="3:9" x14ac:dyDescent="0.2">
      <c r="C824" s="810"/>
      <c r="D824" s="810"/>
      <c r="E824" s="811"/>
      <c r="F824" s="811"/>
      <c r="G824" s="811"/>
      <c r="H824" s="811"/>
      <c r="I824" s="811"/>
    </row>
    <row r="825" spans="3:9" x14ac:dyDescent="0.2">
      <c r="C825" s="810"/>
      <c r="D825" s="810"/>
      <c r="E825" s="811"/>
      <c r="F825" s="811"/>
      <c r="G825" s="811"/>
      <c r="H825" s="811"/>
      <c r="I825" s="811"/>
    </row>
    <row r="826" spans="3:9" x14ac:dyDescent="0.2">
      <c r="C826" s="810"/>
      <c r="D826" s="810"/>
      <c r="E826" s="811"/>
      <c r="F826" s="811"/>
      <c r="G826" s="811"/>
      <c r="H826" s="811"/>
      <c r="I826" s="811"/>
    </row>
    <row r="827" spans="3:9" x14ac:dyDescent="0.2">
      <c r="C827" s="810"/>
      <c r="D827" s="810"/>
      <c r="E827" s="811"/>
      <c r="F827" s="811"/>
      <c r="G827" s="811"/>
      <c r="H827" s="811"/>
      <c r="I827" s="811"/>
    </row>
    <row r="828" spans="3:9" x14ac:dyDescent="0.2">
      <c r="C828" s="810"/>
      <c r="D828" s="810"/>
      <c r="E828" s="811"/>
      <c r="F828" s="811"/>
      <c r="G828" s="811"/>
      <c r="H828" s="811"/>
      <c r="I828" s="811"/>
    </row>
    <row r="829" spans="3:9" x14ac:dyDescent="0.2">
      <c r="C829" s="810"/>
      <c r="D829" s="810"/>
      <c r="E829" s="811"/>
      <c r="F829" s="811"/>
      <c r="G829" s="811"/>
      <c r="H829" s="811"/>
      <c r="I829" s="811"/>
    </row>
    <row r="830" spans="3:9" x14ac:dyDescent="0.2">
      <c r="C830" s="810"/>
      <c r="D830" s="810"/>
      <c r="E830" s="811"/>
      <c r="F830" s="811"/>
      <c r="G830" s="811"/>
      <c r="H830" s="811"/>
      <c r="I830" s="811"/>
    </row>
    <row r="831" spans="3:9" x14ac:dyDescent="0.2">
      <c r="C831" s="810"/>
      <c r="D831" s="810"/>
      <c r="E831" s="811"/>
      <c r="F831" s="811"/>
      <c r="G831" s="811"/>
      <c r="H831" s="811"/>
      <c r="I831" s="811"/>
    </row>
    <row r="832" spans="3:9" x14ac:dyDescent="0.2">
      <c r="C832" s="810"/>
      <c r="D832" s="810"/>
      <c r="E832" s="811"/>
      <c r="F832" s="811"/>
      <c r="G832" s="811"/>
      <c r="H832" s="811"/>
      <c r="I832" s="811"/>
    </row>
    <row r="833" spans="3:9" x14ac:dyDescent="0.2">
      <c r="C833" s="810"/>
      <c r="D833" s="810"/>
      <c r="E833" s="811"/>
      <c r="F833" s="811"/>
      <c r="G833" s="811"/>
      <c r="H833" s="811"/>
      <c r="I833" s="811"/>
    </row>
    <row r="834" spans="3:9" x14ac:dyDescent="0.2">
      <c r="C834" s="810"/>
      <c r="D834" s="810"/>
      <c r="E834" s="811"/>
      <c r="F834" s="811"/>
      <c r="G834" s="811"/>
      <c r="H834" s="811"/>
      <c r="I834" s="811"/>
    </row>
    <row r="835" spans="3:9" x14ac:dyDescent="0.2">
      <c r="C835" s="810"/>
      <c r="D835" s="810"/>
      <c r="E835" s="811"/>
      <c r="F835" s="811"/>
      <c r="G835" s="811"/>
      <c r="H835" s="811"/>
      <c r="I835" s="811"/>
    </row>
    <row r="836" spans="3:9" x14ac:dyDescent="0.2">
      <c r="C836" s="810"/>
      <c r="D836" s="810"/>
      <c r="E836" s="811"/>
      <c r="F836" s="811"/>
      <c r="G836" s="811"/>
      <c r="H836" s="811"/>
      <c r="I836" s="811"/>
    </row>
    <row r="837" spans="3:9" x14ac:dyDescent="0.2">
      <c r="C837" s="810"/>
      <c r="D837" s="810"/>
      <c r="E837" s="811"/>
      <c r="F837" s="811"/>
      <c r="G837" s="811"/>
      <c r="H837" s="811"/>
      <c r="I837" s="811"/>
    </row>
    <row r="838" spans="3:9" x14ac:dyDescent="0.2">
      <c r="C838" s="810"/>
      <c r="D838" s="810"/>
      <c r="E838" s="811"/>
      <c r="F838" s="811"/>
      <c r="G838" s="811"/>
      <c r="H838" s="811"/>
      <c r="I838" s="811"/>
    </row>
    <row r="839" spans="3:9" x14ac:dyDescent="0.2">
      <c r="C839" s="810"/>
      <c r="D839" s="810"/>
      <c r="E839" s="811"/>
      <c r="F839" s="811"/>
      <c r="G839" s="811"/>
      <c r="H839" s="811"/>
      <c r="I839" s="811"/>
    </row>
    <row r="840" spans="3:9" x14ac:dyDescent="0.2">
      <c r="C840" s="810"/>
      <c r="D840" s="810"/>
      <c r="E840" s="811"/>
      <c r="F840" s="811"/>
      <c r="G840" s="811"/>
      <c r="H840" s="811"/>
      <c r="I840" s="811"/>
    </row>
    <row r="841" spans="3:9" x14ac:dyDescent="0.2">
      <c r="C841" s="810"/>
      <c r="D841" s="810"/>
      <c r="E841" s="811"/>
      <c r="F841" s="811"/>
      <c r="G841" s="811"/>
      <c r="H841" s="811"/>
      <c r="I841" s="811"/>
    </row>
    <row r="842" spans="3:9" x14ac:dyDescent="0.2">
      <c r="C842" s="810"/>
      <c r="D842" s="810"/>
      <c r="E842" s="811"/>
      <c r="F842" s="811"/>
      <c r="G842" s="811"/>
      <c r="H842" s="811"/>
      <c r="I842" s="811"/>
    </row>
    <row r="843" spans="3:9" x14ac:dyDescent="0.2">
      <c r="C843" s="810"/>
      <c r="D843" s="810"/>
      <c r="E843" s="811"/>
      <c r="F843" s="811"/>
      <c r="G843" s="811"/>
      <c r="H843" s="811"/>
      <c r="I843" s="811"/>
    </row>
    <row r="844" spans="3:9" x14ac:dyDescent="0.2">
      <c r="C844" s="810"/>
      <c r="D844" s="810"/>
      <c r="E844" s="811"/>
      <c r="F844" s="811"/>
      <c r="G844" s="811"/>
      <c r="H844" s="811"/>
      <c r="I844" s="811"/>
    </row>
    <row r="845" spans="3:9" x14ac:dyDescent="0.2">
      <c r="C845" s="810"/>
      <c r="D845" s="810"/>
      <c r="E845" s="811"/>
      <c r="F845" s="811"/>
      <c r="G845" s="811"/>
      <c r="H845" s="811"/>
      <c r="I845" s="811"/>
    </row>
    <row r="846" spans="3:9" x14ac:dyDescent="0.2">
      <c r="C846" s="810"/>
      <c r="D846" s="810"/>
      <c r="E846" s="811"/>
      <c r="F846" s="811"/>
      <c r="G846" s="811"/>
      <c r="H846" s="811"/>
      <c r="I846" s="811"/>
    </row>
    <row r="847" spans="3:9" x14ac:dyDescent="0.2">
      <c r="C847" s="810"/>
      <c r="D847" s="810"/>
      <c r="E847" s="811"/>
      <c r="F847" s="811"/>
      <c r="G847" s="811"/>
      <c r="H847" s="811"/>
      <c r="I847" s="811"/>
    </row>
    <row r="848" spans="3:9" x14ac:dyDescent="0.2">
      <c r="C848" s="810"/>
      <c r="D848" s="810"/>
      <c r="E848" s="811"/>
      <c r="F848" s="811"/>
      <c r="G848" s="811"/>
      <c r="H848" s="811"/>
      <c r="I848" s="811"/>
    </row>
    <row r="849" spans="3:9" x14ac:dyDescent="0.2">
      <c r="C849" s="810"/>
      <c r="D849" s="810"/>
      <c r="E849" s="811"/>
      <c r="F849" s="811"/>
      <c r="G849" s="811"/>
      <c r="H849" s="811"/>
      <c r="I849" s="811"/>
    </row>
    <row r="850" spans="3:9" x14ac:dyDescent="0.2">
      <c r="C850" s="810"/>
      <c r="D850" s="810"/>
      <c r="E850" s="811"/>
      <c r="F850" s="811"/>
      <c r="G850" s="811"/>
      <c r="H850" s="811"/>
      <c r="I850" s="811"/>
    </row>
    <row r="851" spans="3:9" x14ac:dyDescent="0.2">
      <c r="C851" s="810"/>
      <c r="D851" s="810"/>
      <c r="E851" s="811"/>
      <c r="F851" s="811"/>
      <c r="G851" s="811"/>
      <c r="H851" s="811"/>
      <c r="I851" s="811"/>
    </row>
    <row r="852" spans="3:9" x14ac:dyDescent="0.2">
      <c r="C852" s="810"/>
      <c r="D852" s="810"/>
      <c r="E852" s="811"/>
      <c r="F852" s="811"/>
      <c r="G852" s="811"/>
      <c r="H852" s="811"/>
      <c r="I852" s="811"/>
    </row>
    <row r="853" spans="3:9" x14ac:dyDescent="0.2">
      <c r="C853" s="810"/>
      <c r="D853" s="810"/>
      <c r="E853" s="811"/>
      <c r="F853" s="811"/>
      <c r="G853" s="811"/>
      <c r="H853" s="811"/>
      <c r="I853" s="811"/>
    </row>
    <row r="854" spans="3:9" x14ac:dyDescent="0.2">
      <c r="C854" s="810"/>
      <c r="D854" s="810"/>
      <c r="E854" s="811"/>
      <c r="F854" s="811"/>
      <c r="G854" s="811"/>
      <c r="H854" s="811"/>
      <c r="I854" s="811"/>
    </row>
    <row r="855" spans="3:9" x14ac:dyDescent="0.2">
      <c r="C855" s="810"/>
      <c r="D855" s="810"/>
      <c r="E855" s="811"/>
      <c r="F855" s="811"/>
      <c r="G855" s="811"/>
      <c r="H855" s="811"/>
      <c r="I855" s="811"/>
    </row>
    <row r="856" spans="3:9" x14ac:dyDescent="0.2">
      <c r="C856" s="810"/>
      <c r="D856" s="810"/>
      <c r="E856" s="811"/>
      <c r="F856" s="811"/>
      <c r="G856" s="811"/>
      <c r="H856" s="811"/>
      <c r="I856" s="811"/>
    </row>
    <row r="857" spans="3:9" x14ac:dyDescent="0.2">
      <c r="C857" s="810"/>
      <c r="D857" s="810"/>
      <c r="E857" s="811"/>
      <c r="F857" s="811"/>
      <c r="G857" s="811"/>
      <c r="H857" s="811"/>
      <c r="I857" s="811"/>
    </row>
    <row r="858" spans="3:9" x14ac:dyDescent="0.2">
      <c r="C858" s="810"/>
      <c r="D858" s="810"/>
      <c r="E858" s="811"/>
      <c r="F858" s="811"/>
      <c r="G858" s="811"/>
      <c r="H858" s="811"/>
      <c r="I858" s="811"/>
    </row>
    <row r="859" spans="3:9" x14ac:dyDescent="0.2">
      <c r="C859" s="810"/>
      <c r="D859" s="810"/>
      <c r="E859" s="811"/>
      <c r="F859" s="811"/>
      <c r="G859" s="811"/>
      <c r="H859" s="811"/>
      <c r="I859" s="811"/>
    </row>
    <row r="860" spans="3:9" x14ac:dyDescent="0.2">
      <c r="C860" s="810"/>
      <c r="D860" s="810"/>
      <c r="E860" s="811"/>
      <c r="F860" s="811"/>
      <c r="G860" s="811"/>
      <c r="H860" s="811"/>
      <c r="I860" s="811"/>
    </row>
    <row r="861" spans="3:9" x14ac:dyDescent="0.2">
      <c r="C861" s="810"/>
      <c r="D861" s="810"/>
      <c r="E861" s="811"/>
      <c r="F861" s="811"/>
      <c r="G861" s="811"/>
      <c r="H861" s="811"/>
      <c r="I861" s="811"/>
    </row>
    <row r="862" spans="3:9" x14ac:dyDescent="0.2">
      <c r="C862" s="810"/>
      <c r="D862" s="810"/>
      <c r="E862" s="811"/>
      <c r="F862" s="811"/>
      <c r="G862" s="811"/>
      <c r="H862" s="811"/>
      <c r="I862" s="811"/>
    </row>
    <row r="863" spans="3:9" x14ac:dyDescent="0.2">
      <c r="C863" s="810"/>
      <c r="D863" s="810"/>
      <c r="E863" s="811"/>
      <c r="F863" s="811"/>
      <c r="G863" s="811"/>
      <c r="H863" s="811"/>
      <c r="I863" s="811"/>
    </row>
    <row r="864" spans="3:9" x14ac:dyDescent="0.2">
      <c r="C864" s="810"/>
      <c r="D864" s="810"/>
      <c r="E864" s="811"/>
      <c r="F864" s="811"/>
      <c r="G864" s="811"/>
      <c r="H864" s="811"/>
      <c r="I864" s="811"/>
    </row>
    <row r="865" spans="3:9" x14ac:dyDescent="0.2">
      <c r="C865" s="810"/>
      <c r="D865" s="810"/>
      <c r="E865" s="811"/>
      <c r="F865" s="811"/>
      <c r="G865" s="811"/>
      <c r="H865" s="811"/>
      <c r="I865" s="811"/>
    </row>
    <row r="866" spans="3:9" x14ac:dyDescent="0.2">
      <c r="C866" s="810"/>
      <c r="D866" s="810"/>
      <c r="E866" s="811"/>
      <c r="F866" s="811"/>
      <c r="G866" s="811"/>
      <c r="H866" s="811"/>
      <c r="I866" s="811"/>
    </row>
    <row r="867" spans="3:9" x14ac:dyDescent="0.2">
      <c r="C867" s="810"/>
      <c r="D867" s="810"/>
      <c r="E867" s="811"/>
      <c r="F867" s="811"/>
      <c r="G867" s="811"/>
      <c r="H867" s="811"/>
      <c r="I867" s="811"/>
    </row>
    <row r="868" spans="3:9" x14ac:dyDescent="0.2">
      <c r="C868" s="810"/>
      <c r="D868" s="810"/>
      <c r="E868" s="811"/>
      <c r="F868" s="811"/>
      <c r="G868" s="811"/>
      <c r="H868" s="811"/>
      <c r="I868" s="811"/>
    </row>
    <row r="869" spans="3:9" x14ac:dyDescent="0.2">
      <c r="C869" s="810"/>
      <c r="D869" s="810"/>
      <c r="E869" s="811"/>
      <c r="F869" s="811"/>
      <c r="G869" s="811"/>
      <c r="H869" s="811"/>
      <c r="I869" s="811"/>
    </row>
    <row r="870" spans="3:9" x14ac:dyDescent="0.2">
      <c r="C870" s="810"/>
      <c r="D870" s="810"/>
      <c r="E870" s="811"/>
      <c r="F870" s="811"/>
      <c r="G870" s="811"/>
      <c r="H870" s="811"/>
      <c r="I870" s="811"/>
    </row>
    <row r="871" spans="3:9" x14ac:dyDescent="0.2">
      <c r="C871" s="810"/>
      <c r="D871" s="810"/>
      <c r="E871" s="811"/>
      <c r="F871" s="811"/>
      <c r="G871" s="811"/>
      <c r="H871" s="811"/>
      <c r="I871" s="811"/>
    </row>
    <row r="872" spans="3:9" x14ac:dyDescent="0.2">
      <c r="C872" s="810"/>
      <c r="D872" s="810"/>
      <c r="E872" s="811"/>
      <c r="F872" s="811"/>
      <c r="G872" s="811"/>
      <c r="H872" s="811"/>
      <c r="I872" s="811"/>
    </row>
    <row r="873" spans="3:9" x14ac:dyDescent="0.2">
      <c r="C873" s="810"/>
      <c r="D873" s="810"/>
      <c r="E873" s="811"/>
      <c r="F873" s="811"/>
      <c r="G873" s="811"/>
      <c r="H873" s="811"/>
      <c r="I873" s="811"/>
    </row>
    <row r="874" spans="3:9" x14ac:dyDescent="0.2">
      <c r="C874" s="810"/>
      <c r="D874" s="810"/>
      <c r="E874" s="811"/>
      <c r="F874" s="811"/>
      <c r="G874" s="811"/>
      <c r="H874" s="811"/>
      <c r="I874" s="811"/>
    </row>
    <row r="875" spans="3:9" x14ac:dyDescent="0.2">
      <c r="C875" s="810"/>
      <c r="D875" s="810"/>
      <c r="E875" s="811"/>
      <c r="F875" s="811"/>
      <c r="G875" s="811"/>
      <c r="H875" s="811"/>
      <c r="I875" s="811"/>
    </row>
    <row r="876" spans="3:9" x14ac:dyDescent="0.2">
      <c r="C876" s="810"/>
      <c r="D876" s="810"/>
      <c r="E876" s="811"/>
      <c r="F876" s="811"/>
      <c r="G876" s="811"/>
      <c r="H876" s="811"/>
      <c r="I876" s="811"/>
    </row>
    <row r="877" spans="3:9" x14ac:dyDescent="0.2">
      <c r="C877" s="810"/>
      <c r="D877" s="810"/>
      <c r="E877" s="811"/>
      <c r="F877" s="811"/>
      <c r="G877" s="811"/>
      <c r="H877" s="811"/>
      <c r="I877" s="811"/>
    </row>
    <row r="878" spans="3:9" x14ac:dyDescent="0.2">
      <c r="C878" s="810"/>
      <c r="D878" s="810"/>
      <c r="E878" s="811"/>
      <c r="F878" s="811"/>
      <c r="G878" s="811"/>
      <c r="H878" s="811"/>
      <c r="I878" s="811"/>
    </row>
    <row r="879" spans="3:9" x14ac:dyDescent="0.2">
      <c r="C879" s="810"/>
      <c r="D879" s="810"/>
      <c r="E879" s="811"/>
      <c r="F879" s="811"/>
      <c r="G879" s="811"/>
      <c r="H879" s="811"/>
      <c r="I879" s="811"/>
    </row>
    <row r="880" spans="3:9" x14ac:dyDescent="0.2">
      <c r="C880" s="810"/>
      <c r="D880" s="810"/>
      <c r="E880" s="811"/>
      <c r="F880" s="811"/>
      <c r="G880" s="811"/>
      <c r="H880" s="811"/>
      <c r="I880" s="811"/>
    </row>
    <row r="881" spans="3:9" x14ac:dyDescent="0.2">
      <c r="C881" s="810"/>
      <c r="D881" s="810"/>
      <c r="E881" s="811"/>
      <c r="F881" s="811"/>
      <c r="G881" s="811"/>
      <c r="H881" s="811"/>
      <c r="I881" s="811"/>
    </row>
    <row r="882" spans="3:9" x14ac:dyDescent="0.2">
      <c r="C882" s="810"/>
      <c r="D882" s="810"/>
      <c r="E882" s="811"/>
      <c r="F882" s="811"/>
      <c r="G882" s="811"/>
      <c r="H882" s="811"/>
      <c r="I882" s="811"/>
    </row>
    <row r="883" spans="3:9" x14ac:dyDescent="0.2">
      <c r="C883" s="810"/>
      <c r="D883" s="810"/>
      <c r="E883" s="811"/>
      <c r="F883" s="811"/>
      <c r="G883" s="811"/>
      <c r="H883" s="811"/>
      <c r="I883" s="811"/>
    </row>
    <row r="884" spans="3:9" x14ac:dyDescent="0.2">
      <c r="C884" s="810"/>
      <c r="D884" s="810"/>
      <c r="E884" s="811"/>
      <c r="F884" s="811"/>
      <c r="G884" s="811"/>
      <c r="H884" s="811"/>
      <c r="I884" s="811"/>
    </row>
    <row r="885" spans="3:9" x14ac:dyDescent="0.2">
      <c r="C885" s="810"/>
      <c r="D885" s="810"/>
      <c r="E885" s="811"/>
      <c r="F885" s="811"/>
      <c r="G885" s="811"/>
      <c r="H885" s="811"/>
      <c r="I885" s="811"/>
    </row>
    <row r="886" spans="3:9" x14ac:dyDescent="0.2">
      <c r="C886" s="810"/>
      <c r="D886" s="810"/>
      <c r="E886" s="811"/>
      <c r="F886" s="811"/>
      <c r="G886" s="811"/>
      <c r="H886" s="811"/>
      <c r="I886" s="811"/>
    </row>
    <row r="887" spans="3:9" x14ac:dyDescent="0.2">
      <c r="C887" s="810"/>
      <c r="D887" s="810"/>
      <c r="E887" s="811"/>
      <c r="F887" s="811"/>
      <c r="G887" s="811"/>
      <c r="H887" s="811"/>
      <c r="I887" s="811"/>
    </row>
    <row r="888" spans="3:9" x14ac:dyDescent="0.2">
      <c r="C888" s="810"/>
      <c r="D888" s="810"/>
      <c r="E888" s="811"/>
      <c r="F888" s="811"/>
      <c r="G888" s="811"/>
      <c r="H888" s="811"/>
      <c r="I888" s="811"/>
    </row>
    <row r="889" spans="3:9" x14ac:dyDescent="0.2">
      <c r="C889" s="810"/>
      <c r="D889" s="810"/>
      <c r="E889" s="811"/>
      <c r="F889" s="811"/>
      <c r="G889" s="811"/>
      <c r="H889" s="811"/>
      <c r="I889" s="811"/>
    </row>
    <row r="890" spans="3:9" x14ac:dyDescent="0.2">
      <c r="C890" s="810"/>
      <c r="D890" s="810"/>
      <c r="E890" s="811"/>
      <c r="F890" s="811"/>
      <c r="G890" s="811"/>
      <c r="H890" s="811"/>
      <c r="I890" s="811"/>
    </row>
    <row r="891" spans="3:9" x14ac:dyDescent="0.2">
      <c r="C891" s="810"/>
      <c r="D891" s="810"/>
      <c r="E891" s="811"/>
      <c r="F891" s="811"/>
      <c r="G891" s="811"/>
      <c r="H891" s="811"/>
      <c r="I891" s="811"/>
    </row>
    <row r="892" spans="3:9" x14ac:dyDescent="0.2">
      <c r="C892" s="810"/>
      <c r="D892" s="810"/>
      <c r="E892" s="811"/>
      <c r="F892" s="811"/>
      <c r="G892" s="811"/>
      <c r="H892" s="811"/>
      <c r="I892" s="811"/>
    </row>
    <row r="893" spans="3:9" x14ac:dyDescent="0.2">
      <c r="C893" s="810"/>
      <c r="D893" s="810"/>
      <c r="E893" s="811"/>
      <c r="F893" s="811"/>
      <c r="G893" s="811"/>
      <c r="H893" s="811"/>
      <c r="I893" s="811"/>
    </row>
    <row r="894" spans="3:9" x14ac:dyDescent="0.2">
      <c r="C894" s="810"/>
      <c r="D894" s="810"/>
      <c r="E894" s="811"/>
      <c r="F894" s="811"/>
      <c r="G894" s="811"/>
      <c r="H894" s="811"/>
      <c r="I894" s="811"/>
    </row>
    <row r="895" spans="3:9" x14ac:dyDescent="0.2">
      <c r="C895" s="810"/>
      <c r="D895" s="810"/>
      <c r="E895" s="811"/>
      <c r="F895" s="811"/>
      <c r="G895" s="811"/>
      <c r="H895" s="811"/>
      <c r="I895" s="811"/>
    </row>
    <row r="896" spans="3:9" x14ac:dyDescent="0.2">
      <c r="C896" s="810"/>
      <c r="D896" s="810"/>
      <c r="E896" s="811"/>
      <c r="F896" s="811"/>
      <c r="G896" s="811"/>
      <c r="H896" s="811"/>
      <c r="I896" s="811"/>
    </row>
    <row r="897" spans="3:9" x14ac:dyDescent="0.2">
      <c r="C897" s="810"/>
      <c r="D897" s="810"/>
      <c r="E897" s="811"/>
      <c r="F897" s="811"/>
      <c r="G897" s="811"/>
      <c r="H897" s="811"/>
      <c r="I897" s="811"/>
    </row>
    <row r="898" spans="3:9" x14ac:dyDescent="0.2">
      <c r="C898" s="810"/>
      <c r="D898" s="810"/>
      <c r="E898" s="811"/>
      <c r="F898" s="811"/>
      <c r="G898" s="811"/>
      <c r="H898" s="811"/>
      <c r="I898" s="811"/>
    </row>
    <row r="899" spans="3:9" x14ac:dyDescent="0.2">
      <c r="C899" s="810"/>
      <c r="D899" s="810"/>
      <c r="E899" s="811"/>
      <c r="F899" s="811"/>
      <c r="G899" s="811"/>
      <c r="H899" s="811"/>
      <c r="I899" s="811"/>
    </row>
    <row r="900" spans="3:9" x14ac:dyDescent="0.2">
      <c r="C900" s="810"/>
      <c r="D900" s="810"/>
      <c r="E900" s="811"/>
      <c r="F900" s="811"/>
      <c r="G900" s="811"/>
      <c r="H900" s="811"/>
      <c r="I900" s="811"/>
    </row>
    <row r="901" spans="3:9" x14ac:dyDescent="0.2">
      <c r="C901" s="810"/>
      <c r="D901" s="810"/>
      <c r="E901" s="811"/>
      <c r="F901" s="811"/>
      <c r="G901" s="811"/>
      <c r="H901" s="811"/>
      <c r="I901" s="811"/>
    </row>
    <row r="902" spans="3:9" x14ac:dyDescent="0.2">
      <c r="C902" s="810"/>
      <c r="D902" s="810"/>
      <c r="E902" s="811"/>
      <c r="F902" s="811"/>
      <c r="G902" s="811"/>
      <c r="H902" s="811"/>
      <c r="I902" s="811"/>
    </row>
    <row r="903" spans="3:9" x14ac:dyDescent="0.2">
      <c r="C903" s="810"/>
      <c r="D903" s="810"/>
      <c r="E903" s="811"/>
      <c r="F903" s="811"/>
      <c r="G903" s="811"/>
      <c r="H903" s="811"/>
      <c r="I903" s="811"/>
    </row>
    <row r="904" spans="3:9" x14ac:dyDescent="0.2">
      <c r="C904" s="810"/>
      <c r="D904" s="810"/>
      <c r="E904" s="811"/>
      <c r="F904" s="811"/>
      <c r="G904" s="811"/>
      <c r="H904" s="811"/>
      <c r="I904" s="811"/>
    </row>
    <row r="905" spans="3:9" x14ac:dyDescent="0.2">
      <c r="C905" s="810"/>
      <c r="D905" s="810"/>
      <c r="E905" s="811"/>
      <c r="F905" s="811"/>
      <c r="G905" s="811"/>
      <c r="H905" s="811"/>
      <c r="I905" s="811"/>
    </row>
    <row r="906" spans="3:9" x14ac:dyDescent="0.2">
      <c r="C906" s="810"/>
      <c r="D906" s="810"/>
      <c r="E906" s="811"/>
      <c r="F906" s="811"/>
      <c r="G906" s="811"/>
      <c r="H906" s="811"/>
      <c r="I906" s="811"/>
    </row>
    <row r="907" spans="3:9" x14ac:dyDescent="0.2">
      <c r="C907" s="810"/>
      <c r="D907" s="810"/>
      <c r="E907" s="811"/>
      <c r="F907" s="811"/>
      <c r="G907" s="811"/>
      <c r="H907" s="811"/>
      <c r="I907" s="811"/>
    </row>
    <row r="908" spans="3:9" x14ac:dyDescent="0.2">
      <c r="C908" s="810"/>
      <c r="D908" s="810"/>
      <c r="E908" s="811"/>
      <c r="F908" s="811"/>
      <c r="G908" s="811"/>
      <c r="H908" s="811"/>
      <c r="I908" s="811"/>
    </row>
    <row r="909" spans="3:9" x14ac:dyDescent="0.2">
      <c r="C909" s="810"/>
      <c r="D909" s="810"/>
      <c r="E909" s="811"/>
      <c r="F909" s="811"/>
      <c r="G909" s="811"/>
      <c r="H909" s="811"/>
      <c r="I909" s="811"/>
    </row>
    <row r="910" spans="3:9" x14ac:dyDescent="0.2">
      <c r="C910" s="810"/>
      <c r="D910" s="810"/>
      <c r="E910" s="811"/>
      <c r="F910" s="811"/>
      <c r="G910" s="811"/>
      <c r="H910" s="811"/>
      <c r="I910" s="811"/>
    </row>
    <row r="911" spans="3:9" x14ac:dyDescent="0.2">
      <c r="C911" s="810"/>
      <c r="D911" s="810"/>
      <c r="E911" s="811"/>
      <c r="F911" s="811"/>
      <c r="G911" s="811"/>
      <c r="H911" s="811"/>
      <c r="I911" s="811"/>
    </row>
    <row r="912" spans="3:9" x14ac:dyDescent="0.2">
      <c r="C912" s="810"/>
      <c r="D912" s="810"/>
      <c r="E912" s="811"/>
      <c r="F912" s="811"/>
      <c r="G912" s="811"/>
      <c r="H912" s="811"/>
      <c r="I912" s="811"/>
    </row>
    <row r="913" spans="3:9" x14ac:dyDescent="0.2">
      <c r="C913" s="810"/>
      <c r="D913" s="810"/>
      <c r="E913" s="811"/>
      <c r="F913" s="811"/>
      <c r="G913" s="811"/>
      <c r="H913" s="811"/>
      <c r="I913" s="811"/>
    </row>
    <row r="914" spans="3:9" x14ac:dyDescent="0.2">
      <c r="C914" s="810"/>
      <c r="D914" s="810"/>
      <c r="E914" s="811"/>
      <c r="F914" s="811"/>
      <c r="G914" s="811"/>
      <c r="H914" s="811"/>
      <c r="I914" s="811"/>
    </row>
    <row r="915" spans="3:9" x14ac:dyDescent="0.2">
      <c r="C915" s="810"/>
      <c r="D915" s="810"/>
      <c r="E915" s="811"/>
      <c r="F915" s="811"/>
      <c r="G915" s="811"/>
      <c r="H915" s="811"/>
      <c r="I915" s="811"/>
    </row>
    <row r="916" spans="3:9" x14ac:dyDescent="0.2">
      <c r="C916" s="810"/>
      <c r="D916" s="810"/>
      <c r="E916" s="811"/>
      <c r="F916" s="811"/>
      <c r="G916" s="811"/>
      <c r="H916" s="811"/>
      <c r="I916" s="811"/>
    </row>
    <row r="917" spans="3:9" x14ac:dyDescent="0.2">
      <c r="C917" s="810"/>
      <c r="D917" s="810"/>
      <c r="E917" s="811"/>
      <c r="F917" s="811"/>
      <c r="G917" s="811"/>
      <c r="H917" s="811"/>
      <c r="I917" s="811"/>
    </row>
    <row r="918" spans="3:9" x14ac:dyDescent="0.2">
      <c r="C918" s="810"/>
      <c r="D918" s="810"/>
      <c r="E918" s="811"/>
      <c r="F918" s="811"/>
      <c r="G918" s="811"/>
      <c r="H918" s="811"/>
      <c r="I918" s="811"/>
    </row>
    <row r="919" spans="3:9" x14ac:dyDescent="0.2">
      <c r="C919" s="810"/>
      <c r="D919" s="810"/>
      <c r="E919" s="811"/>
      <c r="F919" s="811"/>
      <c r="G919" s="811"/>
      <c r="H919" s="811"/>
      <c r="I919" s="811"/>
    </row>
    <row r="920" spans="3:9" x14ac:dyDescent="0.2">
      <c r="C920" s="810"/>
      <c r="D920" s="810"/>
      <c r="E920" s="811"/>
      <c r="F920" s="811"/>
      <c r="G920" s="811"/>
      <c r="H920" s="811"/>
      <c r="I920" s="811"/>
    </row>
    <row r="921" spans="3:9" x14ac:dyDescent="0.2">
      <c r="C921" s="810"/>
      <c r="D921" s="810"/>
      <c r="E921" s="811"/>
      <c r="F921" s="811"/>
      <c r="G921" s="811"/>
      <c r="H921" s="811"/>
      <c r="I921" s="811"/>
    </row>
    <row r="922" spans="3:9" x14ac:dyDescent="0.2">
      <c r="C922" s="810"/>
      <c r="D922" s="810"/>
      <c r="E922" s="811"/>
      <c r="F922" s="811"/>
      <c r="G922" s="811"/>
      <c r="H922" s="811"/>
      <c r="I922" s="811"/>
    </row>
    <row r="923" spans="3:9" x14ac:dyDescent="0.2">
      <c r="C923" s="810"/>
      <c r="D923" s="810"/>
      <c r="E923" s="811"/>
      <c r="F923" s="811"/>
      <c r="G923" s="811"/>
      <c r="H923" s="811"/>
      <c r="I923" s="811"/>
    </row>
    <row r="924" spans="3:9" x14ac:dyDescent="0.2">
      <c r="C924" s="810"/>
      <c r="D924" s="810"/>
      <c r="E924" s="811"/>
      <c r="F924" s="811"/>
      <c r="G924" s="811"/>
      <c r="H924" s="811"/>
      <c r="I924" s="811"/>
    </row>
    <row r="925" spans="3:9" x14ac:dyDescent="0.2">
      <c r="C925" s="810"/>
      <c r="D925" s="810"/>
      <c r="E925" s="811"/>
      <c r="F925" s="811"/>
      <c r="G925" s="811"/>
      <c r="H925" s="811"/>
      <c r="I925" s="811"/>
    </row>
    <row r="926" spans="3:9" x14ac:dyDescent="0.2">
      <c r="C926" s="810"/>
      <c r="D926" s="810"/>
      <c r="E926" s="811"/>
      <c r="F926" s="811"/>
      <c r="G926" s="811"/>
      <c r="H926" s="811"/>
      <c r="I926" s="811"/>
    </row>
    <row r="927" spans="3:9" x14ac:dyDescent="0.2">
      <c r="C927" s="810"/>
      <c r="D927" s="810"/>
      <c r="E927" s="811"/>
      <c r="F927" s="811"/>
      <c r="G927" s="811"/>
      <c r="H927" s="811"/>
      <c r="I927" s="811"/>
    </row>
    <row r="928" spans="3:9" x14ac:dyDescent="0.2">
      <c r="C928" s="810"/>
      <c r="D928" s="810"/>
      <c r="E928" s="811"/>
      <c r="F928" s="811"/>
      <c r="G928" s="811"/>
      <c r="H928" s="811"/>
      <c r="I928" s="811"/>
    </row>
    <row r="929" spans="3:9" x14ac:dyDescent="0.2">
      <c r="C929" s="810"/>
      <c r="D929" s="810"/>
      <c r="E929" s="811"/>
      <c r="F929" s="811"/>
      <c r="G929" s="811"/>
      <c r="H929" s="811"/>
      <c r="I929" s="811"/>
    </row>
    <row r="930" spans="3:9" x14ac:dyDescent="0.2">
      <c r="C930" s="810"/>
      <c r="D930" s="810"/>
      <c r="E930" s="811"/>
      <c r="F930" s="811"/>
      <c r="G930" s="811"/>
      <c r="H930" s="811"/>
      <c r="I930" s="811"/>
    </row>
    <row r="931" spans="3:9" x14ac:dyDescent="0.2">
      <c r="C931" s="810"/>
      <c r="D931" s="810"/>
      <c r="E931" s="811"/>
      <c r="F931" s="811"/>
      <c r="G931" s="811"/>
      <c r="H931" s="811"/>
      <c r="I931" s="811"/>
    </row>
    <row r="932" spans="3:9" x14ac:dyDescent="0.2">
      <c r="C932" s="810"/>
      <c r="D932" s="810"/>
      <c r="E932" s="811"/>
      <c r="F932" s="811"/>
      <c r="G932" s="811"/>
      <c r="H932" s="811"/>
      <c r="I932" s="811"/>
    </row>
    <row r="933" spans="3:9" x14ac:dyDescent="0.2">
      <c r="C933" s="810"/>
      <c r="D933" s="810"/>
      <c r="E933" s="811"/>
      <c r="F933" s="811"/>
      <c r="G933" s="811"/>
      <c r="H933" s="811"/>
      <c r="I933" s="811"/>
    </row>
    <row r="934" spans="3:9" x14ac:dyDescent="0.2">
      <c r="C934" s="810"/>
      <c r="D934" s="810"/>
      <c r="E934" s="811"/>
      <c r="F934" s="811"/>
      <c r="G934" s="811"/>
      <c r="H934" s="811"/>
      <c r="I934" s="811"/>
    </row>
    <row r="935" spans="3:9" x14ac:dyDescent="0.2">
      <c r="C935" s="810"/>
      <c r="D935" s="810"/>
      <c r="E935" s="811"/>
      <c r="F935" s="811"/>
      <c r="G935" s="811"/>
      <c r="H935" s="811"/>
      <c r="I935" s="811"/>
    </row>
    <row r="936" spans="3:9" x14ac:dyDescent="0.2">
      <c r="C936" s="810"/>
      <c r="D936" s="810"/>
      <c r="E936" s="811"/>
      <c r="F936" s="811"/>
      <c r="G936" s="811"/>
      <c r="H936" s="811"/>
      <c r="I936" s="811"/>
    </row>
    <row r="937" spans="3:9" x14ac:dyDescent="0.2">
      <c r="C937" s="810"/>
      <c r="D937" s="810"/>
      <c r="E937" s="811"/>
      <c r="F937" s="811"/>
      <c r="G937" s="811"/>
      <c r="H937" s="811"/>
      <c r="I937" s="811"/>
    </row>
    <row r="938" spans="3:9" x14ac:dyDescent="0.2">
      <c r="C938" s="810"/>
      <c r="D938" s="810"/>
      <c r="E938" s="811"/>
      <c r="F938" s="811"/>
      <c r="G938" s="811"/>
      <c r="H938" s="811"/>
      <c r="I938" s="811"/>
    </row>
    <row r="939" spans="3:9" x14ac:dyDescent="0.2">
      <c r="C939" s="810"/>
      <c r="D939" s="810"/>
      <c r="E939" s="811"/>
      <c r="F939" s="811"/>
      <c r="G939" s="811"/>
      <c r="H939" s="811"/>
      <c r="I939" s="811"/>
    </row>
    <row r="940" spans="3:9" x14ac:dyDescent="0.2">
      <c r="C940" s="810"/>
      <c r="D940" s="810"/>
      <c r="E940" s="811"/>
      <c r="F940" s="811"/>
      <c r="G940" s="811"/>
      <c r="H940" s="811"/>
      <c r="I940" s="811"/>
    </row>
    <row r="941" spans="3:9" x14ac:dyDescent="0.2">
      <c r="C941" s="810"/>
      <c r="D941" s="810"/>
      <c r="E941" s="811"/>
      <c r="F941" s="811"/>
      <c r="G941" s="811"/>
      <c r="H941" s="811"/>
      <c r="I941" s="811"/>
    </row>
    <row r="942" spans="3:9" x14ac:dyDescent="0.2">
      <c r="C942" s="810"/>
      <c r="D942" s="810"/>
      <c r="E942" s="811"/>
      <c r="F942" s="811"/>
      <c r="G942" s="811"/>
      <c r="H942" s="811"/>
      <c r="I942" s="811"/>
    </row>
    <row r="943" spans="3:9" x14ac:dyDescent="0.2">
      <c r="C943" s="810"/>
      <c r="D943" s="810"/>
      <c r="E943" s="811"/>
      <c r="F943" s="811"/>
      <c r="G943" s="811"/>
      <c r="H943" s="811"/>
      <c r="I943" s="811"/>
    </row>
    <row r="944" spans="3:9" x14ac:dyDescent="0.2">
      <c r="C944" s="810"/>
      <c r="D944" s="810"/>
      <c r="E944" s="811"/>
      <c r="F944" s="811"/>
      <c r="G944" s="811"/>
      <c r="H944" s="811"/>
      <c r="I944" s="811"/>
    </row>
    <row r="945" spans="3:9" x14ac:dyDescent="0.2">
      <c r="C945" s="810"/>
      <c r="D945" s="810"/>
      <c r="E945" s="811"/>
      <c r="F945" s="811"/>
      <c r="G945" s="811"/>
      <c r="H945" s="811"/>
      <c r="I945" s="811"/>
    </row>
    <row r="946" spans="3:9" x14ac:dyDescent="0.2">
      <c r="C946" s="810"/>
      <c r="D946" s="810"/>
      <c r="E946" s="811"/>
      <c r="F946" s="811"/>
      <c r="G946" s="811"/>
      <c r="H946" s="811"/>
      <c r="I946" s="811"/>
    </row>
    <row r="947" spans="3:9" x14ac:dyDescent="0.2">
      <c r="C947" s="810"/>
      <c r="D947" s="810"/>
      <c r="E947" s="811"/>
      <c r="F947" s="811"/>
      <c r="G947" s="811"/>
      <c r="H947" s="811"/>
      <c r="I947" s="811"/>
    </row>
    <row r="948" spans="3:9" x14ac:dyDescent="0.2">
      <c r="C948" s="810"/>
      <c r="D948" s="810"/>
      <c r="E948" s="811"/>
      <c r="F948" s="811"/>
      <c r="G948" s="811"/>
      <c r="H948" s="811"/>
      <c r="I948" s="811"/>
    </row>
    <row r="949" spans="3:9" x14ac:dyDescent="0.2">
      <c r="C949" s="810"/>
      <c r="D949" s="810"/>
      <c r="E949" s="811"/>
      <c r="F949" s="811"/>
      <c r="G949" s="811"/>
      <c r="H949" s="811"/>
      <c r="I949" s="811"/>
    </row>
    <row r="950" spans="3:9" x14ac:dyDescent="0.2">
      <c r="C950" s="810"/>
      <c r="D950" s="810"/>
      <c r="E950" s="811"/>
      <c r="F950" s="811"/>
      <c r="G950" s="811"/>
      <c r="H950" s="811"/>
      <c r="I950" s="811"/>
    </row>
    <row r="951" spans="3:9" x14ac:dyDescent="0.2">
      <c r="C951" s="810"/>
      <c r="D951" s="810"/>
      <c r="E951" s="811"/>
      <c r="F951" s="811"/>
      <c r="G951" s="811"/>
      <c r="H951" s="811"/>
      <c r="I951" s="811"/>
    </row>
    <row r="952" spans="3:9" x14ac:dyDescent="0.2">
      <c r="C952" s="810"/>
      <c r="D952" s="810"/>
      <c r="E952" s="811"/>
      <c r="F952" s="811"/>
      <c r="G952" s="811"/>
      <c r="H952" s="811"/>
      <c r="I952" s="811"/>
    </row>
    <row r="953" spans="3:9" x14ac:dyDescent="0.2">
      <c r="C953" s="810"/>
      <c r="D953" s="810"/>
      <c r="E953" s="811"/>
      <c r="F953" s="811"/>
      <c r="G953" s="811"/>
      <c r="H953" s="811"/>
      <c r="I953" s="811"/>
    </row>
    <row r="954" spans="3:9" x14ac:dyDescent="0.2">
      <c r="C954" s="810"/>
      <c r="D954" s="810"/>
      <c r="E954" s="811"/>
      <c r="F954" s="811"/>
      <c r="G954" s="811"/>
      <c r="H954" s="811"/>
      <c r="I954" s="811"/>
    </row>
    <row r="955" spans="3:9" x14ac:dyDescent="0.2">
      <c r="C955" s="810"/>
      <c r="D955" s="810"/>
      <c r="E955" s="811"/>
      <c r="F955" s="811"/>
      <c r="G955" s="811"/>
      <c r="H955" s="811"/>
      <c r="I955" s="811"/>
    </row>
    <row r="956" spans="3:9" x14ac:dyDescent="0.2">
      <c r="C956" s="810"/>
      <c r="D956" s="810"/>
      <c r="E956" s="811"/>
      <c r="F956" s="811"/>
      <c r="G956" s="811"/>
      <c r="H956" s="811"/>
      <c r="I956" s="811"/>
    </row>
    <row r="957" spans="3:9" x14ac:dyDescent="0.2">
      <c r="C957" s="810"/>
      <c r="D957" s="810"/>
      <c r="E957" s="811"/>
      <c r="F957" s="811"/>
      <c r="G957" s="811"/>
      <c r="H957" s="811"/>
      <c r="I957" s="811"/>
    </row>
    <row r="958" spans="3:9" x14ac:dyDescent="0.2">
      <c r="C958" s="810"/>
      <c r="D958" s="810"/>
      <c r="E958" s="811"/>
      <c r="F958" s="811"/>
      <c r="G958" s="811"/>
      <c r="H958" s="811"/>
      <c r="I958" s="811"/>
    </row>
    <row r="959" spans="3:9" x14ac:dyDescent="0.2">
      <c r="C959" s="810"/>
      <c r="D959" s="810"/>
      <c r="E959" s="811"/>
      <c r="F959" s="811"/>
      <c r="G959" s="811"/>
      <c r="H959" s="811"/>
      <c r="I959" s="811"/>
    </row>
    <row r="960" spans="3:9" x14ac:dyDescent="0.2">
      <c r="C960" s="810"/>
      <c r="D960" s="810"/>
      <c r="E960" s="811"/>
      <c r="F960" s="811"/>
      <c r="G960" s="811"/>
      <c r="H960" s="811"/>
      <c r="I960" s="811"/>
    </row>
    <row r="961" spans="3:9" x14ac:dyDescent="0.2">
      <c r="C961" s="810"/>
      <c r="D961" s="810"/>
      <c r="E961" s="811"/>
      <c r="F961" s="811"/>
      <c r="G961" s="811"/>
      <c r="H961" s="811"/>
      <c r="I961" s="811"/>
    </row>
    <row r="962" spans="3:9" x14ac:dyDescent="0.2">
      <c r="C962" s="810"/>
      <c r="D962" s="810"/>
      <c r="E962" s="811"/>
      <c r="F962" s="811"/>
      <c r="G962" s="811"/>
      <c r="H962" s="811"/>
      <c r="I962" s="811"/>
    </row>
    <row r="963" spans="3:9" x14ac:dyDescent="0.2">
      <c r="C963" s="810"/>
      <c r="D963" s="810"/>
      <c r="E963" s="811"/>
      <c r="F963" s="811"/>
      <c r="G963" s="811"/>
      <c r="H963" s="811"/>
      <c r="I963" s="811"/>
    </row>
    <row r="964" spans="3:9" x14ac:dyDescent="0.2">
      <c r="C964" s="810"/>
      <c r="D964" s="810"/>
      <c r="E964" s="811"/>
      <c r="F964" s="811"/>
      <c r="G964" s="811"/>
      <c r="H964" s="811"/>
      <c r="I964" s="811"/>
    </row>
    <row r="965" spans="3:9" x14ac:dyDescent="0.2">
      <c r="C965" s="810"/>
      <c r="D965" s="810"/>
      <c r="E965" s="811"/>
      <c r="F965" s="811"/>
      <c r="G965" s="811"/>
      <c r="H965" s="811"/>
      <c r="I965" s="811"/>
    </row>
    <row r="966" spans="3:9" x14ac:dyDescent="0.2">
      <c r="C966" s="810"/>
      <c r="D966" s="810"/>
      <c r="E966" s="811"/>
      <c r="F966" s="811"/>
      <c r="G966" s="811"/>
      <c r="H966" s="811"/>
      <c r="I966" s="811"/>
    </row>
    <row r="967" spans="3:9" x14ac:dyDescent="0.2">
      <c r="C967" s="810"/>
      <c r="D967" s="810"/>
      <c r="E967" s="811"/>
      <c r="F967" s="811"/>
      <c r="G967" s="811"/>
      <c r="H967" s="811"/>
      <c r="I967" s="811"/>
    </row>
    <row r="968" spans="3:9" x14ac:dyDescent="0.2">
      <c r="C968" s="810"/>
      <c r="D968" s="810"/>
      <c r="E968" s="811"/>
      <c r="F968" s="811"/>
      <c r="G968" s="811"/>
      <c r="H968" s="811"/>
      <c r="I968" s="811"/>
    </row>
    <row r="969" spans="3:9" x14ac:dyDescent="0.2">
      <c r="C969" s="810"/>
      <c r="D969" s="810"/>
      <c r="E969" s="811"/>
      <c r="F969" s="811"/>
      <c r="G969" s="811"/>
      <c r="H969" s="811"/>
      <c r="I969" s="811"/>
    </row>
    <row r="970" spans="3:9" x14ac:dyDescent="0.2">
      <c r="C970" s="810"/>
      <c r="D970" s="810"/>
      <c r="E970" s="811"/>
      <c r="F970" s="811"/>
      <c r="G970" s="811"/>
      <c r="H970" s="811"/>
      <c r="I970" s="811"/>
    </row>
    <row r="971" spans="3:9" x14ac:dyDescent="0.2">
      <c r="C971" s="810"/>
      <c r="D971" s="810"/>
      <c r="E971" s="811"/>
      <c r="F971" s="811"/>
      <c r="G971" s="811"/>
      <c r="H971" s="811"/>
      <c r="I971" s="811"/>
    </row>
    <row r="972" spans="3:9" x14ac:dyDescent="0.2">
      <c r="C972" s="810"/>
      <c r="D972" s="810"/>
      <c r="E972" s="811"/>
      <c r="F972" s="811"/>
      <c r="G972" s="811"/>
      <c r="H972" s="811"/>
      <c r="I972" s="811"/>
    </row>
    <row r="973" spans="3:9" x14ac:dyDescent="0.2">
      <c r="C973" s="810"/>
      <c r="D973" s="810"/>
      <c r="E973" s="811"/>
      <c r="F973" s="811"/>
      <c r="G973" s="811"/>
      <c r="H973" s="811"/>
      <c r="I973" s="811"/>
    </row>
    <row r="974" spans="3:9" x14ac:dyDescent="0.2">
      <c r="C974" s="810"/>
      <c r="D974" s="810"/>
      <c r="E974" s="811"/>
      <c r="F974" s="811"/>
      <c r="G974" s="811"/>
      <c r="H974" s="811"/>
      <c r="I974" s="811"/>
    </row>
    <row r="975" spans="3:9" x14ac:dyDescent="0.2">
      <c r="C975" s="810"/>
      <c r="D975" s="810"/>
      <c r="E975" s="811"/>
      <c r="F975" s="811"/>
      <c r="G975" s="811"/>
      <c r="H975" s="811"/>
      <c r="I975" s="811"/>
    </row>
    <row r="976" spans="3:9" x14ac:dyDescent="0.2">
      <c r="C976" s="810"/>
      <c r="D976" s="810"/>
      <c r="E976" s="811"/>
      <c r="F976" s="811"/>
      <c r="G976" s="811"/>
      <c r="H976" s="811"/>
      <c r="I976" s="811"/>
    </row>
    <row r="977" spans="3:9" x14ac:dyDescent="0.2">
      <c r="C977" s="810"/>
      <c r="D977" s="810"/>
      <c r="E977" s="811"/>
      <c r="F977" s="811"/>
      <c r="G977" s="811"/>
      <c r="H977" s="811"/>
      <c r="I977" s="811"/>
    </row>
    <row r="978" spans="3:9" x14ac:dyDescent="0.2">
      <c r="C978" s="810"/>
      <c r="D978" s="810"/>
      <c r="E978" s="811"/>
      <c r="F978" s="811"/>
      <c r="G978" s="811"/>
      <c r="H978" s="811"/>
      <c r="I978" s="811"/>
    </row>
    <row r="979" spans="3:9" x14ac:dyDescent="0.2">
      <c r="C979" s="810"/>
      <c r="D979" s="810"/>
      <c r="E979" s="811"/>
      <c r="F979" s="811"/>
      <c r="G979" s="811"/>
      <c r="H979" s="811"/>
      <c r="I979" s="811"/>
    </row>
    <row r="980" spans="3:9" x14ac:dyDescent="0.2">
      <c r="C980" s="810"/>
      <c r="D980" s="810"/>
      <c r="E980" s="811"/>
      <c r="F980" s="811"/>
      <c r="G980" s="811"/>
      <c r="H980" s="811"/>
      <c r="I980" s="811"/>
    </row>
    <row r="981" spans="3:9" x14ac:dyDescent="0.2">
      <c r="C981" s="810"/>
      <c r="D981" s="810"/>
      <c r="E981" s="811"/>
      <c r="F981" s="811"/>
      <c r="G981" s="811"/>
      <c r="H981" s="811"/>
      <c r="I981" s="811"/>
    </row>
    <row r="982" spans="3:9" x14ac:dyDescent="0.2">
      <c r="C982" s="810"/>
      <c r="D982" s="810"/>
      <c r="E982" s="811"/>
      <c r="F982" s="811"/>
      <c r="G982" s="811"/>
      <c r="H982" s="811"/>
      <c r="I982" s="811"/>
    </row>
  </sheetData>
  <mergeCells count="7">
    <mergeCell ref="A1:I1"/>
    <mergeCell ref="A3:B5"/>
    <mergeCell ref="A248:B248"/>
    <mergeCell ref="H2:I2"/>
    <mergeCell ref="C3:I3"/>
    <mergeCell ref="C4:E4"/>
    <mergeCell ref="F4:I4"/>
  </mergeCells>
  <phoneticPr fontId="13" type="noConversion"/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r:id="rId1"/>
  <headerFooter alignWithMargins="0">
    <oddHeader>&amp;R&amp;"Times New Roman,Félkövér"10. melléklet a(z) ...../2022.(     ) önkormányzati rendelethez</oddHeader>
    <oddFooter>&amp;C&amp;P</oddFooter>
  </headerFooter>
  <rowBreaks count="1" manualBreakCount="1">
    <brk id="165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9">
    <tabColor rgb="FF92D050"/>
  </sheetPr>
  <dimension ref="A1:AI968"/>
  <sheetViews>
    <sheetView view="pageBreakPreview" zoomScaleNormal="75" zoomScaleSheetLayoutView="100" workbookViewId="0">
      <pane xSplit="2" ySplit="6" topLeftCell="C7" activePane="bottomRight" state="frozen"/>
      <selection activeCell="I19" sqref="I19"/>
      <selection pane="topRight" activeCell="I19" sqref="I19"/>
      <selection pane="bottomLeft" activeCell="I19" sqref="I19"/>
      <selection pane="bottomRight" activeCell="G35" sqref="G35"/>
    </sheetView>
  </sheetViews>
  <sheetFormatPr defaultColWidth="9.140625" defaultRowHeight="12.75" x14ac:dyDescent="0.2"/>
  <cols>
    <col min="1" max="1" width="4.140625" style="151" customWidth="1"/>
    <col min="2" max="2" width="70" style="151" customWidth="1"/>
    <col min="3" max="3" width="14.42578125" style="895" customWidth="1"/>
    <col min="4" max="4" width="14.28515625" style="895" customWidth="1"/>
    <col min="5" max="5" width="12.5703125" style="82" customWidth="1"/>
    <col min="6" max="7" width="14.42578125" style="82" customWidth="1"/>
    <col min="8" max="8" width="13" style="82" customWidth="1"/>
    <col min="9" max="9" width="12.7109375" style="82" customWidth="1"/>
    <col min="10" max="10" width="9.140625" style="82" customWidth="1"/>
    <col min="11" max="16384" width="9.140625" style="82"/>
  </cols>
  <sheetData>
    <row r="1" spans="1:9" s="103" customFormat="1" ht="43.5" customHeight="1" x14ac:dyDescent="0.25">
      <c r="A1" s="2149" t="s">
        <v>1316</v>
      </c>
      <c r="B1" s="2149"/>
      <c r="C1" s="2149"/>
      <c r="D1" s="2149"/>
      <c r="E1" s="2149"/>
      <c r="F1" s="2149"/>
      <c r="G1" s="2149"/>
      <c r="H1" s="2149"/>
      <c r="I1" s="2149"/>
    </row>
    <row r="2" spans="1:9" s="103" customFormat="1" ht="16.5" customHeight="1" thickBot="1" x14ac:dyDescent="0.3">
      <c r="A2" s="1645"/>
      <c r="B2" s="770"/>
      <c r="C2" s="770"/>
      <c r="D2" s="770"/>
      <c r="E2" s="770"/>
      <c r="F2" s="770"/>
      <c r="G2" s="770"/>
      <c r="H2" s="2140"/>
      <c r="I2" s="2140"/>
    </row>
    <row r="3" spans="1:9" s="1456" customFormat="1" ht="15.75" customHeight="1" thickBot="1" x14ac:dyDescent="0.3">
      <c r="A3" s="2150" t="s">
        <v>1639</v>
      </c>
      <c r="B3" s="2151"/>
      <c r="C3" s="2141" t="s">
        <v>1621</v>
      </c>
      <c r="D3" s="2142"/>
      <c r="E3" s="2142"/>
      <c r="F3" s="2142"/>
      <c r="G3" s="2142"/>
      <c r="H3" s="2142"/>
      <c r="I3" s="2143"/>
    </row>
    <row r="4" spans="1:9" s="1456" customFormat="1" ht="15.75" customHeight="1" thickBot="1" x14ac:dyDescent="0.3">
      <c r="A4" s="2152"/>
      <c r="B4" s="2153"/>
      <c r="C4" s="2157" t="s">
        <v>20</v>
      </c>
      <c r="D4" s="2144"/>
      <c r="E4" s="2158"/>
      <c r="F4" s="2141" t="s">
        <v>315</v>
      </c>
      <c r="G4" s="2145"/>
      <c r="H4" s="2145"/>
      <c r="I4" s="2146"/>
    </row>
    <row r="5" spans="1:9" s="1456" customFormat="1" ht="29.25" thickBot="1" x14ac:dyDescent="0.3">
      <c r="A5" s="2154"/>
      <c r="B5" s="2155"/>
      <c r="C5" s="1457" t="s">
        <v>316</v>
      </c>
      <c r="D5" s="1917" t="s">
        <v>317</v>
      </c>
      <c r="E5" s="1461" t="s">
        <v>318</v>
      </c>
      <c r="F5" s="1459" t="s">
        <v>657</v>
      </c>
      <c r="G5" s="1459" t="s">
        <v>658</v>
      </c>
      <c r="H5" s="1459" t="s">
        <v>659</v>
      </c>
      <c r="I5" s="1460" t="s">
        <v>1120</v>
      </c>
    </row>
    <row r="6" spans="1:9" s="64" customFormat="1" ht="6.75" customHeight="1" x14ac:dyDescent="0.25">
      <c r="A6" s="772"/>
      <c r="B6" s="813"/>
      <c r="C6" s="874"/>
      <c r="D6" s="873"/>
      <c r="E6" s="814"/>
      <c r="F6" s="784"/>
      <c r="G6" s="785"/>
      <c r="H6" s="785"/>
      <c r="I6" s="815"/>
    </row>
    <row r="7" spans="1:9" s="64" customFormat="1" ht="15" x14ac:dyDescent="0.25">
      <c r="A7" s="772" t="s">
        <v>221</v>
      </c>
      <c r="B7" s="813"/>
      <c r="C7" s="875"/>
      <c r="D7" s="812"/>
      <c r="E7" s="783"/>
      <c r="F7" s="784"/>
      <c r="G7" s="785"/>
      <c r="H7" s="785"/>
      <c r="I7" s="815"/>
    </row>
    <row r="8" spans="1:9" s="64" customFormat="1" ht="17.25" customHeight="1" x14ac:dyDescent="0.25">
      <c r="A8" s="772"/>
      <c r="B8" s="813"/>
      <c r="C8" s="875"/>
      <c r="D8" s="812"/>
      <c r="E8" s="783"/>
      <c r="F8" s="784"/>
      <c r="G8" s="785"/>
      <c r="H8" s="785"/>
      <c r="I8" s="815"/>
    </row>
    <row r="9" spans="1:9" s="5" customFormat="1" ht="15" x14ac:dyDescent="0.25">
      <c r="A9" s="773" t="s">
        <v>1254</v>
      </c>
      <c r="B9" s="867"/>
      <c r="C9" s="818">
        <v>59267681</v>
      </c>
      <c r="D9" s="779">
        <v>46667466</v>
      </c>
      <c r="E9" s="777">
        <v>12600215</v>
      </c>
      <c r="F9" s="779">
        <v>59267681</v>
      </c>
      <c r="G9" s="779">
        <v>0</v>
      </c>
      <c r="H9" s="779">
        <v>0</v>
      </c>
      <c r="I9" s="777">
        <v>0</v>
      </c>
    </row>
    <row r="10" spans="1:9" s="1473" customFormat="1" ht="15" x14ac:dyDescent="0.2">
      <c r="A10" s="1601"/>
      <c r="B10" s="1823" t="s">
        <v>1436</v>
      </c>
      <c r="C10" s="1505">
        <v>5287000</v>
      </c>
      <c r="D10" s="1478">
        <v>4162992</v>
      </c>
      <c r="E10" s="1474">
        <v>1124008</v>
      </c>
      <c r="F10" s="1478">
        <v>5287000</v>
      </c>
      <c r="G10" s="1478"/>
      <c r="H10" s="1478"/>
      <c r="I10" s="1474"/>
    </row>
    <row r="11" spans="1:9" s="1473" customFormat="1" ht="15" x14ac:dyDescent="0.2">
      <c r="A11" s="1601"/>
      <c r="B11" s="1750" t="s">
        <v>1448</v>
      </c>
      <c r="C11" s="1505">
        <v>100681</v>
      </c>
      <c r="D11" s="1478">
        <v>79276</v>
      </c>
      <c r="E11" s="1474">
        <v>21405</v>
      </c>
      <c r="F11" s="1478">
        <v>100681</v>
      </c>
      <c r="G11" s="1478"/>
      <c r="H11" s="1478"/>
      <c r="I11" s="1474"/>
    </row>
    <row r="12" spans="1:9" s="133" customFormat="1" ht="30" x14ac:dyDescent="0.2">
      <c r="A12" s="1054"/>
      <c r="B12" s="1070" t="s">
        <v>1437</v>
      </c>
      <c r="C12" s="1056">
        <v>5000000</v>
      </c>
      <c r="D12" s="1057">
        <v>3937008</v>
      </c>
      <c r="E12" s="1058">
        <v>1062992</v>
      </c>
      <c r="F12" s="1057">
        <v>5000000</v>
      </c>
      <c r="G12" s="1057"/>
      <c r="H12" s="1057"/>
      <c r="I12" s="1058"/>
    </row>
    <row r="13" spans="1:9" s="133" customFormat="1" ht="30" x14ac:dyDescent="0.2">
      <c r="A13" s="1054"/>
      <c r="B13" s="1070" t="s">
        <v>1449</v>
      </c>
      <c r="C13" s="1056">
        <v>2781000</v>
      </c>
      <c r="D13" s="1057">
        <v>2189764</v>
      </c>
      <c r="E13" s="1058">
        <v>591236</v>
      </c>
      <c r="F13" s="1057">
        <v>2781000</v>
      </c>
      <c r="G13" s="1057"/>
      <c r="H13" s="1057"/>
      <c r="I13" s="1058"/>
    </row>
    <row r="14" spans="1:9" s="133" customFormat="1" ht="18.75" customHeight="1" x14ac:dyDescent="0.2">
      <c r="A14" s="1054"/>
      <c r="B14" s="1055" t="s">
        <v>1438</v>
      </c>
      <c r="C14" s="1056">
        <v>4219000</v>
      </c>
      <c r="D14" s="1057">
        <v>3322047</v>
      </c>
      <c r="E14" s="1058">
        <v>896953</v>
      </c>
      <c r="F14" s="1057">
        <v>4219000</v>
      </c>
      <c r="G14" s="1057"/>
      <c r="H14" s="1057"/>
      <c r="I14" s="1058"/>
    </row>
    <row r="15" spans="1:9" s="133" customFormat="1" ht="30" x14ac:dyDescent="0.2">
      <c r="A15" s="1054"/>
      <c r="B15" s="1065" t="s">
        <v>1451</v>
      </c>
      <c r="C15" s="1056">
        <v>5000000</v>
      </c>
      <c r="D15" s="1057">
        <v>3937008</v>
      </c>
      <c r="E15" s="1058">
        <v>1062992</v>
      </c>
      <c r="F15" s="1057">
        <v>5000000</v>
      </c>
      <c r="G15" s="1057"/>
      <c r="H15" s="1057"/>
      <c r="I15" s="1058"/>
    </row>
    <row r="16" spans="1:9" s="133" customFormat="1" ht="15" x14ac:dyDescent="0.2">
      <c r="A16" s="1054"/>
      <c r="B16" s="1065" t="s">
        <v>1439</v>
      </c>
      <c r="C16" s="1056">
        <v>3680000</v>
      </c>
      <c r="D16" s="1057">
        <v>2897638</v>
      </c>
      <c r="E16" s="1058">
        <v>782362</v>
      </c>
      <c r="F16" s="1057">
        <v>3680000</v>
      </c>
      <c r="G16" s="1057"/>
      <c r="H16" s="1057"/>
      <c r="I16" s="1058"/>
    </row>
    <row r="17" spans="1:9" s="133" customFormat="1" ht="15" x14ac:dyDescent="0.2">
      <c r="A17" s="1054"/>
      <c r="B17" s="1055" t="s">
        <v>1440</v>
      </c>
      <c r="C17" s="1056">
        <v>5000000</v>
      </c>
      <c r="D17" s="1057">
        <v>3937008</v>
      </c>
      <c r="E17" s="1058">
        <v>1062992</v>
      </c>
      <c r="F17" s="1057">
        <v>5000000</v>
      </c>
      <c r="G17" s="1057"/>
      <c r="H17" s="1057"/>
      <c r="I17" s="1058"/>
    </row>
    <row r="18" spans="1:9" s="133" customFormat="1" ht="28.5" customHeight="1" x14ac:dyDescent="0.2">
      <c r="A18" s="1054"/>
      <c r="B18" s="1065" t="s">
        <v>1447</v>
      </c>
      <c r="C18" s="1056">
        <v>19200000</v>
      </c>
      <c r="D18" s="1057">
        <v>15118110</v>
      </c>
      <c r="E18" s="1058">
        <v>4081890</v>
      </c>
      <c r="F18" s="1057">
        <v>19200000</v>
      </c>
      <c r="G18" s="1057"/>
      <c r="H18" s="1057"/>
      <c r="I18" s="1058"/>
    </row>
    <row r="19" spans="1:9" s="133" customFormat="1" ht="15" x14ac:dyDescent="0.2">
      <c r="A19" s="1054"/>
      <c r="B19" s="1065" t="s">
        <v>1441</v>
      </c>
      <c r="C19" s="1056">
        <v>8000000</v>
      </c>
      <c r="D19" s="1057">
        <v>6299213</v>
      </c>
      <c r="E19" s="1472">
        <v>1700787</v>
      </c>
      <c r="F19" s="1077">
        <v>8000000</v>
      </c>
      <c r="G19" s="1057"/>
      <c r="H19" s="1057"/>
      <c r="I19" s="1058"/>
    </row>
    <row r="20" spans="1:9" s="133" customFormat="1" ht="15" x14ac:dyDescent="0.2">
      <c r="A20" s="1054"/>
      <c r="B20" s="1065" t="s">
        <v>1446</v>
      </c>
      <c r="C20" s="1056">
        <v>1000000</v>
      </c>
      <c r="D20" s="1057">
        <v>787402</v>
      </c>
      <c r="E20" s="1472">
        <v>212598</v>
      </c>
      <c r="F20" s="1057">
        <v>1000000</v>
      </c>
      <c r="G20" s="1057"/>
      <c r="H20" s="1057"/>
      <c r="I20" s="1058"/>
    </row>
    <row r="21" spans="1:9" s="133" customFormat="1" ht="15" hidden="1" x14ac:dyDescent="0.2">
      <c r="A21" s="1054"/>
      <c r="B21" s="1055"/>
      <c r="C21" s="1056">
        <v>0</v>
      </c>
      <c r="D21" s="1057">
        <v>0</v>
      </c>
      <c r="E21" s="1058">
        <v>0</v>
      </c>
      <c r="F21" s="1057"/>
      <c r="G21" s="1057"/>
      <c r="H21" s="1057"/>
      <c r="I21" s="1058"/>
    </row>
    <row r="22" spans="1:9" s="133" customFormat="1" ht="15" hidden="1" x14ac:dyDescent="0.2">
      <c r="A22" s="1054"/>
      <c r="B22" s="1055"/>
      <c r="C22" s="1056">
        <v>0</v>
      </c>
      <c r="D22" s="1057">
        <v>0</v>
      </c>
      <c r="E22" s="1058">
        <v>0</v>
      </c>
      <c r="F22" s="1057"/>
      <c r="G22" s="1057"/>
      <c r="H22" s="1057"/>
      <c r="I22" s="1058"/>
    </row>
    <row r="23" spans="1:9" s="133" customFormat="1" ht="15" hidden="1" x14ac:dyDescent="0.2">
      <c r="A23" s="1054"/>
      <c r="B23" s="1055"/>
      <c r="C23" s="1056">
        <v>0</v>
      </c>
      <c r="D23" s="1057">
        <v>0</v>
      </c>
      <c r="E23" s="1058">
        <v>0</v>
      </c>
      <c r="F23" s="1057"/>
      <c r="G23" s="1057"/>
      <c r="H23" s="1057"/>
      <c r="I23" s="1058"/>
    </row>
    <row r="24" spans="1:9" s="133" customFormat="1" ht="15" hidden="1" x14ac:dyDescent="0.2">
      <c r="A24" s="1054"/>
      <c r="B24" s="1055"/>
      <c r="C24" s="1056">
        <v>0</v>
      </c>
      <c r="D24" s="1057">
        <v>0</v>
      </c>
      <c r="E24" s="1058">
        <v>0</v>
      </c>
      <c r="F24" s="1057"/>
      <c r="G24" s="1057"/>
      <c r="H24" s="1057"/>
      <c r="I24" s="1058"/>
    </row>
    <row r="25" spans="1:9" s="133" customFormat="1" ht="15" hidden="1" customHeight="1" x14ac:dyDescent="0.2">
      <c r="A25" s="1054"/>
      <c r="B25" s="1067"/>
      <c r="C25" s="1056">
        <v>0</v>
      </c>
      <c r="D25" s="1057">
        <v>0</v>
      </c>
      <c r="E25" s="1058">
        <v>0</v>
      </c>
      <c r="F25" s="1057"/>
      <c r="G25" s="1057"/>
      <c r="H25" s="1057"/>
      <c r="I25" s="1058">
        <v>0</v>
      </c>
    </row>
    <row r="26" spans="1:9" s="133" customFormat="1" ht="15" hidden="1" customHeight="1" x14ac:dyDescent="0.2">
      <c r="A26" s="1054"/>
      <c r="B26" s="1067"/>
      <c r="C26" s="1056">
        <v>0</v>
      </c>
      <c r="D26" s="1057">
        <v>0</v>
      </c>
      <c r="E26" s="1058">
        <v>0</v>
      </c>
      <c r="F26" s="1057"/>
      <c r="G26" s="1057"/>
      <c r="H26" s="1057"/>
      <c r="I26" s="1058">
        <v>0</v>
      </c>
    </row>
    <row r="27" spans="1:9" s="133" customFormat="1" ht="15" hidden="1" customHeight="1" x14ac:dyDescent="0.2">
      <c r="A27" s="1054"/>
      <c r="B27" s="1067"/>
      <c r="C27" s="1056">
        <v>0</v>
      </c>
      <c r="D27" s="1057">
        <v>0</v>
      </c>
      <c r="E27" s="1058">
        <v>0</v>
      </c>
      <c r="F27" s="1057"/>
      <c r="G27" s="1057"/>
      <c r="H27" s="1057"/>
      <c r="I27" s="1058">
        <v>0</v>
      </c>
    </row>
    <row r="28" spans="1:9" s="133" customFormat="1" ht="15" hidden="1" customHeight="1" x14ac:dyDescent="0.2">
      <c r="A28" s="1054"/>
      <c r="B28" s="1067"/>
      <c r="C28" s="1056">
        <v>0</v>
      </c>
      <c r="D28" s="1057">
        <v>0</v>
      </c>
      <c r="E28" s="1058">
        <v>0</v>
      </c>
      <c r="F28" s="1057"/>
      <c r="G28" s="1057"/>
      <c r="H28" s="1057"/>
      <c r="I28" s="1058">
        <v>0</v>
      </c>
    </row>
    <row r="29" spans="1:9" s="73" customFormat="1" ht="15" hidden="1" customHeight="1" x14ac:dyDescent="0.2">
      <c r="A29" s="1054"/>
      <c r="B29" s="1067"/>
      <c r="C29" s="1056">
        <v>0</v>
      </c>
      <c r="D29" s="1057">
        <v>0</v>
      </c>
      <c r="E29" s="1058">
        <v>0</v>
      </c>
      <c r="F29" s="1062"/>
      <c r="G29" s="1062"/>
      <c r="H29" s="1062"/>
      <c r="I29" s="1063">
        <v>0</v>
      </c>
    </row>
    <row r="30" spans="1:9" s="73" customFormat="1" ht="24.75" customHeight="1" x14ac:dyDescent="0.2">
      <c r="A30" s="1054"/>
      <c r="B30" s="1068"/>
      <c r="C30" s="1061"/>
      <c r="D30" s="1062"/>
      <c r="E30" s="1063"/>
      <c r="F30" s="784"/>
      <c r="G30" s="785"/>
      <c r="H30" s="785"/>
      <c r="I30" s="815"/>
    </row>
    <row r="31" spans="1:9" s="5" customFormat="1" ht="15" x14ac:dyDescent="0.25">
      <c r="A31" s="773" t="s">
        <v>908</v>
      </c>
      <c r="B31" s="926"/>
      <c r="C31" s="818">
        <v>15844154</v>
      </c>
      <c r="D31" s="779">
        <v>12475711</v>
      </c>
      <c r="E31" s="777">
        <v>3368443</v>
      </c>
      <c r="F31" s="779">
        <v>15844154</v>
      </c>
      <c r="G31" s="779">
        <v>0</v>
      </c>
      <c r="H31" s="779">
        <v>0</v>
      </c>
      <c r="I31" s="777">
        <v>0</v>
      </c>
    </row>
    <row r="32" spans="1:9" s="1473" customFormat="1" ht="15" x14ac:dyDescent="0.2">
      <c r="A32" s="1593"/>
      <c r="B32" s="1594" t="s">
        <v>1452</v>
      </c>
      <c r="C32" s="1505">
        <v>161940</v>
      </c>
      <c r="D32" s="1478">
        <v>127512</v>
      </c>
      <c r="E32" s="1474">
        <v>34428</v>
      </c>
      <c r="F32" s="1595">
        <v>161940</v>
      </c>
      <c r="G32" s="1595"/>
      <c r="H32" s="1478"/>
      <c r="I32" s="1474"/>
    </row>
    <row r="33" spans="1:9" s="1473" customFormat="1" ht="15" x14ac:dyDescent="0.2">
      <c r="A33" s="1593"/>
      <c r="B33" s="1594" t="s">
        <v>1453</v>
      </c>
      <c r="C33" s="1505">
        <v>53980</v>
      </c>
      <c r="D33" s="1478">
        <v>42504</v>
      </c>
      <c r="E33" s="1474">
        <v>11476</v>
      </c>
      <c r="F33" s="1595">
        <v>53980</v>
      </c>
      <c r="G33" s="1595"/>
      <c r="H33" s="1478"/>
      <c r="I33" s="1474"/>
    </row>
    <row r="34" spans="1:9" s="1473" customFormat="1" ht="15" x14ac:dyDescent="0.2">
      <c r="A34" s="1593"/>
      <c r="B34" s="1594" t="s">
        <v>1454</v>
      </c>
      <c r="C34" s="1505">
        <v>247650</v>
      </c>
      <c r="D34" s="1478">
        <v>195000</v>
      </c>
      <c r="E34" s="1474">
        <v>52650</v>
      </c>
      <c r="F34" s="1595">
        <v>247650</v>
      </c>
      <c r="G34" s="1595"/>
      <c r="H34" s="1478"/>
      <c r="I34" s="1474"/>
    </row>
    <row r="35" spans="1:9" s="1473" customFormat="1" ht="15" x14ac:dyDescent="0.2">
      <c r="A35" s="1593"/>
      <c r="B35" s="1594" t="s">
        <v>1455</v>
      </c>
      <c r="C35" s="1505">
        <v>193004</v>
      </c>
      <c r="D35" s="1478">
        <v>151972</v>
      </c>
      <c r="E35" s="1474">
        <v>41032</v>
      </c>
      <c r="F35" s="1595">
        <v>193004</v>
      </c>
      <c r="G35" s="1595"/>
      <c r="H35" s="1478"/>
      <c r="I35" s="1474"/>
    </row>
    <row r="36" spans="1:9" s="1473" customFormat="1" ht="15" x14ac:dyDescent="0.2">
      <c r="A36" s="1593"/>
      <c r="B36" s="1594" t="s">
        <v>1456</v>
      </c>
      <c r="C36" s="1505">
        <v>161939</v>
      </c>
      <c r="D36" s="1478">
        <v>127511</v>
      </c>
      <c r="E36" s="1474">
        <v>34428</v>
      </c>
      <c r="F36" s="1595">
        <v>161939</v>
      </c>
      <c r="G36" s="1595"/>
      <c r="H36" s="1478"/>
      <c r="I36" s="1474"/>
    </row>
    <row r="37" spans="1:9" s="1473" customFormat="1" ht="15" x14ac:dyDescent="0.2">
      <c r="A37" s="1593"/>
      <c r="B37" s="1594" t="s">
        <v>1458</v>
      </c>
      <c r="C37" s="1505">
        <v>121898</v>
      </c>
      <c r="D37" s="1478">
        <v>95983</v>
      </c>
      <c r="E37" s="1474">
        <v>25915</v>
      </c>
      <c r="F37" s="1595">
        <v>121898</v>
      </c>
      <c r="G37" s="1595"/>
      <c r="H37" s="1478"/>
      <c r="I37" s="1474"/>
    </row>
    <row r="38" spans="1:9" s="1473" customFormat="1" ht="15" x14ac:dyDescent="0.2">
      <c r="A38" s="1593"/>
      <c r="B38" s="1594" t="s">
        <v>1457</v>
      </c>
      <c r="C38" s="1505">
        <v>19025</v>
      </c>
      <c r="D38" s="1478">
        <v>14980</v>
      </c>
      <c r="E38" s="1474">
        <v>4045</v>
      </c>
      <c r="F38" s="1595">
        <v>19025</v>
      </c>
      <c r="G38" s="1595"/>
      <c r="H38" s="1478"/>
      <c r="I38" s="1474"/>
    </row>
    <row r="39" spans="1:9" s="1473" customFormat="1" ht="15" x14ac:dyDescent="0.2">
      <c r="A39" s="1593"/>
      <c r="B39" s="1594" t="s">
        <v>1459</v>
      </c>
      <c r="C39" s="1505">
        <v>82550</v>
      </c>
      <c r="D39" s="1478">
        <v>65000</v>
      </c>
      <c r="E39" s="1474">
        <v>17550</v>
      </c>
      <c r="F39" s="1595">
        <v>82550</v>
      </c>
      <c r="G39" s="1595"/>
      <c r="H39" s="1478"/>
      <c r="I39" s="1474"/>
    </row>
    <row r="40" spans="1:9" s="1473" customFormat="1" ht="15" x14ac:dyDescent="0.2">
      <c r="A40" s="1593"/>
      <c r="B40" s="1594" t="s">
        <v>1460</v>
      </c>
      <c r="C40" s="1505">
        <v>475625</v>
      </c>
      <c r="D40" s="1478">
        <v>374508</v>
      </c>
      <c r="E40" s="1474">
        <v>101117</v>
      </c>
      <c r="F40" s="1595">
        <v>475625</v>
      </c>
      <c r="G40" s="1595"/>
      <c r="H40" s="1478"/>
      <c r="I40" s="1474"/>
    </row>
    <row r="41" spans="1:9" s="1473" customFormat="1" ht="15" x14ac:dyDescent="0.2">
      <c r="A41" s="1593"/>
      <c r="B41" s="1594" t="s">
        <v>1461</v>
      </c>
      <c r="C41" s="1505">
        <v>285375</v>
      </c>
      <c r="D41" s="1478">
        <v>224705</v>
      </c>
      <c r="E41" s="1474">
        <v>60670</v>
      </c>
      <c r="F41" s="1595">
        <v>285375</v>
      </c>
      <c r="G41" s="1595"/>
      <c r="H41" s="1478"/>
      <c r="I41" s="1474"/>
    </row>
    <row r="42" spans="1:9" s="1473" customFormat="1" ht="15" x14ac:dyDescent="0.2">
      <c r="A42" s="1593"/>
      <c r="B42" s="1594" t="s">
        <v>1460</v>
      </c>
      <c r="C42" s="1505">
        <v>228300</v>
      </c>
      <c r="D42" s="1478">
        <v>179764</v>
      </c>
      <c r="E42" s="1474">
        <v>48536</v>
      </c>
      <c r="F42" s="1595">
        <v>228300</v>
      </c>
      <c r="G42" s="1595"/>
      <c r="H42" s="1478"/>
      <c r="I42" s="1474"/>
    </row>
    <row r="43" spans="1:9" s="1473" customFormat="1" ht="15" x14ac:dyDescent="0.2">
      <c r="A43" s="1593"/>
      <c r="B43" s="1594" t="s">
        <v>1463</v>
      </c>
      <c r="C43" s="1505">
        <v>161940</v>
      </c>
      <c r="D43" s="1478">
        <v>127512</v>
      </c>
      <c r="E43" s="1474">
        <v>34428</v>
      </c>
      <c r="F43" s="1595">
        <v>161940</v>
      </c>
      <c r="G43" s="1595"/>
      <c r="H43" s="1478"/>
      <c r="I43" s="1474"/>
    </row>
    <row r="44" spans="1:9" s="1473" customFormat="1" ht="15" customHeight="1" x14ac:dyDescent="0.2">
      <c r="A44" s="1593"/>
      <c r="B44" s="1594" t="s">
        <v>1462</v>
      </c>
      <c r="C44" s="1505">
        <v>53980</v>
      </c>
      <c r="D44" s="1478">
        <v>42504</v>
      </c>
      <c r="E44" s="1474">
        <v>11476</v>
      </c>
      <c r="F44" s="1595">
        <v>53980</v>
      </c>
      <c r="G44" s="1595"/>
      <c r="H44" s="1478"/>
      <c r="I44" s="1474"/>
    </row>
    <row r="45" spans="1:9" s="1473" customFormat="1" ht="15" customHeight="1" thickBot="1" x14ac:dyDescent="0.25">
      <c r="A45" s="1842"/>
      <c r="B45" s="1843" t="s">
        <v>1464</v>
      </c>
      <c r="C45" s="1844">
        <v>53980</v>
      </c>
      <c r="D45" s="1845">
        <v>42504</v>
      </c>
      <c r="E45" s="1846">
        <v>11476</v>
      </c>
      <c r="F45" s="1847">
        <v>53980</v>
      </c>
      <c r="G45" s="1847"/>
      <c r="H45" s="1845"/>
      <c r="I45" s="1846"/>
    </row>
    <row r="46" spans="1:9" s="1473" customFormat="1" ht="15" customHeight="1" x14ac:dyDescent="0.2">
      <c r="A46" s="1593"/>
      <c r="B46" s="1594" t="s">
        <v>1465</v>
      </c>
      <c r="C46" s="1505">
        <v>161940</v>
      </c>
      <c r="D46" s="1478">
        <v>127512</v>
      </c>
      <c r="E46" s="1474">
        <v>34428</v>
      </c>
      <c r="F46" s="1595">
        <v>161940</v>
      </c>
      <c r="G46" s="1595"/>
      <c r="H46" s="1478"/>
      <c r="I46" s="1474"/>
    </row>
    <row r="47" spans="1:9" s="1473" customFormat="1" ht="15" x14ac:dyDescent="0.2">
      <c r="A47" s="1593"/>
      <c r="B47" s="1594" t="s">
        <v>1466</v>
      </c>
      <c r="C47" s="1505">
        <v>161940</v>
      </c>
      <c r="D47" s="1478">
        <v>127512</v>
      </c>
      <c r="E47" s="1474">
        <v>34428</v>
      </c>
      <c r="F47" s="1478">
        <v>161940</v>
      </c>
      <c r="G47" s="1478"/>
      <c r="H47" s="1478"/>
      <c r="I47" s="1474"/>
    </row>
    <row r="48" spans="1:9" s="1473" customFormat="1" ht="15" x14ac:dyDescent="0.2">
      <c r="A48" s="1593"/>
      <c r="B48" s="1594" t="s">
        <v>1466</v>
      </c>
      <c r="C48" s="1505">
        <v>568738</v>
      </c>
      <c r="D48" s="1478">
        <v>447825</v>
      </c>
      <c r="E48" s="1474">
        <v>120913</v>
      </c>
      <c r="F48" s="1478">
        <v>568738</v>
      </c>
      <c r="G48" s="1478"/>
      <c r="H48" s="1478"/>
      <c r="I48" s="1474"/>
    </row>
    <row r="49" spans="1:9" s="1473" customFormat="1" ht="15" x14ac:dyDescent="0.2">
      <c r="A49" s="1593"/>
      <c r="B49" s="1602" t="s">
        <v>1467</v>
      </c>
      <c r="C49" s="1505">
        <v>133350</v>
      </c>
      <c r="D49" s="1478">
        <v>105000</v>
      </c>
      <c r="E49" s="1474">
        <v>28350</v>
      </c>
      <c r="F49" s="1478">
        <v>133350</v>
      </c>
      <c r="G49" s="1478"/>
      <c r="H49" s="1478"/>
      <c r="I49" s="1474"/>
    </row>
    <row r="50" spans="1:9" s="133" customFormat="1" ht="15" x14ac:dyDescent="0.2">
      <c r="A50" s="1069"/>
      <c r="B50" s="1070" t="s">
        <v>1472</v>
      </c>
      <c r="C50" s="1056">
        <v>510000</v>
      </c>
      <c r="D50" s="1057">
        <v>401575</v>
      </c>
      <c r="E50" s="1058">
        <v>108425</v>
      </c>
      <c r="F50" s="1071">
        <v>510000</v>
      </c>
      <c r="G50" s="1071"/>
      <c r="H50" s="1057"/>
      <c r="I50" s="1058"/>
    </row>
    <row r="51" spans="1:9" s="133" customFormat="1" ht="15" x14ac:dyDescent="0.2">
      <c r="A51" s="1069"/>
      <c r="B51" s="1070" t="s">
        <v>1473</v>
      </c>
      <c r="C51" s="1056">
        <v>933300</v>
      </c>
      <c r="D51" s="1057">
        <v>734882</v>
      </c>
      <c r="E51" s="1058">
        <v>198418</v>
      </c>
      <c r="F51" s="1071">
        <v>933300</v>
      </c>
      <c r="G51" s="1071"/>
      <c r="H51" s="1057"/>
      <c r="I51" s="1058"/>
    </row>
    <row r="52" spans="1:9" s="133" customFormat="1" ht="15" customHeight="1" x14ac:dyDescent="0.2">
      <c r="A52" s="1069"/>
      <c r="B52" s="1070" t="s">
        <v>1474</v>
      </c>
      <c r="C52" s="1056">
        <v>266700</v>
      </c>
      <c r="D52" s="1057">
        <v>210000</v>
      </c>
      <c r="E52" s="1058">
        <v>56700</v>
      </c>
      <c r="F52" s="1071">
        <v>266700</v>
      </c>
      <c r="G52" s="1071"/>
      <c r="H52" s="1057"/>
      <c r="I52" s="1058"/>
    </row>
    <row r="53" spans="1:9" s="133" customFormat="1" ht="15" customHeight="1" x14ac:dyDescent="0.2">
      <c r="A53" s="1069"/>
      <c r="B53" s="1070" t="s">
        <v>1475</v>
      </c>
      <c r="C53" s="1056">
        <v>200000</v>
      </c>
      <c r="D53" s="1057">
        <v>157480</v>
      </c>
      <c r="E53" s="1058">
        <v>42520</v>
      </c>
      <c r="F53" s="1071">
        <v>200000</v>
      </c>
      <c r="G53" s="1071"/>
      <c r="H53" s="1057"/>
      <c r="I53" s="1058"/>
    </row>
    <row r="54" spans="1:9" s="133" customFormat="1" ht="15" customHeight="1" x14ac:dyDescent="0.2">
      <c r="A54" s="1069"/>
      <c r="B54" s="1070" t="s">
        <v>1476</v>
      </c>
      <c r="C54" s="1056">
        <v>300000</v>
      </c>
      <c r="D54" s="1057">
        <v>236220</v>
      </c>
      <c r="E54" s="1472">
        <v>63780</v>
      </c>
      <c r="F54" s="1071">
        <v>300000</v>
      </c>
      <c r="G54" s="1071"/>
      <c r="H54" s="1057"/>
      <c r="I54" s="1058"/>
    </row>
    <row r="55" spans="1:9" s="133" customFormat="1" ht="30" x14ac:dyDescent="0.2">
      <c r="A55" s="1069"/>
      <c r="B55" s="1070" t="s">
        <v>1477</v>
      </c>
      <c r="C55" s="1056">
        <v>2000000</v>
      </c>
      <c r="D55" s="1057">
        <v>1574803</v>
      </c>
      <c r="E55" s="1058">
        <v>425197</v>
      </c>
      <c r="F55" s="1057">
        <v>2000000</v>
      </c>
      <c r="G55" s="1057"/>
      <c r="H55" s="1057"/>
      <c r="I55" s="1058"/>
    </row>
    <row r="56" spans="1:9" s="133" customFormat="1" ht="15" x14ac:dyDescent="0.2">
      <c r="A56" s="1069"/>
      <c r="B56" s="1070" t="s">
        <v>1478</v>
      </c>
      <c r="C56" s="1056">
        <v>400000</v>
      </c>
      <c r="D56" s="1057">
        <v>314961</v>
      </c>
      <c r="E56" s="1058">
        <v>85039</v>
      </c>
      <c r="F56" s="1057">
        <v>400000</v>
      </c>
      <c r="G56" s="1057"/>
      <c r="H56" s="1057"/>
      <c r="I56" s="1058"/>
    </row>
    <row r="57" spans="1:9" s="133" customFormat="1" ht="15" x14ac:dyDescent="0.2">
      <c r="A57" s="1069"/>
      <c r="B57" s="1642" t="s">
        <v>1479</v>
      </c>
      <c r="C57" s="1056">
        <v>1181000</v>
      </c>
      <c r="D57" s="1057">
        <v>929921</v>
      </c>
      <c r="E57" s="1058">
        <v>251079</v>
      </c>
      <c r="F57" s="1057">
        <v>1181000</v>
      </c>
      <c r="G57" s="1057"/>
      <c r="H57" s="1057"/>
      <c r="I57" s="1058"/>
    </row>
    <row r="58" spans="1:9" s="133" customFormat="1" ht="15" x14ac:dyDescent="0.2">
      <c r="A58" s="1069"/>
      <c r="B58" s="1070" t="s">
        <v>1480</v>
      </c>
      <c r="C58" s="1056">
        <v>300000</v>
      </c>
      <c r="D58" s="1057">
        <v>236220</v>
      </c>
      <c r="E58" s="1472">
        <v>63780</v>
      </c>
      <c r="F58" s="1071">
        <v>300000</v>
      </c>
      <c r="G58" s="1071"/>
      <c r="H58" s="1057"/>
      <c r="I58" s="1058"/>
    </row>
    <row r="59" spans="1:9" s="133" customFormat="1" ht="15" x14ac:dyDescent="0.2">
      <c r="A59" s="1069"/>
      <c r="B59" s="1070" t="s">
        <v>1481</v>
      </c>
      <c r="C59" s="1056">
        <v>551000</v>
      </c>
      <c r="D59" s="1057">
        <v>433858</v>
      </c>
      <c r="E59" s="1058">
        <v>117142</v>
      </c>
      <c r="F59" s="1071">
        <v>551000</v>
      </c>
      <c r="G59" s="1071"/>
      <c r="H59" s="1057"/>
      <c r="I59" s="1058"/>
    </row>
    <row r="60" spans="1:9" s="133" customFormat="1" ht="15" customHeight="1" x14ac:dyDescent="0.2">
      <c r="A60" s="1069"/>
      <c r="B60" s="1070" t="s">
        <v>1482</v>
      </c>
      <c r="C60" s="1056">
        <v>500000</v>
      </c>
      <c r="D60" s="1057">
        <v>393701</v>
      </c>
      <c r="E60" s="1058">
        <v>106299</v>
      </c>
      <c r="F60" s="1071">
        <v>500000</v>
      </c>
      <c r="G60" s="1071"/>
      <c r="H60" s="1057"/>
      <c r="I60" s="1058"/>
    </row>
    <row r="61" spans="1:9" s="133" customFormat="1" ht="15" customHeight="1" x14ac:dyDescent="0.2">
      <c r="A61" s="1069"/>
      <c r="B61" s="1070" t="s">
        <v>1483</v>
      </c>
      <c r="C61" s="1056">
        <v>500000</v>
      </c>
      <c r="D61" s="1057">
        <v>393701</v>
      </c>
      <c r="E61" s="1058">
        <v>106299</v>
      </c>
      <c r="F61" s="1071">
        <v>500000</v>
      </c>
      <c r="G61" s="1071"/>
      <c r="H61" s="1057"/>
      <c r="I61" s="1058"/>
    </row>
    <row r="62" spans="1:9" s="133" customFormat="1" ht="15" customHeight="1" x14ac:dyDescent="0.2">
      <c r="A62" s="1069"/>
      <c r="B62" s="1070" t="s">
        <v>1484</v>
      </c>
      <c r="C62" s="1056">
        <v>500000</v>
      </c>
      <c r="D62" s="1057">
        <v>393701</v>
      </c>
      <c r="E62" s="1058">
        <v>106299</v>
      </c>
      <c r="F62" s="1071">
        <v>500000</v>
      </c>
      <c r="G62" s="1071"/>
      <c r="H62" s="1057"/>
      <c r="I62" s="1058"/>
    </row>
    <row r="63" spans="1:9" s="133" customFormat="1" ht="15" x14ac:dyDescent="0.2">
      <c r="A63" s="1069"/>
      <c r="B63" s="1070" t="s">
        <v>1485</v>
      </c>
      <c r="C63" s="1056">
        <v>100000</v>
      </c>
      <c r="D63" s="1057">
        <v>78740</v>
      </c>
      <c r="E63" s="1058">
        <v>21260</v>
      </c>
      <c r="F63" s="1057">
        <v>100000</v>
      </c>
      <c r="G63" s="1057"/>
      <c r="H63" s="1057"/>
      <c r="I63" s="1058"/>
    </row>
    <row r="64" spans="1:9" s="133" customFormat="1" ht="15" x14ac:dyDescent="0.2">
      <c r="A64" s="1069"/>
      <c r="B64" s="1070" t="s">
        <v>1486</v>
      </c>
      <c r="C64" s="1056">
        <v>300000</v>
      </c>
      <c r="D64" s="1057">
        <v>236220</v>
      </c>
      <c r="E64" s="1472">
        <v>63780</v>
      </c>
      <c r="F64" s="1057">
        <v>300000</v>
      </c>
      <c r="G64" s="1057"/>
      <c r="H64" s="1057"/>
      <c r="I64" s="1058"/>
    </row>
    <row r="65" spans="1:9" s="133" customFormat="1" ht="15" x14ac:dyDescent="0.2">
      <c r="A65" s="1069"/>
      <c r="B65" s="1642" t="s">
        <v>1487</v>
      </c>
      <c r="C65" s="1056">
        <v>300000</v>
      </c>
      <c r="D65" s="1057">
        <v>236220</v>
      </c>
      <c r="E65" s="1472">
        <v>63780</v>
      </c>
      <c r="F65" s="1057">
        <v>300000</v>
      </c>
      <c r="G65" s="1057"/>
      <c r="H65" s="1057"/>
      <c r="I65" s="1058"/>
    </row>
    <row r="66" spans="1:9" s="133" customFormat="1" ht="15" x14ac:dyDescent="0.2">
      <c r="A66" s="1069"/>
      <c r="B66" s="1070" t="s">
        <v>1488</v>
      </c>
      <c r="C66" s="1056">
        <v>300000</v>
      </c>
      <c r="D66" s="1057">
        <v>236220</v>
      </c>
      <c r="E66" s="1472">
        <v>63780</v>
      </c>
      <c r="F66" s="1071">
        <v>300000</v>
      </c>
      <c r="G66" s="1071"/>
      <c r="H66" s="1057"/>
      <c r="I66" s="1058"/>
    </row>
    <row r="67" spans="1:9" s="133" customFormat="1" ht="15" x14ac:dyDescent="0.2">
      <c r="A67" s="1069"/>
      <c r="B67" s="1070" t="s">
        <v>1489</v>
      </c>
      <c r="C67" s="1056">
        <v>3175000</v>
      </c>
      <c r="D67" s="1057">
        <v>2500000</v>
      </c>
      <c r="E67" s="1058">
        <v>675000</v>
      </c>
      <c r="F67" s="1071">
        <v>3175000</v>
      </c>
      <c r="G67" s="1071"/>
      <c r="H67" s="1057"/>
      <c r="I67" s="1058"/>
    </row>
    <row r="68" spans="1:9" s="133" customFormat="1" ht="15" customHeight="1" x14ac:dyDescent="0.2">
      <c r="A68" s="1069"/>
      <c r="B68" s="1070" t="s">
        <v>1490</v>
      </c>
      <c r="C68" s="1056">
        <v>200000</v>
      </c>
      <c r="D68" s="1057">
        <v>157480</v>
      </c>
      <c r="E68" s="1058">
        <v>42520</v>
      </c>
      <c r="F68" s="1071">
        <v>200000</v>
      </c>
      <c r="G68" s="1071"/>
      <c r="H68" s="1057"/>
      <c r="I68" s="1058"/>
    </row>
    <row r="69" spans="1:9" s="133" customFormat="1" ht="15" hidden="1" customHeight="1" x14ac:dyDescent="0.2">
      <c r="A69" s="1069"/>
      <c r="B69" s="1070"/>
      <c r="C69" s="1056">
        <v>0</v>
      </c>
      <c r="D69" s="1057">
        <v>0</v>
      </c>
      <c r="E69" s="1058">
        <v>0</v>
      </c>
      <c r="F69" s="1071"/>
      <c r="G69" s="1071"/>
      <c r="H69" s="1057"/>
      <c r="I69" s="1058"/>
    </row>
    <row r="70" spans="1:9" s="133" customFormat="1" ht="15" hidden="1" customHeight="1" x14ac:dyDescent="0.2">
      <c r="A70" s="1069"/>
      <c r="B70" s="1070"/>
      <c r="C70" s="1056">
        <v>0</v>
      </c>
      <c r="D70" s="1057">
        <v>0</v>
      </c>
      <c r="E70" s="1058">
        <v>0</v>
      </c>
      <c r="F70" s="1071"/>
      <c r="G70" s="1071"/>
      <c r="H70" s="1057"/>
      <c r="I70" s="1058"/>
    </row>
    <row r="71" spans="1:9" s="133" customFormat="1" ht="15" hidden="1" x14ac:dyDescent="0.2">
      <c r="A71" s="1069"/>
      <c r="B71" s="1070"/>
      <c r="C71" s="1056">
        <v>0</v>
      </c>
      <c r="D71" s="1057">
        <v>0</v>
      </c>
      <c r="E71" s="1058">
        <v>0</v>
      </c>
      <c r="F71" s="1057"/>
      <c r="G71" s="1057"/>
      <c r="H71" s="1057"/>
      <c r="I71" s="1058"/>
    </row>
    <row r="72" spans="1:9" s="133" customFormat="1" ht="15" hidden="1" x14ac:dyDescent="0.2">
      <c r="A72" s="1069"/>
      <c r="B72" s="1070"/>
      <c r="C72" s="1056">
        <v>0</v>
      </c>
      <c r="D72" s="1057">
        <v>0</v>
      </c>
      <c r="E72" s="1058">
        <v>0</v>
      </c>
      <c r="F72" s="1057"/>
      <c r="G72" s="1057"/>
      <c r="H72" s="1057"/>
      <c r="I72" s="1058"/>
    </row>
    <row r="73" spans="1:9" s="133" customFormat="1" ht="15" hidden="1" x14ac:dyDescent="0.2">
      <c r="A73" s="1069"/>
      <c r="B73" s="1642"/>
      <c r="C73" s="1056">
        <v>0</v>
      </c>
      <c r="D73" s="1057">
        <v>0</v>
      </c>
      <c r="E73" s="1058">
        <v>0</v>
      </c>
      <c r="F73" s="1057"/>
      <c r="G73" s="1057"/>
      <c r="H73" s="1057"/>
      <c r="I73" s="1058"/>
    </row>
    <row r="74" spans="1:9" s="133" customFormat="1" ht="15" hidden="1" x14ac:dyDescent="0.2">
      <c r="A74" s="1069"/>
      <c r="B74" s="1642"/>
      <c r="C74" s="1056">
        <v>0</v>
      </c>
      <c r="D74" s="1057">
        <v>0</v>
      </c>
      <c r="E74" s="1058">
        <v>0</v>
      </c>
      <c r="F74" s="1057"/>
      <c r="G74" s="1057"/>
      <c r="H74" s="1057"/>
      <c r="I74" s="1058"/>
    </row>
    <row r="75" spans="1:9" s="133" customFormat="1" ht="15" hidden="1" customHeight="1" x14ac:dyDescent="0.2">
      <c r="A75" s="1073"/>
      <c r="B75" s="1072"/>
      <c r="C75" s="1056">
        <v>0</v>
      </c>
      <c r="D75" s="1057">
        <v>0</v>
      </c>
      <c r="E75" s="1058">
        <v>0</v>
      </c>
      <c r="F75" s="1057"/>
      <c r="G75" s="1057"/>
      <c r="H75" s="1057"/>
      <c r="I75" s="1058"/>
    </row>
    <row r="76" spans="1:9" s="133" customFormat="1" ht="25.5" customHeight="1" x14ac:dyDescent="0.2">
      <c r="A76" s="1073"/>
      <c r="B76" s="1072"/>
      <c r="C76" s="816"/>
      <c r="D76" s="1072"/>
      <c r="E76" s="786"/>
      <c r="F76" s="817"/>
      <c r="G76" s="787"/>
      <c r="H76" s="787"/>
      <c r="I76" s="788"/>
    </row>
    <row r="77" spans="1:9" s="5" customFormat="1" ht="15" x14ac:dyDescent="0.25">
      <c r="A77" s="773" t="s">
        <v>791</v>
      </c>
      <c r="B77" s="926"/>
      <c r="C77" s="818">
        <v>11201400</v>
      </c>
      <c r="D77" s="779">
        <v>8820000</v>
      </c>
      <c r="E77" s="777">
        <v>2381400</v>
      </c>
      <c r="F77" s="779">
        <v>11201400</v>
      </c>
      <c r="G77" s="779">
        <v>0</v>
      </c>
      <c r="H77" s="779">
        <v>0</v>
      </c>
      <c r="I77" s="777">
        <v>0</v>
      </c>
    </row>
    <row r="78" spans="1:9" s="1473" customFormat="1" ht="15" x14ac:dyDescent="0.2">
      <c r="A78" s="1601"/>
      <c r="B78" s="1822" t="s">
        <v>1434</v>
      </c>
      <c r="C78" s="1505">
        <v>7200900</v>
      </c>
      <c r="D78" s="1478">
        <v>5670000</v>
      </c>
      <c r="E78" s="1474">
        <v>1530900</v>
      </c>
      <c r="F78" s="1478">
        <v>7200900</v>
      </c>
      <c r="G78" s="1478"/>
      <c r="H78" s="1478"/>
      <c r="I78" s="1474"/>
    </row>
    <row r="79" spans="1:9" s="133" customFormat="1" ht="15" x14ac:dyDescent="0.2">
      <c r="A79" s="1054"/>
      <c r="B79" s="1642" t="s">
        <v>1622</v>
      </c>
      <c r="C79" s="1056">
        <v>2032000</v>
      </c>
      <c r="D79" s="1057">
        <v>1600000</v>
      </c>
      <c r="E79" s="1058">
        <v>432000</v>
      </c>
      <c r="F79" s="1057">
        <v>2032000</v>
      </c>
      <c r="G79" s="1057"/>
      <c r="H79" s="1057"/>
      <c r="I79" s="1058"/>
    </row>
    <row r="80" spans="1:9" s="133" customFormat="1" ht="15" x14ac:dyDescent="0.2">
      <c r="A80" s="1054"/>
      <c r="B80" s="1065" t="s">
        <v>1435</v>
      </c>
      <c r="C80" s="1056">
        <v>1968500</v>
      </c>
      <c r="D80" s="1057">
        <v>1550000</v>
      </c>
      <c r="E80" s="1058">
        <v>418500</v>
      </c>
      <c r="F80" s="1057">
        <v>1968500</v>
      </c>
      <c r="G80" s="1057"/>
      <c r="H80" s="1057"/>
      <c r="I80" s="1058"/>
    </row>
    <row r="81" spans="1:9" s="133" customFormat="1" ht="15" hidden="1" x14ac:dyDescent="0.2">
      <c r="A81" s="1054"/>
      <c r="B81" s="1065"/>
      <c r="C81" s="1056">
        <v>0</v>
      </c>
      <c r="D81" s="1057">
        <v>0</v>
      </c>
      <c r="E81" s="1058">
        <v>0</v>
      </c>
      <c r="F81" s="1057"/>
      <c r="G81" s="1057"/>
      <c r="H81" s="1057"/>
      <c r="I81" s="1058"/>
    </row>
    <row r="82" spans="1:9" s="133" customFormat="1" ht="15" hidden="1" x14ac:dyDescent="0.2">
      <c r="A82" s="1054"/>
      <c r="B82" s="1065"/>
      <c r="C82" s="1056">
        <v>0</v>
      </c>
      <c r="D82" s="1057">
        <v>0</v>
      </c>
      <c r="E82" s="1058">
        <v>0</v>
      </c>
      <c r="F82" s="1057"/>
      <c r="G82" s="1057"/>
      <c r="H82" s="1057"/>
      <c r="I82" s="1058"/>
    </row>
    <row r="83" spans="1:9" s="73" customFormat="1" ht="15" hidden="1" x14ac:dyDescent="0.2">
      <c r="A83" s="1054"/>
      <c r="B83" s="1065"/>
      <c r="C83" s="1061">
        <v>0</v>
      </c>
      <c r="D83" s="1062">
        <v>0</v>
      </c>
      <c r="E83" s="1063">
        <v>0</v>
      </c>
      <c r="F83" s="1062"/>
      <c r="G83" s="1062"/>
      <c r="H83" s="1062"/>
      <c r="I83" s="1063"/>
    </row>
    <row r="84" spans="1:9" s="73" customFormat="1" ht="15" hidden="1" customHeight="1" x14ac:dyDescent="0.2">
      <c r="A84" s="1054"/>
      <c r="B84" s="1068"/>
      <c r="C84" s="1061">
        <v>0</v>
      </c>
      <c r="D84" s="1062">
        <v>0</v>
      </c>
      <c r="E84" s="1063">
        <v>0</v>
      </c>
      <c r="F84" s="1062"/>
      <c r="G84" s="1062">
        <v>0</v>
      </c>
      <c r="H84" s="1062">
        <v>0</v>
      </c>
      <c r="I84" s="1063">
        <v>0</v>
      </c>
    </row>
    <row r="85" spans="1:9" s="73" customFormat="1" ht="15" hidden="1" customHeight="1" x14ac:dyDescent="0.2">
      <c r="A85" s="1054"/>
      <c r="B85" s="1068"/>
      <c r="C85" s="1061">
        <v>0</v>
      </c>
      <c r="D85" s="1062">
        <v>0</v>
      </c>
      <c r="E85" s="1063">
        <v>0</v>
      </c>
      <c r="F85" s="1062">
        <v>0</v>
      </c>
      <c r="G85" s="1062"/>
      <c r="H85" s="1062">
        <v>0</v>
      </c>
      <c r="I85" s="1063">
        <v>0</v>
      </c>
    </row>
    <row r="86" spans="1:9" s="73" customFormat="1" ht="15" hidden="1" customHeight="1" x14ac:dyDescent="0.2">
      <c r="A86" s="1054"/>
      <c r="B86" s="1068"/>
      <c r="C86" s="1061">
        <v>0</v>
      </c>
      <c r="D86" s="1062">
        <v>0</v>
      </c>
      <c r="E86" s="1063">
        <v>0</v>
      </c>
      <c r="F86" s="1062"/>
      <c r="G86" s="1062">
        <v>0</v>
      </c>
      <c r="H86" s="1062"/>
      <c r="I86" s="1063">
        <v>0</v>
      </c>
    </row>
    <row r="87" spans="1:9" s="73" customFormat="1" ht="15" hidden="1" customHeight="1" x14ac:dyDescent="0.2">
      <c r="A87" s="1054"/>
      <c r="B87" s="1068"/>
      <c r="C87" s="1061">
        <v>0</v>
      </c>
      <c r="D87" s="1062">
        <v>0</v>
      </c>
      <c r="E87" s="1063">
        <v>0</v>
      </c>
      <c r="F87" s="1062"/>
      <c r="G87" s="1062">
        <v>0</v>
      </c>
      <c r="H87" s="1062"/>
      <c r="I87" s="1063">
        <v>0</v>
      </c>
    </row>
    <row r="88" spans="1:9" s="73" customFormat="1" ht="15" hidden="1" customHeight="1" x14ac:dyDescent="0.2">
      <c r="A88" s="1054"/>
      <c r="B88" s="1068"/>
      <c r="C88" s="1061">
        <v>0</v>
      </c>
      <c r="D88" s="1062">
        <v>0</v>
      </c>
      <c r="E88" s="1063">
        <v>0</v>
      </c>
      <c r="F88" s="1062"/>
      <c r="G88" s="1062">
        <v>0</v>
      </c>
      <c r="H88" s="1062"/>
      <c r="I88" s="1063">
        <v>0</v>
      </c>
    </row>
    <row r="89" spans="1:9" s="73" customFormat="1" ht="15" hidden="1" customHeight="1" x14ac:dyDescent="0.2">
      <c r="A89" s="1054"/>
      <c r="B89" s="1068"/>
      <c r="C89" s="1061">
        <v>0</v>
      </c>
      <c r="D89" s="1062">
        <v>0</v>
      </c>
      <c r="E89" s="1063">
        <v>0</v>
      </c>
      <c r="F89" s="1062"/>
      <c r="G89" s="1062">
        <v>0</v>
      </c>
      <c r="H89" s="1062"/>
      <c r="I89" s="1063">
        <v>0</v>
      </c>
    </row>
    <row r="90" spans="1:9" s="73" customFormat="1" ht="15" hidden="1" customHeight="1" x14ac:dyDescent="0.2">
      <c r="A90" s="1054"/>
      <c r="B90" s="1068"/>
      <c r="C90" s="1061">
        <v>0</v>
      </c>
      <c r="D90" s="1062">
        <v>0</v>
      </c>
      <c r="E90" s="1063">
        <v>0</v>
      </c>
      <c r="F90" s="1062"/>
      <c r="G90" s="1062">
        <v>0</v>
      </c>
      <c r="H90" s="1062"/>
      <c r="I90" s="1063">
        <v>0</v>
      </c>
    </row>
    <row r="91" spans="1:9" s="73" customFormat="1" ht="15" hidden="1" customHeight="1" x14ac:dyDescent="0.2">
      <c r="A91" s="1054"/>
      <c r="B91" s="1068"/>
      <c r="C91" s="1061">
        <v>0</v>
      </c>
      <c r="D91" s="1062">
        <v>0</v>
      </c>
      <c r="E91" s="1063">
        <v>0</v>
      </c>
      <c r="F91" s="1062"/>
      <c r="G91" s="1062">
        <v>0</v>
      </c>
      <c r="H91" s="1062"/>
      <c r="I91" s="1063">
        <v>0</v>
      </c>
    </row>
    <row r="92" spans="1:9" s="73" customFormat="1" ht="15" hidden="1" customHeight="1" x14ac:dyDescent="0.2">
      <c r="A92" s="1054"/>
      <c r="B92" s="1068"/>
      <c r="C92" s="1061">
        <v>0</v>
      </c>
      <c r="D92" s="1062">
        <v>0</v>
      </c>
      <c r="E92" s="1063">
        <v>0</v>
      </c>
      <c r="F92" s="1062"/>
      <c r="G92" s="1062">
        <v>0</v>
      </c>
      <c r="H92" s="1062"/>
      <c r="I92" s="1063">
        <v>0</v>
      </c>
    </row>
    <row r="93" spans="1:9" s="73" customFormat="1" ht="15" hidden="1" customHeight="1" x14ac:dyDescent="0.2">
      <c r="A93" s="1054"/>
      <c r="B93" s="1068"/>
      <c r="C93" s="1061">
        <v>0</v>
      </c>
      <c r="D93" s="1062">
        <v>0</v>
      </c>
      <c r="E93" s="1063">
        <v>0</v>
      </c>
      <c r="F93" s="1062"/>
      <c r="G93" s="1062">
        <v>0</v>
      </c>
      <c r="H93" s="1062"/>
      <c r="I93" s="1063">
        <v>0</v>
      </c>
    </row>
    <row r="94" spans="1:9" s="73" customFormat="1" ht="15" hidden="1" customHeight="1" x14ac:dyDescent="0.2">
      <c r="A94" s="1054"/>
      <c r="B94" s="1068"/>
      <c r="C94" s="1061">
        <v>0</v>
      </c>
      <c r="D94" s="1062">
        <v>0</v>
      </c>
      <c r="E94" s="1063">
        <v>0</v>
      </c>
      <c r="F94" s="1062"/>
      <c r="G94" s="1062">
        <v>0</v>
      </c>
      <c r="H94" s="1062"/>
      <c r="I94" s="1063">
        <v>0</v>
      </c>
    </row>
    <row r="95" spans="1:9" s="73" customFormat="1" ht="15" hidden="1" customHeight="1" x14ac:dyDescent="0.2">
      <c r="A95" s="1054"/>
      <c r="B95" s="1068"/>
      <c r="C95" s="1061">
        <v>0</v>
      </c>
      <c r="D95" s="1062">
        <v>0</v>
      </c>
      <c r="E95" s="1063">
        <v>0</v>
      </c>
      <c r="F95" s="1062"/>
      <c r="G95" s="1062">
        <v>0</v>
      </c>
      <c r="H95" s="1062"/>
      <c r="I95" s="1063">
        <v>0</v>
      </c>
    </row>
    <row r="96" spans="1:9" s="73" customFormat="1" ht="15" hidden="1" customHeight="1" x14ac:dyDescent="0.2">
      <c r="A96" s="1054"/>
      <c r="B96" s="1068"/>
      <c r="C96" s="1061">
        <v>0</v>
      </c>
      <c r="D96" s="1062">
        <v>0</v>
      </c>
      <c r="E96" s="1063">
        <v>0</v>
      </c>
      <c r="F96" s="1062">
        <v>0</v>
      </c>
      <c r="G96" s="1062">
        <v>0</v>
      </c>
      <c r="H96" s="1062"/>
      <c r="I96" s="1063">
        <v>0</v>
      </c>
    </row>
    <row r="97" spans="1:9" s="73" customFormat="1" ht="15" hidden="1" customHeight="1" x14ac:dyDescent="0.2">
      <c r="A97" s="1054"/>
      <c r="B97" s="1068"/>
      <c r="C97" s="1061">
        <v>0</v>
      </c>
      <c r="D97" s="1062">
        <v>0</v>
      </c>
      <c r="E97" s="1063">
        <v>0</v>
      </c>
      <c r="F97" s="1062">
        <v>0</v>
      </c>
      <c r="G97" s="1062">
        <v>0</v>
      </c>
      <c r="H97" s="1062"/>
      <c r="I97" s="1063">
        <v>0</v>
      </c>
    </row>
    <row r="98" spans="1:9" s="73" customFormat="1" ht="24" customHeight="1" x14ac:dyDescent="0.2">
      <c r="A98" s="1054"/>
      <c r="B98" s="1068"/>
      <c r="C98" s="1061"/>
      <c r="D98" s="1062"/>
      <c r="E98" s="1063"/>
      <c r="F98" s="1062"/>
      <c r="G98" s="1062"/>
      <c r="H98" s="1062"/>
      <c r="I98" s="1063"/>
    </row>
    <row r="99" spans="1:9" s="5" customFormat="1" ht="15" x14ac:dyDescent="0.25">
      <c r="A99" s="773" t="s">
        <v>910</v>
      </c>
      <c r="B99" s="926"/>
      <c r="C99" s="818">
        <v>31450000</v>
      </c>
      <c r="D99" s="779">
        <v>24763779</v>
      </c>
      <c r="E99" s="777">
        <v>6686221</v>
      </c>
      <c r="F99" s="779">
        <v>31450000</v>
      </c>
      <c r="G99" s="779">
        <v>0</v>
      </c>
      <c r="H99" s="779">
        <v>0</v>
      </c>
      <c r="I99" s="777">
        <v>0</v>
      </c>
    </row>
    <row r="100" spans="1:9" s="1473" customFormat="1" ht="15" x14ac:dyDescent="0.2">
      <c r="A100" s="1593"/>
      <c r="B100" s="1750" t="s">
        <v>1428</v>
      </c>
      <c r="C100" s="1505">
        <v>2100000</v>
      </c>
      <c r="D100" s="1478">
        <v>1653543</v>
      </c>
      <c r="E100" s="1474">
        <v>446457</v>
      </c>
      <c r="F100" s="1478">
        <v>2100000</v>
      </c>
      <c r="G100" s="1478"/>
      <c r="H100" s="1478"/>
      <c r="I100" s="1474"/>
    </row>
    <row r="101" spans="1:9" s="1473" customFormat="1" ht="15" x14ac:dyDescent="0.2">
      <c r="A101" s="1593"/>
      <c r="B101" s="1603" t="s">
        <v>1620</v>
      </c>
      <c r="C101" s="1505">
        <v>6000000</v>
      </c>
      <c r="D101" s="1478">
        <v>4724409</v>
      </c>
      <c r="E101" s="1472">
        <v>1275591</v>
      </c>
      <c r="F101" s="1478">
        <v>6000000</v>
      </c>
      <c r="G101" s="1478"/>
      <c r="H101" s="1478"/>
      <c r="I101" s="1474"/>
    </row>
    <row r="102" spans="1:9" s="133" customFormat="1" ht="15.75" thickBot="1" x14ac:dyDescent="0.25">
      <c r="A102" s="1926"/>
      <c r="B102" s="1927" t="s">
        <v>1430</v>
      </c>
      <c r="C102" s="1092">
        <v>6350000</v>
      </c>
      <c r="D102" s="1091">
        <v>5000000</v>
      </c>
      <c r="E102" s="1125">
        <v>1350000</v>
      </c>
      <c r="F102" s="1091">
        <v>6350000</v>
      </c>
      <c r="G102" s="1091"/>
      <c r="H102" s="1091"/>
      <c r="I102" s="1125"/>
    </row>
    <row r="103" spans="1:9" s="133" customFormat="1" ht="30" x14ac:dyDescent="0.2">
      <c r="A103" s="1069"/>
      <c r="B103" s="1065" t="s">
        <v>1431</v>
      </c>
      <c r="C103" s="1056">
        <v>4000000</v>
      </c>
      <c r="D103" s="1057">
        <v>3149606</v>
      </c>
      <c r="E103" s="1058">
        <v>850394</v>
      </c>
      <c r="F103" s="1057">
        <v>4000000</v>
      </c>
      <c r="G103" s="1057"/>
      <c r="H103" s="1057"/>
      <c r="I103" s="1058"/>
    </row>
    <row r="104" spans="1:9" s="133" customFormat="1" ht="30" x14ac:dyDescent="0.2">
      <c r="A104" s="1069"/>
      <c r="B104" s="1065" t="s">
        <v>1471</v>
      </c>
      <c r="C104" s="1056">
        <v>3000000</v>
      </c>
      <c r="D104" s="1057">
        <v>2362205</v>
      </c>
      <c r="E104" s="1058">
        <v>637795</v>
      </c>
      <c r="F104" s="1057">
        <v>3000000</v>
      </c>
      <c r="G104" s="1057"/>
      <c r="H104" s="1057"/>
      <c r="I104" s="1058"/>
    </row>
    <row r="105" spans="1:9" s="133" customFormat="1" ht="15" x14ac:dyDescent="0.2">
      <c r="A105" s="1069"/>
      <c r="B105" s="1065" t="s">
        <v>1433</v>
      </c>
      <c r="C105" s="1056">
        <v>1000000</v>
      </c>
      <c r="D105" s="1057">
        <v>787402</v>
      </c>
      <c r="E105" s="1472">
        <v>212598</v>
      </c>
      <c r="F105" s="1057">
        <v>1000000</v>
      </c>
      <c r="G105" s="1057"/>
      <c r="H105" s="1057"/>
      <c r="I105" s="1058"/>
    </row>
    <row r="106" spans="1:9" s="133" customFormat="1" ht="15" x14ac:dyDescent="0.2">
      <c r="A106" s="1069"/>
      <c r="B106" s="1065" t="s">
        <v>1432</v>
      </c>
      <c r="C106" s="1056">
        <v>9000000</v>
      </c>
      <c r="D106" s="1057">
        <v>7086614</v>
      </c>
      <c r="E106" s="1058">
        <v>1913386</v>
      </c>
      <c r="F106" s="1057">
        <v>9000000</v>
      </c>
      <c r="G106" s="1057"/>
      <c r="H106" s="1057"/>
      <c r="I106" s="1058"/>
    </row>
    <row r="107" spans="1:9" s="73" customFormat="1" ht="15" hidden="1" x14ac:dyDescent="0.25">
      <c r="A107" s="1069"/>
      <c r="B107" s="1674"/>
      <c r="C107" s="1056">
        <v>0</v>
      </c>
      <c r="D107" s="1057">
        <v>0</v>
      </c>
      <c r="E107" s="1058">
        <v>0</v>
      </c>
      <c r="F107" s="1062"/>
      <c r="G107" s="1062"/>
      <c r="H107" s="1062"/>
      <c r="I107" s="1063"/>
    </row>
    <row r="108" spans="1:9" s="73" customFormat="1" ht="15" hidden="1" x14ac:dyDescent="0.2">
      <c r="A108" s="1069"/>
      <c r="B108" s="1065"/>
      <c r="C108" s="1056">
        <v>0</v>
      </c>
      <c r="D108" s="1057">
        <v>0</v>
      </c>
      <c r="E108" s="1058">
        <v>0</v>
      </c>
      <c r="F108" s="1062"/>
      <c r="G108" s="1062"/>
      <c r="H108" s="1062"/>
      <c r="I108" s="1063"/>
    </row>
    <row r="109" spans="1:9" s="73" customFormat="1" ht="15" hidden="1" customHeight="1" x14ac:dyDescent="0.2">
      <c r="A109" s="1069"/>
      <c r="B109" s="1065"/>
      <c r="C109" s="1056">
        <v>0</v>
      </c>
      <c r="D109" s="1057">
        <v>0</v>
      </c>
      <c r="E109" s="1058">
        <v>0</v>
      </c>
      <c r="F109" s="1062"/>
      <c r="G109" s="1062"/>
      <c r="H109" s="1062"/>
      <c r="I109" s="1063"/>
    </row>
    <row r="110" spans="1:9" s="73" customFormat="1" ht="15" hidden="1" x14ac:dyDescent="0.2">
      <c r="A110" s="1069"/>
      <c r="B110" s="1065"/>
      <c r="C110" s="1056">
        <v>0</v>
      </c>
      <c r="D110" s="1057">
        <v>0</v>
      </c>
      <c r="E110" s="1058">
        <v>0</v>
      </c>
      <c r="F110" s="1062"/>
      <c r="G110" s="1062"/>
      <c r="H110" s="1062"/>
      <c r="I110" s="1063"/>
    </row>
    <row r="111" spans="1:9" s="73" customFormat="1" ht="15" hidden="1" x14ac:dyDescent="0.2">
      <c r="A111" s="1069"/>
      <c r="B111" s="1065"/>
      <c r="C111" s="1056">
        <v>0</v>
      </c>
      <c r="D111" s="1057">
        <v>0</v>
      </c>
      <c r="E111" s="1058">
        <v>0</v>
      </c>
      <c r="F111" s="1062"/>
      <c r="G111" s="1062"/>
      <c r="H111" s="1062"/>
      <c r="I111" s="1063"/>
    </row>
    <row r="112" spans="1:9" s="73" customFormat="1" ht="15" hidden="1" customHeight="1" x14ac:dyDescent="0.2">
      <c r="A112" s="1075"/>
      <c r="B112" s="1076"/>
      <c r="C112" s="1061">
        <v>0</v>
      </c>
      <c r="D112" s="1062">
        <v>0</v>
      </c>
      <c r="E112" s="1063">
        <v>0</v>
      </c>
      <c r="F112" s="1062"/>
      <c r="G112" s="1062"/>
      <c r="H112" s="1062"/>
      <c r="I112" s="1063"/>
    </row>
    <row r="113" spans="1:9" s="73" customFormat="1" ht="15" hidden="1" customHeight="1" x14ac:dyDescent="0.2">
      <c r="A113" s="1075"/>
      <c r="B113" s="1076"/>
      <c r="C113" s="1061">
        <v>0</v>
      </c>
      <c r="D113" s="1062">
        <v>0</v>
      </c>
      <c r="E113" s="1063">
        <v>0</v>
      </c>
      <c r="F113" s="1062"/>
      <c r="G113" s="1062"/>
      <c r="H113" s="1062"/>
      <c r="I113" s="1063"/>
    </row>
    <row r="114" spans="1:9" s="73" customFormat="1" ht="15" hidden="1" customHeight="1" x14ac:dyDescent="0.2">
      <c r="A114" s="1075"/>
      <c r="B114" s="1076"/>
      <c r="C114" s="1061">
        <v>0</v>
      </c>
      <c r="D114" s="1062">
        <v>0</v>
      </c>
      <c r="E114" s="1063">
        <v>0</v>
      </c>
      <c r="F114" s="1062"/>
      <c r="G114" s="1062"/>
      <c r="H114" s="1062"/>
      <c r="I114" s="1063"/>
    </row>
    <row r="115" spans="1:9" s="73" customFormat="1" ht="15" hidden="1" customHeight="1" x14ac:dyDescent="0.2">
      <c r="A115" s="1075"/>
      <c r="B115" s="1076"/>
      <c r="C115" s="1061">
        <v>0</v>
      </c>
      <c r="D115" s="1062">
        <v>0</v>
      </c>
      <c r="E115" s="1063">
        <v>0</v>
      </c>
      <c r="F115" s="1062"/>
      <c r="G115" s="1062"/>
      <c r="H115" s="1062"/>
      <c r="I115" s="1063"/>
    </row>
    <row r="116" spans="1:9" s="73" customFormat="1" ht="15" hidden="1" customHeight="1" x14ac:dyDescent="0.2">
      <c r="A116" s="1075"/>
      <c r="B116" s="1076"/>
      <c r="C116" s="1061">
        <v>0</v>
      </c>
      <c r="D116" s="1062">
        <v>0</v>
      </c>
      <c r="E116" s="1063">
        <v>0</v>
      </c>
      <c r="F116" s="1062"/>
      <c r="G116" s="1062"/>
      <c r="H116" s="1062"/>
      <c r="I116" s="1063"/>
    </row>
    <row r="117" spans="1:9" s="73" customFormat="1" ht="15" hidden="1" customHeight="1" x14ac:dyDescent="0.2">
      <c r="A117" s="1075"/>
      <c r="B117" s="1076"/>
      <c r="C117" s="1061">
        <v>0</v>
      </c>
      <c r="D117" s="1062">
        <v>0</v>
      </c>
      <c r="E117" s="1063">
        <v>0</v>
      </c>
      <c r="F117" s="1062"/>
      <c r="G117" s="1062"/>
      <c r="H117" s="1062"/>
      <c r="I117" s="1063"/>
    </row>
    <row r="118" spans="1:9" s="73" customFormat="1" ht="15" hidden="1" customHeight="1" x14ac:dyDescent="0.2">
      <c r="A118" s="1075"/>
      <c r="B118" s="1076"/>
      <c r="C118" s="1061">
        <v>0</v>
      </c>
      <c r="D118" s="1062">
        <v>0</v>
      </c>
      <c r="E118" s="1063">
        <v>0</v>
      </c>
      <c r="F118" s="1062"/>
      <c r="G118" s="1062"/>
      <c r="H118" s="1062"/>
      <c r="I118" s="1063"/>
    </row>
    <row r="119" spans="1:9" s="73" customFormat="1" ht="15" hidden="1" customHeight="1" x14ac:dyDescent="0.2">
      <c r="A119" s="1075"/>
      <c r="B119" s="1076"/>
      <c r="C119" s="1061">
        <v>0</v>
      </c>
      <c r="D119" s="1062">
        <v>0</v>
      </c>
      <c r="E119" s="1063">
        <v>0</v>
      </c>
      <c r="F119" s="1062"/>
      <c r="G119" s="1062"/>
      <c r="H119" s="1062"/>
      <c r="I119" s="1063"/>
    </row>
    <row r="120" spans="1:9" s="73" customFormat="1" ht="15" hidden="1" customHeight="1" x14ac:dyDescent="0.2">
      <c r="A120" s="1054"/>
      <c r="B120" s="1068"/>
      <c r="C120" s="1061">
        <v>0</v>
      </c>
      <c r="D120" s="1062">
        <v>0</v>
      </c>
      <c r="E120" s="1063">
        <v>0</v>
      </c>
      <c r="F120" s="1062"/>
      <c r="G120" s="1062"/>
      <c r="H120" s="1062"/>
      <c r="I120" s="1063"/>
    </row>
    <row r="121" spans="1:9" s="73" customFormat="1" ht="15" hidden="1" x14ac:dyDescent="0.2">
      <c r="A121" s="1075"/>
      <c r="B121" s="1068"/>
      <c r="C121" s="1061">
        <v>0</v>
      </c>
      <c r="D121" s="1062">
        <v>0</v>
      </c>
      <c r="E121" s="1063">
        <v>0</v>
      </c>
      <c r="F121" s="1062"/>
      <c r="G121" s="1062"/>
      <c r="H121" s="1062"/>
      <c r="I121" s="1063"/>
    </row>
    <row r="122" spans="1:9" s="73" customFormat="1" ht="15.75" hidden="1" customHeight="1" x14ac:dyDescent="0.2">
      <c r="A122" s="773"/>
      <c r="B122" s="1078"/>
      <c r="C122" s="1079">
        <v>0</v>
      </c>
      <c r="D122" s="1080">
        <v>0</v>
      </c>
      <c r="E122" s="1081">
        <v>0</v>
      </c>
      <c r="F122" s="1080">
        <v>0</v>
      </c>
      <c r="G122" s="1080">
        <v>0</v>
      </c>
      <c r="H122" s="1080">
        <v>0</v>
      </c>
      <c r="I122" s="1081">
        <v>0</v>
      </c>
    </row>
    <row r="123" spans="1:9" s="73" customFormat="1" ht="15" hidden="1" customHeight="1" x14ac:dyDescent="0.2">
      <c r="A123" s="1075"/>
      <c r="B123" s="1065"/>
      <c r="C123" s="1061">
        <v>0</v>
      </c>
      <c r="D123" s="1062">
        <v>0</v>
      </c>
      <c r="E123" s="1063">
        <v>0</v>
      </c>
      <c r="F123" s="1062"/>
      <c r="G123" s="1062"/>
      <c r="H123" s="1062"/>
      <c r="I123" s="1063"/>
    </row>
    <row r="124" spans="1:9" s="73" customFormat="1" ht="15" hidden="1" customHeight="1" x14ac:dyDescent="0.2">
      <c r="A124" s="1075"/>
      <c r="B124" s="1065"/>
      <c r="C124" s="1061">
        <v>0</v>
      </c>
      <c r="D124" s="1062">
        <v>0</v>
      </c>
      <c r="E124" s="1063">
        <v>0</v>
      </c>
      <c r="F124" s="1062"/>
      <c r="G124" s="1062"/>
      <c r="H124" s="1062"/>
      <c r="I124" s="1063"/>
    </row>
    <row r="125" spans="1:9" s="73" customFormat="1" ht="15" hidden="1" customHeight="1" x14ac:dyDescent="0.2">
      <c r="A125" s="1075"/>
      <c r="B125" s="1065"/>
      <c r="C125" s="1061">
        <v>0</v>
      </c>
      <c r="D125" s="1062">
        <v>0</v>
      </c>
      <c r="E125" s="1063">
        <v>0</v>
      </c>
      <c r="F125" s="1062"/>
      <c r="G125" s="1062"/>
      <c r="H125" s="1062"/>
      <c r="I125" s="1063"/>
    </row>
    <row r="126" spans="1:9" s="73" customFormat="1" ht="15" hidden="1" customHeight="1" x14ac:dyDescent="0.2">
      <c r="A126" s="1075"/>
      <c r="B126" s="1065"/>
      <c r="C126" s="1061">
        <v>0</v>
      </c>
      <c r="D126" s="1062">
        <v>0</v>
      </c>
      <c r="E126" s="1063">
        <v>0</v>
      </c>
      <c r="F126" s="1062"/>
      <c r="G126" s="1062"/>
      <c r="H126" s="1062"/>
      <c r="I126" s="1063"/>
    </row>
    <row r="127" spans="1:9" s="73" customFormat="1" ht="15" hidden="1" customHeight="1" x14ac:dyDescent="0.2">
      <c r="A127" s="1075"/>
      <c r="B127" s="1065"/>
      <c r="C127" s="1061">
        <v>0</v>
      </c>
      <c r="D127" s="1062">
        <v>0</v>
      </c>
      <c r="E127" s="1063">
        <v>0</v>
      </c>
      <c r="F127" s="1062"/>
      <c r="G127" s="1062"/>
      <c r="H127" s="1062"/>
      <c r="I127" s="1063"/>
    </row>
    <row r="128" spans="1:9" s="73" customFormat="1" ht="17.25" hidden="1" customHeight="1" x14ac:dyDescent="0.2">
      <c r="A128" s="1075"/>
      <c r="B128" s="1065"/>
      <c r="C128" s="1061">
        <v>0</v>
      </c>
      <c r="D128" s="1062">
        <v>0</v>
      </c>
      <c r="E128" s="1063">
        <v>0</v>
      </c>
      <c r="F128" s="1062"/>
      <c r="G128" s="1062"/>
      <c r="H128" s="1062"/>
      <c r="I128" s="1063"/>
    </row>
    <row r="129" spans="1:9" s="73" customFormat="1" ht="15" hidden="1" customHeight="1" x14ac:dyDescent="0.2">
      <c r="A129" s="1075"/>
      <c r="B129" s="1065"/>
      <c r="C129" s="1061">
        <v>0</v>
      </c>
      <c r="D129" s="1062">
        <v>0</v>
      </c>
      <c r="E129" s="1063">
        <v>0</v>
      </c>
      <c r="F129" s="1062"/>
      <c r="G129" s="1062"/>
      <c r="H129" s="1062"/>
      <c r="I129" s="1063"/>
    </row>
    <row r="130" spans="1:9" s="73" customFormat="1" ht="15" hidden="1" customHeight="1" x14ac:dyDescent="0.2">
      <c r="A130" s="1075"/>
      <c r="B130" s="1065"/>
      <c r="C130" s="1061">
        <v>0</v>
      </c>
      <c r="D130" s="1062">
        <v>0</v>
      </c>
      <c r="E130" s="1063">
        <v>0</v>
      </c>
      <c r="F130" s="1062"/>
      <c r="G130" s="1062"/>
      <c r="H130" s="1062"/>
      <c r="I130" s="1063"/>
    </row>
    <row r="131" spans="1:9" s="73" customFormat="1" ht="15" hidden="1" customHeight="1" x14ac:dyDescent="0.2">
      <c r="A131" s="1075"/>
      <c r="B131" s="1065"/>
      <c r="C131" s="1061">
        <v>0</v>
      </c>
      <c r="D131" s="1062">
        <v>0</v>
      </c>
      <c r="E131" s="1063">
        <v>0</v>
      </c>
      <c r="F131" s="1062"/>
      <c r="G131" s="1062"/>
      <c r="H131" s="1062"/>
      <c r="I131" s="1063"/>
    </row>
    <row r="132" spans="1:9" s="73" customFormat="1" ht="15" hidden="1" customHeight="1" x14ac:dyDescent="0.2">
      <c r="A132" s="1075"/>
      <c r="B132" s="1065"/>
      <c r="C132" s="1061">
        <v>0</v>
      </c>
      <c r="D132" s="1062">
        <v>0</v>
      </c>
      <c r="E132" s="1063">
        <v>0</v>
      </c>
      <c r="F132" s="1062"/>
      <c r="G132" s="1062"/>
      <c r="H132" s="1062"/>
      <c r="I132" s="1063"/>
    </row>
    <row r="133" spans="1:9" s="73" customFormat="1" ht="15" hidden="1" customHeight="1" x14ac:dyDescent="0.2">
      <c r="A133" s="1075"/>
      <c r="B133" s="1065"/>
      <c r="C133" s="1061">
        <v>0</v>
      </c>
      <c r="D133" s="1062">
        <v>0</v>
      </c>
      <c r="E133" s="1063">
        <v>0</v>
      </c>
      <c r="F133" s="1062"/>
      <c r="G133" s="1062"/>
      <c r="H133" s="1062"/>
      <c r="I133" s="1063"/>
    </row>
    <row r="134" spans="1:9" s="73" customFormat="1" ht="15" hidden="1" customHeight="1" x14ac:dyDescent="0.2">
      <c r="A134" s="1075"/>
      <c r="B134" s="1065"/>
      <c r="C134" s="1061">
        <v>0</v>
      </c>
      <c r="D134" s="1062">
        <v>0</v>
      </c>
      <c r="E134" s="1063">
        <v>0</v>
      </c>
      <c r="F134" s="1062"/>
      <c r="G134" s="1062"/>
      <c r="H134" s="1062"/>
      <c r="I134" s="1063"/>
    </row>
    <row r="135" spans="1:9" s="73" customFormat="1" ht="15" hidden="1" customHeight="1" x14ac:dyDescent="0.2">
      <c r="A135" s="1075"/>
      <c r="B135" s="1065"/>
      <c r="C135" s="1061">
        <v>0</v>
      </c>
      <c r="D135" s="1062">
        <v>0</v>
      </c>
      <c r="E135" s="1063">
        <v>0</v>
      </c>
      <c r="F135" s="1062"/>
      <c r="G135" s="1062"/>
      <c r="H135" s="1062"/>
      <c r="I135" s="1063"/>
    </row>
    <row r="136" spans="1:9" s="73" customFormat="1" ht="15" hidden="1" customHeight="1" x14ac:dyDescent="0.2">
      <c r="A136" s="1075"/>
      <c r="B136" s="1065"/>
      <c r="C136" s="1061">
        <v>0</v>
      </c>
      <c r="D136" s="1062">
        <v>0</v>
      </c>
      <c r="E136" s="1063">
        <v>0</v>
      </c>
      <c r="F136" s="1062"/>
      <c r="G136" s="1062"/>
      <c r="H136" s="1062"/>
      <c r="I136" s="1063"/>
    </row>
    <row r="137" spans="1:9" s="73" customFormat="1" ht="15" hidden="1" customHeight="1" x14ac:dyDescent="0.2">
      <c r="A137" s="1075"/>
      <c r="B137" s="1065"/>
      <c r="C137" s="1061">
        <v>0</v>
      </c>
      <c r="D137" s="1062">
        <v>0</v>
      </c>
      <c r="E137" s="1063">
        <v>0</v>
      </c>
      <c r="F137" s="1062"/>
      <c r="G137" s="1062"/>
      <c r="H137" s="1062"/>
      <c r="I137" s="1063"/>
    </row>
    <row r="138" spans="1:9" s="73" customFormat="1" ht="15" hidden="1" customHeight="1" x14ac:dyDescent="0.2">
      <c r="A138" s="1075"/>
      <c r="B138" s="1065"/>
      <c r="C138" s="1061">
        <v>0</v>
      </c>
      <c r="D138" s="1062">
        <v>0</v>
      </c>
      <c r="E138" s="1063">
        <v>0</v>
      </c>
      <c r="F138" s="1062"/>
      <c r="G138" s="1062"/>
      <c r="H138" s="1062"/>
      <c r="I138" s="1063"/>
    </row>
    <row r="139" spans="1:9" s="73" customFormat="1" ht="15" hidden="1" customHeight="1" x14ac:dyDescent="0.2">
      <c r="A139" s="1075"/>
      <c r="B139" s="1065"/>
      <c r="C139" s="1061">
        <v>0</v>
      </c>
      <c r="D139" s="1062">
        <v>0</v>
      </c>
      <c r="E139" s="1063">
        <v>0</v>
      </c>
      <c r="F139" s="1062"/>
      <c r="G139" s="1062"/>
      <c r="H139" s="1062"/>
      <c r="I139" s="1063"/>
    </row>
    <row r="140" spans="1:9" s="73" customFormat="1" ht="15" hidden="1" customHeight="1" x14ac:dyDescent="0.2">
      <c r="A140" s="1075"/>
      <c r="B140" s="1065"/>
      <c r="C140" s="1061">
        <v>0</v>
      </c>
      <c r="D140" s="1062">
        <v>0</v>
      </c>
      <c r="E140" s="1063">
        <v>0</v>
      </c>
      <c r="F140" s="1062"/>
      <c r="G140" s="1062"/>
      <c r="H140" s="1062"/>
      <c r="I140" s="1063"/>
    </row>
    <row r="141" spans="1:9" s="73" customFormat="1" ht="15" hidden="1" customHeight="1" x14ac:dyDescent="0.2">
      <c r="A141" s="1075"/>
      <c r="B141" s="1065"/>
      <c r="C141" s="1061">
        <v>0</v>
      </c>
      <c r="D141" s="1062">
        <v>0</v>
      </c>
      <c r="E141" s="1063">
        <v>0</v>
      </c>
      <c r="F141" s="1062"/>
      <c r="G141" s="1062"/>
      <c r="H141" s="1062"/>
      <c r="I141" s="1063"/>
    </row>
    <row r="142" spans="1:9" s="73" customFormat="1" ht="15" hidden="1" customHeight="1" x14ac:dyDescent="0.2">
      <c r="A142" s="1075"/>
      <c r="B142" s="1065"/>
      <c r="C142" s="1061">
        <v>0</v>
      </c>
      <c r="D142" s="1062">
        <v>0</v>
      </c>
      <c r="E142" s="1063">
        <v>0</v>
      </c>
      <c r="F142" s="1062"/>
      <c r="G142" s="1062"/>
      <c r="H142" s="1062"/>
      <c r="I142" s="1063"/>
    </row>
    <row r="143" spans="1:9" s="73" customFormat="1" ht="15" hidden="1" customHeight="1" x14ac:dyDescent="0.2">
      <c r="A143" s="1075"/>
      <c r="B143" s="1065"/>
      <c r="C143" s="1061">
        <v>0</v>
      </c>
      <c r="D143" s="1062">
        <v>0</v>
      </c>
      <c r="E143" s="1063">
        <v>0</v>
      </c>
      <c r="F143" s="1062"/>
      <c r="G143" s="1062"/>
      <c r="H143" s="1062"/>
      <c r="I143" s="1063"/>
    </row>
    <row r="144" spans="1:9" s="73" customFormat="1" ht="15" hidden="1" customHeight="1" x14ac:dyDescent="0.2">
      <c r="A144" s="1075"/>
      <c r="B144" s="1065"/>
      <c r="C144" s="1061">
        <v>0</v>
      </c>
      <c r="D144" s="1062">
        <v>0</v>
      </c>
      <c r="E144" s="1063">
        <v>0</v>
      </c>
      <c r="F144" s="1062"/>
      <c r="G144" s="1062"/>
      <c r="H144" s="1062"/>
      <c r="I144" s="1063"/>
    </row>
    <row r="145" spans="1:9" s="73" customFormat="1" ht="15" hidden="1" customHeight="1" x14ac:dyDescent="0.2">
      <c r="A145" s="1075"/>
      <c r="B145" s="1065"/>
      <c r="C145" s="1061">
        <v>0</v>
      </c>
      <c r="D145" s="1062">
        <v>0</v>
      </c>
      <c r="E145" s="1063">
        <v>0</v>
      </c>
      <c r="F145" s="1062"/>
      <c r="G145" s="1062"/>
      <c r="H145" s="1062"/>
      <c r="I145" s="1063"/>
    </row>
    <row r="146" spans="1:9" s="73" customFormat="1" ht="15" hidden="1" customHeight="1" x14ac:dyDescent="0.2">
      <c r="A146" s="1075"/>
      <c r="B146" s="1065"/>
      <c r="C146" s="1061">
        <v>0</v>
      </c>
      <c r="D146" s="1062">
        <v>0</v>
      </c>
      <c r="E146" s="1063">
        <v>0</v>
      </c>
      <c r="F146" s="1062"/>
      <c r="G146" s="1062"/>
      <c r="H146" s="1062"/>
      <c r="I146" s="1063"/>
    </row>
    <row r="147" spans="1:9" s="73" customFormat="1" ht="15" hidden="1" customHeight="1" x14ac:dyDescent="0.2">
      <c r="A147" s="1075"/>
      <c r="B147" s="1065"/>
      <c r="C147" s="1061">
        <v>0</v>
      </c>
      <c r="D147" s="1062">
        <v>0</v>
      </c>
      <c r="E147" s="1063">
        <v>0</v>
      </c>
      <c r="F147" s="1062"/>
      <c r="G147" s="1062"/>
      <c r="H147" s="1062"/>
      <c r="I147" s="1063"/>
    </row>
    <row r="148" spans="1:9" s="73" customFormat="1" ht="15" hidden="1" customHeight="1" x14ac:dyDescent="0.2">
      <c r="A148" s="1075"/>
      <c r="B148" s="1065"/>
      <c r="C148" s="1061">
        <v>0</v>
      </c>
      <c r="D148" s="1062">
        <v>0</v>
      </c>
      <c r="E148" s="1063">
        <v>0</v>
      </c>
      <c r="F148" s="1062"/>
      <c r="G148" s="1062"/>
      <c r="H148" s="1062"/>
      <c r="I148" s="1063"/>
    </row>
    <row r="149" spans="1:9" s="73" customFormat="1" ht="15" hidden="1" customHeight="1" x14ac:dyDescent="0.2">
      <c r="A149" s="1075"/>
      <c r="B149" s="1065"/>
      <c r="C149" s="1061">
        <v>0</v>
      </c>
      <c r="D149" s="1062">
        <v>0</v>
      </c>
      <c r="E149" s="1063">
        <v>0</v>
      </c>
      <c r="F149" s="1062"/>
      <c r="G149" s="1062"/>
      <c r="H149" s="1062"/>
      <c r="I149" s="1063"/>
    </row>
    <row r="150" spans="1:9" s="73" customFormat="1" ht="15" hidden="1" customHeight="1" x14ac:dyDescent="0.2">
      <c r="A150" s="1075"/>
      <c r="B150" s="1068"/>
      <c r="C150" s="1061">
        <v>0</v>
      </c>
      <c r="D150" s="1062">
        <v>0</v>
      </c>
      <c r="E150" s="1063">
        <v>0</v>
      </c>
      <c r="F150" s="1062"/>
      <c r="G150" s="1062"/>
      <c r="H150" s="1062"/>
      <c r="I150" s="1063"/>
    </row>
    <row r="151" spans="1:9" s="73" customFormat="1" ht="15" hidden="1" customHeight="1" x14ac:dyDescent="0.2">
      <c r="A151" s="1075"/>
      <c r="B151" s="1068"/>
      <c r="C151" s="1061">
        <v>0</v>
      </c>
      <c r="D151" s="1062">
        <v>0</v>
      </c>
      <c r="E151" s="1063">
        <v>0</v>
      </c>
      <c r="F151" s="1062"/>
      <c r="G151" s="1062"/>
      <c r="H151" s="1062"/>
      <c r="I151" s="1063"/>
    </row>
    <row r="152" spans="1:9" s="73" customFormat="1" ht="15" hidden="1" customHeight="1" x14ac:dyDescent="0.2">
      <c r="A152" s="1075"/>
      <c r="B152" s="1068"/>
      <c r="C152" s="1061">
        <v>0</v>
      </c>
      <c r="D152" s="1062">
        <v>0</v>
      </c>
      <c r="E152" s="1063">
        <v>0</v>
      </c>
      <c r="F152" s="1062"/>
      <c r="G152" s="1062"/>
      <c r="H152" s="1062"/>
      <c r="I152" s="1063"/>
    </row>
    <row r="153" spans="1:9" s="73" customFormat="1" ht="15" hidden="1" customHeight="1" x14ac:dyDescent="0.2">
      <c r="A153" s="1075"/>
      <c r="B153" s="1068"/>
      <c r="C153" s="1061">
        <v>0</v>
      </c>
      <c r="D153" s="1062">
        <v>0</v>
      </c>
      <c r="E153" s="1063">
        <v>0</v>
      </c>
      <c r="F153" s="1062"/>
      <c r="G153" s="1062"/>
      <c r="H153" s="1062"/>
      <c r="I153" s="1063"/>
    </row>
    <row r="154" spans="1:9" s="73" customFormat="1" ht="15" hidden="1" customHeight="1" x14ac:dyDescent="0.2">
      <c r="A154" s="1075"/>
      <c r="B154" s="1068"/>
      <c r="C154" s="1061">
        <v>0</v>
      </c>
      <c r="D154" s="1062">
        <v>0</v>
      </c>
      <c r="E154" s="1063">
        <v>0</v>
      </c>
      <c r="F154" s="1062"/>
      <c r="G154" s="1062"/>
      <c r="H154" s="1062"/>
      <c r="I154" s="1063"/>
    </row>
    <row r="155" spans="1:9" s="73" customFormat="1" ht="15" hidden="1" customHeight="1" x14ac:dyDescent="0.2">
      <c r="A155" s="1075"/>
      <c r="B155" s="1068"/>
      <c r="C155" s="1061">
        <v>0</v>
      </c>
      <c r="D155" s="1062">
        <v>0</v>
      </c>
      <c r="E155" s="1063">
        <v>0</v>
      </c>
      <c r="F155" s="1062"/>
      <c r="G155" s="1062"/>
      <c r="H155" s="1062"/>
      <c r="I155" s="1063"/>
    </row>
    <row r="156" spans="1:9" s="73" customFormat="1" ht="15" hidden="1" customHeight="1" x14ac:dyDescent="0.2">
      <c r="A156" s="1075"/>
      <c r="B156" s="1068"/>
      <c r="C156" s="1061">
        <v>0</v>
      </c>
      <c r="D156" s="1062">
        <v>0</v>
      </c>
      <c r="E156" s="1063">
        <v>0</v>
      </c>
      <c r="F156" s="1062"/>
      <c r="G156" s="1062"/>
      <c r="H156" s="1062"/>
      <c r="I156" s="1063"/>
    </row>
    <row r="157" spans="1:9" s="73" customFormat="1" ht="15" hidden="1" customHeight="1" x14ac:dyDescent="0.2">
      <c r="A157" s="1075"/>
      <c r="B157" s="1068"/>
      <c r="C157" s="1061">
        <v>0</v>
      </c>
      <c r="D157" s="1062">
        <v>0</v>
      </c>
      <c r="E157" s="1063">
        <v>0</v>
      </c>
      <c r="F157" s="1062"/>
      <c r="G157" s="1062"/>
      <c r="H157" s="1062"/>
      <c r="I157" s="1063"/>
    </row>
    <row r="158" spans="1:9" s="73" customFormat="1" ht="15" hidden="1" customHeight="1" x14ac:dyDescent="0.2">
      <c r="A158" s="1075"/>
      <c r="B158" s="1068"/>
      <c r="C158" s="1061">
        <v>0</v>
      </c>
      <c r="D158" s="1062">
        <v>0</v>
      </c>
      <c r="E158" s="1063">
        <v>0</v>
      </c>
      <c r="F158" s="1062"/>
      <c r="G158" s="1062"/>
      <c r="H158" s="1062"/>
      <c r="I158" s="1063"/>
    </row>
    <row r="159" spans="1:9" s="73" customFormat="1" ht="15" hidden="1" customHeight="1" x14ac:dyDescent="0.2">
      <c r="A159" s="1075"/>
      <c r="B159" s="1068"/>
      <c r="C159" s="1061">
        <v>0</v>
      </c>
      <c r="D159" s="1062">
        <v>0</v>
      </c>
      <c r="E159" s="1063">
        <v>0</v>
      </c>
      <c r="F159" s="1062"/>
      <c r="G159" s="1062"/>
      <c r="H159" s="1062"/>
      <c r="I159" s="1063"/>
    </row>
    <row r="160" spans="1:9" s="73" customFormat="1" ht="15" hidden="1" customHeight="1" x14ac:dyDescent="0.2">
      <c r="A160" s="1075"/>
      <c r="B160" s="1068"/>
      <c r="C160" s="1061">
        <v>0</v>
      </c>
      <c r="D160" s="1062">
        <v>0</v>
      </c>
      <c r="E160" s="1063">
        <v>0</v>
      </c>
      <c r="F160" s="1062"/>
      <c r="G160" s="1062"/>
      <c r="H160" s="1062"/>
      <c r="I160" s="1063"/>
    </row>
    <row r="161" spans="1:9" s="73" customFormat="1" ht="15" hidden="1" customHeight="1" x14ac:dyDescent="0.2">
      <c r="A161" s="1075"/>
      <c r="B161" s="1068"/>
      <c r="C161" s="1061">
        <v>0</v>
      </c>
      <c r="D161" s="1062">
        <v>0</v>
      </c>
      <c r="E161" s="1063">
        <v>0</v>
      </c>
      <c r="F161" s="1062"/>
      <c r="G161" s="1062"/>
      <c r="H161" s="1062"/>
      <c r="I161" s="1063"/>
    </row>
    <row r="162" spans="1:9" s="73" customFormat="1" ht="15" hidden="1" customHeight="1" x14ac:dyDescent="0.2">
      <c r="A162" s="1054"/>
      <c r="B162" s="1068"/>
      <c r="C162" s="1061">
        <v>0</v>
      </c>
      <c r="D162" s="1062">
        <v>0</v>
      </c>
      <c r="E162" s="1063">
        <v>0</v>
      </c>
      <c r="F162" s="1062"/>
      <c r="G162" s="1062"/>
      <c r="H162" s="1062"/>
      <c r="I162" s="1063"/>
    </row>
    <row r="163" spans="1:9" s="73" customFormat="1" ht="15.75" hidden="1" customHeight="1" x14ac:dyDescent="0.2">
      <c r="A163" s="1084"/>
      <c r="B163" s="1068"/>
      <c r="C163" s="1061"/>
      <c r="D163" s="1062"/>
      <c r="E163" s="1063"/>
      <c r="F163" s="1062"/>
      <c r="G163" s="1062"/>
      <c r="H163" s="1062"/>
      <c r="I163" s="1063"/>
    </row>
    <row r="164" spans="1:9" s="73" customFormat="1" ht="15.75" hidden="1" customHeight="1" x14ac:dyDescent="0.2">
      <c r="A164" s="773"/>
      <c r="B164" s="1078"/>
      <c r="C164" s="1079">
        <v>0</v>
      </c>
      <c r="D164" s="1080">
        <v>0</v>
      </c>
      <c r="E164" s="1081">
        <v>0</v>
      </c>
      <c r="F164" s="1080">
        <v>0</v>
      </c>
      <c r="G164" s="1080">
        <v>0</v>
      </c>
      <c r="H164" s="1080">
        <v>0</v>
      </c>
      <c r="I164" s="1081">
        <v>0</v>
      </c>
    </row>
    <row r="165" spans="1:9" s="73" customFormat="1" ht="15" hidden="1" customHeight="1" x14ac:dyDescent="0.2">
      <c r="A165" s="1075"/>
      <c r="B165" s="1065"/>
      <c r="C165" s="1061">
        <v>0</v>
      </c>
      <c r="D165" s="1062">
        <v>0</v>
      </c>
      <c r="E165" s="1063">
        <v>0</v>
      </c>
      <c r="F165" s="1062"/>
      <c r="G165" s="1062"/>
      <c r="H165" s="1062"/>
      <c r="I165" s="1063"/>
    </row>
    <row r="166" spans="1:9" s="73" customFormat="1" ht="15" hidden="1" customHeight="1" x14ac:dyDescent="0.2">
      <c r="A166" s="1075"/>
      <c r="B166" s="1065"/>
      <c r="C166" s="1061">
        <v>0</v>
      </c>
      <c r="D166" s="1062">
        <v>0</v>
      </c>
      <c r="E166" s="1063">
        <v>0</v>
      </c>
      <c r="F166" s="1062"/>
      <c r="G166" s="1062"/>
      <c r="H166" s="1062"/>
      <c r="I166" s="1063"/>
    </row>
    <row r="167" spans="1:9" s="73" customFormat="1" ht="15" hidden="1" customHeight="1" x14ac:dyDescent="0.2">
      <c r="A167" s="1075"/>
      <c r="B167" s="1065"/>
      <c r="C167" s="1061">
        <v>0</v>
      </c>
      <c r="D167" s="1062">
        <v>0</v>
      </c>
      <c r="E167" s="1063">
        <v>0</v>
      </c>
      <c r="F167" s="1062"/>
      <c r="G167" s="1062"/>
      <c r="H167" s="1062"/>
      <c r="I167" s="1063"/>
    </row>
    <row r="168" spans="1:9" s="73" customFormat="1" ht="15" hidden="1" customHeight="1" x14ac:dyDescent="0.2">
      <c r="A168" s="1075"/>
      <c r="B168" s="1065"/>
      <c r="C168" s="1061">
        <v>0</v>
      </c>
      <c r="D168" s="1062">
        <v>0</v>
      </c>
      <c r="E168" s="1063">
        <v>0</v>
      </c>
      <c r="F168" s="1062"/>
      <c r="G168" s="1062"/>
      <c r="H168" s="1062"/>
      <c r="I168" s="1063"/>
    </row>
    <row r="169" spans="1:9" s="73" customFormat="1" ht="15" hidden="1" customHeight="1" x14ac:dyDescent="0.2">
      <c r="A169" s="1075"/>
      <c r="B169" s="1065"/>
      <c r="C169" s="1061">
        <v>0</v>
      </c>
      <c r="D169" s="1062">
        <v>0</v>
      </c>
      <c r="E169" s="1063">
        <v>0</v>
      </c>
      <c r="F169" s="1062"/>
      <c r="G169" s="1062"/>
      <c r="H169" s="1062"/>
      <c r="I169" s="1063"/>
    </row>
    <row r="170" spans="1:9" s="73" customFormat="1" ht="15" hidden="1" customHeight="1" x14ac:dyDescent="0.2">
      <c r="A170" s="1075"/>
      <c r="B170" s="1065"/>
      <c r="C170" s="1061">
        <v>0</v>
      </c>
      <c r="D170" s="1062">
        <v>0</v>
      </c>
      <c r="E170" s="1063">
        <v>0</v>
      </c>
      <c r="F170" s="1062"/>
      <c r="G170" s="1062"/>
      <c r="H170" s="1062"/>
      <c r="I170" s="1063"/>
    </row>
    <row r="171" spans="1:9" s="73" customFormat="1" ht="15" hidden="1" customHeight="1" x14ac:dyDescent="0.2">
      <c r="A171" s="1075"/>
      <c r="B171" s="1065"/>
      <c r="C171" s="1061">
        <v>0</v>
      </c>
      <c r="D171" s="1062">
        <v>0</v>
      </c>
      <c r="E171" s="1063">
        <v>0</v>
      </c>
      <c r="F171" s="1062"/>
      <c r="G171" s="1062"/>
      <c r="H171" s="1062"/>
      <c r="I171" s="1063"/>
    </row>
    <row r="172" spans="1:9" s="73" customFormat="1" ht="15" hidden="1" customHeight="1" x14ac:dyDescent="0.2">
      <c r="A172" s="1075"/>
      <c r="B172" s="1065"/>
      <c r="C172" s="1061">
        <v>0</v>
      </c>
      <c r="D172" s="1062">
        <v>0</v>
      </c>
      <c r="E172" s="1063">
        <v>0</v>
      </c>
      <c r="F172" s="1062"/>
      <c r="G172" s="1062"/>
      <c r="H172" s="1062"/>
      <c r="I172" s="1063"/>
    </row>
    <row r="173" spans="1:9" s="73" customFormat="1" ht="15" hidden="1" customHeight="1" x14ac:dyDescent="0.2">
      <c r="A173" s="1075"/>
      <c r="B173" s="1065"/>
      <c r="C173" s="1061">
        <v>0</v>
      </c>
      <c r="D173" s="1062">
        <v>0</v>
      </c>
      <c r="E173" s="1063">
        <v>0</v>
      </c>
      <c r="F173" s="1062"/>
      <c r="G173" s="1062"/>
      <c r="H173" s="1062"/>
      <c r="I173" s="1063"/>
    </row>
    <row r="174" spans="1:9" s="73" customFormat="1" ht="15" hidden="1" customHeight="1" x14ac:dyDescent="0.2">
      <c r="A174" s="1075"/>
      <c r="B174" s="1065"/>
      <c r="C174" s="1061">
        <v>0</v>
      </c>
      <c r="D174" s="1062">
        <v>0</v>
      </c>
      <c r="E174" s="1063">
        <v>0</v>
      </c>
      <c r="F174" s="1062"/>
      <c r="G174" s="1062"/>
      <c r="H174" s="1062"/>
      <c r="I174" s="1063"/>
    </row>
    <row r="175" spans="1:9" s="73" customFormat="1" ht="15" hidden="1" customHeight="1" x14ac:dyDescent="0.2">
      <c r="A175" s="1075"/>
      <c r="B175" s="1065"/>
      <c r="C175" s="1061">
        <v>0</v>
      </c>
      <c r="D175" s="1062">
        <v>0</v>
      </c>
      <c r="E175" s="1063">
        <v>0</v>
      </c>
      <c r="F175" s="1062"/>
      <c r="G175" s="1062"/>
      <c r="H175" s="1062"/>
      <c r="I175" s="1063"/>
    </row>
    <row r="176" spans="1:9" s="73" customFormat="1" ht="15" hidden="1" customHeight="1" x14ac:dyDescent="0.2">
      <c r="A176" s="1075"/>
      <c r="B176" s="1065"/>
      <c r="C176" s="1061">
        <v>0</v>
      </c>
      <c r="D176" s="1062">
        <v>0</v>
      </c>
      <c r="E176" s="1063">
        <v>0</v>
      </c>
      <c r="F176" s="1062"/>
      <c r="G176" s="1062"/>
      <c r="H176" s="1062"/>
      <c r="I176" s="1063"/>
    </row>
    <row r="177" spans="1:9" s="73" customFormat="1" ht="15" hidden="1" customHeight="1" x14ac:dyDescent="0.2">
      <c r="A177" s="1075"/>
      <c r="B177" s="1065"/>
      <c r="C177" s="1061">
        <v>0</v>
      </c>
      <c r="D177" s="1062">
        <v>0</v>
      </c>
      <c r="E177" s="1063">
        <v>0</v>
      </c>
      <c r="F177" s="1062"/>
      <c r="G177" s="1062"/>
      <c r="H177" s="1062"/>
      <c r="I177" s="1063"/>
    </row>
    <row r="178" spans="1:9" s="73" customFormat="1" ht="15" hidden="1" customHeight="1" x14ac:dyDescent="0.2">
      <c r="A178" s="1075"/>
      <c r="B178" s="1065"/>
      <c r="C178" s="1061">
        <v>0</v>
      </c>
      <c r="D178" s="1062">
        <v>0</v>
      </c>
      <c r="E178" s="1063">
        <v>0</v>
      </c>
      <c r="F178" s="1062"/>
      <c r="G178" s="1062"/>
      <c r="H178" s="1062"/>
      <c r="I178" s="1063"/>
    </row>
    <row r="179" spans="1:9" s="73" customFormat="1" ht="15" hidden="1" customHeight="1" x14ac:dyDescent="0.2">
      <c r="A179" s="1075"/>
      <c r="B179" s="1065"/>
      <c r="C179" s="1061">
        <v>0</v>
      </c>
      <c r="D179" s="1062">
        <v>0</v>
      </c>
      <c r="E179" s="1063">
        <v>0</v>
      </c>
      <c r="F179" s="1062"/>
      <c r="G179" s="1062"/>
      <c r="H179" s="1062"/>
      <c r="I179" s="1063"/>
    </row>
    <row r="180" spans="1:9" s="73" customFormat="1" ht="15" hidden="1" customHeight="1" x14ac:dyDescent="0.2">
      <c r="A180" s="1075"/>
      <c r="B180" s="1065"/>
      <c r="C180" s="1061">
        <v>0</v>
      </c>
      <c r="D180" s="1062">
        <v>0</v>
      </c>
      <c r="E180" s="1063">
        <v>0</v>
      </c>
      <c r="F180" s="1062"/>
      <c r="G180" s="1062"/>
      <c r="H180" s="1062"/>
      <c r="I180" s="1063"/>
    </row>
    <row r="181" spans="1:9" s="73" customFormat="1" ht="15" hidden="1" customHeight="1" x14ac:dyDescent="0.2">
      <c r="A181" s="1075"/>
      <c r="B181" s="1065"/>
      <c r="C181" s="1061">
        <v>0</v>
      </c>
      <c r="D181" s="1062">
        <v>0</v>
      </c>
      <c r="E181" s="1063">
        <v>0</v>
      </c>
      <c r="F181" s="1062"/>
      <c r="G181" s="1062"/>
      <c r="H181" s="1062"/>
      <c r="I181" s="1063"/>
    </row>
    <row r="182" spans="1:9" s="73" customFormat="1" ht="15" hidden="1" customHeight="1" x14ac:dyDescent="0.2">
      <c r="A182" s="1075"/>
      <c r="B182" s="1065"/>
      <c r="C182" s="1061">
        <v>0</v>
      </c>
      <c r="D182" s="1062">
        <v>0</v>
      </c>
      <c r="E182" s="1063">
        <v>0</v>
      </c>
      <c r="F182" s="1062"/>
      <c r="G182" s="1062"/>
      <c r="H182" s="1062"/>
      <c r="I182" s="1063"/>
    </row>
    <row r="183" spans="1:9" s="73" customFormat="1" ht="15" hidden="1" customHeight="1" x14ac:dyDescent="0.2">
      <c r="A183" s="1075"/>
      <c r="B183" s="1065"/>
      <c r="C183" s="1061">
        <v>0</v>
      </c>
      <c r="D183" s="1062">
        <v>0</v>
      </c>
      <c r="E183" s="1063">
        <v>0</v>
      </c>
      <c r="F183" s="1062"/>
      <c r="G183" s="1062"/>
      <c r="H183" s="1062"/>
      <c r="I183" s="1063"/>
    </row>
    <row r="184" spans="1:9" s="73" customFormat="1" ht="15" hidden="1" customHeight="1" x14ac:dyDescent="0.2">
      <c r="A184" s="1075"/>
      <c r="B184" s="1065"/>
      <c r="C184" s="1061">
        <v>0</v>
      </c>
      <c r="D184" s="1062">
        <v>0</v>
      </c>
      <c r="E184" s="1063">
        <v>0</v>
      </c>
      <c r="F184" s="1062"/>
      <c r="G184" s="1062"/>
      <c r="H184" s="1062"/>
      <c r="I184" s="1063"/>
    </row>
    <row r="185" spans="1:9" s="73" customFormat="1" ht="15" hidden="1" customHeight="1" x14ac:dyDescent="0.2">
      <c r="A185" s="1075"/>
      <c r="B185" s="1065"/>
      <c r="C185" s="1061">
        <v>0</v>
      </c>
      <c r="D185" s="1062">
        <v>0</v>
      </c>
      <c r="E185" s="1063">
        <v>0</v>
      </c>
      <c r="F185" s="1062"/>
      <c r="G185" s="1062"/>
      <c r="H185" s="1062"/>
      <c r="I185" s="1063"/>
    </row>
    <row r="186" spans="1:9" s="73" customFormat="1" ht="15" hidden="1" customHeight="1" x14ac:dyDescent="0.2">
      <c r="A186" s="1075"/>
      <c r="B186" s="1065"/>
      <c r="C186" s="1061">
        <v>0</v>
      </c>
      <c r="D186" s="1062">
        <v>0</v>
      </c>
      <c r="E186" s="1063">
        <v>0</v>
      </c>
      <c r="F186" s="1062"/>
      <c r="G186" s="1062"/>
      <c r="H186" s="1062"/>
      <c r="I186" s="1063"/>
    </row>
    <row r="187" spans="1:9" s="73" customFormat="1" ht="15" hidden="1" customHeight="1" x14ac:dyDescent="0.2">
      <c r="A187" s="1075"/>
      <c r="B187" s="1065"/>
      <c r="C187" s="1061">
        <v>0</v>
      </c>
      <c r="D187" s="1062">
        <v>0</v>
      </c>
      <c r="E187" s="1063">
        <v>0</v>
      </c>
      <c r="F187" s="1062"/>
      <c r="G187" s="1062"/>
      <c r="H187" s="1062"/>
      <c r="I187" s="1063"/>
    </row>
    <row r="188" spans="1:9" s="73" customFormat="1" ht="15" hidden="1" customHeight="1" x14ac:dyDescent="0.2">
      <c r="A188" s="1075"/>
      <c r="B188" s="1065"/>
      <c r="C188" s="1061">
        <v>0</v>
      </c>
      <c r="D188" s="1062">
        <v>0</v>
      </c>
      <c r="E188" s="1063">
        <v>0</v>
      </c>
      <c r="F188" s="1062"/>
      <c r="G188" s="1062"/>
      <c r="H188" s="1062"/>
      <c r="I188" s="1063"/>
    </row>
    <row r="189" spans="1:9" s="73" customFormat="1" ht="15" hidden="1" customHeight="1" x14ac:dyDescent="0.2">
      <c r="A189" s="1075"/>
      <c r="B189" s="1068"/>
      <c r="C189" s="1061">
        <v>0</v>
      </c>
      <c r="D189" s="1062">
        <v>0</v>
      </c>
      <c r="E189" s="1063">
        <v>0</v>
      </c>
      <c r="F189" s="1062"/>
      <c r="G189" s="1062"/>
      <c r="H189" s="1062"/>
      <c r="I189" s="1063"/>
    </row>
    <row r="190" spans="1:9" s="73" customFormat="1" ht="15" hidden="1" customHeight="1" x14ac:dyDescent="0.2">
      <c r="A190" s="1075"/>
      <c r="B190" s="1068"/>
      <c r="C190" s="1061">
        <v>0</v>
      </c>
      <c r="D190" s="1062">
        <v>0</v>
      </c>
      <c r="E190" s="1063">
        <v>0</v>
      </c>
      <c r="F190" s="1062"/>
      <c r="G190" s="1062"/>
      <c r="H190" s="1062"/>
      <c r="I190" s="1063"/>
    </row>
    <row r="191" spans="1:9" s="73" customFormat="1" ht="15" hidden="1" customHeight="1" x14ac:dyDescent="0.2">
      <c r="A191" s="1075"/>
      <c r="B191" s="1068"/>
      <c r="C191" s="1061">
        <v>0</v>
      </c>
      <c r="D191" s="1062">
        <v>0</v>
      </c>
      <c r="E191" s="1063">
        <v>0</v>
      </c>
      <c r="F191" s="1062"/>
      <c r="G191" s="1062"/>
      <c r="H191" s="1062"/>
      <c r="I191" s="1063"/>
    </row>
    <row r="192" spans="1:9" s="73" customFormat="1" ht="15" hidden="1" customHeight="1" x14ac:dyDescent="0.2">
      <c r="A192" s="1075"/>
      <c r="B192" s="1068"/>
      <c r="C192" s="1061">
        <v>0</v>
      </c>
      <c r="D192" s="1062">
        <v>0</v>
      </c>
      <c r="E192" s="1063">
        <v>0</v>
      </c>
      <c r="F192" s="1062"/>
      <c r="G192" s="1062"/>
      <c r="H192" s="1062"/>
      <c r="I192" s="1063"/>
    </row>
    <row r="193" spans="1:9" s="73" customFormat="1" ht="15" hidden="1" customHeight="1" x14ac:dyDescent="0.2">
      <c r="A193" s="1075"/>
      <c r="B193" s="1068"/>
      <c r="C193" s="1061">
        <v>0</v>
      </c>
      <c r="D193" s="1062">
        <v>0</v>
      </c>
      <c r="E193" s="1063">
        <v>0</v>
      </c>
      <c r="F193" s="1062"/>
      <c r="G193" s="1062"/>
      <c r="H193" s="1062"/>
      <c r="I193" s="1063"/>
    </row>
    <row r="194" spans="1:9" s="73" customFormat="1" ht="15" hidden="1" customHeight="1" x14ac:dyDescent="0.2">
      <c r="A194" s="1075"/>
      <c r="B194" s="1068"/>
      <c r="C194" s="1061">
        <v>0</v>
      </c>
      <c r="D194" s="1062">
        <v>0</v>
      </c>
      <c r="E194" s="1063">
        <v>0</v>
      </c>
      <c r="F194" s="1062"/>
      <c r="G194" s="1062"/>
      <c r="H194" s="1062"/>
      <c r="I194" s="1063"/>
    </row>
    <row r="195" spans="1:9" s="73" customFormat="1" ht="15" hidden="1" customHeight="1" x14ac:dyDescent="0.2">
      <c r="A195" s="1075"/>
      <c r="B195" s="1068"/>
      <c r="C195" s="1061">
        <v>0</v>
      </c>
      <c r="D195" s="1062">
        <v>0</v>
      </c>
      <c r="E195" s="1063">
        <v>0</v>
      </c>
      <c r="F195" s="1062"/>
      <c r="G195" s="1062"/>
      <c r="H195" s="1062"/>
      <c r="I195" s="1063"/>
    </row>
    <row r="196" spans="1:9" s="73" customFormat="1" ht="15" hidden="1" customHeight="1" x14ac:dyDescent="0.2">
      <c r="A196" s="1075"/>
      <c r="B196" s="1068"/>
      <c r="C196" s="1061">
        <v>0</v>
      </c>
      <c r="D196" s="1062">
        <v>0</v>
      </c>
      <c r="E196" s="1063">
        <v>0</v>
      </c>
      <c r="F196" s="1062"/>
      <c r="G196" s="1062"/>
      <c r="H196" s="1062"/>
      <c r="I196" s="1063"/>
    </row>
    <row r="197" spans="1:9" s="73" customFormat="1" ht="15" hidden="1" customHeight="1" x14ac:dyDescent="0.2">
      <c r="A197" s="1075"/>
      <c r="B197" s="1068"/>
      <c r="C197" s="1061">
        <v>0</v>
      </c>
      <c r="D197" s="1062">
        <v>0</v>
      </c>
      <c r="E197" s="1063">
        <v>0</v>
      </c>
      <c r="F197" s="1062"/>
      <c r="G197" s="1062"/>
      <c r="H197" s="1062"/>
      <c r="I197" s="1063"/>
    </row>
    <row r="198" spans="1:9" s="73" customFormat="1" ht="15" hidden="1" customHeight="1" x14ac:dyDescent="0.2">
      <c r="A198" s="1075"/>
      <c r="B198" s="1068"/>
      <c r="C198" s="1061">
        <v>0</v>
      </c>
      <c r="D198" s="1062">
        <v>0</v>
      </c>
      <c r="E198" s="1063">
        <v>0</v>
      </c>
      <c r="F198" s="1062"/>
      <c r="G198" s="1062"/>
      <c r="H198" s="1062"/>
      <c r="I198" s="1063"/>
    </row>
    <row r="199" spans="1:9" s="73" customFormat="1" ht="15" hidden="1" customHeight="1" x14ac:dyDescent="0.2">
      <c r="A199" s="1075"/>
      <c r="B199" s="1068"/>
      <c r="C199" s="1061">
        <v>0</v>
      </c>
      <c r="D199" s="1062">
        <v>0</v>
      </c>
      <c r="E199" s="1063">
        <v>0</v>
      </c>
      <c r="F199" s="1062"/>
      <c r="G199" s="1062"/>
      <c r="H199" s="1062"/>
      <c r="I199" s="1063"/>
    </row>
    <row r="200" spans="1:9" s="73" customFormat="1" ht="15" hidden="1" customHeight="1" x14ac:dyDescent="0.2">
      <c r="A200" s="1075"/>
      <c r="B200" s="1068"/>
      <c r="C200" s="1061">
        <v>0</v>
      </c>
      <c r="D200" s="1062">
        <v>0</v>
      </c>
      <c r="E200" s="1063">
        <v>0</v>
      </c>
      <c r="F200" s="1062"/>
      <c r="G200" s="1062"/>
      <c r="H200" s="1062"/>
      <c r="I200" s="1063"/>
    </row>
    <row r="201" spans="1:9" s="73" customFormat="1" ht="15" hidden="1" customHeight="1" x14ac:dyDescent="0.2">
      <c r="A201" s="1075"/>
      <c r="B201" s="1068"/>
      <c r="C201" s="1061">
        <v>0</v>
      </c>
      <c r="D201" s="1062">
        <v>0</v>
      </c>
      <c r="E201" s="1063">
        <v>0</v>
      </c>
      <c r="F201" s="1062"/>
      <c r="G201" s="1062"/>
      <c r="H201" s="1062"/>
      <c r="I201" s="1063"/>
    </row>
    <row r="202" spans="1:9" s="73" customFormat="1" ht="15" hidden="1" customHeight="1" x14ac:dyDescent="0.2">
      <c r="A202" s="1075"/>
      <c r="B202" s="1068"/>
      <c r="C202" s="1061">
        <v>0</v>
      </c>
      <c r="D202" s="1062">
        <v>0</v>
      </c>
      <c r="E202" s="1063">
        <v>0</v>
      </c>
      <c r="F202" s="1062"/>
      <c r="G202" s="1062"/>
      <c r="H202" s="1062"/>
      <c r="I202" s="1063"/>
    </row>
    <row r="203" spans="1:9" s="73" customFormat="1" ht="15" hidden="1" customHeight="1" x14ac:dyDescent="0.2">
      <c r="A203" s="1075"/>
      <c r="B203" s="1068"/>
      <c r="C203" s="1061">
        <v>0</v>
      </c>
      <c r="D203" s="1062">
        <v>0</v>
      </c>
      <c r="E203" s="1063">
        <v>0</v>
      </c>
      <c r="F203" s="1062"/>
      <c r="G203" s="1062"/>
      <c r="H203" s="1062"/>
      <c r="I203" s="1063"/>
    </row>
    <row r="204" spans="1:9" s="73" customFormat="1" ht="15" hidden="1" customHeight="1" x14ac:dyDescent="0.2">
      <c r="A204" s="1075"/>
      <c r="B204" s="1068"/>
      <c r="C204" s="1061">
        <v>0</v>
      </c>
      <c r="D204" s="1062">
        <v>0</v>
      </c>
      <c r="E204" s="1063">
        <v>0</v>
      </c>
      <c r="F204" s="1062"/>
      <c r="G204" s="1062"/>
      <c r="H204" s="1062"/>
      <c r="I204" s="1063"/>
    </row>
    <row r="205" spans="1:9" s="73" customFormat="1" ht="15" hidden="1" customHeight="1" x14ac:dyDescent="0.2">
      <c r="A205" s="1075"/>
      <c r="B205" s="1068"/>
      <c r="C205" s="1061">
        <v>0</v>
      </c>
      <c r="D205" s="1062">
        <v>0</v>
      </c>
      <c r="E205" s="1063">
        <v>0</v>
      </c>
      <c r="F205" s="1062"/>
      <c r="G205" s="1062"/>
      <c r="H205" s="1062"/>
      <c r="I205" s="1063"/>
    </row>
    <row r="206" spans="1:9" s="73" customFormat="1" ht="15" hidden="1" customHeight="1" x14ac:dyDescent="0.2">
      <c r="A206" s="1075"/>
      <c r="B206" s="1068"/>
      <c r="C206" s="1061">
        <v>0</v>
      </c>
      <c r="D206" s="1062">
        <v>0</v>
      </c>
      <c r="E206" s="1063">
        <v>0</v>
      </c>
      <c r="F206" s="1062"/>
      <c r="G206" s="1062"/>
      <c r="H206" s="1062"/>
      <c r="I206" s="1063"/>
    </row>
    <row r="207" spans="1:9" s="73" customFormat="1" ht="15" hidden="1" customHeight="1" x14ac:dyDescent="0.2">
      <c r="A207" s="1075"/>
      <c r="B207" s="1068"/>
      <c r="C207" s="1061">
        <v>0</v>
      </c>
      <c r="D207" s="1062">
        <v>0</v>
      </c>
      <c r="E207" s="1063">
        <v>0</v>
      </c>
      <c r="F207" s="1062"/>
      <c r="G207" s="1062"/>
      <c r="H207" s="1062"/>
      <c r="I207" s="1063"/>
    </row>
    <row r="208" spans="1:9" s="73" customFormat="1" ht="15" hidden="1" customHeight="1" x14ac:dyDescent="0.2">
      <c r="A208" s="1075"/>
      <c r="B208" s="1068"/>
      <c r="C208" s="1061">
        <v>0</v>
      </c>
      <c r="D208" s="1062">
        <v>0</v>
      </c>
      <c r="E208" s="1063">
        <v>0</v>
      </c>
      <c r="F208" s="1062"/>
      <c r="G208" s="1062"/>
      <c r="H208" s="1062"/>
      <c r="I208" s="1063"/>
    </row>
    <row r="209" spans="1:9" s="73" customFormat="1" ht="15" hidden="1" customHeight="1" x14ac:dyDescent="0.2">
      <c r="A209" s="1075"/>
      <c r="B209" s="1068"/>
      <c r="C209" s="1061">
        <v>0</v>
      </c>
      <c r="D209" s="1062">
        <v>0</v>
      </c>
      <c r="E209" s="1063">
        <v>0</v>
      </c>
      <c r="F209" s="1062"/>
      <c r="G209" s="1062"/>
      <c r="H209" s="1062"/>
      <c r="I209" s="1063"/>
    </row>
    <row r="210" spans="1:9" s="73" customFormat="1" ht="15" hidden="1" customHeight="1" x14ac:dyDescent="0.2">
      <c r="A210" s="795"/>
      <c r="B210" s="1068"/>
      <c r="C210" s="1061">
        <v>0</v>
      </c>
      <c r="D210" s="1062">
        <v>0</v>
      </c>
      <c r="E210" s="1063">
        <v>0</v>
      </c>
      <c r="F210" s="1062"/>
      <c r="G210" s="1062"/>
      <c r="H210" s="1062"/>
      <c r="I210" s="1063"/>
    </row>
    <row r="211" spans="1:9" s="73" customFormat="1" ht="15.75" hidden="1" customHeight="1" x14ac:dyDescent="0.2">
      <c r="A211" s="1075"/>
      <c r="B211" s="1068"/>
      <c r="C211" s="1061"/>
      <c r="D211" s="1062"/>
      <c r="E211" s="1063"/>
      <c r="F211" s="1062"/>
      <c r="G211" s="1062"/>
      <c r="H211" s="1062"/>
      <c r="I211" s="1063"/>
    </row>
    <row r="212" spans="1:9" s="73" customFormat="1" ht="15.75" hidden="1" customHeight="1" x14ac:dyDescent="0.2">
      <c r="A212" s="773"/>
      <c r="B212" s="1078"/>
      <c r="C212" s="1079">
        <v>0</v>
      </c>
      <c r="D212" s="1080">
        <v>0</v>
      </c>
      <c r="E212" s="1081">
        <v>0</v>
      </c>
      <c r="F212" s="1080">
        <v>0</v>
      </c>
      <c r="G212" s="1080">
        <v>0</v>
      </c>
      <c r="H212" s="1080">
        <v>0</v>
      </c>
      <c r="I212" s="1081">
        <v>0</v>
      </c>
    </row>
    <row r="213" spans="1:9" s="73" customFormat="1" ht="15" hidden="1" customHeight="1" x14ac:dyDescent="0.2">
      <c r="A213" s="1075"/>
      <c r="B213" s="1065"/>
      <c r="C213" s="1061">
        <v>0</v>
      </c>
      <c r="D213" s="1062">
        <v>0</v>
      </c>
      <c r="E213" s="1063">
        <v>0</v>
      </c>
      <c r="F213" s="1062"/>
      <c r="G213" s="1062"/>
      <c r="H213" s="1062"/>
      <c r="I213" s="1063"/>
    </row>
    <row r="214" spans="1:9" s="73" customFormat="1" ht="15" hidden="1" customHeight="1" x14ac:dyDescent="0.2">
      <c r="A214" s="1075"/>
      <c r="B214" s="1065"/>
      <c r="C214" s="1061">
        <v>0</v>
      </c>
      <c r="D214" s="1062">
        <v>0</v>
      </c>
      <c r="E214" s="1063">
        <v>0</v>
      </c>
      <c r="F214" s="1062"/>
      <c r="G214" s="1062"/>
      <c r="H214" s="1062"/>
      <c r="I214" s="1063"/>
    </row>
    <row r="215" spans="1:9" s="73" customFormat="1" ht="15" hidden="1" customHeight="1" x14ac:dyDescent="0.2">
      <c r="A215" s="1075"/>
      <c r="B215" s="1065"/>
      <c r="C215" s="1061">
        <v>0</v>
      </c>
      <c r="D215" s="1062">
        <v>0</v>
      </c>
      <c r="E215" s="1063">
        <v>0</v>
      </c>
      <c r="F215" s="1062"/>
      <c r="G215" s="1062"/>
      <c r="H215" s="1062"/>
      <c r="I215" s="1063"/>
    </row>
    <row r="216" spans="1:9" s="73" customFormat="1" ht="15" hidden="1" customHeight="1" x14ac:dyDescent="0.2">
      <c r="A216" s="1075"/>
      <c r="B216" s="1065"/>
      <c r="C216" s="1061">
        <v>0</v>
      </c>
      <c r="D216" s="1062">
        <v>0</v>
      </c>
      <c r="E216" s="1063">
        <v>0</v>
      </c>
      <c r="F216" s="1062"/>
      <c r="G216" s="1062"/>
      <c r="H216" s="1062"/>
      <c r="I216" s="1063"/>
    </row>
    <row r="217" spans="1:9" s="73" customFormat="1" ht="15" hidden="1" customHeight="1" x14ac:dyDescent="0.2">
      <c r="A217" s="1075"/>
      <c r="B217" s="1065"/>
      <c r="C217" s="1061">
        <v>0</v>
      </c>
      <c r="D217" s="1062">
        <v>0</v>
      </c>
      <c r="E217" s="1063">
        <v>0</v>
      </c>
      <c r="F217" s="1062"/>
      <c r="G217" s="1062"/>
      <c r="H217" s="1062"/>
      <c r="I217" s="1063"/>
    </row>
    <row r="218" spans="1:9" s="73" customFormat="1" ht="15" hidden="1" customHeight="1" x14ac:dyDescent="0.2">
      <c r="A218" s="1075"/>
      <c r="B218" s="1065"/>
      <c r="C218" s="1061">
        <v>0</v>
      </c>
      <c r="D218" s="1062">
        <v>0</v>
      </c>
      <c r="E218" s="1063">
        <v>0</v>
      </c>
      <c r="F218" s="1062"/>
      <c r="G218" s="1062"/>
      <c r="H218" s="1062"/>
      <c r="I218" s="1063"/>
    </row>
    <row r="219" spans="1:9" s="73" customFormat="1" ht="15" hidden="1" customHeight="1" x14ac:dyDescent="0.2">
      <c r="A219" s="1075"/>
      <c r="B219" s="1065"/>
      <c r="C219" s="1061">
        <v>0</v>
      </c>
      <c r="D219" s="1062">
        <v>0</v>
      </c>
      <c r="E219" s="1063">
        <v>0</v>
      </c>
      <c r="F219" s="1062"/>
      <c r="G219" s="1062"/>
      <c r="H219" s="1062"/>
      <c r="I219" s="1063"/>
    </row>
    <row r="220" spans="1:9" s="73" customFormat="1" ht="15" hidden="1" customHeight="1" x14ac:dyDescent="0.2">
      <c r="A220" s="1075"/>
      <c r="B220" s="1065"/>
      <c r="C220" s="1061">
        <v>0</v>
      </c>
      <c r="D220" s="1062">
        <v>0</v>
      </c>
      <c r="E220" s="1063">
        <v>0</v>
      </c>
      <c r="F220" s="1062"/>
      <c r="G220" s="1062"/>
      <c r="H220" s="1062"/>
      <c r="I220" s="1063"/>
    </row>
    <row r="221" spans="1:9" s="73" customFormat="1" ht="15" hidden="1" customHeight="1" x14ac:dyDescent="0.2">
      <c r="A221" s="1075"/>
      <c r="B221" s="1065"/>
      <c r="C221" s="1061">
        <v>0</v>
      </c>
      <c r="D221" s="1062">
        <v>0</v>
      </c>
      <c r="E221" s="1063">
        <v>0</v>
      </c>
      <c r="F221" s="1062"/>
      <c r="G221" s="1062"/>
      <c r="H221" s="1062"/>
      <c r="I221" s="1063"/>
    </row>
    <row r="222" spans="1:9" s="73" customFormat="1" ht="15" hidden="1" customHeight="1" x14ac:dyDescent="0.2">
      <c r="A222" s="1075"/>
      <c r="B222" s="1065"/>
      <c r="C222" s="1061">
        <v>0</v>
      </c>
      <c r="D222" s="1062">
        <v>0</v>
      </c>
      <c r="E222" s="1063">
        <v>0</v>
      </c>
      <c r="F222" s="1062"/>
      <c r="G222" s="1062"/>
      <c r="H222" s="1062"/>
      <c r="I222" s="1063"/>
    </row>
    <row r="223" spans="1:9" s="73" customFormat="1" ht="15" hidden="1" customHeight="1" x14ac:dyDescent="0.2">
      <c r="A223" s="1075"/>
      <c r="B223" s="1065"/>
      <c r="C223" s="1061">
        <v>0</v>
      </c>
      <c r="D223" s="1062">
        <v>0</v>
      </c>
      <c r="E223" s="1063">
        <v>0</v>
      </c>
      <c r="F223" s="1062"/>
      <c r="G223" s="1062"/>
      <c r="H223" s="1062"/>
      <c r="I223" s="1063"/>
    </row>
    <row r="224" spans="1:9" s="73" customFormat="1" ht="15" hidden="1" customHeight="1" x14ac:dyDescent="0.2">
      <c r="A224" s="1075"/>
      <c r="B224" s="1065"/>
      <c r="C224" s="1061">
        <v>0</v>
      </c>
      <c r="D224" s="1062">
        <v>0</v>
      </c>
      <c r="E224" s="1063">
        <v>0</v>
      </c>
      <c r="F224" s="1062"/>
      <c r="G224" s="1062"/>
      <c r="H224" s="1062"/>
      <c r="I224" s="1063"/>
    </row>
    <row r="225" spans="1:9" s="73" customFormat="1" ht="15" hidden="1" customHeight="1" x14ac:dyDescent="0.2">
      <c r="A225" s="1075"/>
      <c r="B225" s="1065"/>
      <c r="C225" s="1061">
        <v>0</v>
      </c>
      <c r="D225" s="1062">
        <v>0</v>
      </c>
      <c r="E225" s="1063">
        <v>0</v>
      </c>
      <c r="F225" s="1062"/>
      <c r="G225" s="1062"/>
      <c r="H225" s="1062"/>
      <c r="I225" s="1063"/>
    </row>
    <row r="226" spans="1:9" s="73" customFormat="1" ht="15" hidden="1" customHeight="1" x14ac:dyDescent="0.2">
      <c r="A226" s="1075"/>
      <c r="B226" s="1065"/>
      <c r="C226" s="1061">
        <v>0</v>
      </c>
      <c r="D226" s="1062">
        <v>0</v>
      </c>
      <c r="E226" s="1063">
        <v>0</v>
      </c>
      <c r="F226" s="1062"/>
      <c r="G226" s="1062"/>
      <c r="H226" s="1062"/>
      <c r="I226" s="1063"/>
    </row>
    <row r="227" spans="1:9" s="73" customFormat="1" ht="15" hidden="1" customHeight="1" x14ac:dyDescent="0.2">
      <c r="A227" s="1075"/>
      <c r="B227" s="1065"/>
      <c r="C227" s="1061">
        <v>0</v>
      </c>
      <c r="D227" s="1062">
        <v>0</v>
      </c>
      <c r="E227" s="1063">
        <v>0</v>
      </c>
      <c r="F227" s="1062"/>
      <c r="G227" s="1062"/>
      <c r="H227" s="1062"/>
      <c r="I227" s="1063"/>
    </row>
    <row r="228" spans="1:9" s="73" customFormat="1" ht="15" hidden="1" customHeight="1" x14ac:dyDescent="0.2">
      <c r="A228" s="1075"/>
      <c r="B228" s="1065"/>
      <c r="C228" s="1061">
        <v>0</v>
      </c>
      <c r="D228" s="1062">
        <v>0</v>
      </c>
      <c r="E228" s="1063">
        <v>0</v>
      </c>
      <c r="F228" s="1062"/>
      <c r="G228" s="1062"/>
      <c r="H228" s="1062"/>
      <c r="I228" s="1063"/>
    </row>
    <row r="229" spans="1:9" s="73" customFormat="1" ht="15" hidden="1" customHeight="1" x14ac:dyDescent="0.2">
      <c r="A229" s="1075"/>
      <c r="B229" s="1065"/>
      <c r="C229" s="1061">
        <v>0</v>
      </c>
      <c r="D229" s="1062">
        <v>0</v>
      </c>
      <c r="E229" s="1063">
        <v>0</v>
      </c>
      <c r="F229" s="1062"/>
      <c r="G229" s="1062"/>
      <c r="H229" s="1062"/>
      <c r="I229" s="1063"/>
    </row>
    <row r="230" spans="1:9" s="73" customFormat="1" ht="15" hidden="1" customHeight="1" x14ac:dyDescent="0.2">
      <c r="A230" s="1075"/>
      <c r="B230" s="1065"/>
      <c r="C230" s="1061">
        <v>0</v>
      </c>
      <c r="D230" s="1062">
        <v>0</v>
      </c>
      <c r="E230" s="1063">
        <v>0</v>
      </c>
      <c r="F230" s="1062"/>
      <c r="G230" s="1062"/>
      <c r="H230" s="1062"/>
      <c r="I230" s="1063"/>
    </row>
    <row r="231" spans="1:9" s="73" customFormat="1" ht="15" hidden="1" customHeight="1" x14ac:dyDescent="0.2">
      <c r="A231" s="1075"/>
      <c r="B231" s="1065"/>
      <c r="C231" s="1061">
        <v>0</v>
      </c>
      <c r="D231" s="1062">
        <v>0</v>
      </c>
      <c r="E231" s="1063">
        <v>0</v>
      </c>
      <c r="F231" s="1062"/>
      <c r="G231" s="1062"/>
      <c r="H231" s="1062"/>
      <c r="I231" s="1063"/>
    </row>
    <row r="232" spans="1:9" s="73" customFormat="1" ht="15" hidden="1" customHeight="1" x14ac:dyDescent="0.2">
      <c r="A232" s="1075"/>
      <c r="B232" s="1065"/>
      <c r="C232" s="1061">
        <v>0</v>
      </c>
      <c r="D232" s="1062">
        <v>0</v>
      </c>
      <c r="E232" s="1063">
        <v>0</v>
      </c>
      <c r="F232" s="1062"/>
      <c r="G232" s="1062"/>
      <c r="H232" s="1062"/>
      <c r="I232" s="1063"/>
    </row>
    <row r="233" spans="1:9" s="73" customFormat="1" ht="15" hidden="1" customHeight="1" x14ac:dyDescent="0.2">
      <c r="A233" s="1075"/>
      <c r="B233" s="1068"/>
      <c r="C233" s="1061">
        <v>0</v>
      </c>
      <c r="D233" s="1062">
        <v>0</v>
      </c>
      <c r="E233" s="1063">
        <v>0</v>
      </c>
      <c r="F233" s="1062"/>
      <c r="G233" s="1062"/>
      <c r="H233" s="1062"/>
      <c r="I233" s="1063"/>
    </row>
    <row r="234" spans="1:9" s="73" customFormat="1" ht="15" hidden="1" customHeight="1" x14ac:dyDescent="0.2">
      <c r="A234" s="1075"/>
      <c r="B234" s="1068"/>
      <c r="C234" s="1061">
        <v>0</v>
      </c>
      <c r="D234" s="1062">
        <v>0</v>
      </c>
      <c r="E234" s="1063">
        <v>0</v>
      </c>
      <c r="F234" s="1062"/>
      <c r="G234" s="1062"/>
      <c r="H234" s="1062"/>
      <c r="I234" s="1063"/>
    </row>
    <row r="235" spans="1:9" s="73" customFormat="1" ht="15" hidden="1" customHeight="1" x14ac:dyDescent="0.2">
      <c r="A235" s="1075"/>
      <c r="B235" s="1068"/>
      <c r="C235" s="1061">
        <v>0</v>
      </c>
      <c r="D235" s="1062">
        <v>0</v>
      </c>
      <c r="E235" s="1063">
        <v>0</v>
      </c>
      <c r="F235" s="1062"/>
      <c r="G235" s="1062"/>
      <c r="H235" s="1062"/>
      <c r="I235" s="1063"/>
    </row>
    <row r="236" spans="1:9" s="73" customFormat="1" ht="15" hidden="1" customHeight="1" x14ac:dyDescent="0.2">
      <c r="A236" s="1075"/>
      <c r="B236" s="1068"/>
      <c r="C236" s="1061">
        <v>0</v>
      </c>
      <c r="D236" s="1062">
        <v>0</v>
      </c>
      <c r="E236" s="1063">
        <v>0</v>
      </c>
      <c r="F236" s="1062"/>
      <c r="G236" s="1062"/>
      <c r="H236" s="1062"/>
      <c r="I236" s="1063"/>
    </row>
    <row r="237" spans="1:9" s="73" customFormat="1" ht="15" hidden="1" customHeight="1" x14ac:dyDescent="0.2">
      <c r="A237" s="1075"/>
      <c r="B237" s="1068"/>
      <c r="C237" s="1061">
        <v>0</v>
      </c>
      <c r="D237" s="1062">
        <v>0</v>
      </c>
      <c r="E237" s="1063">
        <v>0</v>
      </c>
      <c r="F237" s="1062"/>
      <c r="G237" s="1062"/>
      <c r="H237" s="1062"/>
      <c r="I237" s="1063"/>
    </row>
    <row r="238" spans="1:9" s="73" customFormat="1" ht="15" hidden="1" customHeight="1" x14ac:dyDescent="0.2">
      <c r="A238" s="1075"/>
      <c r="B238" s="1068"/>
      <c r="C238" s="1061">
        <v>0</v>
      </c>
      <c r="D238" s="1062">
        <v>0</v>
      </c>
      <c r="E238" s="1063">
        <v>0</v>
      </c>
      <c r="F238" s="1062"/>
      <c r="G238" s="1062"/>
      <c r="H238" s="1062"/>
      <c r="I238" s="1063"/>
    </row>
    <row r="239" spans="1:9" s="73" customFormat="1" ht="15" hidden="1" customHeight="1" x14ac:dyDescent="0.2">
      <c r="A239" s="1075"/>
      <c r="B239" s="1068"/>
      <c r="C239" s="1061">
        <v>0</v>
      </c>
      <c r="D239" s="1062">
        <v>0</v>
      </c>
      <c r="E239" s="1063">
        <v>0</v>
      </c>
      <c r="F239" s="1062"/>
      <c r="G239" s="1062"/>
      <c r="H239" s="1062"/>
      <c r="I239" s="1063"/>
    </row>
    <row r="240" spans="1:9" s="73" customFormat="1" ht="15.75" hidden="1" customHeight="1" x14ac:dyDescent="0.2">
      <c r="A240" s="795"/>
      <c r="B240" s="1068"/>
      <c r="C240" s="1061"/>
      <c r="D240" s="1062"/>
      <c r="E240" s="1063"/>
      <c r="F240" s="1062"/>
      <c r="G240" s="1062"/>
      <c r="H240" s="1062"/>
      <c r="I240" s="1063"/>
    </row>
    <row r="241" spans="1:9" s="73" customFormat="1" ht="15.75" hidden="1" customHeight="1" x14ac:dyDescent="0.2">
      <c r="A241" s="773"/>
      <c r="B241" s="1078"/>
      <c r="C241" s="1079">
        <v>0</v>
      </c>
      <c r="D241" s="1080">
        <v>0</v>
      </c>
      <c r="E241" s="1081">
        <v>0</v>
      </c>
      <c r="F241" s="1080">
        <v>0</v>
      </c>
      <c r="G241" s="1080">
        <v>0</v>
      </c>
      <c r="H241" s="1080">
        <v>0</v>
      </c>
      <c r="I241" s="1081">
        <v>0</v>
      </c>
    </row>
    <row r="242" spans="1:9" s="73" customFormat="1" ht="15" hidden="1" customHeight="1" x14ac:dyDescent="0.2">
      <c r="A242" s="1075"/>
      <c r="B242" s="1065"/>
      <c r="C242" s="1061">
        <v>0</v>
      </c>
      <c r="D242" s="1062">
        <v>0</v>
      </c>
      <c r="E242" s="1063">
        <v>0</v>
      </c>
      <c r="F242" s="1062"/>
      <c r="G242" s="1062"/>
      <c r="H242" s="1062"/>
      <c r="I242" s="1063"/>
    </row>
    <row r="243" spans="1:9" s="73" customFormat="1" ht="15" hidden="1" customHeight="1" x14ac:dyDescent="0.2">
      <c r="A243" s="1075"/>
      <c r="B243" s="1065"/>
      <c r="C243" s="1061">
        <v>0</v>
      </c>
      <c r="D243" s="1062">
        <v>0</v>
      </c>
      <c r="E243" s="1063">
        <v>0</v>
      </c>
      <c r="F243" s="1062"/>
      <c r="G243" s="1062"/>
      <c r="H243" s="1062"/>
      <c r="I243" s="1063"/>
    </row>
    <row r="244" spans="1:9" s="73" customFormat="1" ht="15" hidden="1" customHeight="1" x14ac:dyDescent="0.2">
      <c r="A244" s="1075"/>
      <c r="B244" s="1065"/>
      <c r="C244" s="1061">
        <v>0</v>
      </c>
      <c r="D244" s="1062">
        <v>0</v>
      </c>
      <c r="E244" s="1063">
        <v>0</v>
      </c>
      <c r="F244" s="1062"/>
      <c r="G244" s="1062"/>
      <c r="H244" s="1062"/>
      <c r="I244" s="1063"/>
    </row>
    <row r="245" spans="1:9" s="73" customFormat="1" ht="15" hidden="1" customHeight="1" x14ac:dyDescent="0.2">
      <c r="A245" s="1075"/>
      <c r="B245" s="1065"/>
      <c r="C245" s="1061">
        <v>0</v>
      </c>
      <c r="D245" s="1062">
        <v>0</v>
      </c>
      <c r="E245" s="1063">
        <v>0</v>
      </c>
      <c r="F245" s="1062"/>
      <c r="G245" s="1062"/>
      <c r="H245" s="1062"/>
      <c r="I245" s="1063"/>
    </row>
    <row r="246" spans="1:9" s="73" customFormat="1" ht="15" hidden="1" customHeight="1" x14ac:dyDescent="0.2">
      <c r="A246" s="1075"/>
      <c r="B246" s="1065"/>
      <c r="C246" s="1061">
        <v>0</v>
      </c>
      <c r="D246" s="1062">
        <v>0</v>
      </c>
      <c r="E246" s="1063">
        <v>0</v>
      </c>
      <c r="F246" s="1062"/>
      <c r="G246" s="1062"/>
      <c r="H246" s="1062"/>
      <c r="I246" s="1063"/>
    </row>
    <row r="247" spans="1:9" s="73" customFormat="1" ht="15" hidden="1" customHeight="1" x14ac:dyDescent="0.2">
      <c r="A247" s="1075"/>
      <c r="B247" s="1065"/>
      <c r="C247" s="1061">
        <v>0</v>
      </c>
      <c r="D247" s="1062">
        <v>0</v>
      </c>
      <c r="E247" s="1063">
        <v>0</v>
      </c>
      <c r="F247" s="1062"/>
      <c r="G247" s="1062"/>
      <c r="H247" s="1062"/>
      <c r="I247" s="1063"/>
    </row>
    <row r="248" spans="1:9" s="73" customFormat="1" ht="15" hidden="1" customHeight="1" x14ac:dyDescent="0.2">
      <c r="A248" s="1075"/>
      <c r="B248" s="1065"/>
      <c r="C248" s="1061">
        <v>0</v>
      </c>
      <c r="D248" s="1062">
        <v>0</v>
      </c>
      <c r="E248" s="1063">
        <v>0</v>
      </c>
      <c r="F248" s="1062"/>
      <c r="G248" s="1062"/>
      <c r="H248" s="1062"/>
      <c r="I248" s="1063"/>
    </row>
    <row r="249" spans="1:9" s="73" customFormat="1" ht="15" hidden="1" customHeight="1" x14ac:dyDescent="0.2">
      <c r="A249" s="1075"/>
      <c r="B249" s="1065"/>
      <c r="C249" s="1061">
        <v>0</v>
      </c>
      <c r="D249" s="1062">
        <v>0</v>
      </c>
      <c r="E249" s="1063">
        <v>0</v>
      </c>
      <c r="F249" s="1062"/>
      <c r="G249" s="1062"/>
      <c r="H249" s="1062"/>
      <c r="I249" s="1063"/>
    </row>
    <row r="250" spans="1:9" s="73" customFormat="1" ht="15" hidden="1" customHeight="1" x14ac:dyDescent="0.2">
      <c r="A250" s="1075"/>
      <c r="B250" s="1065"/>
      <c r="C250" s="1061">
        <v>0</v>
      </c>
      <c r="D250" s="1062">
        <v>0</v>
      </c>
      <c r="E250" s="1063">
        <v>0</v>
      </c>
      <c r="F250" s="1062"/>
      <c r="G250" s="1062"/>
      <c r="H250" s="1062"/>
      <c r="I250" s="1063"/>
    </row>
    <row r="251" spans="1:9" s="73" customFormat="1" ht="15" hidden="1" customHeight="1" x14ac:dyDescent="0.2">
      <c r="A251" s="1075"/>
      <c r="B251" s="1065"/>
      <c r="C251" s="1061">
        <v>0</v>
      </c>
      <c r="D251" s="1062">
        <v>0</v>
      </c>
      <c r="E251" s="1063">
        <v>0</v>
      </c>
      <c r="F251" s="1062"/>
      <c r="G251" s="1062"/>
      <c r="H251" s="1062"/>
      <c r="I251" s="1063"/>
    </row>
    <row r="252" spans="1:9" s="73" customFormat="1" ht="15" hidden="1" customHeight="1" x14ac:dyDescent="0.2">
      <c r="A252" s="1075"/>
      <c r="B252" s="1065"/>
      <c r="C252" s="1061">
        <v>0</v>
      </c>
      <c r="D252" s="1062">
        <v>0</v>
      </c>
      <c r="E252" s="1063">
        <v>0</v>
      </c>
      <c r="F252" s="1062"/>
      <c r="G252" s="1062"/>
      <c r="H252" s="1062"/>
      <c r="I252" s="1063"/>
    </row>
    <row r="253" spans="1:9" s="73" customFormat="1" ht="15" hidden="1" customHeight="1" x14ac:dyDescent="0.2">
      <c r="A253" s="1075"/>
      <c r="B253" s="1065"/>
      <c r="C253" s="1061">
        <v>0</v>
      </c>
      <c r="D253" s="1062">
        <v>0</v>
      </c>
      <c r="E253" s="1063">
        <v>0</v>
      </c>
      <c r="F253" s="1062"/>
      <c r="G253" s="1062"/>
      <c r="H253" s="1062"/>
      <c r="I253" s="1063"/>
    </row>
    <row r="254" spans="1:9" s="73" customFormat="1" ht="15" hidden="1" customHeight="1" x14ac:dyDescent="0.2">
      <c r="A254" s="1075"/>
      <c r="B254" s="1065"/>
      <c r="C254" s="1061">
        <v>0</v>
      </c>
      <c r="D254" s="1062">
        <v>0</v>
      </c>
      <c r="E254" s="1063">
        <v>0</v>
      </c>
      <c r="F254" s="1062"/>
      <c r="G254" s="1062"/>
      <c r="H254" s="1062"/>
      <c r="I254" s="1063"/>
    </row>
    <row r="255" spans="1:9" s="73" customFormat="1" ht="15" hidden="1" customHeight="1" x14ac:dyDescent="0.2">
      <c r="A255" s="1075"/>
      <c r="B255" s="1065"/>
      <c r="C255" s="1061">
        <v>0</v>
      </c>
      <c r="D255" s="1062">
        <v>0</v>
      </c>
      <c r="E255" s="1063">
        <v>0</v>
      </c>
      <c r="F255" s="1062"/>
      <c r="G255" s="1062"/>
      <c r="H255" s="1062"/>
      <c r="I255" s="1063"/>
    </row>
    <row r="256" spans="1:9" s="73" customFormat="1" ht="15" hidden="1" customHeight="1" x14ac:dyDescent="0.2">
      <c r="A256" s="1075"/>
      <c r="B256" s="1065"/>
      <c r="C256" s="1061">
        <v>0</v>
      </c>
      <c r="D256" s="1062">
        <v>0</v>
      </c>
      <c r="E256" s="1063">
        <v>0</v>
      </c>
      <c r="F256" s="1062"/>
      <c r="G256" s="1062"/>
      <c r="H256" s="1062"/>
      <c r="I256" s="1063"/>
    </row>
    <row r="257" spans="1:9" s="73" customFormat="1" ht="15" hidden="1" customHeight="1" x14ac:dyDescent="0.2">
      <c r="A257" s="1075"/>
      <c r="B257" s="1065"/>
      <c r="C257" s="1061">
        <v>0</v>
      </c>
      <c r="D257" s="1062">
        <v>0</v>
      </c>
      <c r="E257" s="1063">
        <v>0</v>
      </c>
      <c r="F257" s="1062"/>
      <c r="G257" s="1062"/>
      <c r="H257" s="1062"/>
      <c r="I257" s="1063"/>
    </row>
    <row r="258" spans="1:9" s="73" customFormat="1" ht="15" hidden="1" customHeight="1" x14ac:dyDescent="0.2">
      <c r="A258" s="1075"/>
      <c r="B258" s="1065"/>
      <c r="C258" s="1061">
        <v>0</v>
      </c>
      <c r="D258" s="1062">
        <v>0</v>
      </c>
      <c r="E258" s="1063">
        <v>0</v>
      </c>
      <c r="F258" s="1062"/>
      <c r="G258" s="1062"/>
      <c r="H258" s="1062"/>
      <c r="I258" s="1063"/>
    </row>
    <row r="259" spans="1:9" s="73" customFormat="1" ht="17.25" hidden="1" customHeight="1" x14ac:dyDescent="0.2">
      <c r="A259" s="1075"/>
      <c r="B259" s="1065"/>
      <c r="C259" s="1061">
        <v>0</v>
      </c>
      <c r="D259" s="1062">
        <v>0</v>
      </c>
      <c r="E259" s="1063">
        <v>0</v>
      </c>
      <c r="F259" s="1062"/>
      <c r="G259" s="1062"/>
      <c r="H259" s="1062"/>
      <c r="I259" s="1063"/>
    </row>
    <row r="260" spans="1:9" s="73" customFormat="1" ht="15" hidden="1" customHeight="1" x14ac:dyDescent="0.2">
      <c r="A260" s="1075"/>
      <c r="B260" s="1065"/>
      <c r="C260" s="1061">
        <v>0</v>
      </c>
      <c r="D260" s="1062">
        <v>0</v>
      </c>
      <c r="E260" s="1063">
        <v>0</v>
      </c>
      <c r="F260" s="1062"/>
      <c r="G260" s="1062"/>
      <c r="H260" s="1062"/>
      <c r="I260" s="1063"/>
    </row>
    <row r="261" spans="1:9" s="73" customFormat="1" ht="15" hidden="1" customHeight="1" x14ac:dyDescent="0.2">
      <c r="A261" s="1075"/>
      <c r="B261" s="1065"/>
      <c r="C261" s="1061">
        <v>0</v>
      </c>
      <c r="D261" s="1062">
        <v>0</v>
      </c>
      <c r="E261" s="1063">
        <v>0</v>
      </c>
      <c r="F261" s="1062"/>
      <c r="G261" s="1062"/>
      <c r="H261" s="1062"/>
      <c r="I261" s="1063"/>
    </row>
    <row r="262" spans="1:9" s="73" customFormat="1" ht="15" hidden="1" customHeight="1" x14ac:dyDescent="0.2">
      <c r="A262" s="1075"/>
      <c r="B262" s="1065"/>
      <c r="C262" s="1061">
        <v>0</v>
      </c>
      <c r="D262" s="1062">
        <v>0</v>
      </c>
      <c r="E262" s="1063">
        <v>0</v>
      </c>
      <c r="F262" s="1062"/>
      <c r="G262" s="1062"/>
      <c r="H262" s="1062"/>
      <c r="I262" s="1063"/>
    </row>
    <row r="263" spans="1:9" s="73" customFormat="1" ht="15" hidden="1" customHeight="1" x14ac:dyDescent="0.2">
      <c r="A263" s="1075"/>
      <c r="B263" s="1065"/>
      <c r="C263" s="1061">
        <v>0</v>
      </c>
      <c r="D263" s="1062">
        <v>0</v>
      </c>
      <c r="E263" s="1063">
        <v>0</v>
      </c>
      <c r="F263" s="1062"/>
      <c r="G263" s="1062"/>
      <c r="H263" s="1062"/>
      <c r="I263" s="1063"/>
    </row>
    <row r="264" spans="1:9" s="73" customFormat="1" ht="15" hidden="1" customHeight="1" x14ac:dyDescent="0.2">
      <c r="A264" s="1075"/>
      <c r="B264" s="1065"/>
      <c r="C264" s="1061">
        <v>0</v>
      </c>
      <c r="D264" s="1062">
        <v>0</v>
      </c>
      <c r="E264" s="1063">
        <v>0</v>
      </c>
      <c r="F264" s="1062"/>
      <c r="G264" s="1062"/>
      <c r="H264" s="1062"/>
      <c r="I264" s="1063"/>
    </row>
    <row r="265" spans="1:9" s="73" customFormat="1" ht="15" hidden="1" customHeight="1" x14ac:dyDescent="0.2">
      <c r="A265" s="1075"/>
      <c r="B265" s="1065"/>
      <c r="C265" s="1061">
        <v>0</v>
      </c>
      <c r="D265" s="1062">
        <v>0</v>
      </c>
      <c r="E265" s="1063">
        <v>0</v>
      </c>
      <c r="F265" s="1062"/>
      <c r="G265" s="1062"/>
      <c r="H265" s="1062"/>
      <c r="I265" s="1063"/>
    </row>
    <row r="266" spans="1:9" s="73" customFormat="1" ht="15" hidden="1" customHeight="1" x14ac:dyDescent="0.2">
      <c r="A266" s="1075"/>
      <c r="B266" s="1065"/>
      <c r="C266" s="1061">
        <v>0</v>
      </c>
      <c r="D266" s="1062">
        <v>0</v>
      </c>
      <c r="E266" s="1063">
        <v>0</v>
      </c>
      <c r="F266" s="1062"/>
      <c r="G266" s="1062"/>
      <c r="H266" s="1062"/>
      <c r="I266" s="1063"/>
    </row>
    <row r="267" spans="1:9" s="73" customFormat="1" ht="15" hidden="1" customHeight="1" x14ac:dyDescent="0.2">
      <c r="A267" s="1075"/>
      <c r="B267" s="1065"/>
      <c r="C267" s="1061">
        <v>0</v>
      </c>
      <c r="D267" s="1062">
        <v>0</v>
      </c>
      <c r="E267" s="1063">
        <v>0</v>
      </c>
      <c r="F267" s="1062"/>
      <c r="G267" s="1062"/>
      <c r="H267" s="1062"/>
      <c r="I267" s="1063"/>
    </row>
    <row r="268" spans="1:9" s="73" customFormat="1" ht="15" hidden="1" customHeight="1" x14ac:dyDescent="0.2">
      <c r="A268" s="1075"/>
      <c r="B268" s="1065"/>
      <c r="C268" s="1061">
        <v>0</v>
      </c>
      <c r="D268" s="1062">
        <v>0</v>
      </c>
      <c r="E268" s="1063">
        <v>0</v>
      </c>
      <c r="F268" s="1062"/>
      <c r="G268" s="1062"/>
      <c r="H268" s="1062"/>
      <c r="I268" s="1063"/>
    </row>
    <row r="269" spans="1:9" s="73" customFormat="1" ht="15" hidden="1" customHeight="1" x14ac:dyDescent="0.2">
      <c r="A269" s="1075"/>
      <c r="B269" s="1065"/>
      <c r="C269" s="1061">
        <v>0</v>
      </c>
      <c r="D269" s="1062">
        <v>0</v>
      </c>
      <c r="E269" s="1063">
        <v>0</v>
      </c>
      <c r="F269" s="1062"/>
      <c r="G269" s="1062"/>
      <c r="H269" s="1062"/>
      <c r="I269" s="1063"/>
    </row>
    <row r="270" spans="1:9" s="73" customFormat="1" ht="15" hidden="1" customHeight="1" x14ac:dyDescent="0.2">
      <c r="A270" s="1075"/>
      <c r="B270" s="1065"/>
      <c r="C270" s="1061">
        <v>0</v>
      </c>
      <c r="D270" s="1062">
        <v>0</v>
      </c>
      <c r="E270" s="1063">
        <v>0</v>
      </c>
      <c r="F270" s="1062"/>
      <c r="G270" s="1062"/>
      <c r="H270" s="1062"/>
      <c r="I270" s="1063"/>
    </row>
    <row r="271" spans="1:9" s="73" customFormat="1" ht="15" hidden="1" customHeight="1" x14ac:dyDescent="0.2">
      <c r="A271" s="1075"/>
      <c r="B271" s="1065"/>
      <c r="C271" s="1061">
        <v>0</v>
      </c>
      <c r="D271" s="1062">
        <v>0</v>
      </c>
      <c r="E271" s="1063">
        <v>0</v>
      </c>
      <c r="F271" s="1062"/>
      <c r="G271" s="1062"/>
      <c r="H271" s="1062"/>
      <c r="I271" s="1063"/>
    </row>
    <row r="272" spans="1:9" s="73" customFormat="1" ht="15" hidden="1" customHeight="1" x14ac:dyDescent="0.2">
      <c r="A272" s="1075"/>
      <c r="B272" s="1065"/>
      <c r="C272" s="1061">
        <v>0</v>
      </c>
      <c r="D272" s="1062">
        <v>0</v>
      </c>
      <c r="E272" s="1063">
        <v>0</v>
      </c>
      <c r="F272" s="1062"/>
      <c r="G272" s="1062"/>
      <c r="H272" s="1062"/>
      <c r="I272" s="1063"/>
    </row>
    <row r="273" spans="1:9" s="73" customFormat="1" ht="15" hidden="1" customHeight="1" x14ac:dyDescent="0.2">
      <c r="A273" s="1075"/>
      <c r="B273" s="1065"/>
      <c r="C273" s="1061">
        <v>0</v>
      </c>
      <c r="D273" s="1062">
        <v>0</v>
      </c>
      <c r="E273" s="1063">
        <v>0</v>
      </c>
      <c r="F273" s="1062"/>
      <c r="G273" s="1062"/>
      <c r="H273" s="1062"/>
      <c r="I273" s="1063"/>
    </row>
    <row r="274" spans="1:9" s="73" customFormat="1" ht="15" hidden="1" customHeight="1" x14ac:dyDescent="0.2">
      <c r="A274" s="795"/>
      <c r="B274" s="1065"/>
      <c r="C274" s="1061">
        <v>0</v>
      </c>
      <c r="D274" s="1062">
        <v>0</v>
      </c>
      <c r="E274" s="1063">
        <v>0</v>
      </c>
      <c r="F274" s="1062"/>
      <c r="G274" s="1062"/>
      <c r="H274" s="1062"/>
      <c r="I274" s="1063"/>
    </row>
    <row r="275" spans="1:9" s="73" customFormat="1" ht="15" hidden="1" customHeight="1" x14ac:dyDescent="0.2">
      <c r="A275" s="795"/>
      <c r="B275" s="1065"/>
      <c r="C275" s="1061">
        <v>0</v>
      </c>
      <c r="D275" s="1062">
        <v>0</v>
      </c>
      <c r="E275" s="1063">
        <v>0</v>
      </c>
      <c r="F275" s="1062"/>
      <c r="G275" s="1062"/>
      <c r="H275" s="1062"/>
      <c r="I275" s="1063"/>
    </row>
    <row r="276" spans="1:9" s="73" customFormat="1" ht="15" hidden="1" customHeight="1" x14ac:dyDescent="0.2">
      <c r="A276" s="795"/>
      <c r="B276" s="1065"/>
      <c r="C276" s="1061">
        <v>0</v>
      </c>
      <c r="D276" s="1062">
        <v>0</v>
      </c>
      <c r="E276" s="1063">
        <v>0</v>
      </c>
      <c r="F276" s="1062"/>
      <c r="G276" s="1062"/>
      <c r="H276" s="1062"/>
      <c r="I276" s="1063"/>
    </row>
    <row r="277" spans="1:9" s="73" customFormat="1" ht="15" hidden="1" customHeight="1" x14ac:dyDescent="0.2">
      <c r="A277" s="795"/>
      <c r="B277" s="1065"/>
      <c r="C277" s="1061">
        <v>0</v>
      </c>
      <c r="D277" s="1062">
        <v>0</v>
      </c>
      <c r="E277" s="1063">
        <v>0</v>
      </c>
      <c r="F277" s="1062"/>
      <c r="G277" s="1062"/>
      <c r="H277" s="1062"/>
      <c r="I277" s="1063"/>
    </row>
    <row r="278" spans="1:9" s="73" customFormat="1" ht="15" hidden="1" customHeight="1" x14ac:dyDescent="0.2">
      <c r="A278" s="795"/>
      <c r="B278" s="1065"/>
      <c r="C278" s="1061">
        <v>0</v>
      </c>
      <c r="D278" s="1062">
        <v>0</v>
      </c>
      <c r="E278" s="1063">
        <v>0</v>
      </c>
      <c r="F278" s="1062"/>
      <c r="G278" s="1062"/>
      <c r="H278" s="1062"/>
      <c r="I278" s="1063"/>
    </row>
    <row r="279" spans="1:9" s="73" customFormat="1" ht="15" hidden="1" customHeight="1" x14ac:dyDescent="0.2">
      <c r="A279" s="795"/>
      <c r="B279" s="1065"/>
      <c r="C279" s="1061">
        <v>0</v>
      </c>
      <c r="D279" s="1062">
        <v>0</v>
      </c>
      <c r="E279" s="1063">
        <v>0</v>
      </c>
      <c r="F279" s="1062"/>
      <c r="G279" s="1062"/>
      <c r="H279" s="1062"/>
      <c r="I279" s="1063"/>
    </row>
    <row r="280" spans="1:9" s="73" customFormat="1" ht="15" hidden="1" customHeight="1" x14ac:dyDescent="0.2">
      <c r="A280" s="795"/>
      <c r="B280" s="1065"/>
      <c r="C280" s="1061">
        <v>0</v>
      </c>
      <c r="D280" s="1062">
        <v>0</v>
      </c>
      <c r="E280" s="1063">
        <v>0</v>
      </c>
      <c r="F280" s="1062"/>
      <c r="G280" s="1062"/>
      <c r="H280" s="1062"/>
      <c r="I280" s="1063"/>
    </row>
    <row r="281" spans="1:9" s="73" customFormat="1" ht="15" hidden="1" customHeight="1" x14ac:dyDescent="0.2">
      <c r="A281" s="795"/>
      <c r="B281" s="1065"/>
      <c r="C281" s="1061">
        <v>0</v>
      </c>
      <c r="D281" s="1062">
        <v>0</v>
      </c>
      <c r="E281" s="1063">
        <v>0</v>
      </c>
      <c r="F281" s="1062"/>
      <c r="G281" s="1062"/>
      <c r="H281" s="1062"/>
      <c r="I281" s="1063"/>
    </row>
    <row r="282" spans="1:9" s="73" customFormat="1" ht="15" hidden="1" customHeight="1" x14ac:dyDescent="0.2">
      <c r="A282" s="795"/>
      <c r="B282" s="1065"/>
      <c r="C282" s="1061">
        <v>0</v>
      </c>
      <c r="D282" s="1062">
        <v>0</v>
      </c>
      <c r="E282" s="1063">
        <v>0</v>
      </c>
      <c r="F282" s="1062"/>
      <c r="G282" s="1062"/>
      <c r="H282" s="1062"/>
      <c r="I282" s="1063"/>
    </row>
    <row r="283" spans="1:9" s="73" customFormat="1" ht="15" hidden="1" customHeight="1" x14ac:dyDescent="0.2">
      <c r="A283" s="795"/>
      <c r="B283" s="1065"/>
      <c r="C283" s="1061">
        <v>0</v>
      </c>
      <c r="D283" s="1062">
        <v>0</v>
      </c>
      <c r="E283" s="1063">
        <v>0</v>
      </c>
      <c r="F283" s="1062"/>
      <c r="G283" s="1062"/>
      <c r="H283" s="1062"/>
      <c r="I283" s="1063"/>
    </row>
    <row r="284" spans="1:9" s="73" customFormat="1" ht="15" hidden="1" customHeight="1" x14ac:dyDescent="0.2">
      <c r="A284" s="795"/>
      <c r="B284" s="1065"/>
      <c r="C284" s="1061">
        <v>0</v>
      </c>
      <c r="D284" s="1062">
        <v>0</v>
      </c>
      <c r="E284" s="1063">
        <v>0</v>
      </c>
      <c r="F284" s="1062"/>
      <c r="G284" s="1062"/>
      <c r="H284" s="1062"/>
      <c r="I284" s="1063"/>
    </row>
    <row r="285" spans="1:9" s="73" customFormat="1" ht="15" hidden="1" customHeight="1" x14ac:dyDescent="0.2">
      <c r="A285" s="795"/>
      <c r="B285" s="1065"/>
      <c r="C285" s="1061">
        <v>0</v>
      </c>
      <c r="D285" s="1062">
        <v>0</v>
      </c>
      <c r="E285" s="1063">
        <v>0</v>
      </c>
      <c r="F285" s="1062"/>
      <c r="G285" s="1062"/>
      <c r="H285" s="1062"/>
      <c r="I285" s="1063"/>
    </row>
    <row r="286" spans="1:9" s="73" customFormat="1" ht="15" hidden="1" customHeight="1" x14ac:dyDescent="0.2">
      <c r="A286" s="795"/>
      <c r="B286" s="1065"/>
      <c r="C286" s="1061">
        <v>0</v>
      </c>
      <c r="D286" s="1062">
        <v>0</v>
      </c>
      <c r="E286" s="1063">
        <v>0</v>
      </c>
      <c r="F286" s="1062"/>
      <c r="G286" s="1062"/>
      <c r="H286" s="1062"/>
      <c r="I286" s="1063"/>
    </row>
    <row r="287" spans="1:9" s="73" customFormat="1" ht="15" hidden="1" customHeight="1" x14ac:dyDescent="0.2">
      <c r="A287" s="795"/>
      <c r="B287" s="1065"/>
      <c r="C287" s="1061">
        <v>0</v>
      </c>
      <c r="D287" s="1062">
        <v>0</v>
      </c>
      <c r="E287" s="1063">
        <v>0</v>
      </c>
      <c r="F287" s="1062"/>
      <c r="G287" s="1062"/>
      <c r="H287" s="1062"/>
      <c r="I287" s="1063"/>
    </row>
    <row r="288" spans="1:9" s="73" customFormat="1" ht="15" hidden="1" customHeight="1" x14ac:dyDescent="0.2">
      <c r="A288" s="795"/>
      <c r="B288" s="1086"/>
      <c r="C288" s="1061">
        <v>0</v>
      </c>
      <c r="D288" s="1062">
        <v>0</v>
      </c>
      <c r="E288" s="1063">
        <v>0</v>
      </c>
      <c r="F288" s="1062"/>
      <c r="G288" s="1062"/>
      <c r="H288" s="1062"/>
      <c r="I288" s="1063"/>
    </row>
    <row r="289" spans="1:9" s="73" customFormat="1" ht="15" hidden="1" customHeight="1" x14ac:dyDescent="0.2">
      <c r="A289" s="795"/>
      <c r="B289" s="1068"/>
      <c r="C289" s="1061">
        <v>0</v>
      </c>
      <c r="D289" s="1062">
        <v>0</v>
      </c>
      <c r="E289" s="1063">
        <v>0</v>
      </c>
      <c r="F289" s="1062"/>
      <c r="G289" s="1062"/>
      <c r="H289" s="1062"/>
      <c r="I289" s="1063"/>
    </row>
    <row r="290" spans="1:9" s="73" customFormat="1" ht="15" hidden="1" customHeight="1" x14ac:dyDescent="0.2">
      <c r="A290" s="795"/>
      <c r="B290" s="1068"/>
      <c r="C290" s="1061">
        <v>0</v>
      </c>
      <c r="D290" s="1062">
        <v>0</v>
      </c>
      <c r="E290" s="1063">
        <v>0</v>
      </c>
      <c r="F290" s="1062"/>
      <c r="G290" s="1062"/>
      <c r="H290" s="1062"/>
      <c r="I290" s="1063"/>
    </row>
    <row r="291" spans="1:9" s="73" customFormat="1" ht="15" hidden="1" customHeight="1" x14ac:dyDescent="0.2">
      <c r="A291" s="795"/>
      <c r="B291" s="1068"/>
      <c r="C291" s="1061">
        <v>0</v>
      </c>
      <c r="D291" s="1062">
        <v>0</v>
      </c>
      <c r="E291" s="1063">
        <v>0</v>
      </c>
      <c r="F291" s="1062"/>
      <c r="G291" s="1062"/>
      <c r="H291" s="1062"/>
      <c r="I291" s="1063"/>
    </row>
    <row r="292" spans="1:9" s="73" customFormat="1" ht="15" hidden="1" customHeight="1" x14ac:dyDescent="0.2">
      <c r="A292" s="795"/>
      <c r="B292" s="1068"/>
      <c r="C292" s="1061">
        <v>0</v>
      </c>
      <c r="D292" s="1062">
        <v>0</v>
      </c>
      <c r="E292" s="1063">
        <v>0</v>
      </c>
      <c r="F292" s="1062"/>
      <c r="G292" s="1062"/>
      <c r="H292" s="1062"/>
      <c r="I292" s="1063"/>
    </row>
    <row r="293" spans="1:9" s="73" customFormat="1" ht="15" hidden="1" customHeight="1" x14ac:dyDescent="0.2">
      <c r="A293" s="795"/>
      <c r="B293" s="1068"/>
      <c r="C293" s="1061">
        <v>0</v>
      </c>
      <c r="D293" s="1062">
        <v>0</v>
      </c>
      <c r="E293" s="1063">
        <v>0</v>
      </c>
      <c r="F293" s="1062"/>
      <c r="G293" s="1062"/>
      <c r="H293" s="1062"/>
      <c r="I293" s="1063"/>
    </row>
    <row r="294" spans="1:9" s="73" customFormat="1" ht="15" hidden="1" customHeight="1" x14ac:dyDescent="0.2">
      <c r="A294" s="795"/>
      <c r="B294" s="1068"/>
      <c r="C294" s="1061">
        <v>0</v>
      </c>
      <c r="D294" s="1062">
        <v>0</v>
      </c>
      <c r="E294" s="1063">
        <v>0</v>
      </c>
      <c r="F294" s="1062"/>
      <c r="G294" s="1062"/>
      <c r="H294" s="1062"/>
      <c r="I294" s="1063"/>
    </row>
    <row r="295" spans="1:9" s="73" customFormat="1" ht="15" hidden="1" customHeight="1" x14ac:dyDescent="0.2">
      <c r="A295" s="795"/>
      <c r="B295" s="1068"/>
      <c r="C295" s="1061">
        <v>0</v>
      </c>
      <c r="D295" s="1062">
        <v>0</v>
      </c>
      <c r="E295" s="1063">
        <v>0</v>
      </c>
      <c r="F295" s="1062"/>
      <c r="G295" s="1062"/>
      <c r="H295" s="1062"/>
      <c r="I295" s="1063"/>
    </row>
    <row r="296" spans="1:9" s="73" customFormat="1" ht="15" hidden="1" customHeight="1" x14ac:dyDescent="0.2">
      <c r="A296" s="795"/>
      <c r="B296" s="1068"/>
      <c r="C296" s="1061">
        <v>0</v>
      </c>
      <c r="D296" s="1062">
        <v>0</v>
      </c>
      <c r="E296" s="1063">
        <v>0</v>
      </c>
      <c r="F296" s="1062"/>
      <c r="G296" s="1062"/>
      <c r="H296" s="1062"/>
      <c r="I296" s="1063"/>
    </row>
    <row r="297" spans="1:9" s="73" customFormat="1" ht="15" hidden="1" customHeight="1" x14ac:dyDescent="0.2">
      <c r="A297" s="795"/>
      <c r="B297" s="1068"/>
      <c r="C297" s="1061">
        <v>0</v>
      </c>
      <c r="D297" s="1062">
        <v>0</v>
      </c>
      <c r="E297" s="1063">
        <v>0</v>
      </c>
      <c r="F297" s="1062"/>
      <c r="G297" s="1062"/>
      <c r="H297" s="1062"/>
      <c r="I297" s="1063"/>
    </row>
    <row r="298" spans="1:9" s="73" customFormat="1" ht="15" hidden="1" customHeight="1" x14ac:dyDescent="0.2">
      <c r="A298" s="795"/>
      <c r="B298" s="1068"/>
      <c r="C298" s="1061">
        <v>0</v>
      </c>
      <c r="D298" s="1062">
        <v>0</v>
      </c>
      <c r="E298" s="1063">
        <v>0</v>
      </c>
      <c r="F298" s="1062"/>
      <c r="G298" s="1062"/>
      <c r="H298" s="1062"/>
      <c r="I298" s="1063"/>
    </row>
    <row r="299" spans="1:9" s="73" customFormat="1" ht="15" hidden="1" customHeight="1" x14ac:dyDescent="0.2">
      <c r="A299" s="795"/>
      <c r="B299" s="1068"/>
      <c r="C299" s="1061">
        <v>0</v>
      </c>
      <c r="D299" s="1062">
        <v>0</v>
      </c>
      <c r="E299" s="1063">
        <v>0</v>
      </c>
      <c r="F299" s="1062"/>
      <c r="G299" s="1062"/>
      <c r="H299" s="1062"/>
      <c r="I299" s="1063"/>
    </row>
    <row r="300" spans="1:9" s="73" customFormat="1" ht="15" hidden="1" customHeight="1" x14ac:dyDescent="0.2">
      <c r="A300" s="795"/>
      <c r="B300" s="1068"/>
      <c r="C300" s="1061">
        <v>0</v>
      </c>
      <c r="D300" s="1062">
        <v>0</v>
      </c>
      <c r="E300" s="1063">
        <v>0</v>
      </c>
      <c r="F300" s="1062"/>
      <c r="G300" s="1062"/>
      <c r="H300" s="1062"/>
      <c r="I300" s="1063"/>
    </row>
    <row r="301" spans="1:9" s="73" customFormat="1" ht="15" hidden="1" customHeight="1" x14ac:dyDescent="0.2">
      <c r="A301" s="795"/>
      <c r="B301" s="1068"/>
      <c r="C301" s="1061">
        <v>0</v>
      </c>
      <c r="D301" s="1062">
        <v>0</v>
      </c>
      <c r="E301" s="1063">
        <v>0</v>
      </c>
      <c r="F301" s="1062"/>
      <c r="G301" s="1062"/>
      <c r="H301" s="1062"/>
      <c r="I301" s="1063"/>
    </row>
    <row r="302" spans="1:9" s="73" customFormat="1" ht="15" hidden="1" customHeight="1" x14ac:dyDescent="0.2">
      <c r="A302" s="795"/>
      <c r="B302" s="1068"/>
      <c r="C302" s="1061">
        <v>0</v>
      </c>
      <c r="D302" s="1062">
        <v>0</v>
      </c>
      <c r="E302" s="1063">
        <v>0</v>
      </c>
      <c r="F302" s="1062"/>
      <c r="G302" s="1062"/>
      <c r="H302" s="1062"/>
      <c r="I302" s="1063"/>
    </row>
    <row r="303" spans="1:9" s="73" customFormat="1" ht="15" hidden="1" customHeight="1" x14ac:dyDescent="0.2">
      <c r="A303" s="795"/>
      <c r="B303" s="1068"/>
      <c r="C303" s="1061">
        <v>0</v>
      </c>
      <c r="D303" s="1062">
        <v>0</v>
      </c>
      <c r="E303" s="1063">
        <v>0</v>
      </c>
      <c r="F303" s="1062"/>
      <c r="G303" s="1062"/>
      <c r="H303" s="1062"/>
      <c r="I303" s="1063"/>
    </row>
    <row r="304" spans="1:9" s="73" customFormat="1" ht="15" hidden="1" customHeight="1" x14ac:dyDescent="0.2">
      <c r="A304" s="795"/>
      <c r="B304" s="1068"/>
      <c r="C304" s="1061">
        <v>0</v>
      </c>
      <c r="D304" s="1062">
        <v>0</v>
      </c>
      <c r="E304" s="1063">
        <v>0</v>
      </c>
      <c r="F304" s="1062"/>
      <c r="G304" s="1062"/>
      <c r="H304" s="1062"/>
      <c r="I304" s="1063"/>
    </row>
    <row r="305" spans="1:9" s="73" customFormat="1" ht="15" hidden="1" customHeight="1" x14ac:dyDescent="0.2">
      <c r="A305" s="795"/>
      <c r="B305" s="1068"/>
      <c r="C305" s="1061">
        <v>0</v>
      </c>
      <c r="D305" s="1062">
        <v>0</v>
      </c>
      <c r="E305" s="1063">
        <v>0</v>
      </c>
      <c r="F305" s="1062"/>
      <c r="G305" s="1062"/>
      <c r="H305" s="1062"/>
      <c r="I305" s="1063"/>
    </row>
    <row r="306" spans="1:9" s="73" customFormat="1" ht="15" hidden="1" customHeight="1" x14ac:dyDescent="0.2">
      <c r="A306" s="795"/>
      <c r="B306" s="1068"/>
      <c r="C306" s="1061">
        <v>0</v>
      </c>
      <c r="D306" s="1062">
        <v>0</v>
      </c>
      <c r="E306" s="1063">
        <v>0</v>
      </c>
      <c r="F306" s="1062"/>
      <c r="G306" s="1062"/>
      <c r="H306" s="1062"/>
      <c r="I306" s="1063"/>
    </row>
    <row r="307" spans="1:9" s="73" customFormat="1" ht="15" hidden="1" customHeight="1" x14ac:dyDescent="0.2">
      <c r="A307" s="795"/>
      <c r="B307" s="1068"/>
      <c r="C307" s="1061">
        <v>0</v>
      </c>
      <c r="D307" s="1062">
        <v>0</v>
      </c>
      <c r="E307" s="1063">
        <v>0</v>
      </c>
      <c r="F307" s="1062"/>
      <c r="G307" s="1062"/>
      <c r="H307" s="1062"/>
      <c r="I307" s="1063"/>
    </row>
    <row r="308" spans="1:9" s="73" customFormat="1" ht="15" hidden="1" customHeight="1" x14ac:dyDescent="0.2">
      <c r="A308" s="795"/>
      <c r="B308" s="1068"/>
      <c r="C308" s="1061">
        <v>0</v>
      </c>
      <c r="D308" s="1062">
        <v>0</v>
      </c>
      <c r="E308" s="1063">
        <v>0</v>
      </c>
      <c r="F308" s="1062"/>
      <c r="G308" s="1062"/>
      <c r="H308" s="1062"/>
      <c r="I308" s="1063"/>
    </row>
    <row r="309" spans="1:9" s="73" customFormat="1" ht="15" hidden="1" customHeight="1" x14ac:dyDescent="0.2">
      <c r="A309" s="795"/>
      <c r="B309" s="1068"/>
      <c r="C309" s="1061">
        <v>0</v>
      </c>
      <c r="D309" s="1062">
        <v>0</v>
      </c>
      <c r="E309" s="1063">
        <v>0</v>
      </c>
      <c r="F309" s="1062"/>
      <c r="G309" s="1062"/>
      <c r="H309" s="1062"/>
      <c r="I309" s="1063"/>
    </row>
    <row r="310" spans="1:9" s="73" customFormat="1" ht="9" hidden="1" customHeight="1" x14ac:dyDescent="0.2">
      <c r="A310" s="795"/>
      <c r="B310" s="1068"/>
      <c r="C310" s="1061">
        <v>0</v>
      </c>
      <c r="D310" s="1062">
        <v>0</v>
      </c>
      <c r="E310" s="1063">
        <v>0</v>
      </c>
      <c r="F310" s="1062"/>
      <c r="G310" s="1062"/>
      <c r="H310" s="1062"/>
      <c r="I310" s="1063"/>
    </row>
    <row r="311" spans="1:9" s="1093" customFormat="1" ht="15.75" thickBot="1" x14ac:dyDescent="0.25">
      <c r="A311" s="1087"/>
      <c r="B311" s="1068"/>
      <c r="C311" s="1088"/>
      <c r="D311" s="1089"/>
      <c r="E311" s="1090"/>
      <c r="F311" s="1062"/>
      <c r="G311" s="1062"/>
      <c r="H311" s="1062"/>
      <c r="I311" s="1063"/>
    </row>
    <row r="312" spans="1:9" s="1384" customFormat="1" ht="25.5" customHeight="1" thickBot="1" x14ac:dyDescent="0.25">
      <c r="A312" s="1462" t="s">
        <v>231</v>
      </c>
      <c r="B312" s="1503"/>
      <c r="C312" s="1471">
        <v>117763235</v>
      </c>
      <c r="D312" s="1468">
        <v>92726956</v>
      </c>
      <c r="E312" s="1469">
        <v>25036279</v>
      </c>
      <c r="F312" s="1466">
        <v>117763235</v>
      </c>
      <c r="G312" s="1465">
        <v>0</v>
      </c>
      <c r="H312" s="1465">
        <v>0</v>
      </c>
      <c r="I312" s="1467">
        <v>0</v>
      </c>
    </row>
    <row r="313" spans="1:9" x14ac:dyDescent="0.2">
      <c r="A313" s="800"/>
      <c r="B313" s="869"/>
      <c r="C313" s="848"/>
      <c r="D313" s="801"/>
      <c r="E313" s="802"/>
      <c r="F313" s="801"/>
      <c r="G313" s="801"/>
      <c r="H313" s="801"/>
      <c r="I313" s="802"/>
    </row>
    <row r="314" spans="1:9" s="5" customFormat="1" ht="18.75" customHeight="1" x14ac:dyDescent="0.25">
      <c r="A314" s="773" t="s">
        <v>1086</v>
      </c>
      <c r="B314" s="870"/>
      <c r="C314" s="818">
        <v>237655888</v>
      </c>
      <c r="D314" s="779">
        <v>187130618</v>
      </c>
      <c r="E314" s="777">
        <v>50525270</v>
      </c>
      <c r="F314" s="779">
        <v>237655888</v>
      </c>
      <c r="G314" s="779">
        <v>0</v>
      </c>
      <c r="H314" s="779">
        <v>0</v>
      </c>
      <c r="I314" s="777">
        <v>0</v>
      </c>
    </row>
    <row r="315" spans="1:9" s="1473" customFormat="1" ht="15" x14ac:dyDescent="0.2">
      <c r="A315" s="1826"/>
      <c r="B315" s="1508" t="s">
        <v>1491</v>
      </c>
      <c r="C315" s="1505">
        <v>62606</v>
      </c>
      <c r="D315" s="1477">
        <v>49296</v>
      </c>
      <c r="E315" s="1506">
        <v>13310</v>
      </c>
      <c r="F315" s="1476">
        <v>62606</v>
      </c>
      <c r="G315" s="1478"/>
      <c r="H315" s="1478"/>
      <c r="I315" s="1474"/>
    </row>
    <row r="316" spans="1:9" s="1473" customFormat="1" ht="15" x14ac:dyDescent="0.2">
      <c r="A316" s="1826"/>
      <c r="B316" s="1508" t="s">
        <v>1601</v>
      </c>
      <c r="C316" s="1505">
        <v>10795191</v>
      </c>
      <c r="D316" s="1477">
        <v>8500150</v>
      </c>
      <c r="E316" s="1506">
        <v>2295041</v>
      </c>
      <c r="F316" s="1476">
        <v>10795191</v>
      </c>
      <c r="G316" s="1478"/>
      <c r="H316" s="1478"/>
      <c r="I316" s="1474"/>
    </row>
    <row r="317" spans="1:9" s="1473" customFormat="1" ht="15" x14ac:dyDescent="0.2">
      <c r="A317" s="1826"/>
      <c r="B317" s="1508" t="s">
        <v>1602</v>
      </c>
      <c r="C317" s="1505">
        <v>5493821</v>
      </c>
      <c r="D317" s="1477">
        <v>4325843</v>
      </c>
      <c r="E317" s="1506">
        <v>1167978</v>
      </c>
      <c r="F317" s="1476">
        <v>5493821</v>
      </c>
      <c r="G317" s="1478"/>
      <c r="H317" s="1478"/>
      <c r="I317" s="1474"/>
    </row>
    <row r="318" spans="1:9" s="1473" customFormat="1" ht="15" x14ac:dyDescent="0.2">
      <c r="A318" s="1826"/>
      <c r="B318" s="1508" t="s">
        <v>1603</v>
      </c>
      <c r="C318" s="1505">
        <v>1369040</v>
      </c>
      <c r="D318" s="1477">
        <v>1077984</v>
      </c>
      <c r="E318" s="1506">
        <v>291056</v>
      </c>
      <c r="F318" s="1476">
        <v>1369040</v>
      </c>
      <c r="G318" s="1478"/>
      <c r="H318" s="1478"/>
      <c r="I318" s="1474"/>
    </row>
    <row r="319" spans="1:9" s="1473" customFormat="1" ht="15" x14ac:dyDescent="0.2">
      <c r="A319" s="1826"/>
      <c r="B319" s="1508" t="s">
        <v>1604</v>
      </c>
      <c r="C319" s="1505">
        <v>5651500</v>
      </c>
      <c r="D319" s="1477">
        <v>4450000</v>
      </c>
      <c r="E319" s="1506">
        <v>1201500</v>
      </c>
      <c r="F319" s="1476">
        <v>5651500</v>
      </c>
      <c r="G319" s="1477"/>
      <c r="H319" s="1477"/>
      <c r="I319" s="1506"/>
    </row>
    <row r="320" spans="1:9" s="133" customFormat="1" ht="15" x14ac:dyDescent="0.2">
      <c r="A320" s="795"/>
      <c r="B320" s="1076" t="s">
        <v>1492</v>
      </c>
      <c r="C320" s="1056">
        <v>5715000</v>
      </c>
      <c r="D320" s="1077">
        <v>4500000</v>
      </c>
      <c r="E320" s="1101">
        <v>1215000</v>
      </c>
      <c r="F320" s="1094">
        <v>5715000</v>
      </c>
      <c r="G320" s="1057"/>
      <c r="H320" s="1057"/>
      <c r="I320" s="1058"/>
    </row>
    <row r="321" spans="1:9" s="133" customFormat="1" ht="15" x14ac:dyDescent="0.2">
      <c r="A321" s="795"/>
      <c r="B321" s="1076" t="s">
        <v>1600</v>
      </c>
      <c r="C321" s="1056">
        <v>17780000</v>
      </c>
      <c r="D321" s="1077">
        <v>14000000</v>
      </c>
      <c r="E321" s="1101">
        <v>3780000</v>
      </c>
      <c r="F321" s="1094">
        <v>17780000</v>
      </c>
      <c r="G321" s="1077"/>
      <c r="H321" s="1077"/>
      <c r="I321" s="1101"/>
    </row>
    <row r="322" spans="1:9" s="133" customFormat="1" ht="15" x14ac:dyDescent="0.2">
      <c r="A322" s="795"/>
      <c r="B322" s="1076" t="s">
        <v>1493</v>
      </c>
      <c r="C322" s="1056">
        <v>2540000</v>
      </c>
      <c r="D322" s="1077">
        <v>2000000</v>
      </c>
      <c r="E322" s="1101">
        <v>540000</v>
      </c>
      <c r="F322" s="1077">
        <v>2540000</v>
      </c>
      <c r="G322" s="1057"/>
      <c r="H322" s="1057"/>
      <c r="I322" s="1058"/>
    </row>
    <row r="323" spans="1:9" s="133" customFormat="1" ht="15" x14ac:dyDescent="0.2">
      <c r="A323" s="795"/>
      <c r="B323" s="1076" t="s">
        <v>1597</v>
      </c>
      <c r="C323" s="1056">
        <v>6000000</v>
      </c>
      <c r="D323" s="1077">
        <v>4724409</v>
      </c>
      <c r="E323" s="1821">
        <v>1275591</v>
      </c>
      <c r="F323" s="1094">
        <v>6000000</v>
      </c>
      <c r="G323" s="1077"/>
      <c r="H323" s="1077"/>
      <c r="I323" s="1101"/>
    </row>
    <row r="324" spans="1:9" s="133" customFormat="1" ht="15" x14ac:dyDescent="0.2">
      <c r="A324" s="795"/>
      <c r="B324" s="1076" t="s">
        <v>1623</v>
      </c>
      <c r="C324" s="1056">
        <v>1270000</v>
      </c>
      <c r="D324" s="1077">
        <v>1000000</v>
      </c>
      <c r="E324" s="1101">
        <v>270000</v>
      </c>
      <c r="F324" s="1094">
        <v>1270000</v>
      </c>
      <c r="G324" s="1057"/>
      <c r="H324" s="1057"/>
      <c r="I324" s="1058"/>
    </row>
    <row r="325" spans="1:9" s="133" customFormat="1" ht="15" x14ac:dyDescent="0.2">
      <c r="A325" s="795"/>
      <c r="B325" s="1076" t="s">
        <v>1598</v>
      </c>
      <c r="C325" s="1056">
        <v>150000000</v>
      </c>
      <c r="D325" s="1077">
        <v>118110236</v>
      </c>
      <c r="E325" s="1101">
        <v>31889764</v>
      </c>
      <c r="F325" s="1094">
        <v>150000000</v>
      </c>
      <c r="G325" s="1077"/>
      <c r="H325" s="1077"/>
      <c r="I325" s="1101"/>
    </row>
    <row r="326" spans="1:9" s="133" customFormat="1" ht="15" x14ac:dyDescent="0.2">
      <c r="A326" s="795"/>
      <c r="B326" s="1076" t="s">
        <v>1599</v>
      </c>
      <c r="C326" s="1056">
        <v>14254000</v>
      </c>
      <c r="D326" s="1077">
        <v>11223622</v>
      </c>
      <c r="E326" s="1101">
        <v>3030378</v>
      </c>
      <c r="F326" s="1094">
        <v>14254000</v>
      </c>
      <c r="G326" s="1077"/>
      <c r="H326" s="1077"/>
      <c r="I326" s="1101"/>
    </row>
    <row r="327" spans="1:9" s="133" customFormat="1" ht="15" x14ac:dyDescent="0.2">
      <c r="A327" s="795"/>
      <c r="B327" s="1076" t="s">
        <v>1494</v>
      </c>
      <c r="C327" s="1056">
        <v>1500000</v>
      </c>
      <c r="D327" s="1077">
        <v>1181102</v>
      </c>
      <c r="E327" s="1101">
        <v>318898</v>
      </c>
      <c r="F327" s="1094">
        <v>1500000</v>
      </c>
      <c r="G327" s="1057"/>
      <c r="H327" s="1057"/>
      <c r="I327" s="1058"/>
    </row>
    <row r="328" spans="1:9" s="133" customFormat="1" ht="15" x14ac:dyDescent="0.2">
      <c r="A328" s="795"/>
      <c r="B328" s="1076" t="s">
        <v>1495</v>
      </c>
      <c r="C328" s="1056">
        <v>1500000</v>
      </c>
      <c r="D328" s="1077">
        <v>1181102</v>
      </c>
      <c r="E328" s="1101">
        <v>318898</v>
      </c>
      <c r="F328" s="1094">
        <v>1500000</v>
      </c>
      <c r="G328" s="1057"/>
      <c r="H328" s="1057"/>
      <c r="I328" s="1058"/>
    </row>
    <row r="329" spans="1:9" s="133" customFormat="1" ht="28.5" customHeight="1" x14ac:dyDescent="0.2">
      <c r="A329" s="795"/>
      <c r="B329" s="1076" t="s">
        <v>1496</v>
      </c>
      <c r="C329" s="1056">
        <v>4000000</v>
      </c>
      <c r="D329" s="1077">
        <v>3149606</v>
      </c>
      <c r="E329" s="1101">
        <v>850394</v>
      </c>
      <c r="F329" s="1077">
        <v>4000000</v>
      </c>
      <c r="G329" s="1057"/>
      <c r="H329" s="1057"/>
      <c r="I329" s="1058"/>
    </row>
    <row r="330" spans="1:9" s="133" customFormat="1" ht="30" x14ac:dyDescent="0.2">
      <c r="A330" s="795"/>
      <c r="B330" s="1076" t="s">
        <v>1497</v>
      </c>
      <c r="C330" s="1056">
        <v>4443730</v>
      </c>
      <c r="D330" s="1077">
        <v>3499000</v>
      </c>
      <c r="E330" s="1101">
        <v>944730</v>
      </c>
      <c r="F330" s="1077">
        <v>4443730</v>
      </c>
      <c r="G330" s="1057"/>
      <c r="H330" s="1057"/>
      <c r="I330" s="1058"/>
    </row>
    <row r="331" spans="1:9" s="133" customFormat="1" ht="15" x14ac:dyDescent="0.2">
      <c r="A331" s="795"/>
      <c r="B331" s="1076" t="s">
        <v>1498</v>
      </c>
      <c r="C331" s="1056">
        <v>2100000</v>
      </c>
      <c r="D331" s="1077">
        <v>1653543</v>
      </c>
      <c r="E331" s="1101">
        <v>446457</v>
      </c>
      <c r="F331" s="1094">
        <v>2100000</v>
      </c>
      <c r="G331" s="1057"/>
      <c r="H331" s="1057"/>
      <c r="I331" s="1058"/>
    </row>
    <row r="332" spans="1:9" s="133" customFormat="1" ht="15" x14ac:dyDescent="0.2">
      <c r="A332" s="795"/>
      <c r="B332" s="1076" t="s">
        <v>1499</v>
      </c>
      <c r="C332" s="1056">
        <v>1600000</v>
      </c>
      <c r="D332" s="1077">
        <v>1259843</v>
      </c>
      <c r="E332" s="1821">
        <v>340157</v>
      </c>
      <c r="F332" s="1094">
        <v>1600000</v>
      </c>
      <c r="G332" s="1057"/>
      <c r="H332" s="1057"/>
      <c r="I332" s="1058"/>
    </row>
    <row r="333" spans="1:9" s="158" customFormat="1" ht="15" x14ac:dyDescent="0.2">
      <c r="A333" s="795"/>
      <c r="B333" s="1076" t="s">
        <v>1500</v>
      </c>
      <c r="C333" s="1056">
        <v>127000</v>
      </c>
      <c r="D333" s="1077">
        <v>100000</v>
      </c>
      <c r="E333" s="1101">
        <v>27000</v>
      </c>
      <c r="F333" s="1094">
        <v>127000</v>
      </c>
      <c r="G333" s="1057"/>
      <c r="H333" s="1057"/>
      <c r="I333" s="1058"/>
    </row>
    <row r="334" spans="1:9" s="133" customFormat="1" ht="15" x14ac:dyDescent="0.2">
      <c r="A334" s="795"/>
      <c r="B334" s="1076" t="s">
        <v>1501</v>
      </c>
      <c r="C334" s="1056">
        <v>152400</v>
      </c>
      <c r="D334" s="1077">
        <v>120000</v>
      </c>
      <c r="E334" s="1101">
        <v>32400</v>
      </c>
      <c r="F334" s="1094">
        <v>152400</v>
      </c>
      <c r="G334" s="1057"/>
      <c r="H334" s="1057"/>
      <c r="I334" s="1058"/>
    </row>
    <row r="335" spans="1:9" s="133" customFormat="1" ht="15.75" thickBot="1" x14ac:dyDescent="0.25">
      <c r="A335" s="1848"/>
      <c r="B335" s="1849" t="s">
        <v>1502</v>
      </c>
      <c r="C335" s="1092">
        <v>44450</v>
      </c>
      <c r="D335" s="1102">
        <v>35000</v>
      </c>
      <c r="E335" s="1103">
        <v>9450</v>
      </c>
      <c r="F335" s="1850">
        <v>44450</v>
      </c>
      <c r="G335" s="1091"/>
      <c r="H335" s="1091"/>
      <c r="I335" s="1125"/>
    </row>
    <row r="336" spans="1:9" s="133" customFormat="1" ht="15" x14ac:dyDescent="0.2">
      <c r="A336" s="795"/>
      <c r="B336" s="1076" t="s">
        <v>1503</v>
      </c>
      <c r="C336" s="1056">
        <v>57150</v>
      </c>
      <c r="D336" s="1077">
        <v>45000</v>
      </c>
      <c r="E336" s="1101">
        <v>12150</v>
      </c>
      <c r="F336" s="1077">
        <v>57150</v>
      </c>
      <c r="G336" s="1057"/>
      <c r="H336" s="1057"/>
      <c r="I336" s="1058"/>
    </row>
    <row r="337" spans="1:9" s="133" customFormat="1" ht="15" x14ac:dyDescent="0.2">
      <c r="A337" s="795"/>
      <c r="B337" s="1076" t="s">
        <v>1504</v>
      </c>
      <c r="C337" s="1056">
        <v>1200000</v>
      </c>
      <c r="D337" s="1077">
        <v>944882</v>
      </c>
      <c r="E337" s="1101">
        <v>255118</v>
      </c>
      <c r="F337" s="1077">
        <v>1200000</v>
      </c>
      <c r="G337" s="1057"/>
      <c r="H337" s="1057"/>
      <c r="I337" s="1058"/>
    </row>
    <row r="338" spans="1:9" s="133" customFormat="1" ht="29.25" hidden="1" customHeight="1" x14ac:dyDescent="0.2">
      <c r="A338" s="795"/>
      <c r="B338" s="1076"/>
      <c r="C338" s="1056">
        <v>0</v>
      </c>
      <c r="D338" s="1057">
        <v>0</v>
      </c>
      <c r="E338" s="1058">
        <v>0</v>
      </c>
      <c r="F338" s="1077"/>
      <c r="G338" s="1057"/>
      <c r="H338" s="1057"/>
      <c r="I338" s="1058"/>
    </row>
    <row r="339" spans="1:9" s="73" customFormat="1" ht="15" hidden="1" x14ac:dyDescent="0.2">
      <c r="A339" s="795"/>
      <c r="B339" s="1076"/>
      <c r="C339" s="1056">
        <v>0</v>
      </c>
      <c r="D339" s="1057">
        <v>0</v>
      </c>
      <c r="E339" s="1058">
        <v>0</v>
      </c>
      <c r="F339" s="1077"/>
      <c r="G339" s="1062"/>
      <c r="H339" s="1062"/>
      <c r="I339" s="1063"/>
    </row>
    <row r="340" spans="1:9" s="73" customFormat="1" ht="15" hidden="1" x14ac:dyDescent="0.2">
      <c r="A340" s="821" t="s">
        <v>29</v>
      </c>
      <c r="B340" s="1068"/>
      <c r="C340" s="1061">
        <v>0</v>
      </c>
      <c r="D340" s="1062">
        <v>0</v>
      </c>
      <c r="E340" s="1063">
        <v>0</v>
      </c>
      <c r="F340" s="1096"/>
      <c r="G340" s="1062"/>
      <c r="H340" s="1062"/>
      <c r="I340" s="1063"/>
    </row>
    <row r="341" spans="1:9" s="73" customFormat="1" ht="15" hidden="1" customHeight="1" x14ac:dyDescent="0.2">
      <c r="A341" s="821" t="s">
        <v>290</v>
      </c>
      <c r="B341" s="1097"/>
      <c r="C341" s="1061">
        <v>0</v>
      </c>
      <c r="D341" s="1062">
        <v>0</v>
      </c>
      <c r="E341" s="1063">
        <v>0</v>
      </c>
      <c r="F341" s="1096"/>
      <c r="G341" s="1062"/>
      <c r="H341" s="1062"/>
      <c r="I341" s="1063"/>
    </row>
    <row r="342" spans="1:9" s="73" customFormat="1" ht="15" hidden="1" customHeight="1" x14ac:dyDescent="0.2">
      <c r="A342" s="821" t="s">
        <v>63</v>
      </c>
      <c r="B342" s="1098"/>
      <c r="C342" s="1061">
        <v>0</v>
      </c>
      <c r="D342" s="1062">
        <v>0</v>
      </c>
      <c r="E342" s="1063">
        <v>0</v>
      </c>
      <c r="F342" s="1096"/>
      <c r="G342" s="1062"/>
      <c r="H342" s="1062"/>
      <c r="I342" s="1063"/>
    </row>
    <row r="343" spans="1:9" s="73" customFormat="1" ht="15" hidden="1" customHeight="1" x14ac:dyDescent="0.2">
      <c r="A343" s="821" t="s">
        <v>64</v>
      </c>
      <c r="B343" s="1068"/>
      <c r="C343" s="1061">
        <v>0</v>
      </c>
      <c r="D343" s="1062">
        <v>0</v>
      </c>
      <c r="E343" s="1063">
        <v>0</v>
      </c>
      <c r="F343" s="1096"/>
      <c r="G343" s="1062"/>
      <c r="H343" s="1062"/>
      <c r="I343" s="1063"/>
    </row>
    <row r="344" spans="1:9" s="73" customFormat="1" ht="15" hidden="1" customHeight="1" x14ac:dyDescent="0.2">
      <c r="A344" s="821" t="s">
        <v>269</v>
      </c>
      <c r="B344" s="1076"/>
      <c r="C344" s="1061">
        <v>0</v>
      </c>
      <c r="D344" s="1062">
        <v>0</v>
      </c>
      <c r="E344" s="1063">
        <v>0</v>
      </c>
      <c r="F344" s="1062"/>
      <c r="G344" s="1062"/>
      <c r="H344" s="1062"/>
      <c r="I344" s="1063"/>
    </row>
    <row r="345" spans="1:9" s="73" customFormat="1" ht="15" hidden="1" customHeight="1" x14ac:dyDescent="0.2">
      <c r="A345" s="821" t="s">
        <v>270</v>
      </c>
      <c r="B345" s="1099"/>
      <c r="C345" s="1061">
        <v>0</v>
      </c>
      <c r="D345" s="1066">
        <v>0</v>
      </c>
      <c r="E345" s="1063">
        <v>0</v>
      </c>
      <c r="F345" s="1062"/>
      <c r="G345" s="1062"/>
      <c r="H345" s="1062"/>
      <c r="I345" s="1063"/>
    </row>
    <row r="346" spans="1:9" s="73" customFormat="1" ht="15" hidden="1" customHeight="1" x14ac:dyDescent="0.2">
      <c r="A346" s="821" t="s">
        <v>271</v>
      </c>
      <c r="B346" s="1100"/>
      <c r="C346" s="1061">
        <v>0</v>
      </c>
      <c r="D346" s="1066">
        <v>0</v>
      </c>
      <c r="E346" s="1063">
        <v>0</v>
      </c>
      <c r="F346" s="1062"/>
      <c r="G346" s="1062"/>
      <c r="H346" s="1062"/>
      <c r="I346" s="1063"/>
    </row>
    <row r="347" spans="1:9" s="73" customFormat="1" ht="15" hidden="1" customHeight="1" x14ac:dyDescent="0.2">
      <c r="A347" s="821" t="s">
        <v>272</v>
      </c>
      <c r="B347" s="1076"/>
      <c r="C347" s="1061">
        <v>0</v>
      </c>
      <c r="D347" s="1066">
        <v>0</v>
      </c>
      <c r="E347" s="1063">
        <v>0</v>
      </c>
      <c r="F347" s="1062"/>
      <c r="G347" s="1062"/>
      <c r="H347" s="1062"/>
      <c r="I347" s="1063"/>
    </row>
    <row r="348" spans="1:9" s="73" customFormat="1" ht="15" hidden="1" customHeight="1" x14ac:dyDescent="0.2">
      <c r="A348" s="821" t="s">
        <v>273</v>
      </c>
      <c r="B348" s="1068"/>
      <c r="C348" s="1061">
        <v>0</v>
      </c>
      <c r="D348" s="1066">
        <v>0</v>
      </c>
      <c r="E348" s="1063">
        <v>0</v>
      </c>
      <c r="F348" s="1062"/>
      <c r="G348" s="1062"/>
      <c r="H348" s="1062"/>
      <c r="I348" s="1063"/>
    </row>
    <row r="349" spans="1:9" s="73" customFormat="1" ht="4.5" customHeight="1" thickBot="1" x14ac:dyDescent="0.25">
      <c r="A349" s="1084"/>
      <c r="B349" s="1068"/>
      <c r="C349" s="1061"/>
      <c r="D349" s="1089"/>
      <c r="E349" s="1090"/>
      <c r="F349" s="1062"/>
      <c r="G349" s="1062"/>
      <c r="H349" s="1062"/>
      <c r="I349" s="1063"/>
    </row>
    <row r="350" spans="1:9" s="1384" customFormat="1" ht="24.75" customHeight="1" thickBot="1" x14ac:dyDescent="0.25">
      <c r="A350" s="1462" t="s">
        <v>450</v>
      </c>
      <c r="B350" s="1462"/>
      <c r="C350" s="1471">
        <v>237655888</v>
      </c>
      <c r="D350" s="1468">
        <v>187130618</v>
      </c>
      <c r="E350" s="1469">
        <v>50525270</v>
      </c>
      <c r="F350" s="1466">
        <v>237655888</v>
      </c>
      <c r="G350" s="1465">
        <v>0</v>
      </c>
      <c r="H350" s="1465">
        <v>0</v>
      </c>
      <c r="I350" s="1467">
        <v>0</v>
      </c>
    </row>
    <row r="351" spans="1:9" s="64" customFormat="1" ht="15" x14ac:dyDescent="0.25">
      <c r="A351" s="794"/>
      <c r="B351" s="819"/>
      <c r="C351" s="805"/>
      <c r="D351" s="807"/>
      <c r="E351" s="822"/>
      <c r="F351" s="807"/>
      <c r="G351" s="807"/>
      <c r="H351" s="807"/>
      <c r="I351" s="822"/>
    </row>
    <row r="352" spans="1:9" s="5" customFormat="1" ht="19.5" customHeight="1" x14ac:dyDescent="0.25">
      <c r="A352" s="773" t="s">
        <v>1087</v>
      </c>
      <c r="B352" s="867"/>
      <c r="C352" s="818">
        <v>2923480354</v>
      </c>
      <c r="D352" s="779">
        <v>2303164847</v>
      </c>
      <c r="E352" s="777">
        <v>620315507</v>
      </c>
      <c r="F352" s="779">
        <v>2076996138</v>
      </c>
      <c r="G352" s="779">
        <v>846484216</v>
      </c>
      <c r="H352" s="779">
        <v>0</v>
      </c>
      <c r="I352" s="777">
        <v>0</v>
      </c>
    </row>
    <row r="353" spans="1:9" s="1473" customFormat="1" ht="13.5" customHeight="1" x14ac:dyDescent="0.2">
      <c r="A353" s="1826"/>
      <c r="B353" s="1508" t="s">
        <v>1554</v>
      </c>
      <c r="C353" s="1505">
        <v>6350000</v>
      </c>
      <c r="D353" s="1478">
        <v>5000000</v>
      </c>
      <c r="E353" s="1474">
        <v>1350000</v>
      </c>
      <c r="F353" s="1476">
        <v>6350000</v>
      </c>
      <c r="G353" s="1477"/>
      <c r="H353" s="1477"/>
      <c r="I353" s="1506"/>
    </row>
    <row r="354" spans="1:9" s="1473" customFormat="1" ht="15" x14ac:dyDescent="0.2">
      <c r="A354" s="1826"/>
      <c r="B354" s="1508" t="s">
        <v>1615</v>
      </c>
      <c r="C354" s="1505">
        <v>6350000</v>
      </c>
      <c r="D354" s="1478">
        <v>5000000</v>
      </c>
      <c r="E354" s="1474">
        <v>1350000</v>
      </c>
      <c r="F354" s="1476">
        <v>6350000</v>
      </c>
      <c r="G354" s="1477"/>
      <c r="H354" s="1477"/>
      <c r="I354" s="1506"/>
    </row>
    <row r="355" spans="1:9" s="1473" customFormat="1" ht="15" x14ac:dyDescent="0.2">
      <c r="A355" s="1826"/>
      <c r="B355" s="1508" t="s">
        <v>1624</v>
      </c>
      <c r="C355" s="1505">
        <v>4000000</v>
      </c>
      <c r="D355" s="1478">
        <v>3149606</v>
      </c>
      <c r="E355" s="1474">
        <v>850394</v>
      </c>
      <c r="F355" s="1476">
        <v>4000000</v>
      </c>
      <c r="G355" s="1477"/>
      <c r="H355" s="1477"/>
      <c r="I355" s="1506"/>
    </row>
    <row r="356" spans="1:9" s="1473" customFormat="1" ht="15" x14ac:dyDescent="0.2">
      <c r="A356" s="1826"/>
      <c r="B356" s="1508" t="s">
        <v>1612</v>
      </c>
      <c r="C356" s="1505">
        <v>15000000</v>
      </c>
      <c r="D356" s="1478">
        <v>11811024</v>
      </c>
      <c r="E356" s="1474">
        <v>3188976</v>
      </c>
      <c r="F356" s="1476">
        <v>15000000</v>
      </c>
      <c r="G356" s="1477"/>
      <c r="H356" s="1477"/>
      <c r="I356" s="1506"/>
    </row>
    <row r="357" spans="1:9" s="1473" customFormat="1" ht="15" x14ac:dyDescent="0.2">
      <c r="A357" s="1826"/>
      <c r="B357" s="1508" t="s">
        <v>1616</v>
      </c>
      <c r="C357" s="1505">
        <v>3810000</v>
      </c>
      <c r="D357" s="1478">
        <v>3000000</v>
      </c>
      <c r="E357" s="1474">
        <v>810000</v>
      </c>
      <c r="F357" s="1476">
        <v>3810000</v>
      </c>
      <c r="G357" s="1477"/>
      <c r="H357" s="1477"/>
      <c r="I357" s="1506"/>
    </row>
    <row r="358" spans="1:9" s="1473" customFormat="1" ht="30" x14ac:dyDescent="0.2">
      <c r="A358" s="1826"/>
      <c r="B358" s="1508" t="s">
        <v>1618</v>
      </c>
      <c r="C358" s="1505">
        <v>3200000</v>
      </c>
      <c r="D358" s="1504">
        <v>3200000</v>
      </c>
      <c r="E358" s="1472">
        <v>0</v>
      </c>
      <c r="F358" s="1476">
        <v>3200000</v>
      </c>
      <c r="G358" s="1477"/>
      <c r="H358" s="1477"/>
      <c r="I358" s="1506"/>
    </row>
    <row r="359" spans="1:9" s="1473" customFormat="1" ht="60" x14ac:dyDescent="0.2">
      <c r="A359" s="1826"/>
      <c r="B359" s="1508" t="s">
        <v>1555</v>
      </c>
      <c r="C359" s="1505">
        <v>618482000</v>
      </c>
      <c r="D359" s="1504">
        <v>486993700</v>
      </c>
      <c r="E359" s="1472">
        <v>131488300</v>
      </c>
      <c r="F359" s="1476">
        <v>618482000</v>
      </c>
      <c r="G359" s="1477"/>
      <c r="H359" s="1477"/>
      <c r="I359" s="1506"/>
    </row>
    <row r="360" spans="1:9" s="1473" customFormat="1" ht="60" x14ac:dyDescent="0.2">
      <c r="A360" s="1826"/>
      <c r="B360" s="1508" t="s">
        <v>1556</v>
      </c>
      <c r="C360" s="1505">
        <v>357751000</v>
      </c>
      <c r="D360" s="1478">
        <v>281693701</v>
      </c>
      <c r="E360" s="1474">
        <v>76057299</v>
      </c>
      <c r="F360" s="1476">
        <v>357751000</v>
      </c>
      <c r="G360" s="1477"/>
      <c r="H360" s="1477"/>
      <c r="I360" s="1506"/>
    </row>
    <row r="361" spans="1:9" s="1473" customFormat="1" ht="15" x14ac:dyDescent="0.2">
      <c r="A361" s="1826"/>
      <c r="B361" s="1508" t="s">
        <v>1557</v>
      </c>
      <c r="C361" s="1505">
        <v>16000000</v>
      </c>
      <c r="D361" s="1478">
        <v>12598425</v>
      </c>
      <c r="E361" s="1474">
        <v>3401575</v>
      </c>
      <c r="F361" s="1476">
        <v>16000000</v>
      </c>
      <c r="G361" s="1477"/>
      <c r="H361" s="1477"/>
      <c r="I361" s="1506"/>
    </row>
    <row r="362" spans="1:9" s="1473" customFormat="1" ht="15" x14ac:dyDescent="0.2">
      <c r="A362" s="1826"/>
      <c r="B362" s="1832" t="s">
        <v>1558</v>
      </c>
      <c r="C362" s="1505">
        <v>1140000</v>
      </c>
      <c r="D362" s="1478">
        <v>897638</v>
      </c>
      <c r="E362" s="1474">
        <v>242362</v>
      </c>
      <c r="F362" s="1476"/>
      <c r="G362" s="1477">
        <v>1140000</v>
      </c>
      <c r="H362" s="1477"/>
      <c r="I362" s="1506"/>
    </row>
    <row r="363" spans="1:9" s="1473" customFormat="1" ht="15" x14ac:dyDescent="0.2">
      <c r="A363" s="1826"/>
      <c r="B363" s="1508" t="s">
        <v>1559</v>
      </c>
      <c r="C363" s="1505">
        <v>4372479</v>
      </c>
      <c r="D363" s="1478">
        <v>3442897</v>
      </c>
      <c r="E363" s="1474">
        <v>929582</v>
      </c>
      <c r="F363" s="1476"/>
      <c r="G363" s="1477">
        <v>4372479</v>
      </c>
      <c r="H363" s="1477"/>
      <c r="I363" s="1506"/>
    </row>
    <row r="364" spans="1:9" s="1473" customFormat="1" ht="15" x14ac:dyDescent="0.2">
      <c r="A364" s="1826"/>
      <c r="B364" s="1508" t="s">
        <v>1560</v>
      </c>
      <c r="C364" s="1505">
        <v>2000000</v>
      </c>
      <c r="D364" s="1478">
        <v>1574803</v>
      </c>
      <c r="E364" s="1474">
        <v>425197</v>
      </c>
      <c r="F364" s="1476"/>
      <c r="G364" s="1477">
        <v>2000000</v>
      </c>
      <c r="H364" s="1477"/>
      <c r="I364" s="1506"/>
    </row>
    <row r="365" spans="1:9" s="1473" customFormat="1" ht="30" x14ac:dyDescent="0.2">
      <c r="A365" s="1826"/>
      <c r="B365" s="1508" t="s">
        <v>1561</v>
      </c>
      <c r="C365" s="1505">
        <v>86360000</v>
      </c>
      <c r="D365" s="1478">
        <v>68000000</v>
      </c>
      <c r="E365" s="1474">
        <v>18360000</v>
      </c>
      <c r="F365" s="1476"/>
      <c r="G365" s="1477">
        <v>86360000</v>
      </c>
      <c r="H365" s="1477"/>
      <c r="I365" s="1506"/>
    </row>
    <row r="366" spans="1:9" s="1473" customFormat="1" ht="30" x14ac:dyDescent="0.2">
      <c r="A366" s="1826"/>
      <c r="B366" s="1507" t="s">
        <v>1569</v>
      </c>
      <c r="C366" s="1505">
        <v>351206563</v>
      </c>
      <c r="D366" s="1478">
        <v>276540601</v>
      </c>
      <c r="E366" s="1474">
        <v>74665962</v>
      </c>
      <c r="F366" s="1476"/>
      <c r="G366" s="1477">
        <v>351206563</v>
      </c>
      <c r="H366" s="1477"/>
      <c r="I366" s="1506"/>
    </row>
    <row r="367" spans="1:9" s="1473" customFormat="1" ht="15" x14ac:dyDescent="0.2">
      <c r="A367" s="1826"/>
      <c r="B367" s="1507" t="s">
        <v>1570</v>
      </c>
      <c r="C367" s="1505">
        <v>15041101</v>
      </c>
      <c r="D367" s="1478">
        <v>11843387</v>
      </c>
      <c r="E367" s="1474">
        <v>3197714</v>
      </c>
      <c r="F367" s="1476"/>
      <c r="G367" s="1477">
        <v>15041101</v>
      </c>
      <c r="H367" s="1477"/>
      <c r="I367" s="1506"/>
    </row>
    <row r="368" spans="1:9" s="1473" customFormat="1" ht="15" x14ac:dyDescent="0.2">
      <c r="A368" s="1826"/>
      <c r="B368" s="1507" t="s">
        <v>1571</v>
      </c>
      <c r="C368" s="1505">
        <v>82277166</v>
      </c>
      <c r="D368" s="1478">
        <v>64785170</v>
      </c>
      <c r="E368" s="1474">
        <v>17491996</v>
      </c>
      <c r="F368" s="1476"/>
      <c r="G368" s="1477">
        <v>82277166</v>
      </c>
      <c r="H368" s="1477"/>
      <c r="I368" s="1506"/>
    </row>
    <row r="369" spans="1:9" s="1473" customFormat="1" ht="15" x14ac:dyDescent="0.2">
      <c r="A369" s="1826"/>
      <c r="B369" s="1507" t="s">
        <v>1572</v>
      </c>
      <c r="C369" s="1505">
        <v>13425170</v>
      </c>
      <c r="D369" s="1478">
        <v>10571000</v>
      </c>
      <c r="E369" s="1474">
        <v>2854170</v>
      </c>
      <c r="F369" s="1476"/>
      <c r="G369" s="1477">
        <v>13425170</v>
      </c>
      <c r="H369" s="1477"/>
      <c r="I369" s="1506"/>
    </row>
    <row r="370" spans="1:9" s="1473" customFormat="1" ht="30" x14ac:dyDescent="0.2">
      <c r="A370" s="1826"/>
      <c r="B370" s="1508" t="s">
        <v>1573</v>
      </c>
      <c r="C370" s="1505">
        <v>45000000</v>
      </c>
      <c r="D370" s="1478">
        <v>35433071</v>
      </c>
      <c r="E370" s="1474">
        <v>9566929</v>
      </c>
      <c r="F370" s="1476"/>
      <c r="G370" s="1477">
        <v>45000000</v>
      </c>
      <c r="H370" s="1477"/>
      <c r="I370" s="1506"/>
    </row>
    <row r="371" spans="1:9" s="1479" customFormat="1" ht="15.75" thickBot="1" x14ac:dyDescent="0.25">
      <c r="A371" s="1851"/>
      <c r="B371" s="1852" t="s">
        <v>1575</v>
      </c>
      <c r="C371" s="1844">
        <v>639699</v>
      </c>
      <c r="D371" s="1845">
        <v>503700</v>
      </c>
      <c r="E371" s="1846">
        <v>135999</v>
      </c>
      <c r="F371" s="1853">
        <v>639699</v>
      </c>
      <c r="G371" s="1854"/>
      <c r="H371" s="1854"/>
      <c r="I371" s="1855"/>
    </row>
    <row r="372" spans="1:9" s="133" customFormat="1" ht="15" x14ac:dyDescent="0.2">
      <c r="A372" s="795"/>
      <c r="B372" s="1076" t="s">
        <v>1614</v>
      </c>
      <c r="C372" s="1056">
        <v>8890000</v>
      </c>
      <c r="D372" s="1057">
        <v>7000000</v>
      </c>
      <c r="E372" s="1058">
        <v>1890000</v>
      </c>
      <c r="F372" s="1094">
        <v>8890000</v>
      </c>
      <c r="G372" s="1077"/>
      <c r="H372" s="1077"/>
      <c r="I372" s="1101"/>
    </row>
    <row r="373" spans="1:9" s="133" customFormat="1" ht="15" x14ac:dyDescent="0.2">
      <c r="A373" s="795"/>
      <c r="B373" s="1076" t="s">
        <v>1617</v>
      </c>
      <c r="C373" s="1056">
        <v>26190000</v>
      </c>
      <c r="D373" s="1057">
        <v>20622047</v>
      </c>
      <c r="E373" s="1058">
        <v>5567953</v>
      </c>
      <c r="F373" s="1094">
        <v>26190000</v>
      </c>
      <c r="G373" s="1077"/>
      <c r="H373" s="1077"/>
      <c r="I373" s="1101"/>
    </row>
    <row r="374" spans="1:9" s="133" customFormat="1" ht="15" x14ac:dyDescent="0.2">
      <c r="A374" s="795"/>
      <c r="B374" s="1076" t="s">
        <v>1613</v>
      </c>
      <c r="C374" s="1056">
        <v>6000000</v>
      </c>
      <c r="D374" s="1057">
        <v>4724409</v>
      </c>
      <c r="E374" s="1472">
        <v>1275591</v>
      </c>
      <c r="F374" s="1094">
        <v>6000000</v>
      </c>
      <c r="G374" s="1077"/>
      <c r="H374" s="1077"/>
      <c r="I374" s="1101"/>
    </row>
    <row r="375" spans="1:9" s="133" customFormat="1" ht="30" x14ac:dyDescent="0.2">
      <c r="A375" s="795"/>
      <c r="B375" s="1076" t="s">
        <v>1619</v>
      </c>
      <c r="C375" s="1056">
        <v>64800000</v>
      </c>
      <c r="D375" s="1057">
        <v>51023622</v>
      </c>
      <c r="E375" s="1058">
        <v>13776378</v>
      </c>
      <c r="F375" s="1094">
        <v>64800000</v>
      </c>
      <c r="G375" s="1077"/>
      <c r="H375" s="1077"/>
      <c r="I375" s="1101"/>
    </row>
    <row r="376" spans="1:9" s="1841" customFormat="1" ht="15" x14ac:dyDescent="0.2">
      <c r="A376" s="1833"/>
      <c r="B376" s="1834" t="s">
        <v>1563</v>
      </c>
      <c r="C376" s="1835">
        <v>262918470</v>
      </c>
      <c r="D376" s="1836">
        <v>207022417</v>
      </c>
      <c r="E376" s="1837">
        <v>55896053</v>
      </c>
      <c r="F376" s="1838">
        <v>130642116</v>
      </c>
      <c r="G376" s="1839">
        <v>132276354</v>
      </c>
      <c r="H376" s="1839"/>
      <c r="I376" s="1840"/>
    </row>
    <row r="377" spans="1:9" s="1841" customFormat="1" ht="15" x14ac:dyDescent="0.2">
      <c r="A377" s="1833"/>
      <c r="B377" s="1834" t="s">
        <v>1564</v>
      </c>
      <c r="C377" s="1835">
        <v>122803453</v>
      </c>
      <c r="D377" s="1504">
        <v>96695633</v>
      </c>
      <c r="E377" s="1472">
        <v>26107820</v>
      </c>
      <c r="F377" s="1838">
        <v>61020068</v>
      </c>
      <c r="G377" s="1839">
        <v>61783385</v>
      </c>
      <c r="H377" s="1839"/>
      <c r="I377" s="1840"/>
    </row>
    <row r="378" spans="1:9" s="1841" customFormat="1" ht="15" x14ac:dyDescent="0.2">
      <c r="A378" s="1833"/>
      <c r="B378" s="1834" t="s">
        <v>1565</v>
      </c>
      <c r="C378" s="1835">
        <v>29395020</v>
      </c>
      <c r="D378" s="1836">
        <v>23145685</v>
      </c>
      <c r="E378" s="1837">
        <v>6249335</v>
      </c>
      <c r="F378" s="1838">
        <v>14606154</v>
      </c>
      <c r="G378" s="1839">
        <v>14788866</v>
      </c>
      <c r="H378" s="1839"/>
      <c r="I378" s="1840"/>
    </row>
    <row r="379" spans="1:9" s="1841" customFormat="1" ht="15" x14ac:dyDescent="0.2">
      <c r="A379" s="1833"/>
      <c r="B379" s="1834" t="s">
        <v>1566</v>
      </c>
      <c r="C379" s="1835">
        <v>50086478</v>
      </c>
      <c r="D379" s="1836">
        <v>39438172</v>
      </c>
      <c r="E379" s="1837">
        <v>10648306</v>
      </c>
      <c r="F379" s="1838">
        <v>24887576</v>
      </c>
      <c r="G379" s="1839">
        <v>25198902</v>
      </c>
      <c r="H379" s="1839"/>
      <c r="I379" s="1840"/>
    </row>
    <row r="380" spans="1:9" s="133" customFormat="1" ht="15" x14ac:dyDescent="0.2">
      <c r="A380" s="795"/>
      <c r="B380" s="1076" t="s">
        <v>1567</v>
      </c>
      <c r="C380" s="1056">
        <v>5667131</v>
      </c>
      <c r="D380" s="1057">
        <v>4462308</v>
      </c>
      <c r="E380" s="1058">
        <v>1204823</v>
      </c>
      <c r="F380" s="1094">
        <v>5667131</v>
      </c>
      <c r="G380" s="1077"/>
      <c r="H380" s="1077"/>
      <c r="I380" s="1101"/>
    </row>
    <row r="381" spans="1:9" s="133" customFormat="1" ht="15" x14ac:dyDescent="0.2">
      <c r="A381" s="795"/>
      <c r="B381" s="1076" t="s">
        <v>1527</v>
      </c>
      <c r="C381" s="1056">
        <v>1003300</v>
      </c>
      <c r="D381" s="1057">
        <v>790000</v>
      </c>
      <c r="E381" s="1058">
        <v>213300</v>
      </c>
      <c r="F381" s="1094">
        <v>1003300</v>
      </c>
      <c r="G381" s="1077"/>
      <c r="H381" s="1077"/>
      <c r="I381" s="1101"/>
    </row>
    <row r="382" spans="1:9" s="133" customFormat="1" ht="15" x14ac:dyDescent="0.2">
      <c r="A382" s="795"/>
      <c r="B382" s="1076" t="s">
        <v>1528</v>
      </c>
      <c r="C382" s="1056">
        <v>25000000</v>
      </c>
      <c r="D382" s="1057">
        <v>19685039</v>
      </c>
      <c r="E382" s="1058">
        <v>5314961</v>
      </c>
      <c r="F382" s="1094">
        <v>25000000</v>
      </c>
      <c r="G382" s="1077"/>
      <c r="H382" s="1077"/>
      <c r="I382" s="1101"/>
    </row>
    <row r="383" spans="1:9" s="133" customFormat="1" ht="15" x14ac:dyDescent="0.2">
      <c r="A383" s="795"/>
      <c r="B383" s="1104" t="s">
        <v>1529</v>
      </c>
      <c r="C383" s="1056">
        <v>5000000</v>
      </c>
      <c r="D383" s="1057">
        <v>3937008</v>
      </c>
      <c r="E383" s="1058">
        <v>1062992</v>
      </c>
      <c r="F383" s="1094">
        <v>5000000</v>
      </c>
      <c r="G383" s="1077"/>
      <c r="H383" s="1077"/>
      <c r="I383" s="1101"/>
    </row>
    <row r="384" spans="1:9" s="133" customFormat="1" ht="15" x14ac:dyDescent="0.2">
      <c r="A384" s="795"/>
      <c r="B384" s="1076" t="s">
        <v>1530</v>
      </c>
      <c r="C384" s="1056">
        <v>1905000</v>
      </c>
      <c r="D384" s="1057">
        <v>1500000</v>
      </c>
      <c r="E384" s="1058">
        <v>405000</v>
      </c>
      <c r="F384" s="1094">
        <v>1905000</v>
      </c>
      <c r="G384" s="1077"/>
      <c r="H384" s="1077"/>
      <c r="I384" s="1101"/>
    </row>
    <row r="385" spans="1:9" s="133" customFormat="1" ht="15" x14ac:dyDescent="0.2">
      <c r="A385" s="795"/>
      <c r="B385" s="1076" t="s">
        <v>1531</v>
      </c>
      <c r="C385" s="1056">
        <v>12700000</v>
      </c>
      <c r="D385" s="1057">
        <v>10000000</v>
      </c>
      <c r="E385" s="1058">
        <v>2700000</v>
      </c>
      <c r="F385" s="1094">
        <v>12700000</v>
      </c>
      <c r="G385" s="1077"/>
      <c r="H385" s="1077"/>
      <c r="I385" s="1101"/>
    </row>
    <row r="386" spans="1:9" s="133" customFormat="1" ht="15" x14ac:dyDescent="0.2">
      <c r="A386" s="795"/>
      <c r="B386" s="1076" t="s">
        <v>1532</v>
      </c>
      <c r="C386" s="1056">
        <v>20000000</v>
      </c>
      <c r="D386" s="1504">
        <v>15748032</v>
      </c>
      <c r="E386" s="1472">
        <v>4251968</v>
      </c>
      <c r="F386" s="1094">
        <v>20000000</v>
      </c>
      <c r="G386" s="1077"/>
      <c r="H386" s="1077"/>
      <c r="I386" s="1101"/>
    </row>
    <row r="387" spans="1:9" s="133" customFormat="1" ht="15" x14ac:dyDescent="0.2">
      <c r="A387" s="795"/>
      <c r="B387" s="1076" t="s">
        <v>1533</v>
      </c>
      <c r="C387" s="1056">
        <v>127000000</v>
      </c>
      <c r="D387" s="1057">
        <v>100000000</v>
      </c>
      <c r="E387" s="1058">
        <v>27000000</v>
      </c>
      <c r="F387" s="1094">
        <v>127000000</v>
      </c>
      <c r="G387" s="1077"/>
      <c r="H387" s="1077"/>
      <c r="I387" s="1101"/>
    </row>
    <row r="388" spans="1:9" s="133" customFormat="1" ht="15" x14ac:dyDescent="0.2">
      <c r="A388" s="795"/>
      <c r="B388" s="1076" t="s">
        <v>1534</v>
      </c>
      <c r="C388" s="1056">
        <v>63500000</v>
      </c>
      <c r="D388" s="1057">
        <v>50000000</v>
      </c>
      <c r="E388" s="1058">
        <v>13500000</v>
      </c>
      <c r="F388" s="1094">
        <v>63500000</v>
      </c>
      <c r="G388" s="1077"/>
      <c r="H388" s="1077"/>
      <c r="I388" s="1101"/>
    </row>
    <row r="389" spans="1:9" s="133" customFormat="1" ht="30" x14ac:dyDescent="0.2">
      <c r="A389" s="795"/>
      <c r="B389" s="1076" t="s">
        <v>1535</v>
      </c>
      <c r="C389" s="1056">
        <v>1000000</v>
      </c>
      <c r="D389" s="1057">
        <v>787402</v>
      </c>
      <c r="E389" s="1472">
        <v>212598</v>
      </c>
      <c r="F389" s="1094">
        <v>1000000</v>
      </c>
      <c r="G389" s="1077"/>
      <c r="H389" s="1077"/>
      <c r="I389" s="1101"/>
    </row>
    <row r="390" spans="1:9" s="133" customFormat="1" ht="15" x14ac:dyDescent="0.2">
      <c r="A390" s="795"/>
      <c r="B390" s="1076" t="s">
        <v>1536</v>
      </c>
      <c r="C390" s="1056">
        <v>5461000</v>
      </c>
      <c r="D390" s="1057">
        <v>4300000</v>
      </c>
      <c r="E390" s="1058">
        <v>1161000</v>
      </c>
      <c r="F390" s="1094">
        <v>5461000</v>
      </c>
      <c r="G390" s="1077"/>
      <c r="H390" s="1077"/>
      <c r="I390" s="1101"/>
    </row>
    <row r="391" spans="1:9" s="133" customFormat="1" ht="15" x14ac:dyDescent="0.2">
      <c r="A391" s="795"/>
      <c r="B391" s="1076" t="s">
        <v>1537</v>
      </c>
      <c r="C391" s="1056">
        <v>3873500</v>
      </c>
      <c r="D391" s="1057">
        <v>3050000</v>
      </c>
      <c r="E391" s="1058">
        <v>823500</v>
      </c>
      <c r="F391" s="1094">
        <v>3873500</v>
      </c>
      <c r="G391" s="1077"/>
      <c r="H391" s="1077"/>
      <c r="I391" s="1101"/>
    </row>
    <row r="392" spans="1:9" s="133" customFormat="1" ht="15" x14ac:dyDescent="0.2">
      <c r="A392" s="795"/>
      <c r="B392" s="1076" t="s">
        <v>1538</v>
      </c>
      <c r="C392" s="1056">
        <v>2260600</v>
      </c>
      <c r="D392" s="1057">
        <v>1780000</v>
      </c>
      <c r="E392" s="1058">
        <v>480600</v>
      </c>
      <c r="F392" s="1094">
        <v>2260600</v>
      </c>
      <c r="G392" s="1077"/>
      <c r="H392" s="1077"/>
      <c r="I392" s="1101"/>
    </row>
    <row r="393" spans="1:9" s="133" customFormat="1" ht="15" x14ac:dyDescent="0.2">
      <c r="A393" s="795"/>
      <c r="B393" s="1105" t="s">
        <v>1539</v>
      </c>
      <c r="C393" s="1056">
        <v>8128000</v>
      </c>
      <c r="D393" s="1057">
        <v>6400000</v>
      </c>
      <c r="E393" s="1058">
        <v>1728000</v>
      </c>
      <c r="F393" s="1094">
        <v>8128000</v>
      </c>
      <c r="G393" s="1077"/>
      <c r="H393" s="1077"/>
      <c r="I393" s="1101"/>
    </row>
    <row r="394" spans="1:9" s="133" customFormat="1" ht="15" x14ac:dyDescent="0.2">
      <c r="A394" s="795"/>
      <c r="B394" s="1105" t="s">
        <v>1540</v>
      </c>
      <c r="C394" s="1056">
        <v>7620000</v>
      </c>
      <c r="D394" s="1057">
        <v>6000000</v>
      </c>
      <c r="E394" s="1058">
        <v>1620000</v>
      </c>
      <c r="F394" s="1094">
        <v>7620000</v>
      </c>
      <c r="G394" s="1077"/>
      <c r="H394" s="1077"/>
      <c r="I394" s="1101"/>
    </row>
    <row r="395" spans="1:9" s="133" customFormat="1" ht="30" x14ac:dyDescent="0.2">
      <c r="A395" s="795"/>
      <c r="B395" s="1105" t="s">
        <v>1541</v>
      </c>
      <c r="C395" s="1056">
        <v>5029200</v>
      </c>
      <c r="D395" s="1057">
        <v>3960000</v>
      </c>
      <c r="E395" s="1058">
        <v>1069200</v>
      </c>
      <c r="F395" s="1094">
        <v>5029200</v>
      </c>
      <c r="G395" s="1077"/>
      <c r="H395" s="1077"/>
      <c r="I395" s="1101"/>
    </row>
    <row r="396" spans="1:9" s="133" customFormat="1" ht="30" x14ac:dyDescent="0.2">
      <c r="A396" s="795"/>
      <c r="B396" s="1076" t="s">
        <v>1542</v>
      </c>
      <c r="C396" s="1056">
        <v>4064000</v>
      </c>
      <c r="D396" s="1057">
        <v>3200000</v>
      </c>
      <c r="E396" s="1058">
        <v>864000</v>
      </c>
      <c r="F396" s="1094">
        <v>4064000</v>
      </c>
      <c r="G396" s="1077"/>
      <c r="H396" s="1077"/>
      <c r="I396" s="1101"/>
    </row>
    <row r="397" spans="1:9" s="133" customFormat="1" ht="15" x14ac:dyDescent="0.2">
      <c r="A397" s="795"/>
      <c r="B397" s="1076" t="s">
        <v>1543</v>
      </c>
      <c r="C397" s="1056">
        <v>1244600</v>
      </c>
      <c r="D397" s="1057">
        <v>980000</v>
      </c>
      <c r="E397" s="1058">
        <v>264600</v>
      </c>
      <c r="F397" s="1094">
        <v>1244600</v>
      </c>
      <c r="G397" s="1077"/>
      <c r="H397" s="1077"/>
      <c r="I397" s="1101"/>
    </row>
    <row r="398" spans="1:9" s="133" customFormat="1" ht="15" x14ac:dyDescent="0.2">
      <c r="A398" s="795"/>
      <c r="B398" s="1105" t="s">
        <v>1544</v>
      </c>
      <c r="C398" s="1056">
        <v>12192000</v>
      </c>
      <c r="D398" s="1057">
        <v>9600000</v>
      </c>
      <c r="E398" s="1058">
        <v>2592000</v>
      </c>
      <c r="F398" s="1094">
        <v>12192000</v>
      </c>
      <c r="G398" s="1077"/>
      <c r="H398" s="1077"/>
      <c r="I398" s="1101"/>
    </row>
    <row r="399" spans="1:9" s="133" customFormat="1" ht="30.75" thickBot="1" x14ac:dyDescent="0.25">
      <c r="A399" s="1848"/>
      <c r="B399" s="1923" t="s">
        <v>1545</v>
      </c>
      <c r="C399" s="1092">
        <v>4000000</v>
      </c>
      <c r="D399" s="1091">
        <v>3149606</v>
      </c>
      <c r="E399" s="1125">
        <v>850394</v>
      </c>
      <c r="F399" s="1850">
        <v>4000000</v>
      </c>
      <c r="G399" s="1102"/>
      <c r="H399" s="1102"/>
      <c r="I399" s="1103"/>
    </row>
    <row r="400" spans="1:9" s="133" customFormat="1" ht="30" x14ac:dyDescent="0.2">
      <c r="A400" s="795"/>
      <c r="B400" s="1105" t="s">
        <v>1546</v>
      </c>
      <c r="C400" s="1056">
        <v>127000000</v>
      </c>
      <c r="D400" s="1057">
        <v>100000000</v>
      </c>
      <c r="E400" s="1058">
        <v>27000000</v>
      </c>
      <c r="F400" s="1094">
        <v>127000000</v>
      </c>
      <c r="G400" s="1077"/>
      <c r="H400" s="1077"/>
      <c r="I400" s="1101"/>
    </row>
    <row r="401" spans="1:9" s="133" customFormat="1" ht="15" x14ac:dyDescent="0.2">
      <c r="A401" s="795"/>
      <c r="B401" s="1076" t="s">
        <v>1547</v>
      </c>
      <c r="C401" s="1056">
        <v>20000000</v>
      </c>
      <c r="D401" s="1057">
        <v>15748031</v>
      </c>
      <c r="E401" s="1472">
        <v>4251969</v>
      </c>
      <c r="F401" s="1094">
        <v>20000000</v>
      </c>
      <c r="G401" s="1077"/>
      <c r="H401" s="1077"/>
      <c r="I401" s="1101"/>
    </row>
    <row r="402" spans="1:9" s="158" customFormat="1" ht="15" x14ac:dyDescent="0.2">
      <c r="A402" s="795"/>
      <c r="B402" s="1076" t="s">
        <v>1548</v>
      </c>
      <c r="C402" s="1056">
        <v>4826000</v>
      </c>
      <c r="D402" s="1057">
        <v>3800000</v>
      </c>
      <c r="E402" s="1058">
        <v>1026000</v>
      </c>
      <c r="F402" s="1094">
        <v>4826000</v>
      </c>
      <c r="G402" s="1077"/>
      <c r="H402" s="1077"/>
      <c r="I402" s="1101"/>
    </row>
    <row r="403" spans="1:9" s="133" customFormat="1" ht="15" x14ac:dyDescent="0.2">
      <c r="A403" s="795"/>
      <c r="B403" s="1076" t="s">
        <v>1549</v>
      </c>
      <c r="C403" s="1056">
        <v>2500000</v>
      </c>
      <c r="D403" s="1504">
        <v>2500000</v>
      </c>
      <c r="E403" s="1472">
        <v>0</v>
      </c>
      <c r="F403" s="1094">
        <v>2500000</v>
      </c>
      <c r="G403" s="1077"/>
      <c r="H403" s="1077"/>
      <c r="I403" s="1101"/>
    </row>
    <row r="404" spans="1:9" s="133" customFormat="1" ht="15" x14ac:dyDescent="0.2">
      <c r="A404" s="795"/>
      <c r="B404" s="1076" t="s">
        <v>1636</v>
      </c>
      <c r="C404" s="1056">
        <v>15000000</v>
      </c>
      <c r="D404" s="1057">
        <v>11811024</v>
      </c>
      <c r="E404" s="1058">
        <v>3188976</v>
      </c>
      <c r="F404" s="1094">
        <v>15000000</v>
      </c>
      <c r="G404" s="1077"/>
      <c r="H404" s="1077"/>
      <c r="I404" s="1101"/>
    </row>
    <row r="405" spans="1:9" s="133" customFormat="1" ht="30" x14ac:dyDescent="0.2">
      <c r="A405" s="795"/>
      <c r="B405" s="1076" t="s">
        <v>1550</v>
      </c>
      <c r="C405" s="1056">
        <v>15698500</v>
      </c>
      <c r="D405" s="1057">
        <v>12361024</v>
      </c>
      <c r="E405" s="1058">
        <v>3337476</v>
      </c>
      <c r="F405" s="1094">
        <v>15698500</v>
      </c>
      <c r="G405" s="1077"/>
      <c r="H405" s="1077"/>
      <c r="I405" s="1101"/>
    </row>
    <row r="406" spans="1:9" s="133" customFormat="1" ht="15" x14ac:dyDescent="0.2">
      <c r="A406" s="795"/>
      <c r="B406" s="1076" t="s">
        <v>1551</v>
      </c>
      <c r="C406" s="1056">
        <v>10000000</v>
      </c>
      <c r="D406" s="1057">
        <v>7874016</v>
      </c>
      <c r="E406" s="1058">
        <v>2125984</v>
      </c>
      <c r="F406" s="1094">
        <v>10000000</v>
      </c>
      <c r="G406" s="1077"/>
      <c r="H406" s="1077"/>
      <c r="I406" s="1101"/>
    </row>
    <row r="407" spans="1:9" s="133" customFormat="1" ht="15" x14ac:dyDescent="0.2">
      <c r="A407" s="795"/>
      <c r="B407" s="1076" t="s">
        <v>1552</v>
      </c>
      <c r="C407" s="1056">
        <v>5000000</v>
      </c>
      <c r="D407" s="1057">
        <v>3937008</v>
      </c>
      <c r="E407" s="1058">
        <v>1062992</v>
      </c>
      <c r="F407" s="1094">
        <v>5000000</v>
      </c>
      <c r="G407" s="1077"/>
      <c r="H407" s="1077"/>
      <c r="I407" s="1101"/>
    </row>
    <row r="408" spans="1:9" s="133" customFormat="1" ht="15" x14ac:dyDescent="0.2">
      <c r="A408" s="795"/>
      <c r="B408" s="1076" t="s">
        <v>1553</v>
      </c>
      <c r="C408" s="1056">
        <v>55000000</v>
      </c>
      <c r="D408" s="1057">
        <v>43307087</v>
      </c>
      <c r="E408" s="1058">
        <v>11692913</v>
      </c>
      <c r="F408" s="1094">
        <v>55000000</v>
      </c>
      <c r="G408" s="1077"/>
      <c r="H408" s="1077"/>
      <c r="I408" s="1101"/>
    </row>
    <row r="409" spans="1:9" s="133" customFormat="1" ht="15" x14ac:dyDescent="0.2">
      <c r="A409" s="795"/>
      <c r="B409" s="1099" t="s">
        <v>1590</v>
      </c>
      <c r="C409" s="1056">
        <v>2000000</v>
      </c>
      <c r="D409" s="1057">
        <v>1574803</v>
      </c>
      <c r="E409" s="1058">
        <v>425197</v>
      </c>
      <c r="F409" s="1094">
        <v>2000000</v>
      </c>
      <c r="G409" s="1077"/>
      <c r="H409" s="1077"/>
      <c r="I409" s="1101"/>
    </row>
    <row r="410" spans="1:9" s="133" customFormat="1" ht="15" x14ac:dyDescent="0.2">
      <c r="A410" s="795"/>
      <c r="B410" s="1104" t="s">
        <v>1562</v>
      </c>
      <c r="C410" s="1056">
        <v>17081924</v>
      </c>
      <c r="D410" s="1504">
        <v>13450333</v>
      </c>
      <c r="E410" s="1472">
        <v>3631591</v>
      </c>
      <c r="F410" s="1094">
        <v>6544694</v>
      </c>
      <c r="G410" s="1077">
        <v>10537230</v>
      </c>
      <c r="H410" s="1077"/>
      <c r="I410" s="1101"/>
    </row>
    <row r="411" spans="1:9" s="133" customFormat="1" ht="15" x14ac:dyDescent="0.2">
      <c r="A411" s="795"/>
      <c r="B411" s="1099" t="s">
        <v>1568</v>
      </c>
      <c r="C411" s="1056">
        <v>1077000</v>
      </c>
      <c r="D411" s="1504">
        <v>848032</v>
      </c>
      <c r="E411" s="1472">
        <v>228968</v>
      </c>
      <c r="F411" s="1094"/>
      <c r="G411" s="1077">
        <v>1077000</v>
      </c>
      <c r="H411" s="1077"/>
      <c r="I411" s="1101"/>
    </row>
    <row r="412" spans="1:9" s="133" customFormat="1" ht="15" x14ac:dyDescent="0.2">
      <c r="A412" s="795"/>
      <c r="B412" s="1099" t="s">
        <v>1574</v>
      </c>
      <c r="C412" s="1056">
        <v>635000</v>
      </c>
      <c r="D412" s="1057">
        <v>500000</v>
      </c>
      <c r="E412" s="1058">
        <v>135000</v>
      </c>
      <c r="F412" s="1094">
        <v>635000</v>
      </c>
      <c r="G412" s="1077"/>
      <c r="H412" s="1077"/>
      <c r="I412" s="1101"/>
    </row>
    <row r="413" spans="1:9" s="133" customFormat="1" ht="30" x14ac:dyDescent="0.2">
      <c r="A413" s="795"/>
      <c r="B413" s="1099" t="s">
        <v>1586</v>
      </c>
      <c r="C413" s="1056">
        <v>1100000</v>
      </c>
      <c r="D413" s="1057">
        <v>866142</v>
      </c>
      <c r="E413" s="1058">
        <v>233858</v>
      </c>
      <c r="F413" s="1094">
        <v>1100000</v>
      </c>
      <c r="G413" s="1077"/>
      <c r="H413" s="1077"/>
      <c r="I413" s="1101"/>
    </row>
    <row r="414" spans="1:9" s="133" customFormat="1" ht="29.25" customHeight="1" x14ac:dyDescent="0.2">
      <c r="A414" s="795"/>
      <c r="B414" s="1099" t="s">
        <v>1625</v>
      </c>
      <c r="C414" s="1056">
        <v>60325000</v>
      </c>
      <c r="D414" s="1057">
        <v>47500000</v>
      </c>
      <c r="E414" s="1058">
        <v>12825000</v>
      </c>
      <c r="F414" s="1094">
        <v>60325000</v>
      </c>
      <c r="G414" s="1077"/>
      <c r="H414" s="1077"/>
      <c r="I414" s="1101"/>
    </row>
    <row r="415" spans="1:9" s="133" customFormat="1" ht="30" x14ac:dyDescent="0.2">
      <c r="A415" s="795"/>
      <c r="B415" s="1099" t="s">
        <v>1626</v>
      </c>
      <c r="C415" s="1056">
        <v>38100000</v>
      </c>
      <c r="D415" s="1057">
        <v>30000000</v>
      </c>
      <c r="E415" s="1058">
        <v>8100000</v>
      </c>
      <c r="F415" s="1094">
        <v>38100000</v>
      </c>
      <c r="G415" s="1077"/>
      <c r="H415" s="1077"/>
      <c r="I415" s="1101"/>
    </row>
    <row r="416" spans="1:9" s="133" customFormat="1" ht="15" x14ac:dyDescent="0.2">
      <c r="A416" s="795"/>
      <c r="B416" s="1099" t="s">
        <v>1576</v>
      </c>
      <c r="C416" s="1056">
        <v>13000000</v>
      </c>
      <c r="D416" s="1057">
        <v>10236220</v>
      </c>
      <c r="E416" s="1472">
        <v>2763780</v>
      </c>
      <c r="F416" s="1094">
        <v>13000000</v>
      </c>
      <c r="G416" s="1077"/>
      <c r="H416" s="1077"/>
      <c r="I416" s="1101"/>
    </row>
    <row r="417" spans="1:9" s="133" customFormat="1" ht="15" x14ac:dyDescent="0.2">
      <c r="A417" s="795"/>
      <c r="B417" s="1099" t="s">
        <v>1577</v>
      </c>
      <c r="C417" s="1056">
        <v>15000000</v>
      </c>
      <c r="D417" s="1057">
        <v>11811024</v>
      </c>
      <c r="E417" s="1058">
        <v>3188976</v>
      </c>
      <c r="F417" s="1094">
        <v>15000000</v>
      </c>
      <c r="G417" s="1077"/>
      <c r="H417" s="1077"/>
      <c r="I417" s="1101"/>
    </row>
    <row r="418" spans="1:9" s="133" customFormat="1" ht="15" hidden="1" x14ac:dyDescent="0.2">
      <c r="A418" s="795"/>
      <c r="B418" s="1099"/>
      <c r="C418" s="1056">
        <v>0</v>
      </c>
      <c r="D418" s="1057">
        <v>0</v>
      </c>
      <c r="E418" s="1058">
        <v>0</v>
      </c>
      <c r="F418" s="1094"/>
      <c r="G418" s="1077"/>
      <c r="H418" s="1077"/>
      <c r="I418" s="1101"/>
    </row>
    <row r="419" spans="1:9" s="133" customFormat="1" ht="15" hidden="1" x14ac:dyDescent="0.2">
      <c r="A419" s="795"/>
      <c r="B419" s="1099"/>
      <c r="C419" s="1056">
        <v>0</v>
      </c>
      <c r="D419" s="1057">
        <v>0</v>
      </c>
      <c r="E419" s="1058">
        <v>0</v>
      </c>
      <c r="F419" s="1094"/>
      <c r="G419" s="1077"/>
      <c r="H419" s="1077"/>
      <c r="I419" s="1101"/>
    </row>
    <row r="420" spans="1:9" s="133" customFormat="1" ht="15" hidden="1" x14ac:dyDescent="0.2">
      <c r="A420" s="795"/>
      <c r="B420" s="1099"/>
      <c r="C420" s="1056">
        <v>0</v>
      </c>
      <c r="D420" s="1057">
        <v>0</v>
      </c>
      <c r="E420" s="1058">
        <v>0</v>
      </c>
      <c r="F420" s="1094"/>
      <c r="G420" s="1077"/>
      <c r="H420" s="1077"/>
      <c r="I420" s="1101"/>
    </row>
    <row r="421" spans="1:9" s="133" customFormat="1" ht="15" hidden="1" x14ac:dyDescent="0.2">
      <c r="A421" s="795"/>
      <c r="B421" s="1099"/>
      <c r="C421" s="1056">
        <v>0</v>
      </c>
      <c r="D421" s="1057">
        <v>0</v>
      </c>
      <c r="E421" s="1058">
        <v>0</v>
      </c>
      <c r="F421" s="1094"/>
      <c r="G421" s="1077"/>
      <c r="H421" s="1077"/>
      <c r="I421" s="1101"/>
    </row>
    <row r="422" spans="1:9" s="133" customFormat="1" ht="15" hidden="1" x14ac:dyDescent="0.2">
      <c r="A422" s="795"/>
      <c r="B422" s="1099"/>
      <c r="C422" s="1056">
        <v>0</v>
      </c>
      <c r="D422" s="1057">
        <v>0</v>
      </c>
      <c r="E422" s="1058">
        <v>0</v>
      </c>
      <c r="F422" s="1094"/>
      <c r="G422" s="1077"/>
      <c r="H422" s="1077"/>
      <c r="I422" s="1101"/>
    </row>
    <row r="423" spans="1:9" s="133" customFormat="1" ht="15" hidden="1" x14ac:dyDescent="0.2">
      <c r="A423" s="795"/>
      <c r="B423" s="1076"/>
      <c r="C423" s="1056">
        <v>0</v>
      </c>
      <c r="D423" s="1057">
        <v>0</v>
      </c>
      <c r="E423" s="1058">
        <v>0</v>
      </c>
      <c r="F423" s="1094"/>
      <c r="G423" s="1077"/>
      <c r="H423" s="1077"/>
      <c r="I423" s="1101"/>
    </row>
    <row r="424" spans="1:9" s="133" customFormat="1" ht="15" hidden="1" x14ac:dyDescent="0.2">
      <c r="A424" s="795"/>
      <c r="B424" s="1076"/>
      <c r="C424" s="1056">
        <v>0</v>
      </c>
      <c r="D424" s="1057">
        <v>0</v>
      </c>
      <c r="E424" s="1058">
        <v>0</v>
      </c>
      <c r="F424" s="1094"/>
      <c r="G424" s="1077"/>
      <c r="H424" s="1077"/>
      <c r="I424" s="1101"/>
    </row>
    <row r="425" spans="1:9" s="133" customFormat="1" ht="15" hidden="1" x14ac:dyDescent="0.2">
      <c r="A425" s="795"/>
      <c r="B425" s="1076"/>
      <c r="C425" s="1056">
        <v>0</v>
      </c>
      <c r="D425" s="1057">
        <v>0</v>
      </c>
      <c r="E425" s="1058">
        <v>0</v>
      </c>
      <c r="F425" s="1094"/>
      <c r="G425" s="1077"/>
      <c r="H425" s="1077"/>
      <c r="I425" s="1101"/>
    </row>
    <row r="426" spans="1:9" s="133" customFormat="1" ht="15" hidden="1" x14ac:dyDescent="0.2">
      <c r="A426" s="795"/>
      <c r="B426" s="1076"/>
      <c r="C426" s="1056">
        <v>0</v>
      </c>
      <c r="D426" s="1057">
        <v>0</v>
      </c>
      <c r="E426" s="1058">
        <v>0</v>
      </c>
      <c r="F426" s="1094"/>
      <c r="G426" s="1077"/>
      <c r="H426" s="1077"/>
      <c r="I426" s="1101"/>
    </row>
    <row r="427" spans="1:9" s="133" customFormat="1" ht="15" hidden="1" x14ac:dyDescent="0.2">
      <c r="A427" s="795"/>
      <c r="B427" s="1076"/>
      <c r="C427" s="1056">
        <v>0</v>
      </c>
      <c r="D427" s="1057">
        <v>0</v>
      </c>
      <c r="E427" s="1058">
        <v>0</v>
      </c>
      <c r="F427" s="1094"/>
      <c r="G427" s="1077"/>
      <c r="H427" s="1077"/>
      <c r="I427" s="1101"/>
    </row>
    <row r="428" spans="1:9" s="73" customFormat="1" ht="15" hidden="1" x14ac:dyDescent="0.2">
      <c r="A428" s="795"/>
      <c r="B428" s="1076"/>
      <c r="C428" s="1056">
        <v>0</v>
      </c>
      <c r="D428" s="1057">
        <v>0</v>
      </c>
      <c r="E428" s="1058">
        <v>0</v>
      </c>
      <c r="F428" s="1106"/>
      <c r="G428" s="1066"/>
      <c r="H428" s="1066"/>
      <c r="I428" s="1107"/>
    </row>
    <row r="429" spans="1:9" s="73" customFormat="1" ht="15" hidden="1" x14ac:dyDescent="0.2">
      <c r="A429" s="795"/>
      <c r="B429" s="1099"/>
      <c r="C429" s="1056">
        <v>0</v>
      </c>
      <c r="D429" s="1057">
        <v>0</v>
      </c>
      <c r="E429" s="1058">
        <v>0</v>
      </c>
      <c r="F429" s="1106"/>
      <c r="G429" s="1066"/>
      <c r="H429" s="1066"/>
      <c r="I429" s="1107"/>
    </row>
    <row r="430" spans="1:9" s="73" customFormat="1" ht="15" hidden="1" x14ac:dyDescent="0.2">
      <c r="A430" s="795"/>
      <c r="B430" s="1076"/>
      <c r="C430" s="1056">
        <v>0</v>
      </c>
      <c r="D430" s="1057">
        <v>0</v>
      </c>
      <c r="E430" s="1058">
        <v>0</v>
      </c>
      <c r="F430" s="1106"/>
      <c r="G430" s="1066"/>
      <c r="H430" s="1066"/>
      <c r="I430" s="1107"/>
    </row>
    <row r="431" spans="1:9" s="73" customFormat="1" ht="15" hidden="1" x14ac:dyDescent="0.2">
      <c r="A431" s="795"/>
      <c r="B431" s="1076"/>
      <c r="C431" s="1056">
        <v>0</v>
      </c>
      <c r="D431" s="1057">
        <v>0</v>
      </c>
      <c r="E431" s="1058">
        <v>0</v>
      </c>
      <c r="F431" s="1106"/>
      <c r="G431" s="1066"/>
      <c r="H431" s="1066"/>
      <c r="I431" s="1107"/>
    </row>
    <row r="432" spans="1:9" s="73" customFormat="1" ht="15" hidden="1" x14ac:dyDescent="0.2">
      <c r="A432" s="795"/>
      <c r="B432" s="1076"/>
      <c r="C432" s="1056">
        <v>0</v>
      </c>
      <c r="D432" s="1057">
        <v>0</v>
      </c>
      <c r="E432" s="1058">
        <v>0</v>
      </c>
      <c r="F432" s="1106"/>
      <c r="G432" s="1066"/>
      <c r="H432" s="1066"/>
      <c r="I432" s="1107"/>
    </row>
    <row r="433" spans="1:9" s="73" customFormat="1" ht="15" hidden="1" x14ac:dyDescent="0.2">
      <c r="A433" s="795"/>
      <c r="B433" s="1076"/>
      <c r="C433" s="1056">
        <v>0</v>
      </c>
      <c r="D433" s="1057">
        <v>0</v>
      </c>
      <c r="E433" s="1058">
        <v>0</v>
      </c>
      <c r="F433" s="1106"/>
      <c r="G433" s="1066"/>
      <c r="H433" s="1066"/>
      <c r="I433" s="1107"/>
    </row>
    <row r="434" spans="1:9" s="73" customFormat="1" ht="15" hidden="1" x14ac:dyDescent="0.2">
      <c r="A434" s="795"/>
      <c r="B434" s="1076"/>
      <c r="C434" s="1056">
        <v>0</v>
      </c>
      <c r="D434" s="1057">
        <v>0</v>
      </c>
      <c r="E434" s="1058">
        <v>0</v>
      </c>
      <c r="F434" s="1106"/>
      <c r="G434" s="1066"/>
      <c r="H434" s="1066"/>
      <c r="I434" s="1107"/>
    </row>
    <row r="435" spans="1:9" s="73" customFormat="1" ht="15" hidden="1" x14ac:dyDescent="0.2">
      <c r="A435" s="795"/>
      <c r="B435" s="1076"/>
      <c r="C435" s="1056">
        <v>0</v>
      </c>
      <c r="D435" s="1057">
        <v>0</v>
      </c>
      <c r="E435" s="1058">
        <v>0</v>
      </c>
      <c r="F435" s="1106"/>
      <c r="G435" s="1066"/>
      <c r="H435" s="1066"/>
      <c r="I435" s="1107"/>
    </row>
    <row r="436" spans="1:9" s="73" customFormat="1" ht="15" hidden="1" x14ac:dyDescent="0.2">
      <c r="A436" s="795"/>
      <c r="B436" s="1076"/>
      <c r="C436" s="1056">
        <v>0</v>
      </c>
      <c r="D436" s="1057">
        <v>0</v>
      </c>
      <c r="E436" s="1058">
        <v>0</v>
      </c>
      <c r="F436" s="1106"/>
      <c r="G436" s="1066"/>
      <c r="H436" s="1066"/>
      <c r="I436" s="1107"/>
    </row>
    <row r="437" spans="1:9" s="73" customFormat="1" ht="15" hidden="1" x14ac:dyDescent="0.2">
      <c r="A437" s="795"/>
      <c r="B437" s="1076"/>
      <c r="C437" s="1056">
        <v>0</v>
      </c>
      <c r="D437" s="1057">
        <v>0</v>
      </c>
      <c r="E437" s="1058">
        <v>0</v>
      </c>
      <c r="F437" s="1062"/>
      <c r="G437" s="1062"/>
      <c r="H437" s="1062"/>
      <c r="I437" s="1063"/>
    </row>
    <row r="438" spans="1:9" s="73" customFormat="1" ht="15" hidden="1" x14ac:dyDescent="0.2">
      <c r="A438" s="795"/>
      <c r="B438" s="1076"/>
      <c r="C438" s="1056">
        <v>0</v>
      </c>
      <c r="D438" s="1057">
        <v>0</v>
      </c>
      <c r="E438" s="1058">
        <v>0</v>
      </c>
      <c r="F438" s="1062"/>
      <c r="G438" s="1062"/>
      <c r="H438" s="1062"/>
      <c r="I438" s="1063"/>
    </row>
    <row r="439" spans="1:9" s="73" customFormat="1" ht="15" hidden="1" x14ac:dyDescent="0.2">
      <c r="A439" s="795"/>
      <c r="B439" s="1099"/>
      <c r="C439" s="1056">
        <v>0</v>
      </c>
      <c r="D439" s="1057">
        <v>0</v>
      </c>
      <c r="E439" s="1058">
        <v>0</v>
      </c>
      <c r="F439" s="1062"/>
      <c r="G439" s="1062"/>
      <c r="H439" s="1062"/>
      <c r="I439" s="1063"/>
    </row>
    <row r="440" spans="1:9" s="73" customFormat="1" ht="15" hidden="1" x14ac:dyDescent="0.2">
      <c r="A440" s="795"/>
      <c r="B440" s="1076"/>
      <c r="C440" s="1056">
        <v>0</v>
      </c>
      <c r="D440" s="1057">
        <v>0</v>
      </c>
      <c r="E440" s="1058">
        <v>0</v>
      </c>
      <c r="F440" s="1062"/>
      <c r="G440" s="1062"/>
      <c r="H440" s="1062"/>
      <c r="I440" s="1063"/>
    </row>
    <row r="441" spans="1:9" s="73" customFormat="1" ht="15" hidden="1" x14ac:dyDescent="0.2">
      <c r="A441" s="795"/>
      <c r="B441" s="1076"/>
      <c r="C441" s="1056">
        <v>0</v>
      </c>
      <c r="D441" s="1057">
        <v>0</v>
      </c>
      <c r="E441" s="1058">
        <v>0</v>
      </c>
      <c r="F441" s="1062"/>
      <c r="G441" s="1062"/>
      <c r="H441" s="1062"/>
      <c r="I441" s="1063"/>
    </row>
    <row r="442" spans="1:9" s="73" customFormat="1" ht="15" hidden="1" customHeight="1" x14ac:dyDescent="0.2">
      <c r="A442" s="795"/>
      <c r="B442" s="1076"/>
      <c r="C442" s="1056">
        <v>0</v>
      </c>
      <c r="D442" s="1057">
        <v>0</v>
      </c>
      <c r="E442" s="1058">
        <v>0</v>
      </c>
      <c r="F442" s="1062"/>
      <c r="G442" s="1062"/>
      <c r="H442" s="1062"/>
      <c r="I442" s="1063"/>
    </row>
    <row r="443" spans="1:9" s="73" customFormat="1" ht="15" hidden="1" customHeight="1" x14ac:dyDescent="0.2">
      <c r="A443" s="795"/>
      <c r="B443" s="1076"/>
      <c r="C443" s="1056">
        <v>0</v>
      </c>
      <c r="D443" s="1057">
        <v>0</v>
      </c>
      <c r="E443" s="1058">
        <v>0</v>
      </c>
      <c r="F443" s="1062"/>
      <c r="G443" s="1062"/>
      <c r="H443" s="1062"/>
      <c r="I443" s="1063"/>
    </row>
    <row r="444" spans="1:9" s="73" customFormat="1" ht="15" hidden="1" customHeight="1" x14ac:dyDescent="0.2">
      <c r="A444" s="795"/>
      <c r="B444" s="1076"/>
      <c r="C444" s="1056">
        <v>0</v>
      </c>
      <c r="D444" s="1057">
        <v>0</v>
      </c>
      <c r="E444" s="1058">
        <v>0</v>
      </c>
      <c r="F444" s="1062"/>
      <c r="G444" s="1062"/>
      <c r="H444" s="1062"/>
      <c r="I444" s="1063"/>
    </row>
    <row r="445" spans="1:9" s="73" customFormat="1" ht="15" hidden="1" customHeight="1" x14ac:dyDescent="0.2">
      <c r="A445" s="795"/>
      <c r="B445" s="1076"/>
      <c r="C445" s="1056">
        <v>0</v>
      </c>
      <c r="D445" s="1057">
        <v>0</v>
      </c>
      <c r="E445" s="1058">
        <v>0</v>
      </c>
      <c r="F445" s="1062"/>
      <c r="G445" s="1062"/>
      <c r="H445" s="1062"/>
      <c r="I445" s="1063"/>
    </row>
    <row r="446" spans="1:9" s="73" customFormat="1" ht="15" hidden="1" customHeight="1" x14ac:dyDescent="0.2">
      <c r="A446" s="795"/>
      <c r="B446" s="1076"/>
      <c r="C446" s="1056">
        <v>0</v>
      </c>
      <c r="D446" s="1057">
        <v>0</v>
      </c>
      <c r="E446" s="1058">
        <v>0</v>
      </c>
      <c r="F446" s="1062"/>
      <c r="G446" s="1062"/>
      <c r="H446" s="1062"/>
      <c r="I446" s="1063"/>
    </row>
    <row r="447" spans="1:9" s="73" customFormat="1" ht="15" hidden="1" customHeight="1" x14ac:dyDescent="0.2">
      <c r="A447" s="795"/>
      <c r="B447" s="1076"/>
      <c r="C447" s="1056">
        <v>0</v>
      </c>
      <c r="D447" s="1057">
        <v>0</v>
      </c>
      <c r="E447" s="1058">
        <v>0</v>
      </c>
      <c r="F447" s="1062"/>
      <c r="G447" s="1062"/>
      <c r="H447" s="1062"/>
      <c r="I447" s="1063"/>
    </row>
    <row r="448" spans="1:9" s="73" customFormat="1" ht="15" hidden="1" customHeight="1" x14ac:dyDescent="0.2">
      <c r="A448" s="795"/>
      <c r="B448" s="1076"/>
      <c r="C448" s="1056">
        <v>0</v>
      </c>
      <c r="D448" s="1057">
        <v>0</v>
      </c>
      <c r="E448" s="1058">
        <v>0</v>
      </c>
      <c r="F448" s="1062"/>
      <c r="G448" s="1062"/>
      <c r="H448" s="1062"/>
      <c r="I448" s="1063"/>
    </row>
    <row r="449" spans="1:12" s="73" customFormat="1" ht="15" hidden="1" customHeight="1" x14ac:dyDescent="0.2">
      <c r="A449" s="795"/>
      <c r="B449" s="1076"/>
      <c r="C449" s="1056">
        <v>0</v>
      </c>
      <c r="D449" s="1057">
        <v>0</v>
      </c>
      <c r="E449" s="1058">
        <v>0</v>
      </c>
      <c r="F449" s="1062"/>
      <c r="G449" s="1062"/>
      <c r="H449" s="1062"/>
      <c r="I449" s="1063"/>
    </row>
    <row r="450" spans="1:12" s="73" customFormat="1" ht="15" hidden="1" customHeight="1" x14ac:dyDescent="0.2">
      <c r="A450" s="795"/>
      <c r="B450" s="1076"/>
      <c r="C450" s="1056">
        <v>0</v>
      </c>
      <c r="D450" s="1057">
        <v>0</v>
      </c>
      <c r="E450" s="1058">
        <v>0</v>
      </c>
      <c r="F450" s="1062"/>
      <c r="G450" s="1062"/>
      <c r="H450" s="1062"/>
      <c r="I450" s="1063"/>
    </row>
    <row r="451" spans="1:12" s="73" customFormat="1" ht="15" hidden="1" customHeight="1" x14ac:dyDescent="0.2">
      <c r="A451" s="795"/>
      <c r="B451" s="1076"/>
      <c r="C451" s="1056">
        <v>0</v>
      </c>
      <c r="D451" s="1057">
        <v>0</v>
      </c>
      <c r="E451" s="1058">
        <v>0</v>
      </c>
      <c r="F451" s="1062"/>
      <c r="G451" s="1062"/>
      <c r="H451" s="1062"/>
      <c r="I451" s="1063"/>
    </row>
    <row r="452" spans="1:12" s="73" customFormat="1" ht="15" hidden="1" customHeight="1" x14ac:dyDescent="0.2">
      <c r="A452" s="795"/>
      <c r="B452" s="1076"/>
      <c r="C452" s="1056">
        <v>0</v>
      </c>
      <c r="D452" s="1057">
        <v>0</v>
      </c>
      <c r="E452" s="1058">
        <v>0</v>
      </c>
      <c r="F452" s="1062"/>
      <c r="G452" s="1062"/>
      <c r="H452" s="1062"/>
      <c r="I452" s="1063"/>
    </row>
    <row r="453" spans="1:12" s="73" customFormat="1" ht="15" hidden="1" customHeight="1" x14ac:dyDescent="0.2">
      <c r="A453" s="795"/>
      <c r="B453" s="1076"/>
      <c r="C453" s="1056">
        <v>0</v>
      </c>
      <c r="D453" s="1057">
        <v>0</v>
      </c>
      <c r="E453" s="1058">
        <v>0</v>
      </c>
      <c r="F453" s="1062"/>
      <c r="G453" s="1062"/>
      <c r="H453" s="1062"/>
      <c r="I453" s="1063"/>
    </row>
    <row r="454" spans="1:12" s="73" customFormat="1" ht="15" hidden="1" customHeight="1" x14ac:dyDescent="0.2">
      <c r="A454" s="795"/>
      <c r="B454" s="1076"/>
      <c r="C454" s="1056">
        <v>0</v>
      </c>
      <c r="D454" s="1057">
        <v>0</v>
      </c>
      <c r="E454" s="1058">
        <v>0</v>
      </c>
      <c r="F454" s="1062"/>
      <c r="G454" s="1062"/>
      <c r="H454" s="1062"/>
      <c r="I454" s="1063"/>
    </row>
    <row r="455" spans="1:12" s="73" customFormat="1" ht="15" hidden="1" customHeight="1" x14ac:dyDescent="0.2">
      <c r="A455" s="795"/>
      <c r="B455" s="1076"/>
      <c r="C455" s="1056">
        <v>0</v>
      </c>
      <c r="D455" s="1057">
        <v>0</v>
      </c>
      <c r="E455" s="1058">
        <v>0</v>
      </c>
      <c r="F455" s="1062"/>
      <c r="G455" s="1062"/>
      <c r="H455" s="1062"/>
      <c r="I455" s="1063"/>
    </row>
    <row r="456" spans="1:12" s="73" customFormat="1" ht="15" hidden="1" customHeight="1" x14ac:dyDescent="0.2">
      <c r="A456" s="795"/>
      <c r="B456" s="1076"/>
      <c r="C456" s="1056">
        <v>0</v>
      </c>
      <c r="D456" s="1057">
        <v>0</v>
      </c>
      <c r="E456" s="1058">
        <v>0</v>
      </c>
      <c r="F456" s="1062"/>
      <c r="G456" s="1062"/>
      <c r="H456" s="1062"/>
      <c r="I456" s="1063"/>
      <c r="J456" s="1064"/>
      <c r="K456" s="1064"/>
      <c r="L456" s="1064"/>
    </row>
    <row r="457" spans="1:12" s="73" customFormat="1" ht="15" hidden="1" customHeight="1" x14ac:dyDescent="0.2">
      <c r="A457" s="795"/>
      <c r="B457" s="1076"/>
      <c r="C457" s="1056">
        <v>0</v>
      </c>
      <c r="D457" s="1057">
        <v>0</v>
      </c>
      <c r="E457" s="1058">
        <v>0</v>
      </c>
      <c r="F457" s="1062"/>
      <c r="G457" s="1062"/>
      <c r="H457" s="1062"/>
      <c r="I457" s="1063"/>
      <c r="J457" s="1064"/>
      <c r="K457" s="1064"/>
      <c r="L457" s="1064"/>
    </row>
    <row r="458" spans="1:12" s="73" customFormat="1" ht="15" hidden="1" customHeight="1" x14ac:dyDescent="0.2">
      <c r="A458" s="795"/>
      <c r="B458" s="1076"/>
      <c r="C458" s="1056">
        <v>0</v>
      </c>
      <c r="D458" s="1057">
        <v>0</v>
      </c>
      <c r="E458" s="1058">
        <v>0</v>
      </c>
      <c r="F458" s="1062"/>
      <c r="G458" s="1062"/>
      <c r="H458" s="1062"/>
      <c r="I458" s="1063"/>
      <c r="J458" s="1064"/>
      <c r="K458" s="1064"/>
      <c r="L458" s="1064"/>
    </row>
    <row r="459" spans="1:12" s="133" customFormat="1" ht="6" customHeight="1" thickBot="1" x14ac:dyDescent="0.25">
      <c r="A459" s="1756"/>
      <c r="B459" s="1076"/>
      <c r="C459" s="1056"/>
      <c r="D459" s="1057"/>
      <c r="E459" s="1058"/>
      <c r="F459" s="1057"/>
      <c r="G459" s="1057"/>
      <c r="H459" s="1057"/>
      <c r="I459" s="1058"/>
      <c r="J459" s="1060"/>
      <c r="K459" s="1060"/>
      <c r="L459" s="1060"/>
    </row>
    <row r="460" spans="1:12" s="1384" customFormat="1" ht="20.25" customHeight="1" thickBot="1" x14ac:dyDescent="0.25">
      <c r="A460" s="1462" t="s">
        <v>1088</v>
      </c>
      <c r="B460" s="1503"/>
      <c r="C460" s="1471">
        <v>2923480354</v>
      </c>
      <c r="D460" s="1468">
        <v>2303164847</v>
      </c>
      <c r="E460" s="1469">
        <v>620315507</v>
      </c>
      <c r="F460" s="1464">
        <v>2076996138</v>
      </c>
      <c r="G460" s="1465">
        <v>846484216</v>
      </c>
      <c r="H460" s="1465">
        <v>0</v>
      </c>
      <c r="I460" s="1467">
        <v>0</v>
      </c>
      <c r="J460" s="1470"/>
      <c r="K460" s="1470"/>
      <c r="L460" s="1470"/>
    </row>
    <row r="461" spans="1:12" s="152" customFormat="1" ht="15" thickBot="1" x14ac:dyDescent="0.25">
      <c r="A461" s="1924"/>
      <c r="B461" s="2156"/>
      <c r="C461" s="2156"/>
      <c r="D461" s="2156"/>
      <c r="E461" s="2156"/>
      <c r="F461" s="2156"/>
      <c r="G461" s="2156"/>
      <c r="H461" s="2156"/>
      <c r="I461" s="2156"/>
      <c r="J461" s="1053"/>
      <c r="K461" s="1053"/>
      <c r="L461" s="1053"/>
    </row>
    <row r="462" spans="1:12" s="1484" customFormat="1" ht="29.25" customHeight="1" thickBot="1" x14ac:dyDescent="0.25">
      <c r="A462" s="1485" t="s">
        <v>680</v>
      </c>
      <c r="B462" s="1509"/>
      <c r="C462" s="1494">
        <v>3278899477</v>
      </c>
      <c r="D462" s="1493">
        <v>2583022421</v>
      </c>
      <c r="E462" s="1493">
        <v>695877056</v>
      </c>
      <c r="F462" s="1493">
        <v>2432415261</v>
      </c>
      <c r="G462" s="1493">
        <v>846484216</v>
      </c>
      <c r="H462" s="1493">
        <v>0</v>
      </c>
      <c r="I462" s="1487">
        <v>0</v>
      </c>
      <c r="J462" s="1495"/>
      <c r="K462" s="1495"/>
      <c r="L462" s="1495"/>
    </row>
    <row r="463" spans="1:12" ht="15" x14ac:dyDescent="0.25">
      <c r="A463" s="834"/>
      <c r="B463" s="834"/>
      <c r="C463" s="810"/>
      <c r="D463" s="810"/>
      <c r="E463" s="811"/>
      <c r="F463" s="811"/>
      <c r="G463" s="811"/>
      <c r="H463" s="811"/>
      <c r="I463" s="811"/>
      <c r="J463" s="834"/>
      <c r="K463" s="834"/>
      <c r="L463" s="834"/>
    </row>
    <row r="464" spans="1:12" x14ac:dyDescent="0.2">
      <c r="C464" s="810"/>
      <c r="D464" s="810"/>
      <c r="E464" s="811"/>
      <c r="F464" s="811"/>
      <c r="G464" s="811"/>
      <c r="H464" s="811"/>
      <c r="I464" s="811"/>
    </row>
    <row r="465" spans="3:9" x14ac:dyDescent="0.2">
      <c r="C465" s="810"/>
      <c r="D465" s="810"/>
      <c r="E465" s="811"/>
      <c r="F465" s="811"/>
      <c r="G465" s="811"/>
      <c r="H465" s="811"/>
      <c r="I465" s="811"/>
    </row>
    <row r="466" spans="3:9" x14ac:dyDescent="0.2">
      <c r="C466" s="810"/>
      <c r="D466" s="810"/>
      <c r="E466" s="811"/>
      <c r="F466" s="811"/>
      <c r="G466" s="811"/>
      <c r="H466" s="811"/>
      <c r="I466" s="811"/>
    </row>
    <row r="467" spans="3:9" x14ac:dyDescent="0.2">
      <c r="C467" s="810"/>
      <c r="D467" s="810"/>
      <c r="E467" s="811"/>
      <c r="F467" s="811"/>
      <c r="G467" s="811"/>
      <c r="H467" s="811"/>
      <c r="I467" s="811"/>
    </row>
    <row r="468" spans="3:9" x14ac:dyDescent="0.2">
      <c r="C468" s="810"/>
      <c r="D468" s="810"/>
      <c r="E468" s="811"/>
      <c r="F468" s="811"/>
      <c r="G468" s="811"/>
      <c r="H468" s="811"/>
      <c r="I468" s="811"/>
    </row>
    <row r="469" spans="3:9" x14ac:dyDescent="0.2">
      <c r="C469" s="810"/>
      <c r="D469" s="810"/>
      <c r="E469" s="811"/>
      <c r="F469" s="811"/>
      <c r="G469" s="811"/>
      <c r="H469" s="811"/>
      <c r="I469" s="811"/>
    </row>
    <row r="470" spans="3:9" x14ac:dyDescent="0.2">
      <c r="C470" s="810"/>
      <c r="D470" s="810"/>
      <c r="E470" s="811"/>
      <c r="F470" s="811"/>
      <c r="G470" s="811"/>
      <c r="H470" s="811"/>
      <c r="I470" s="811"/>
    </row>
    <row r="471" spans="3:9" x14ac:dyDescent="0.2">
      <c r="C471" s="810"/>
      <c r="D471" s="810"/>
      <c r="E471" s="811"/>
      <c r="F471" s="811"/>
      <c r="G471" s="811"/>
      <c r="H471" s="811"/>
      <c r="I471" s="811"/>
    </row>
    <row r="472" spans="3:9" x14ac:dyDescent="0.2">
      <c r="C472" s="810"/>
      <c r="D472" s="810"/>
      <c r="E472" s="811"/>
      <c r="F472" s="811"/>
      <c r="G472" s="811"/>
      <c r="H472" s="811"/>
      <c r="I472" s="811"/>
    </row>
    <row r="473" spans="3:9" x14ac:dyDescent="0.2">
      <c r="C473" s="810"/>
      <c r="D473" s="810"/>
      <c r="E473" s="811"/>
      <c r="F473" s="811"/>
      <c r="G473" s="811"/>
      <c r="H473" s="811"/>
      <c r="I473" s="811"/>
    </row>
    <row r="474" spans="3:9" x14ac:dyDescent="0.2">
      <c r="C474" s="810"/>
      <c r="D474" s="810"/>
      <c r="E474" s="811"/>
      <c r="F474" s="811"/>
      <c r="G474" s="811"/>
      <c r="H474" s="811"/>
      <c r="I474" s="811"/>
    </row>
    <row r="475" spans="3:9" x14ac:dyDescent="0.2">
      <c r="C475" s="810"/>
      <c r="D475" s="810"/>
      <c r="E475" s="811"/>
      <c r="F475" s="811"/>
      <c r="G475" s="811"/>
      <c r="H475" s="811"/>
      <c r="I475" s="811"/>
    </row>
    <row r="476" spans="3:9" x14ac:dyDescent="0.2">
      <c r="C476" s="810"/>
      <c r="D476" s="810"/>
      <c r="E476" s="811"/>
      <c r="F476" s="811"/>
      <c r="G476" s="811"/>
      <c r="H476" s="811"/>
      <c r="I476" s="811"/>
    </row>
    <row r="477" spans="3:9" x14ac:dyDescent="0.2">
      <c r="C477" s="810"/>
      <c r="D477" s="810"/>
      <c r="E477" s="811"/>
      <c r="F477" s="811"/>
      <c r="G477" s="811"/>
      <c r="H477" s="811"/>
      <c r="I477" s="811"/>
    </row>
    <row r="478" spans="3:9" x14ac:dyDescent="0.2">
      <c r="C478" s="810"/>
      <c r="D478" s="810"/>
      <c r="E478" s="811"/>
      <c r="F478" s="811"/>
      <c r="G478" s="811"/>
      <c r="H478" s="811"/>
      <c r="I478" s="811"/>
    </row>
    <row r="479" spans="3:9" x14ac:dyDescent="0.2">
      <c r="C479" s="810"/>
      <c r="D479" s="810"/>
      <c r="E479" s="811"/>
      <c r="F479" s="811"/>
      <c r="G479" s="811"/>
      <c r="H479" s="811"/>
      <c r="I479" s="811"/>
    </row>
    <row r="480" spans="3:9" x14ac:dyDescent="0.2">
      <c r="C480" s="810"/>
      <c r="D480" s="810"/>
      <c r="E480" s="811"/>
      <c r="F480" s="811"/>
      <c r="G480" s="811"/>
      <c r="H480" s="811"/>
      <c r="I480" s="811"/>
    </row>
    <row r="481" spans="3:9" x14ac:dyDescent="0.2">
      <c r="C481" s="810"/>
      <c r="D481" s="810"/>
      <c r="E481" s="811"/>
      <c r="F481" s="811"/>
      <c r="G481" s="811"/>
      <c r="H481" s="811"/>
      <c r="I481" s="811"/>
    </row>
    <row r="482" spans="3:9" x14ac:dyDescent="0.2">
      <c r="C482" s="810"/>
      <c r="D482" s="810"/>
      <c r="E482" s="811"/>
      <c r="F482" s="811"/>
      <c r="G482" s="811"/>
      <c r="H482" s="811"/>
      <c r="I482" s="811"/>
    </row>
    <row r="483" spans="3:9" x14ac:dyDescent="0.2">
      <c r="C483" s="810"/>
      <c r="D483" s="810"/>
      <c r="E483" s="811"/>
      <c r="F483" s="811"/>
      <c r="G483" s="811"/>
      <c r="H483" s="811"/>
      <c r="I483" s="811"/>
    </row>
    <row r="484" spans="3:9" x14ac:dyDescent="0.2">
      <c r="C484" s="810"/>
      <c r="D484" s="810"/>
      <c r="E484" s="811"/>
      <c r="F484" s="811"/>
      <c r="G484" s="811"/>
      <c r="H484" s="811"/>
      <c r="I484" s="811"/>
    </row>
    <row r="485" spans="3:9" x14ac:dyDescent="0.2">
      <c r="C485" s="810"/>
      <c r="D485" s="810"/>
      <c r="E485" s="811"/>
      <c r="F485" s="811"/>
      <c r="G485" s="811"/>
      <c r="H485" s="811"/>
      <c r="I485" s="811"/>
    </row>
    <row r="486" spans="3:9" x14ac:dyDescent="0.2">
      <c r="C486" s="810"/>
      <c r="D486" s="810"/>
      <c r="E486" s="811"/>
      <c r="F486" s="811"/>
      <c r="G486" s="811"/>
      <c r="H486" s="811"/>
      <c r="I486" s="811"/>
    </row>
    <row r="487" spans="3:9" x14ac:dyDescent="0.2">
      <c r="C487" s="810"/>
      <c r="D487" s="810"/>
      <c r="E487" s="811"/>
      <c r="F487" s="811"/>
      <c r="G487" s="811"/>
      <c r="H487" s="811"/>
      <c r="I487" s="811"/>
    </row>
    <row r="488" spans="3:9" x14ac:dyDescent="0.2">
      <c r="C488" s="810"/>
      <c r="D488" s="810"/>
      <c r="E488" s="811"/>
      <c r="F488" s="811"/>
      <c r="G488" s="811"/>
      <c r="H488" s="811"/>
      <c r="I488" s="811"/>
    </row>
    <row r="489" spans="3:9" x14ac:dyDescent="0.2">
      <c r="C489" s="810"/>
      <c r="D489" s="810"/>
      <c r="E489" s="811"/>
      <c r="F489" s="811"/>
      <c r="G489" s="811"/>
      <c r="H489" s="811"/>
      <c r="I489" s="811"/>
    </row>
    <row r="490" spans="3:9" x14ac:dyDescent="0.2">
      <c r="C490" s="810"/>
      <c r="D490" s="810"/>
      <c r="E490" s="811"/>
      <c r="F490" s="811"/>
      <c r="G490" s="811"/>
      <c r="H490" s="811"/>
      <c r="I490" s="811"/>
    </row>
    <row r="491" spans="3:9" x14ac:dyDescent="0.2">
      <c r="C491" s="810"/>
      <c r="D491" s="810"/>
      <c r="E491" s="811"/>
      <c r="F491" s="811"/>
      <c r="G491" s="811"/>
      <c r="H491" s="811"/>
      <c r="I491" s="811"/>
    </row>
    <row r="492" spans="3:9" x14ac:dyDescent="0.2">
      <c r="C492" s="810"/>
      <c r="D492" s="810"/>
      <c r="E492" s="811"/>
      <c r="F492" s="811"/>
      <c r="G492" s="811"/>
      <c r="H492" s="811"/>
      <c r="I492" s="811"/>
    </row>
    <row r="493" spans="3:9" x14ac:dyDescent="0.2">
      <c r="C493" s="810"/>
      <c r="D493" s="810"/>
      <c r="E493" s="811"/>
      <c r="F493" s="811"/>
      <c r="G493" s="811"/>
      <c r="H493" s="811"/>
      <c r="I493" s="811"/>
    </row>
    <row r="494" spans="3:9" x14ac:dyDescent="0.2">
      <c r="C494" s="810"/>
      <c r="D494" s="810"/>
      <c r="E494" s="811"/>
      <c r="F494" s="811"/>
      <c r="G494" s="811"/>
      <c r="H494" s="811"/>
      <c r="I494" s="811"/>
    </row>
    <row r="495" spans="3:9" x14ac:dyDescent="0.2">
      <c r="C495" s="810"/>
      <c r="D495" s="810"/>
      <c r="E495" s="811"/>
      <c r="F495" s="811"/>
      <c r="G495" s="811"/>
      <c r="H495" s="811"/>
      <c r="I495" s="811"/>
    </row>
    <row r="496" spans="3:9" x14ac:dyDescent="0.2">
      <c r="C496" s="810"/>
      <c r="D496" s="810"/>
      <c r="E496" s="811"/>
      <c r="F496" s="811"/>
      <c r="G496" s="811"/>
      <c r="H496" s="811"/>
      <c r="I496" s="811"/>
    </row>
    <row r="497" spans="3:9" x14ac:dyDescent="0.2">
      <c r="C497" s="810"/>
      <c r="D497" s="810"/>
      <c r="E497" s="811"/>
      <c r="F497" s="811"/>
      <c r="G497" s="811"/>
      <c r="H497" s="811"/>
      <c r="I497" s="811"/>
    </row>
    <row r="498" spans="3:9" x14ac:dyDescent="0.2">
      <c r="C498" s="810"/>
      <c r="D498" s="810"/>
      <c r="E498" s="811"/>
      <c r="F498" s="811"/>
      <c r="G498" s="811"/>
      <c r="H498" s="811"/>
      <c r="I498" s="811"/>
    </row>
    <row r="499" spans="3:9" x14ac:dyDescent="0.2">
      <c r="C499" s="810"/>
      <c r="D499" s="810"/>
      <c r="E499" s="811"/>
      <c r="F499" s="811"/>
      <c r="G499" s="811"/>
      <c r="H499" s="811"/>
      <c r="I499" s="811"/>
    </row>
    <row r="500" spans="3:9" x14ac:dyDescent="0.2">
      <c r="C500" s="810"/>
      <c r="D500" s="810"/>
      <c r="E500" s="811"/>
      <c r="F500" s="811"/>
      <c r="G500" s="811"/>
      <c r="H500" s="811"/>
      <c r="I500" s="811"/>
    </row>
    <row r="501" spans="3:9" x14ac:dyDescent="0.2">
      <c r="C501" s="810"/>
      <c r="D501" s="810"/>
      <c r="E501" s="811"/>
      <c r="F501" s="811"/>
      <c r="G501" s="811"/>
      <c r="H501" s="811"/>
      <c r="I501" s="811"/>
    </row>
    <row r="502" spans="3:9" x14ac:dyDescent="0.2">
      <c r="C502" s="810"/>
      <c r="D502" s="810"/>
      <c r="E502" s="811"/>
      <c r="F502" s="811"/>
      <c r="G502" s="811"/>
      <c r="H502" s="811"/>
      <c r="I502" s="811"/>
    </row>
    <row r="503" spans="3:9" x14ac:dyDescent="0.2">
      <c r="C503" s="810"/>
      <c r="D503" s="810"/>
      <c r="E503" s="811"/>
      <c r="F503" s="811"/>
      <c r="G503" s="811"/>
      <c r="H503" s="811"/>
      <c r="I503" s="811"/>
    </row>
    <row r="504" spans="3:9" x14ac:dyDescent="0.2">
      <c r="C504" s="810"/>
      <c r="D504" s="810"/>
      <c r="E504" s="811"/>
      <c r="F504" s="811"/>
      <c r="G504" s="811"/>
      <c r="H504" s="811"/>
      <c r="I504" s="811"/>
    </row>
    <row r="505" spans="3:9" x14ac:dyDescent="0.2">
      <c r="C505" s="810"/>
      <c r="D505" s="810"/>
      <c r="E505" s="811"/>
      <c r="F505" s="811"/>
      <c r="G505" s="811"/>
      <c r="H505" s="811"/>
      <c r="I505" s="811"/>
    </row>
    <row r="506" spans="3:9" x14ac:dyDescent="0.2">
      <c r="C506" s="810"/>
      <c r="D506" s="810"/>
      <c r="E506" s="811"/>
      <c r="F506" s="811"/>
      <c r="G506" s="811"/>
      <c r="H506" s="811"/>
      <c r="I506" s="811"/>
    </row>
    <row r="507" spans="3:9" x14ac:dyDescent="0.2">
      <c r="C507" s="810"/>
      <c r="D507" s="810"/>
      <c r="E507" s="811"/>
      <c r="F507" s="811"/>
      <c r="G507" s="811"/>
      <c r="H507" s="811"/>
      <c r="I507" s="811"/>
    </row>
    <row r="508" spans="3:9" x14ac:dyDescent="0.2">
      <c r="C508" s="810"/>
      <c r="D508" s="810"/>
      <c r="E508" s="811"/>
      <c r="F508" s="811"/>
      <c r="G508" s="811"/>
      <c r="H508" s="811"/>
      <c r="I508" s="811"/>
    </row>
    <row r="509" spans="3:9" x14ac:dyDescent="0.2">
      <c r="C509" s="810"/>
      <c r="D509" s="810"/>
      <c r="E509" s="811"/>
      <c r="F509" s="811"/>
      <c r="G509" s="811"/>
      <c r="H509" s="811"/>
      <c r="I509" s="811"/>
    </row>
    <row r="510" spans="3:9" x14ac:dyDescent="0.2">
      <c r="C510" s="810"/>
      <c r="D510" s="810"/>
      <c r="E510" s="811"/>
      <c r="F510" s="811"/>
      <c r="G510" s="811"/>
      <c r="H510" s="811"/>
      <c r="I510" s="811"/>
    </row>
    <row r="511" spans="3:9" x14ac:dyDescent="0.2">
      <c r="C511" s="810"/>
      <c r="D511" s="810"/>
      <c r="E511" s="811"/>
      <c r="F511" s="811"/>
      <c r="G511" s="811"/>
      <c r="H511" s="811"/>
      <c r="I511" s="811"/>
    </row>
    <row r="512" spans="3:9" x14ac:dyDescent="0.2">
      <c r="C512" s="810"/>
      <c r="D512" s="810"/>
      <c r="E512" s="811"/>
      <c r="F512" s="811"/>
      <c r="G512" s="811"/>
      <c r="H512" s="811"/>
      <c r="I512" s="811"/>
    </row>
    <row r="513" spans="3:9" x14ac:dyDescent="0.2">
      <c r="C513" s="810"/>
      <c r="D513" s="810"/>
      <c r="E513" s="811"/>
      <c r="F513" s="811"/>
      <c r="G513" s="811"/>
      <c r="H513" s="811"/>
      <c r="I513" s="811"/>
    </row>
    <row r="514" spans="3:9" x14ac:dyDescent="0.2">
      <c r="C514" s="810"/>
      <c r="D514" s="810"/>
      <c r="E514" s="811"/>
      <c r="F514" s="811"/>
      <c r="G514" s="811"/>
      <c r="H514" s="811"/>
      <c r="I514" s="811"/>
    </row>
    <row r="515" spans="3:9" x14ac:dyDescent="0.2">
      <c r="C515" s="810"/>
      <c r="D515" s="810"/>
      <c r="E515" s="811"/>
      <c r="F515" s="811"/>
      <c r="G515" s="811"/>
      <c r="H515" s="811"/>
      <c r="I515" s="811"/>
    </row>
    <row r="516" spans="3:9" x14ac:dyDescent="0.2">
      <c r="C516" s="810"/>
      <c r="D516" s="810"/>
      <c r="E516" s="811"/>
      <c r="F516" s="811"/>
      <c r="G516" s="811"/>
      <c r="H516" s="811"/>
      <c r="I516" s="811"/>
    </row>
    <row r="517" spans="3:9" x14ac:dyDescent="0.2">
      <c r="C517" s="810"/>
      <c r="D517" s="810"/>
      <c r="E517" s="811"/>
      <c r="F517" s="811"/>
      <c r="G517" s="811"/>
      <c r="H517" s="811"/>
      <c r="I517" s="811"/>
    </row>
    <row r="518" spans="3:9" x14ac:dyDescent="0.2">
      <c r="C518" s="810"/>
      <c r="D518" s="810"/>
      <c r="E518" s="811"/>
      <c r="F518" s="811"/>
      <c r="G518" s="811"/>
      <c r="H518" s="811"/>
      <c r="I518" s="811"/>
    </row>
    <row r="519" spans="3:9" x14ac:dyDescent="0.2">
      <c r="C519" s="810"/>
      <c r="D519" s="810"/>
      <c r="E519" s="811"/>
      <c r="F519" s="811"/>
      <c r="G519" s="811"/>
      <c r="H519" s="811"/>
      <c r="I519" s="811"/>
    </row>
    <row r="520" spans="3:9" x14ac:dyDescent="0.2">
      <c r="C520" s="810"/>
      <c r="D520" s="810"/>
      <c r="E520" s="811"/>
      <c r="F520" s="811"/>
      <c r="G520" s="811"/>
      <c r="H520" s="811"/>
      <c r="I520" s="811"/>
    </row>
    <row r="521" spans="3:9" x14ac:dyDescent="0.2">
      <c r="C521" s="810"/>
      <c r="D521" s="810"/>
      <c r="E521" s="811"/>
      <c r="F521" s="811"/>
      <c r="G521" s="811"/>
      <c r="H521" s="811"/>
      <c r="I521" s="811"/>
    </row>
    <row r="522" spans="3:9" x14ac:dyDescent="0.2">
      <c r="C522" s="810"/>
      <c r="D522" s="810"/>
      <c r="E522" s="811"/>
      <c r="F522" s="811"/>
      <c r="G522" s="811"/>
      <c r="H522" s="811"/>
      <c r="I522" s="811"/>
    </row>
    <row r="523" spans="3:9" x14ac:dyDescent="0.2">
      <c r="C523" s="810"/>
      <c r="D523" s="810"/>
      <c r="E523" s="811"/>
      <c r="F523" s="811"/>
      <c r="G523" s="811"/>
      <c r="H523" s="811"/>
      <c r="I523" s="811"/>
    </row>
    <row r="524" spans="3:9" x14ac:dyDescent="0.2">
      <c r="C524" s="810"/>
      <c r="D524" s="810"/>
      <c r="E524" s="811"/>
      <c r="F524" s="811"/>
      <c r="G524" s="811"/>
      <c r="H524" s="811"/>
      <c r="I524" s="811"/>
    </row>
    <row r="525" spans="3:9" x14ac:dyDescent="0.2">
      <c r="C525" s="810"/>
      <c r="D525" s="810"/>
      <c r="E525" s="811"/>
      <c r="F525" s="811"/>
      <c r="G525" s="811"/>
      <c r="H525" s="811"/>
      <c r="I525" s="811"/>
    </row>
    <row r="526" spans="3:9" x14ac:dyDescent="0.2">
      <c r="C526" s="810"/>
      <c r="D526" s="810"/>
      <c r="E526" s="811"/>
      <c r="F526" s="811"/>
      <c r="G526" s="811"/>
      <c r="H526" s="811"/>
      <c r="I526" s="811"/>
    </row>
    <row r="527" spans="3:9" x14ac:dyDescent="0.2">
      <c r="C527" s="810"/>
      <c r="D527" s="810"/>
      <c r="E527" s="811"/>
      <c r="F527" s="811"/>
      <c r="G527" s="811"/>
      <c r="H527" s="811"/>
      <c r="I527" s="811"/>
    </row>
    <row r="528" spans="3:9" x14ac:dyDescent="0.2">
      <c r="C528" s="810"/>
      <c r="D528" s="810"/>
      <c r="E528" s="811"/>
      <c r="F528" s="811"/>
      <c r="G528" s="811"/>
      <c r="H528" s="811"/>
      <c r="I528" s="811"/>
    </row>
    <row r="529" spans="3:9" x14ac:dyDescent="0.2">
      <c r="C529" s="810"/>
      <c r="D529" s="810"/>
      <c r="E529" s="811"/>
      <c r="F529" s="811"/>
      <c r="G529" s="811"/>
      <c r="H529" s="811"/>
      <c r="I529" s="811"/>
    </row>
    <row r="530" spans="3:9" x14ac:dyDescent="0.2">
      <c r="C530" s="810"/>
      <c r="D530" s="810"/>
      <c r="E530" s="811"/>
      <c r="F530" s="811"/>
      <c r="G530" s="811"/>
      <c r="H530" s="811"/>
      <c r="I530" s="811"/>
    </row>
    <row r="531" spans="3:9" x14ac:dyDescent="0.2">
      <c r="C531" s="810"/>
      <c r="D531" s="810"/>
      <c r="E531" s="811"/>
      <c r="F531" s="811"/>
      <c r="G531" s="811"/>
      <c r="H531" s="811"/>
      <c r="I531" s="811"/>
    </row>
    <row r="532" spans="3:9" x14ac:dyDescent="0.2">
      <c r="C532" s="810"/>
      <c r="D532" s="810"/>
      <c r="E532" s="811"/>
      <c r="F532" s="811"/>
      <c r="G532" s="811"/>
      <c r="H532" s="811"/>
      <c r="I532" s="811"/>
    </row>
    <row r="533" spans="3:9" x14ac:dyDescent="0.2">
      <c r="C533" s="810"/>
      <c r="D533" s="810"/>
      <c r="E533" s="811"/>
      <c r="F533" s="811"/>
      <c r="G533" s="811"/>
      <c r="H533" s="811"/>
      <c r="I533" s="811"/>
    </row>
    <row r="534" spans="3:9" x14ac:dyDescent="0.2">
      <c r="C534" s="810"/>
      <c r="D534" s="810"/>
      <c r="E534" s="811"/>
      <c r="F534" s="811"/>
      <c r="G534" s="811"/>
      <c r="H534" s="811"/>
      <c r="I534" s="811"/>
    </row>
    <row r="535" spans="3:9" x14ac:dyDescent="0.2">
      <c r="C535" s="810"/>
      <c r="D535" s="810"/>
      <c r="E535" s="811"/>
      <c r="F535" s="811"/>
      <c r="G535" s="811"/>
      <c r="H535" s="811"/>
      <c r="I535" s="811"/>
    </row>
    <row r="536" spans="3:9" x14ac:dyDescent="0.2">
      <c r="C536" s="810"/>
      <c r="D536" s="810"/>
      <c r="E536" s="811"/>
      <c r="F536" s="811"/>
      <c r="G536" s="811"/>
      <c r="H536" s="811"/>
      <c r="I536" s="811"/>
    </row>
    <row r="537" spans="3:9" x14ac:dyDescent="0.2">
      <c r="C537" s="810"/>
      <c r="D537" s="810"/>
      <c r="E537" s="811"/>
      <c r="F537" s="811"/>
      <c r="G537" s="811"/>
      <c r="H537" s="811"/>
      <c r="I537" s="811"/>
    </row>
    <row r="538" spans="3:9" x14ac:dyDescent="0.2">
      <c r="C538" s="810"/>
      <c r="D538" s="810"/>
      <c r="E538" s="811"/>
      <c r="F538" s="811"/>
      <c r="G538" s="811"/>
      <c r="H538" s="811"/>
      <c r="I538" s="811"/>
    </row>
    <row r="539" spans="3:9" x14ac:dyDescent="0.2">
      <c r="C539" s="810"/>
      <c r="D539" s="810"/>
      <c r="E539" s="811"/>
      <c r="F539" s="811"/>
      <c r="G539" s="811"/>
      <c r="H539" s="811"/>
      <c r="I539" s="811"/>
    </row>
    <row r="540" spans="3:9" x14ac:dyDescent="0.2">
      <c r="C540" s="810"/>
      <c r="D540" s="810"/>
      <c r="E540" s="811"/>
      <c r="F540" s="811"/>
      <c r="G540" s="811"/>
      <c r="H540" s="811"/>
      <c r="I540" s="811"/>
    </row>
    <row r="541" spans="3:9" x14ac:dyDescent="0.2">
      <c r="C541" s="810"/>
      <c r="D541" s="810"/>
      <c r="E541" s="811"/>
      <c r="F541" s="811"/>
      <c r="G541" s="811"/>
      <c r="H541" s="811"/>
      <c r="I541" s="811"/>
    </row>
    <row r="542" spans="3:9" x14ac:dyDescent="0.2">
      <c r="C542" s="810"/>
      <c r="D542" s="810"/>
      <c r="E542" s="811"/>
      <c r="F542" s="811"/>
      <c r="G542" s="811"/>
      <c r="H542" s="811"/>
      <c r="I542" s="811"/>
    </row>
    <row r="543" spans="3:9" x14ac:dyDescent="0.2">
      <c r="C543" s="810"/>
      <c r="D543" s="810"/>
      <c r="E543" s="811"/>
      <c r="F543" s="811"/>
      <c r="G543" s="811"/>
      <c r="H543" s="811"/>
      <c r="I543" s="811"/>
    </row>
    <row r="544" spans="3:9" x14ac:dyDescent="0.2">
      <c r="C544" s="810"/>
      <c r="D544" s="810"/>
      <c r="E544" s="811"/>
      <c r="F544" s="811"/>
      <c r="G544" s="811"/>
      <c r="H544" s="811"/>
      <c r="I544" s="811"/>
    </row>
    <row r="545" spans="3:9" x14ac:dyDescent="0.2">
      <c r="C545" s="810"/>
      <c r="D545" s="810"/>
      <c r="E545" s="811"/>
      <c r="F545" s="811"/>
      <c r="G545" s="811"/>
      <c r="H545" s="811"/>
      <c r="I545" s="811"/>
    </row>
    <row r="546" spans="3:9" x14ac:dyDescent="0.2">
      <c r="C546" s="810"/>
      <c r="D546" s="810"/>
      <c r="E546" s="811"/>
      <c r="F546" s="811"/>
      <c r="G546" s="811"/>
      <c r="H546" s="811"/>
      <c r="I546" s="811"/>
    </row>
    <row r="547" spans="3:9" x14ac:dyDescent="0.2">
      <c r="C547" s="810"/>
      <c r="D547" s="810"/>
      <c r="E547" s="811"/>
      <c r="F547" s="811"/>
      <c r="G547" s="811"/>
      <c r="H547" s="811"/>
      <c r="I547" s="811"/>
    </row>
    <row r="548" spans="3:9" x14ac:dyDescent="0.2">
      <c r="C548" s="810"/>
      <c r="D548" s="810"/>
      <c r="E548" s="811"/>
      <c r="F548" s="811"/>
      <c r="G548" s="811"/>
      <c r="H548" s="811"/>
      <c r="I548" s="811"/>
    </row>
    <row r="549" spans="3:9" x14ac:dyDescent="0.2">
      <c r="C549" s="810"/>
      <c r="D549" s="810"/>
      <c r="E549" s="811"/>
      <c r="F549" s="811"/>
      <c r="G549" s="811"/>
      <c r="H549" s="811"/>
      <c r="I549" s="811"/>
    </row>
    <row r="550" spans="3:9" x14ac:dyDescent="0.2">
      <c r="C550" s="810"/>
      <c r="D550" s="810"/>
      <c r="E550" s="811"/>
      <c r="F550" s="811"/>
      <c r="G550" s="811"/>
      <c r="H550" s="811"/>
      <c r="I550" s="811"/>
    </row>
    <row r="551" spans="3:9" x14ac:dyDescent="0.2">
      <c r="C551" s="810"/>
      <c r="D551" s="810"/>
      <c r="E551" s="811"/>
      <c r="F551" s="811"/>
      <c r="G551" s="811"/>
      <c r="H551" s="811"/>
      <c r="I551" s="811"/>
    </row>
    <row r="552" spans="3:9" x14ac:dyDescent="0.2">
      <c r="C552" s="810"/>
      <c r="D552" s="810"/>
      <c r="E552" s="811"/>
      <c r="F552" s="811"/>
      <c r="G552" s="811"/>
      <c r="H552" s="811"/>
      <c r="I552" s="811"/>
    </row>
    <row r="553" spans="3:9" x14ac:dyDescent="0.2">
      <c r="C553" s="810"/>
      <c r="D553" s="810"/>
      <c r="E553" s="811"/>
      <c r="F553" s="811"/>
      <c r="G553" s="811"/>
      <c r="H553" s="811"/>
      <c r="I553" s="811"/>
    </row>
    <row r="554" spans="3:9" x14ac:dyDescent="0.2">
      <c r="C554" s="810"/>
      <c r="D554" s="810"/>
      <c r="E554" s="811"/>
      <c r="F554" s="811"/>
      <c r="G554" s="811"/>
      <c r="H554" s="811"/>
      <c r="I554" s="811"/>
    </row>
    <row r="555" spans="3:9" x14ac:dyDescent="0.2">
      <c r="C555" s="810"/>
      <c r="D555" s="810"/>
      <c r="E555" s="811"/>
      <c r="F555" s="811"/>
      <c r="G555" s="811"/>
      <c r="H555" s="811"/>
      <c r="I555" s="811"/>
    </row>
    <row r="556" spans="3:9" x14ac:dyDescent="0.2">
      <c r="C556" s="810"/>
      <c r="D556" s="810"/>
      <c r="E556" s="811"/>
      <c r="F556" s="811"/>
      <c r="G556" s="811"/>
      <c r="H556" s="811"/>
      <c r="I556" s="811"/>
    </row>
    <row r="557" spans="3:9" x14ac:dyDescent="0.2">
      <c r="C557" s="810"/>
      <c r="D557" s="810"/>
      <c r="E557" s="811"/>
      <c r="F557" s="811"/>
      <c r="G557" s="811"/>
      <c r="H557" s="811"/>
      <c r="I557" s="811"/>
    </row>
    <row r="558" spans="3:9" x14ac:dyDescent="0.2">
      <c r="C558" s="810"/>
      <c r="D558" s="810"/>
      <c r="E558" s="811"/>
      <c r="F558" s="811"/>
      <c r="G558" s="811"/>
      <c r="H558" s="811"/>
      <c r="I558" s="811"/>
    </row>
    <row r="559" spans="3:9" x14ac:dyDescent="0.2">
      <c r="C559" s="810"/>
      <c r="D559" s="810"/>
      <c r="E559" s="811"/>
      <c r="F559" s="811"/>
      <c r="G559" s="811"/>
      <c r="H559" s="811"/>
      <c r="I559" s="811"/>
    </row>
    <row r="560" spans="3:9" x14ac:dyDescent="0.2">
      <c r="C560" s="810"/>
      <c r="D560" s="810"/>
      <c r="E560" s="811"/>
      <c r="F560" s="811"/>
      <c r="G560" s="811"/>
      <c r="H560" s="811"/>
      <c r="I560" s="811"/>
    </row>
    <row r="561" spans="3:9" x14ac:dyDescent="0.2">
      <c r="C561" s="810"/>
      <c r="D561" s="810"/>
      <c r="E561" s="811"/>
      <c r="F561" s="811"/>
      <c r="G561" s="811"/>
      <c r="H561" s="811"/>
      <c r="I561" s="811"/>
    </row>
    <row r="562" spans="3:9" x14ac:dyDescent="0.2">
      <c r="C562" s="810"/>
      <c r="D562" s="810"/>
      <c r="E562" s="811"/>
      <c r="F562" s="811"/>
      <c r="G562" s="811"/>
      <c r="H562" s="811"/>
      <c r="I562" s="811"/>
    </row>
    <row r="563" spans="3:9" x14ac:dyDescent="0.2">
      <c r="C563" s="810"/>
      <c r="D563" s="810"/>
      <c r="E563" s="811"/>
      <c r="F563" s="811"/>
      <c r="G563" s="811"/>
      <c r="H563" s="811"/>
      <c r="I563" s="811"/>
    </row>
    <row r="564" spans="3:9" x14ac:dyDescent="0.2">
      <c r="C564" s="810"/>
      <c r="D564" s="810"/>
      <c r="E564" s="811"/>
      <c r="F564" s="811"/>
      <c r="G564" s="811"/>
      <c r="H564" s="811"/>
      <c r="I564" s="811"/>
    </row>
    <row r="565" spans="3:9" x14ac:dyDescent="0.2">
      <c r="C565" s="810"/>
      <c r="D565" s="810"/>
      <c r="E565" s="811"/>
      <c r="F565" s="811"/>
      <c r="G565" s="811"/>
      <c r="H565" s="811"/>
      <c r="I565" s="811"/>
    </row>
    <row r="566" spans="3:9" x14ac:dyDescent="0.2">
      <c r="C566" s="810"/>
      <c r="D566" s="810"/>
      <c r="E566" s="811"/>
      <c r="F566" s="811"/>
      <c r="G566" s="811"/>
      <c r="H566" s="811"/>
      <c r="I566" s="811"/>
    </row>
    <row r="567" spans="3:9" x14ac:dyDescent="0.2">
      <c r="C567" s="810"/>
      <c r="D567" s="810"/>
      <c r="E567" s="811"/>
      <c r="F567" s="811"/>
      <c r="G567" s="811"/>
      <c r="H567" s="811"/>
      <c r="I567" s="811"/>
    </row>
    <row r="568" spans="3:9" x14ac:dyDescent="0.2">
      <c r="C568" s="810"/>
      <c r="D568" s="810"/>
      <c r="E568" s="811"/>
      <c r="F568" s="811"/>
      <c r="G568" s="811"/>
      <c r="H568" s="811"/>
      <c r="I568" s="811"/>
    </row>
    <row r="569" spans="3:9" x14ac:dyDescent="0.2">
      <c r="C569" s="810"/>
      <c r="D569" s="810"/>
      <c r="E569" s="811"/>
      <c r="F569" s="811"/>
      <c r="G569" s="811"/>
      <c r="H569" s="811"/>
      <c r="I569" s="811"/>
    </row>
    <row r="570" spans="3:9" x14ac:dyDescent="0.2">
      <c r="C570" s="810"/>
      <c r="D570" s="810"/>
      <c r="E570" s="811"/>
      <c r="F570" s="811"/>
      <c r="G570" s="811"/>
      <c r="H570" s="811"/>
      <c r="I570" s="811"/>
    </row>
    <row r="571" spans="3:9" x14ac:dyDescent="0.2">
      <c r="C571" s="810"/>
      <c r="D571" s="810"/>
      <c r="E571" s="811"/>
      <c r="F571" s="811"/>
      <c r="G571" s="811"/>
      <c r="H571" s="811"/>
      <c r="I571" s="811"/>
    </row>
    <row r="572" spans="3:9" x14ac:dyDescent="0.2">
      <c r="C572" s="810"/>
      <c r="D572" s="810"/>
      <c r="E572" s="811"/>
      <c r="F572" s="811"/>
      <c r="G572" s="811"/>
      <c r="H572" s="811"/>
      <c r="I572" s="811"/>
    </row>
    <row r="573" spans="3:9" x14ac:dyDescent="0.2">
      <c r="C573" s="810"/>
      <c r="D573" s="810"/>
      <c r="E573" s="811"/>
      <c r="F573" s="811"/>
      <c r="G573" s="811"/>
      <c r="H573" s="811"/>
      <c r="I573" s="811"/>
    </row>
    <row r="574" spans="3:9" x14ac:dyDescent="0.2">
      <c r="C574" s="810"/>
      <c r="D574" s="810"/>
      <c r="E574" s="811"/>
      <c r="F574" s="811"/>
      <c r="G574" s="811"/>
      <c r="H574" s="811"/>
      <c r="I574" s="811"/>
    </row>
    <row r="575" spans="3:9" x14ac:dyDescent="0.2">
      <c r="C575" s="810"/>
      <c r="D575" s="810"/>
      <c r="E575" s="811"/>
      <c r="F575" s="811"/>
      <c r="G575" s="811"/>
      <c r="H575" s="811"/>
      <c r="I575" s="811"/>
    </row>
    <row r="576" spans="3:9" x14ac:dyDescent="0.2">
      <c r="C576" s="810"/>
      <c r="D576" s="810"/>
      <c r="E576" s="811"/>
      <c r="F576" s="811"/>
      <c r="G576" s="811"/>
      <c r="H576" s="811"/>
      <c r="I576" s="811"/>
    </row>
    <row r="577" spans="3:9" x14ac:dyDescent="0.2">
      <c r="C577" s="810"/>
      <c r="D577" s="810"/>
      <c r="E577" s="811"/>
      <c r="F577" s="811"/>
      <c r="G577" s="811"/>
      <c r="H577" s="811"/>
      <c r="I577" s="811"/>
    </row>
    <row r="578" spans="3:9" x14ac:dyDescent="0.2">
      <c r="C578" s="810"/>
      <c r="D578" s="810"/>
      <c r="E578" s="811"/>
      <c r="F578" s="811"/>
      <c r="G578" s="811"/>
      <c r="H578" s="811"/>
      <c r="I578" s="811"/>
    </row>
    <row r="579" spans="3:9" x14ac:dyDescent="0.2">
      <c r="C579" s="810"/>
      <c r="D579" s="810"/>
      <c r="E579" s="811"/>
      <c r="F579" s="811"/>
      <c r="G579" s="811"/>
      <c r="H579" s="811"/>
      <c r="I579" s="811"/>
    </row>
    <row r="580" spans="3:9" x14ac:dyDescent="0.2">
      <c r="C580" s="810"/>
      <c r="D580" s="810"/>
      <c r="E580" s="811"/>
      <c r="F580" s="811"/>
      <c r="G580" s="811"/>
      <c r="H580" s="811"/>
      <c r="I580" s="811"/>
    </row>
    <row r="581" spans="3:9" x14ac:dyDescent="0.2">
      <c r="C581" s="810"/>
      <c r="D581" s="810"/>
      <c r="E581" s="811"/>
      <c r="F581" s="811"/>
      <c r="G581" s="811"/>
      <c r="H581" s="811"/>
      <c r="I581" s="811"/>
    </row>
    <row r="582" spans="3:9" x14ac:dyDescent="0.2">
      <c r="C582" s="810"/>
      <c r="D582" s="810"/>
      <c r="E582" s="811"/>
      <c r="F582" s="811"/>
      <c r="G582" s="811"/>
      <c r="H582" s="811"/>
      <c r="I582" s="811"/>
    </row>
    <row r="583" spans="3:9" x14ac:dyDescent="0.2">
      <c r="C583" s="810"/>
      <c r="D583" s="810"/>
      <c r="E583" s="811"/>
      <c r="F583" s="811"/>
      <c r="G583" s="811"/>
      <c r="H583" s="811"/>
      <c r="I583" s="811"/>
    </row>
    <row r="584" spans="3:9" x14ac:dyDescent="0.2">
      <c r="C584" s="810"/>
      <c r="D584" s="810"/>
      <c r="E584" s="811"/>
      <c r="F584" s="811"/>
      <c r="G584" s="811"/>
      <c r="H584" s="811"/>
      <c r="I584" s="811"/>
    </row>
    <row r="585" spans="3:9" x14ac:dyDescent="0.2">
      <c r="C585" s="810"/>
      <c r="D585" s="810"/>
      <c r="E585" s="811"/>
      <c r="F585" s="811"/>
      <c r="G585" s="811"/>
      <c r="H585" s="811"/>
      <c r="I585" s="811"/>
    </row>
    <row r="586" spans="3:9" x14ac:dyDescent="0.2">
      <c r="C586" s="810"/>
      <c r="D586" s="810"/>
      <c r="E586" s="811"/>
      <c r="F586" s="811"/>
      <c r="G586" s="811"/>
      <c r="H586" s="811"/>
      <c r="I586" s="811"/>
    </row>
    <row r="587" spans="3:9" x14ac:dyDescent="0.2">
      <c r="C587" s="810"/>
      <c r="D587" s="810"/>
      <c r="E587" s="811"/>
      <c r="F587" s="811"/>
      <c r="G587" s="811"/>
      <c r="H587" s="811"/>
      <c r="I587" s="811"/>
    </row>
    <row r="588" spans="3:9" x14ac:dyDescent="0.2">
      <c r="C588" s="810"/>
      <c r="D588" s="810"/>
      <c r="E588" s="811"/>
      <c r="F588" s="811"/>
      <c r="G588" s="811"/>
      <c r="H588" s="811"/>
      <c r="I588" s="811"/>
    </row>
    <row r="589" spans="3:9" x14ac:dyDescent="0.2">
      <c r="C589" s="810"/>
      <c r="D589" s="810"/>
      <c r="E589" s="811"/>
      <c r="F589" s="811"/>
      <c r="G589" s="811"/>
      <c r="H589" s="811"/>
      <c r="I589" s="811"/>
    </row>
    <row r="590" spans="3:9" x14ac:dyDescent="0.2">
      <c r="C590" s="810"/>
      <c r="D590" s="810"/>
      <c r="E590" s="811"/>
      <c r="F590" s="811"/>
      <c r="G590" s="811"/>
      <c r="H590" s="811"/>
      <c r="I590" s="811"/>
    </row>
    <row r="591" spans="3:9" x14ac:dyDescent="0.2">
      <c r="C591" s="810"/>
      <c r="D591" s="810"/>
      <c r="E591" s="811"/>
      <c r="F591" s="811"/>
      <c r="G591" s="811"/>
      <c r="H591" s="811"/>
      <c r="I591" s="811"/>
    </row>
    <row r="592" spans="3:9" x14ac:dyDescent="0.2">
      <c r="C592" s="810"/>
      <c r="D592" s="810"/>
      <c r="E592" s="811"/>
      <c r="F592" s="811"/>
      <c r="G592" s="811"/>
      <c r="H592" s="811"/>
      <c r="I592" s="811"/>
    </row>
    <row r="593" spans="3:9" x14ac:dyDescent="0.2">
      <c r="C593" s="810"/>
      <c r="D593" s="810"/>
      <c r="E593" s="811"/>
      <c r="F593" s="811"/>
      <c r="G593" s="811"/>
      <c r="H593" s="811"/>
      <c r="I593" s="811"/>
    </row>
    <row r="594" spans="3:9" x14ac:dyDescent="0.2">
      <c r="C594" s="810"/>
      <c r="D594" s="810"/>
      <c r="E594" s="811"/>
      <c r="F594" s="811"/>
      <c r="G594" s="811"/>
      <c r="H594" s="811"/>
      <c r="I594" s="811"/>
    </row>
    <row r="595" spans="3:9" x14ac:dyDescent="0.2">
      <c r="C595" s="810"/>
      <c r="D595" s="810"/>
      <c r="E595" s="811"/>
      <c r="F595" s="811"/>
      <c r="G595" s="811"/>
      <c r="H595" s="811"/>
      <c r="I595" s="811"/>
    </row>
    <row r="596" spans="3:9" x14ac:dyDescent="0.2">
      <c r="C596" s="810"/>
      <c r="D596" s="810"/>
      <c r="E596" s="811"/>
      <c r="F596" s="811"/>
      <c r="G596" s="811"/>
      <c r="H596" s="811"/>
      <c r="I596" s="811"/>
    </row>
    <row r="597" spans="3:9" x14ac:dyDescent="0.2">
      <c r="C597" s="810"/>
      <c r="D597" s="810"/>
      <c r="E597" s="811"/>
      <c r="F597" s="811"/>
      <c r="G597" s="811"/>
      <c r="H597" s="811"/>
      <c r="I597" s="811"/>
    </row>
    <row r="598" spans="3:9" x14ac:dyDescent="0.2">
      <c r="C598" s="810"/>
      <c r="D598" s="810"/>
      <c r="E598" s="811"/>
      <c r="F598" s="811"/>
      <c r="G598" s="811"/>
      <c r="H598" s="811"/>
      <c r="I598" s="811"/>
    </row>
    <row r="599" spans="3:9" x14ac:dyDescent="0.2">
      <c r="C599" s="810"/>
      <c r="D599" s="810"/>
      <c r="E599" s="811"/>
      <c r="F599" s="811"/>
      <c r="G599" s="811"/>
      <c r="H599" s="811"/>
      <c r="I599" s="811"/>
    </row>
    <row r="600" spans="3:9" x14ac:dyDescent="0.2">
      <c r="C600" s="810"/>
      <c r="D600" s="810"/>
      <c r="E600" s="811"/>
      <c r="F600" s="811"/>
      <c r="G600" s="811"/>
      <c r="H600" s="811"/>
      <c r="I600" s="811"/>
    </row>
    <row r="601" spans="3:9" x14ac:dyDescent="0.2">
      <c r="C601" s="810"/>
      <c r="D601" s="810"/>
      <c r="E601" s="811"/>
      <c r="F601" s="811"/>
      <c r="G601" s="811"/>
      <c r="H601" s="811"/>
      <c r="I601" s="811"/>
    </row>
    <row r="602" spans="3:9" x14ac:dyDescent="0.2">
      <c r="C602" s="810"/>
      <c r="D602" s="810"/>
      <c r="E602" s="811"/>
      <c r="F602" s="811"/>
      <c r="G602" s="811"/>
      <c r="H602" s="811"/>
      <c r="I602" s="811"/>
    </row>
    <row r="603" spans="3:9" x14ac:dyDescent="0.2">
      <c r="C603" s="810"/>
      <c r="D603" s="810"/>
      <c r="E603" s="811"/>
      <c r="F603" s="811"/>
      <c r="G603" s="811"/>
      <c r="H603" s="811"/>
      <c r="I603" s="811"/>
    </row>
    <row r="604" spans="3:9" x14ac:dyDescent="0.2">
      <c r="C604" s="810"/>
      <c r="D604" s="810"/>
      <c r="E604" s="811"/>
      <c r="F604" s="811"/>
      <c r="G604" s="811"/>
      <c r="H604" s="811"/>
      <c r="I604" s="811"/>
    </row>
    <row r="605" spans="3:9" x14ac:dyDescent="0.2">
      <c r="C605" s="810"/>
      <c r="D605" s="810"/>
      <c r="E605" s="811"/>
      <c r="F605" s="811"/>
      <c r="G605" s="811"/>
      <c r="H605" s="811"/>
      <c r="I605" s="811"/>
    </row>
    <row r="606" spans="3:9" x14ac:dyDescent="0.2">
      <c r="C606" s="810"/>
      <c r="D606" s="810"/>
      <c r="E606" s="811"/>
      <c r="F606" s="811"/>
      <c r="G606" s="811"/>
      <c r="H606" s="811"/>
      <c r="I606" s="811"/>
    </row>
    <row r="607" spans="3:9" x14ac:dyDescent="0.2">
      <c r="C607" s="810"/>
      <c r="D607" s="810"/>
      <c r="E607" s="811"/>
      <c r="F607" s="811"/>
      <c r="G607" s="811"/>
      <c r="H607" s="811"/>
      <c r="I607" s="811"/>
    </row>
    <row r="608" spans="3:9" x14ac:dyDescent="0.2">
      <c r="C608" s="810"/>
      <c r="D608" s="810"/>
      <c r="E608" s="811"/>
      <c r="F608" s="811"/>
      <c r="G608" s="811"/>
      <c r="H608" s="811"/>
      <c r="I608" s="811"/>
    </row>
    <row r="609" spans="3:9" x14ac:dyDescent="0.2">
      <c r="C609" s="810"/>
      <c r="D609" s="810"/>
      <c r="E609" s="811"/>
      <c r="F609" s="811"/>
      <c r="G609" s="811"/>
      <c r="H609" s="811"/>
      <c r="I609" s="811"/>
    </row>
    <row r="610" spans="3:9" x14ac:dyDescent="0.2">
      <c r="C610" s="810"/>
      <c r="D610" s="810"/>
      <c r="E610" s="811"/>
      <c r="F610" s="811"/>
      <c r="G610" s="811"/>
      <c r="H610" s="811"/>
      <c r="I610" s="811"/>
    </row>
    <row r="611" spans="3:9" x14ac:dyDescent="0.2">
      <c r="C611" s="810"/>
      <c r="D611" s="810"/>
      <c r="E611" s="811"/>
      <c r="F611" s="811"/>
      <c r="G611" s="811"/>
      <c r="H611" s="811"/>
      <c r="I611" s="811"/>
    </row>
    <row r="612" spans="3:9" x14ac:dyDescent="0.2">
      <c r="C612" s="810"/>
      <c r="D612" s="810"/>
      <c r="E612" s="811"/>
      <c r="F612" s="811"/>
      <c r="G612" s="811"/>
      <c r="H612" s="811"/>
      <c r="I612" s="811"/>
    </row>
    <row r="613" spans="3:9" x14ac:dyDescent="0.2">
      <c r="C613" s="810"/>
      <c r="D613" s="810"/>
      <c r="E613" s="811"/>
      <c r="F613" s="811"/>
      <c r="G613" s="811"/>
      <c r="H613" s="811"/>
      <c r="I613" s="811"/>
    </row>
    <row r="614" spans="3:9" x14ac:dyDescent="0.2">
      <c r="C614" s="810"/>
      <c r="D614" s="810"/>
      <c r="E614" s="811"/>
      <c r="F614" s="811"/>
      <c r="G614" s="811"/>
      <c r="H614" s="811"/>
      <c r="I614" s="811"/>
    </row>
    <row r="615" spans="3:9" x14ac:dyDescent="0.2">
      <c r="C615" s="810"/>
      <c r="D615" s="810"/>
      <c r="E615" s="811"/>
      <c r="F615" s="811"/>
      <c r="G615" s="811"/>
      <c r="H615" s="811"/>
      <c r="I615" s="811"/>
    </row>
    <row r="616" spans="3:9" x14ac:dyDescent="0.2">
      <c r="C616" s="810"/>
      <c r="D616" s="810"/>
      <c r="E616" s="811"/>
      <c r="F616" s="811"/>
      <c r="G616" s="811"/>
      <c r="H616" s="811"/>
      <c r="I616" s="811"/>
    </row>
    <row r="617" spans="3:9" x14ac:dyDescent="0.2">
      <c r="C617" s="810"/>
      <c r="D617" s="810"/>
      <c r="E617" s="811"/>
      <c r="F617" s="811"/>
      <c r="G617" s="811"/>
      <c r="H617" s="811"/>
      <c r="I617" s="811"/>
    </row>
    <row r="618" spans="3:9" x14ac:dyDescent="0.2">
      <c r="C618" s="810"/>
      <c r="D618" s="810"/>
      <c r="E618" s="811"/>
      <c r="F618" s="811"/>
      <c r="G618" s="811"/>
      <c r="H618" s="811"/>
      <c r="I618" s="811"/>
    </row>
    <row r="619" spans="3:9" x14ac:dyDescent="0.2">
      <c r="C619" s="810"/>
      <c r="D619" s="810"/>
      <c r="E619" s="811"/>
      <c r="F619" s="811"/>
      <c r="G619" s="811"/>
      <c r="H619" s="811"/>
      <c r="I619" s="811"/>
    </row>
    <row r="620" spans="3:9" x14ac:dyDescent="0.2">
      <c r="C620" s="810"/>
      <c r="D620" s="810"/>
      <c r="E620" s="811"/>
      <c r="F620" s="811"/>
      <c r="G620" s="811"/>
      <c r="H620" s="811"/>
      <c r="I620" s="811"/>
    </row>
    <row r="621" spans="3:9" x14ac:dyDescent="0.2">
      <c r="C621" s="810"/>
      <c r="D621" s="810"/>
      <c r="E621" s="811"/>
      <c r="F621" s="811"/>
      <c r="G621" s="811"/>
      <c r="H621" s="811"/>
      <c r="I621" s="811"/>
    </row>
    <row r="622" spans="3:9" x14ac:dyDescent="0.2">
      <c r="C622" s="810"/>
      <c r="D622" s="810"/>
      <c r="E622" s="811"/>
      <c r="F622" s="811"/>
      <c r="G622" s="811"/>
      <c r="H622" s="811"/>
      <c r="I622" s="811"/>
    </row>
    <row r="623" spans="3:9" x14ac:dyDescent="0.2">
      <c r="C623" s="810"/>
      <c r="D623" s="810"/>
      <c r="E623" s="811"/>
      <c r="F623" s="811"/>
      <c r="G623" s="811"/>
      <c r="H623" s="811"/>
      <c r="I623" s="811"/>
    </row>
    <row r="624" spans="3:9" x14ac:dyDescent="0.2">
      <c r="C624" s="810"/>
      <c r="D624" s="810"/>
      <c r="E624" s="811"/>
      <c r="F624" s="811"/>
      <c r="G624" s="811"/>
      <c r="H624" s="811"/>
      <c r="I624" s="811"/>
    </row>
    <row r="625" spans="3:9" x14ac:dyDescent="0.2">
      <c r="C625" s="810"/>
      <c r="D625" s="810"/>
      <c r="E625" s="811"/>
      <c r="F625" s="811"/>
      <c r="G625" s="811"/>
      <c r="H625" s="811"/>
      <c r="I625" s="811"/>
    </row>
    <row r="626" spans="3:9" x14ac:dyDescent="0.2">
      <c r="C626" s="810"/>
      <c r="D626" s="810"/>
      <c r="E626" s="811"/>
      <c r="F626" s="811"/>
      <c r="G626" s="811"/>
      <c r="H626" s="811"/>
      <c r="I626" s="811"/>
    </row>
    <row r="627" spans="3:9" x14ac:dyDescent="0.2">
      <c r="C627" s="810"/>
      <c r="D627" s="810"/>
      <c r="E627" s="811"/>
      <c r="F627" s="811"/>
      <c r="G627" s="811"/>
      <c r="H627" s="811"/>
      <c r="I627" s="811"/>
    </row>
    <row r="628" spans="3:9" x14ac:dyDescent="0.2">
      <c r="C628" s="810"/>
      <c r="D628" s="810"/>
      <c r="E628" s="811"/>
      <c r="F628" s="811"/>
      <c r="G628" s="811"/>
      <c r="H628" s="811"/>
      <c r="I628" s="811"/>
    </row>
    <row r="629" spans="3:9" x14ac:dyDescent="0.2">
      <c r="C629" s="810"/>
      <c r="D629" s="810"/>
      <c r="E629" s="811"/>
      <c r="F629" s="811"/>
      <c r="G629" s="811"/>
      <c r="H629" s="811"/>
      <c r="I629" s="811"/>
    </row>
    <row r="630" spans="3:9" x14ac:dyDescent="0.2">
      <c r="C630" s="810"/>
      <c r="D630" s="810"/>
      <c r="E630" s="811"/>
      <c r="F630" s="811"/>
      <c r="G630" s="811"/>
      <c r="H630" s="811"/>
      <c r="I630" s="811"/>
    </row>
    <row r="631" spans="3:9" x14ac:dyDescent="0.2">
      <c r="C631" s="810"/>
      <c r="D631" s="810"/>
      <c r="E631" s="811"/>
      <c r="F631" s="811"/>
      <c r="G631" s="811"/>
      <c r="H631" s="811"/>
      <c r="I631" s="811"/>
    </row>
    <row r="632" spans="3:9" x14ac:dyDescent="0.2">
      <c r="C632" s="810"/>
      <c r="D632" s="810"/>
      <c r="E632" s="811"/>
      <c r="F632" s="811"/>
      <c r="G632" s="811"/>
      <c r="H632" s="811"/>
      <c r="I632" s="811"/>
    </row>
    <row r="633" spans="3:9" x14ac:dyDescent="0.2">
      <c r="C633" s="810"/>
      <c r="D633" s="810"/>
      <c r="E633" s="811"/>
      <c r="F633" s="811"/>
      <c r="G633" s="811"/>
      <c r="H633" s="811"/>
      <c r="I633" s="811"/>
    </row>
    <row r="634" spans="3:9" x14ac:dyDescent="0.2">
      <c r="C634" s="810"/>
      <c r="D634" s="810"/>
      <c r="E634" s="811"/>
      <c r="F634" s="811"/>
      <c r="G634" s="811"/>
      <c r="H634" s="811"/>
      <c r="I634" s="811"/>
    </row>
    <row r="635" spans="3:9" x14ac:dyDescent="0.2">
      <c r="C635" s="810"/>
      <c r="D635" s="810"/>
      <c r="E635" s="811"/>
      <c r="F635" s="811"/>
      <c r="G635" s="811"/>
      <c r="H635" s="811"/>
      <c r="I635" s="811"/>
    </row>
    <row r="636" spans="3:9" x14ac:dyDescent="0.2">
      <c r="C636" s="810"/>
      <c r="D636" s="810"/>
      <c r="E636" s="811"/>
      <c r="F636" s="811"/>
      <c r="G636" s="811"/>
      <c r="H636" s="811"/>
      <c r="I636" s="811"/>
    </row>
    <row r="637" spans="3:9" x14ac:dyDescent="0.2">
      <c r="C637" s="810"/>
      <c r="D637" s="810"/>
      <c r="E637" s="811"/>
      <c r="F637" s="811"/>
      <c r="G637" s="811"/>
      <c r="H637" s="811"/>
      <c r="I637" s="811"/>
    </row>
    <row r="638" spans="3:9" x14ac:dyDescent="0.2">
      <c r="C638" s="810"/>
      <c r="D638" s="810"/>
      <c r="E638" s="811"/>
      <c r="F638" s="811"/>
      <c r="G638" s="811"/>
      <c r="H638" s="811"/>
      <c r="I638" s="811"/>
    </row>
    <row r="639" spans="3:9" x14ac:dyDescent="0.2">
      <c r="C639" s="810"/>
      <c r="D639" s="810"/>
      <c r="E639" s="811"/>
      <c r="F639" s="811"/>
      <c r="G639" s="811"/>
      <c r="H639" s="811"/>
      <c r="I639" s="811"/>
    </row>
    <row r="640" spans="3:9" x14ac:dyDescent="0.2">
      <c r="C640" s="810"/>
      <c r="D640" s="810"/>
      <c r="E640" s="811"/>
      <c r="F640" s="811"/>
      <c r="G640" s="811"/>
      <c r="H640" s="811"/>
      <c r="I640" s="811"/>
    </row>
    <row r="641" spans="3:9" x14ac:dyDescent="0.2">
      <c r="C641" s="810"/>
      <c r="D641" s="810"/>
      <c r="E641" s="811"/>
      <c r="F641" s="811"/>
      <c r="G641" s="811"/>
      <c r="H641" s="811"/>
      <c r="I641" s="811"/>
    </row>
    <row r="642" spans="3:9" x14ac:dyDescent="0.2">
      <c r="C642" s="810"/>
      <c r="D642" s="810"/>
      <c r="E642" s="811"/>
      <c r="F642" s="811"/>
      <c r="G642" s="811"/>
      <c r="H642" s="811"/>
      <c r="I642" s="811"/>
    </row>
    <row r="643" spans="3:9" x14ac:dyDescent="0.2">
      <c r="C643" s="810"/>
      <c r="D643" s="810"/>
      <c r="E643" s="811"/>
      <c r="F643" s="811"/>
      <c r="G643" s="811"/>
      <c r="H643" s="811"/>
      <c r="I643" s="811"/>
    </row>
    <row r="644" spans="3:9" x14ac:dyDescent="0.2">
      <c r="C644" s="810"/>
      <c r="D644" s="810"/>
      <c r="E644" s="811"/>
      <c r="F644" s="811"/>
      <c r="G644" s="811"/>
      <c r="H644" s="811"/>
      <c r="I644" s="811"/>
    </row>
    <row r="645" spans="3:9" x14ac:dyDescent="0.2">
      <c r="C645" s="810"/>
      <c r="D645" s="810"/>
      <c r="E645" s="811"/>
      <c r="F645" s="811"/>
      <c r="G645" s="811"/>
      <c r="H645" s="811"/>
      <c r="I645" s="811"/>
    </row>
    <row r="646" spans="3:9" x14ac:dyDescent="0.2">
      <c r="C646" s="810"/>
      <c r="D646" s="810"/>
      <c r="E646" s="811"/>
      <c r="F646" s="811"/>
      <c r="G646" s="811"/>
      <c r="H646" s="811"/>
      <c r="I646" s="811"/>
    </row>
    <row r="647" spans="3:9" x14ac:dyDescent="0.2">
      <c r="C647" s="810"/>
      <c r="D647" s="810"/>
      <c r="E647" s="811"/>
      <c r="F647" s="811"/>
      <c r="G647" s="811"/>
      <c r="H647" s="811"/>
      <c r="I647" s="811"/>
    </row>
    <row r="648" spans="3:9" x14ac:dyDescent="0.2">
      <c r="C648" s="810"/>
      <c r="D648" s="810"/>
      <c r="E648" s="811"/>
      <c r="F648" s="811"/>
      <c r="G648" s="811"/>
      <c r="H648" s="811"/>
      <c r="I648" s="811"/>
    </row>
    <row r="649" spans="3:9" x14ac:dyDescent="0.2">
      <c r="C649" s="810"/>
      <c r="D649" s="810"/>
      <c r="E649" s="811"/>
      <c r="F649" s="811"/>
      <c r="G649" s="811"/>
      <c r="H649" s="811"/>
      <c r="I649" s="811"/>
    </row>
    <row r="650" spans="3:9" x14ac:dyDescent="0.2">
      <c r="C650" s="810"/>
      <c r="D650" s="810"/>
      <c r="E650" s="811"/>
      <c r="F650" s="811"/>
      <c r="G650" s="811"/>
      <c r="H650" s="811"/>
      <c r="I650" s="811"/>
    </row>
    <row r="651" spans="3:9" x14ac:dyDescent="0.2">
      <c r="C651" s="810"/>
      <c r="D651" s="810"/>
      <c r="E651" s="811"/>
      <c r="F651" s="811"/>
      <c r="G651" s="811"/>
      <c r="H651" s="811"/>
      <c r="I651" s="811"/>
    </row>
    <row r="652" spans="3:9" x14ac:dyDescent="0.2">
      <c r="C652" s="810"/>
      <c r="D652" s="810"/>
      <c r="E652" s="811"/>
      <c r="F652" s="811"/>
      <c r="G652" s="811"/>
      <c r="H652" s="811"/>
      <c r="I652" s="811"/>
    </row>
    <row r="653" spans="3:9" x14ac:dyDescent="0.2">
      <c r="C653" s="810"/>
      <c r="D653" s="810"/>
      <c r="E653" s="811"/>
      <c r="F653" s="811"/>
      <c r="G653" s="811"/>
      <c r="H653" s="811"/>
      <c r="I653" s="811"/>
    </row>
    <row r="654" spans="3:9" x14ac:dyDescent="0.2">
      <c r="C654" s="810"/>
      <c r="D654" s="810"/>
      <c r="E654" s="811"/>
      <c r="F654" s="811"/>
      <c r="G654" s="811"/>
      <c r="H654" s="811"/>
      <c r="I654" s="811"/>
    </row>
    <row r="655" spans="3:9" x14ac:dyDescent="0.2">
      <c r="C655" s="810"/>
      <c r="D655" s="810"/>
      <c r="E655" s="811"/>
      <c r="F655" s="811"/>
      <c r="G655" s="811"/>
      <c r="H655" s="811"/>
      <c r="I655" s="811"/>
    </row>
    <row r="656" spans="3:9" x14ac:dyDescent="0.2">
      <c r="C656" s="810"/>
      <c r="D656" s="810"/>
      <c r="E656" s="811"/>
      <c r="F656" s="811"/>
      <c r="G656" s="811"/>
      <c r="H656" s="811"/>
      <c r="I656" s="811"/>
    </row>
    <row r="657" spans="3:9" x14ac:dyDescent="0.2">
      <c r="C657" s="810"/>
      <c r="D657" s="810"/>
      <c r="E657" s="811"/>
      <c r="F657" s="811"/>
      <c r="G657" s="811"/>
      <c r="H657" s="811"/>
      <c r="I657" s="811"/>
    </row>
    <row r="658" spans="3:9" x14ac:dyDescent="0.2">
      <c r="C658" s="810"/>
      <c r="D658" s="810"/>
      <c r="E658" s="811"/>
      <c r="F658" s="811"/>
      <c r="G658" s="811"/>
      <c r="H658" s="811"/>
      <c r="I658" s="811"/>
    </row>
    <row r="659" spans="3:9" x14ac:dyDescent="0.2">
      <c r="C659" s="810"/>
      <c r="D659" s="810"/>
      <c r="E659" s="811"/>
      <c r="F659" s="811"/>
      <c r="G659" s="811"/>
      <c r="H659" s="811"/>
      <c r="I659" s="811"/>
    </row>
    <row r="660" spans="3:9" x14ac:dyDescent="0.2">
      <c r="C660" s="810"/>
      <c r="D660" s="810"/>
      <c r="E660" s="811"/>
      <c r="F660" s="811"/>
      <c r="G660" s="811"/>
      <c r="H660" s="811"/>
      <c r="I660" s="811"/>
    </row>
    <row r="661" spans="3:9" x14ac:dyDescent="0.2">
      <c r="C661" s="810"/>
      <c r="D661" s="810"/>
      <c r="E661" s="811"/>
      <c r="F661" s="811"/>
      <c r="G661" s="811"/>
      <c r="H661" s="811"/>
      <c r="I661" s="811"/>
    </row>
    <row r="662" spans="3:9" x14ac:dyDescent="0.2">
      <c r="C662" s="810"/>
      <c r="D662" s="810"/>
      <c r="E662" s="811"/>
      <c r="F662" s="811"/>
      <c r="G662" s="811"/>
      <c r="H662" s="811"/>
      <c r="I662" s="811"/>
    </row>
    <row r="663" spans="3:9" x14ac:dyDescent="0.2">
      <c r="C663" s="810"/>
      <c r="D663" s="810"/>
      <c r="E663" s="811"/>
      <c r="F663" s="811"/>
      <c r="G663" s="811"/>
      <c r="H663" s="811"/>
      <c r="I663" s="811"/>
    </row>
    <row r="664" spans="3:9" x14ac:dyDescent="0.2">
      <c r="C664" s="810"/>
      <c r="D664" s="810"/>
      <c r="E664" s="811"/>
      <c r="F664" s="811"/>
      <c r="G664" s="811"/>
      <c r="H664" s="811"/>
      <c r="I664" s="811"/>
    </row>
    <row r="665" spans="3:9" x14ac:dyDescent="0.2">
      <c r="C665" s="810"/>
      <c r="D665" s="810"/>
      <c r="E665" s="811"/>
      <c r="F665" s="811"/>
      <c r="G665" s="811"/>
      <c r="H665" s="811"/>
      <c r="I665" s="811"/>
    </row>
    <row r="666" spans="3:9" x14ac:dyDescent="0.2">
      <c r="C666" s="810"/>
      <c r="D666" s="810"/>
      <c r="E666" s="811"/>
      <c r="F666" s="811"/>
      <c r="G666" s="811"/>
      <c r="H666" s="811"/>
      <c r="I666" s="811"/>
    </row>
    <row r="667" spans="3:9" x14ac:dyDescent="0.2">
      <c r="C667" s="810"/>
      <c r="D667" s="810"/>
      <c r="E667" s="811"/>
      <c r="F667" s="811"/>
      <c r="G667" s="811"/>
      <c r="H667" s="811"/>
      <c r="I667" s="811"/>
    </row>
    <row r="668" spans="3:9" x14ac:dyDescent="0.2">
      <c r="C668" s="810"/>
      <c r="D668" s="810"/>
      <c r="E668" s="811"/>
      <c r="F668" s="811"/>
      <c r="G668" s="811"/>
      <c r="H668" s="811"/>
      <c r="I668" s="811"/>
    </row>
    <row r="669" spans="3:9" x14ac:dyDescent="0.2">
      <c r="C669" s="810"/>
      <c r="D669" s="810"/>
      <c r="E669" s="811"/>
      <c r="F669" s="811"/>
      <c r="G669" s="811"/>
      <c r="H669" s="811"/>
      <c r="I669" s="811"/>
    </row>
    <row r="670" spans="3:9" x14ac:dyDescent="0.2">
      <c r="C670" s="810"/>
      <c r="D670" s="810"/>
      <c r="E670" s="811"/>
      <c r="F670" s="811"/>
      <c r="G670" s="811"/>
      <c r="H670" s="811"/>
      <c r="I670" s="811"/>
    </row>
    <row r="671" spans="3:9" x14ac:dyDescent="0.2">
      <c r="C671" s="810"/>
      <c r="D671" s="810"/>
      <c r="E671" s="811"/>
      <c r="F671" s="811"/>
      <c r="G671" s="811"/>
      <c r="H671" s="811"/>
      <c r="I671" s="811"/>
    </row>
    <row r="672" spans="3:9" x14ac:dyDescent="0.2">
      <c r="C672" s="810"/>
      <c r="D672" s="810"/>
      <c r="E672" s="811"/>
      <c r="F672" s="811"/>
      <c r="G672" s="811"/>
      <c r="H672" s="811"/>
      <c r="I672" s="811"/>
    </row>
    <row r="673" spans="3:9" x14ac:dyDescent="0.2">
      <c r="C673" s="810"/>
      <c r="D673" s="810"/>
      <c r="E673" s="811"/>
      <c r="F673" s="811"/>
      <c r="G673" s="811"/>
      <c r="H673" s="811"/>
      <c r="I673" s="811"/>
    </row>
    <row r="674" spans="3:9" x14ac:dyDescent="0.2">
      <c r="C674" s="810"/>
      <c r="D674" s="810"/>
      <c r="E674" s="811"/>
      <c r="F674" s="811"/>
      <c r="G674" s="811"/>
      <c r="H674" s="811"/>
      <c r="I674" s="811"/>
    </row>
    <row r="675" spans="3:9" x14ac:dyDescent="0.2">
      <c r="C675" s="810"/>
      <c r="D675" s="810"/>
      <c r="E675" s="811"/>
      <c r="F675" s="811"/>
      <c r="G675" s="811"/>
      <c r="H675" s="811"/>
      <c r="I675" s="811"/>
    </row>
    <row r="676" spans="3:9" x14ac:dyDescent="0.2">
      <c r="C676" s="810"/>
      <c r="D676" s="810"/>
      <c r="E676" s="811"/>
      <c r="F676" s="811"/>
      <c r="G676" s="811"/>
      <c r="H676" s="811"/>
      <c r="I676" s="811"/>
    </row>
    <row r="677" spans="3:9" x14ac:dyDescent="0.2">
      <c r="C677" s="810"/>
      <c r="D677" s="810"/>
      <c r="E677" s="811"/>
      <c r="F677" s="811"/>
      <c r="G677" s="811"/>
      <c r="H677" s="811"/>
      <c r="I677" s="811"/>
    </row>
    <row r="678" spans="3:9" x14ac:dyDescent="0.2">
      <c r="C678" s="810"/>
      <c r="D678" s="810"/>
      <c r="E678" s="811"/>
      <c r="F678" s="811"/>
      <c r="G678" s="811"/>
      <c r="H678" s="811"/>
      <c r="I678" s="811"/>
    </row>
    <row r="679" spans="3:9" x14ac:dyDescent="0.2">
      <c r="C679" s="810"/>
      <c r="D679" s="810"/>
      <c r="E679" s="811"/>
      <c r="F679" s="811"/>
      <c r="G679" s="811"/>
      <c r="H679" s="811"/>
      <c r="I679" s="811"/>
    </row>
    <row r="680" spans="3:9" x14ac:dyDescent="0.2">
      <c r="C680" s="810"/>
      <c r="D680" s="810"/>
      <c r="E680" s="811"/>
      <c r="F680" s="811"/>
      <c r="G680" s="811"/>
      <c r="H680" s="811"/>
      <c r="I680" s="811"/>
    </row>
    <row r="681" spans="3:9" x14ac:dyDescent="0.2">
      <c r="C681" s="810"/>
      <c r="D681" s="810"/>
      <c r="E681" s="811"/>
      <c r="F681" s="811"/>
      <c r="G681" s="811"/>
      <c r="H681" s="811"/>
      <c r="I681" s="811"/>
    </row>
    <row r="682" spans="3:9" x14ac:dyDescent="0.2">
      <c r="C682" s="810"/>
      <c r="D682" s="810"/>
      <c r="E682" s="811"/>
      <c r="F682" s="811"/>
      <c r="G682" s="811"/>
      <c r="H682" s="811"/>
      <c r="I682" s="811"/>
    </row>
    <row r="683" spans="3:9" x14ac:dyDescent="0.2">
      <c r="C683" s="810"/>
      <c r="D683" s="810"/>
      <c r="E683" s="811"/>
      <c r="F683" s="811"/>
      <c r="G683" s="811"/>
      <c r="H683" s="811"/>
      <c r="I683" s="811"/>
    </row>
    <row r="684" spans="3:9" x14ac:dyDescent="0.2">
      <c r="C684" s="810"/>
      <c r="D684" s="810"/>
      <c r="E684" s="811"/>
      <c r="F684" s="811"/>
      <c r="G684" s="811"/>
      <c r="H684" s="811"/>
      <c r="I684" s="811"/>
    </row>
    <row r="685" spans="3:9" x14ac:dyDescent="0.2">
      <c r="C685" s="810"/>
      <c r="D685" s="810"/>
      <c r="E685" s="811"/>
      <c r="F685" s="811"/>
      <c r="G685" s="811"/>
      <c r="H685" s="811"/>
      <c r="I685" s="811"/>
    </row>
    <row r="686" spans="3:9" x14ac:dyDescent="0.2">
      <c r="C686" s="810"/>
      <c r="D686" s="810"/>
      <c r="E686" s="811"/>
      <c r="F686" s="811"/>
      <c r="G686" s="811"/>
      <c r="H686" s="811"/>
      <c r="I686" s="811"/>
    </row>
    <row r="687" spans="3:9" x14ac:dyDescent="0.2">
      <c r="C687" s="810"/>
      <c r="D687" s="810"/>
      <c r="E687" s="811"/>
      <c r="F687" s="811"/>
      <c r="G687" s="811"/>
      <c r="H687" s="811"/>
      <c r="I687" s="811"/>
    </row>
    <row r="688" spans="3:9" x14ac:dyDescent="0.2">
      <c r="C688" s="810"/>
      <c r="D688" s="810"/>
      <c r="E688" s="811"/>
      <c r="F688" s="811"/>
      <c r="G688" s="811"/>
      <c r="H688" s="811"/>
      <c r="I688" s="811"/>
    </row>
    <row r="689" spans="3:9" x14ac:dyDescent="0.2">
      <c r="C689" s="810"/>
      <c r="D689" s="810"/>
      <c r="E689" s="811"/>
      <c r="F689" s="811"/>
      <c r="G689" s="811"/>
      <c r="H689" s="811"/>
      <c r="I689" s="811"/>
    </row>
    <row r="690" spans="3:9" x14ac:dyDescent="0.2">
      <c r="C690" s="810"/>
      <c r="D690" s="810"/>
      <c r="E690" s="811"/>
      <c r="F690" s="811"/>
      <c r="G690" s="811"/>
      <c r="H690" s="811"/>
      <c r="I690" s="811"/>
    </row>
    <row r="691" spans="3:9" x14ac:dyDescent="0.2">
      <c r="C691" s="810"/>
      <c r="D691" s="810"/>
      <c r="E691" s="811"/>
      <c r="F691" s="811"/>
      <c r="G691" s="811"/>
      <c r="H691" s="811"/>
      <c r="I691" s="811"/>
    </row>
    <row r="692" spans="3:9" x14ac:dyDescent="0.2">
      <c r="C692" s="810"/>
      <c r="D692" s="810"/>
      <c r="E692" s="811"/>
      <c r="F692" s="811"/>
      <c r="G692" s="811"/>
      <c r="H692" s="811"/>
      <c r="I692" s="811"/>
    </row>
    <row r="693" spans="3:9" x14ac:dyDescent="0.2">
      <c r="C693" s="810"/>
      <c r="D693" s="810"/>
      <c r="E693" s="811"/>
      <c r="F693" s="811"/>
      <c r="G693" s="811"/>
      <c r="H693" s="811"/>
      <c r="I693" s="811"/>
    </row>
    <row r="694" spans="3:9" x14ac:dyDescent="0.2">
      <c r="C694" s="810"/>
      <c r="D694" s="810"/>
      <c r="E694" s="811"/>
      <c r="F694" s="811"/>
      <c r="G694" s="811"/>
      <c r="H694" s="811"/>
      <c r="I694" s="811"/>
    </row>
    <row r="695" spans="3:9" x14ac:dyDescent="0.2">
      <c r="C695" s="810"/>
      <c r="D695" s="810"/>
      <c r="E695" s="811"/>
      <c r="F695" s="811"/>
      <c r="G695" s="811"/>
      <c r="H695" s="811"/>
      <c r="I695" s="811"/>
    </row>
    <row r="696" spans="3:9" x14ac:dyDescent="0.2">
      <c r="C696" s="810"/>
      <c r="D696" s="810"/>
      <c r="E696" s="811"/>
      <c r="F696" s="811"/>
      <c r="G696" s="811"/>
      <c r="H696" s="811"/>
      <c r="I696" s="811"/>
    </row>
    <row r="697" spans="3:9" x14ac:dyDescent="0.2">
      <c r="C697" s="810"/>
      <c r="D697" s="810"/>
      <c r="E697" s="811"/>
      <c r="F697" s="811"/>
      <c r="G697" s="811"/>
      <c r="H697" s="811"/>
      <c r="I697" s="811"/>
    </row>
    <row r="698" spans="3:9" x14ac:dyDescent="0.2">
      <c r="C698" s="810"/>
      <c r="D698" s="810"/>
      <c r="E698" s="811"/>
      <c r="F698" s="811"/>
      <c r="G698" s="811"/>
      <c r="H698" s="811"/>
      <c r="I698" s="811"/>
    </row>
    <row r="699" spans="3:9" x14ac:dyDescent="0.2">
      <c r="C699" s="810"/>
      <c r="D699" s="810"/>
      <c r="E699" s="811"/>
      <c r="F699" s="811"/>
      <c r="G699" s="811"/>
      <c r="H699" s="811"/>
      <c r="I699" s="811"/>
    </row>
    <row r="700" spans="3:9" x14ac:dyDescent="0.2">
      <c r="C700" s="810"/>
      <c r="D700" s="810"/>
      <c r="E700" s="811"/>
      <c r="F700" s="811"/>
      <c r="G700" s="811"/>
      <c r="H700" s="811"/>
      <c r="I700" s="811"/>
    </row>
    <row r="701" spans="3:9" x14ac:dyDescent="0.2">
      <c r="C701" s="810"/>
      <c r="D701" s="810"/>
      <c r="E701" s="811"/>
      <c r="F701" s="811"/>
      <c r="G701" s="811"/>
      <c r="H701" s="811"/>
      <c r="I701" s="811"/>
    </row>
    <row r="702" spans="3:9" x14ac:dyDescent="0.2">
      <c r="C702" s="810"/>
      <c r="D702" s="810"/>
      <c r="E702" s="811"/>
      <c r="F702" s="811"/>
      <c r="G702" s="811"/>
      <c r="H702" s="811"/>
      <c r="I702" s="811"/>
    </row>
    <row r="703" spans="3:9" x14ac:dyDescent="0.2">
      <c r="C703" s="810"/>
      <c r="D703" s="810"/>
      <c r="E703" s="811"/>
      <c r="F703" s="811"/>
      <c r="G703" s="811"/>
      <c r="H703" s="811"/>
      <c r="I703" s="811"/>
    </row>
    <row r="704" spans="3:9" x14ac:dyDescent="0.2">
      <c r="C704" s="810"/>
      <c r="D704" s="810"/>
      <c r="E704" s="811"/>
      <c r="F704" s="811"/>
      <c r="G704" s="811"/>
      <c r="H704" s="811"/>
      <c r="I704" s="811"/>
    </row>
    <row r="705" spans="3:9" x14ac:dyDescent="0.2">
      <c r="C705" s="810"/>
      <c r="D705" s="810"/>
      <c r="E705" s="811"/>
      <c r="F705" s="811"/>
      <c r="G705" s="811"/>
      <c r="H705" s="811"/>
      <c r="I705" s="811"/>
    </row>
    <row r="706" spans="3:9" x14ac:dyDescent="0.2">
      <c r="C706" s="810"/>
      <c r="D706" s="810"/>
      <c r="E706" s="811"/>
      <c r="F706" s="811"/>
      <c r="G706" s="811"/>
      <c r="H706" s="811"/>
      <c r="I706" s="811"/>
    </row>
    <row r="707" spans="3:9" x14ac:dyDescent="0.2">
      <c r="C707" s="810"/>
      <c r="D707" s="810"/>
      <c r="E707" s="811"/>
      <c r="F707" s="811"/>
      <c r="G707" s="811"/>
      <c r="H707" s="811"/>
      <c r="I707" s="811"/>
    </row>
    <row r="708" spans="3:9" x14ac:dyDescent="0.2">
      <c r="C708" s="810"/>
      <c r="D708" s="810"/>
      <c r="E708" s="811"/>
      <c r="F708" s="811"/>
      <c r="G708" s="811"/>
      <c r="H708" s="811"/>
      <c r="I708" s="811"/>
    </row>
    <row r="709" spans="3:9" x14ac:dyDescent="0.2">
      <c r="C709" s="810"/>
      <c r="D709" s="810"/>
      <c r="E709" s="811"/>
      <c r="F709" s="811"/>
      <c r="G709" s="811"/>
      <c r="H709" s="811"/>
      <c r="I709" s="811"/>
    </row>
    <row r="710" spans="3:9" x14ac:dyDescent="0.2">
      <c r="C710" s="810"/>
      <c r="D710" s="810"/>
      <c r="E710" s="811"/>
      <c r="F710" s="811"/>
      <c r="G710" s="811"/>
      <c r="H710" s="811"/>
      <c r="I710" s="811"/>
    </row>
    <row r="711" spans="3:9" x14ac:dyDescent="0.2">
      <c r="C711" s="810"/>
      <c r="D711" s="810"/>
      <c r="E711" s="811"/>
      <c r="F711" s="811"/>
      <c r="G711" s="811"/>
      <c r="H711" s="811"/>
      <c r="I711" s="811"/>
    </row>
    <row r="712" spans="3:9" x14ac:dyDescent="0.2">
      <c r="C712" s="810"/>
      <c r="D712" s="810"/>
      <c r="E712" s="811"/>
      <c r="F712" s="811"/>
      <c r="G712" s="811"/>
      <c r="H712" s="811"/>
      <c r="I712" s="811"/>
    </row>
    <row r="713" spans="3:9" x14ac:dyDescent="0.2">
      <c r="C713" s="810"/>
      <c r="D713" s="810"/>
      <c r="E713" s="811"/>
      <c r="F713" s="811"/>
      <c r="G713" s="811"/>
      <c r="H713" s="811"/>
      <c r="I713" s="811"/>
    </row>
    <row r="714" spans="3:9" x14ac:dyDescent="0.2">
      <c r="C714" s="810"/>
      <c r="D714" s="810"/>
      <c r="E714" s="811"/>
      <c r="F714" s="811"/>
      <c r="G714" s="811"/>
      <c r="H714" s="811"/>
      <c r="I714" s="811"/>
    </row>
    <row r="715" spans="3:9" x14ac:dyDescent="0.2">
      <c r="C715" s="810"/>
      <c r="D715" s="810"/>
      <c r="E715" s="811"/>
      <c r="F715" s="811"/>
      <c r="G715" s="811"/>
      <c r="H715" s="811"/>
      <c r="I715" s="811"/>
    </row>
    <row r="716" spans="3:9" x14ac:dyDescent="0.2">
      <c r="C716" s="810"/>
      <c r="D716" s="810"/>
      <c r="E716" s="811"/>
      <c r="F716" s="811"/>
      <c r="G716" s="811"/>
      <c r="H716" s="811"/>
      <c r="I716" s="811"/>
    </row>
    <row r="717" spans="3:9" x14ac:dyDescent="0.2">
      <c r="C717" s="810"/>
      <c r="D717" s="810"/>
      <c r="E717" s="811"/>
      <c r="F717" s="811"/>
      <c r="G717" s="811"/>
      <c r="H717" s="811"/>
      <c r="I717" s="811"/>
    </row>
    <row r="718" spans="3:9" x14ac:dyDescent="0.2">
      <c r="C718" s="810"/>
      <c r="D718" s="810"/>
      <c r="E718" s="811"/>
      <c r="F718" s="811"/>
      <c r="G718" s="811"/>
      <c r="H718" s="811"/>
      <c r="I718" s="811"/>
    </row>
    <row r="719" spans="3:9" x14ac:dyDescent="0.2">
      <c r="C719" s="810"/>
      <c r="D719" s="810"/>
      <c r="E719" s="811"/>
      <c r="F719" s="811"/>
      <c r="G719" s="811"/>
      <c r="H719" s="811"/>
      <c r="I719" s="811"/>
    </row>
    <row r="720" spans="3:9" x14ac:dyDescent="0.2">
      <c r="C720" s="810"/>
      <c r="D720" s="810"/>
      <c r="E720" s="811"/>
      <c r="F720" s="811"/>
      <c r="G720" s="811"/>
      <c r="H720" s="811"/>
      <c r="I720" s="811"/>
    </row>
    <row r="721" spans="3:9" x14ac:dyDescent="0.2">
      <c r="C721" s="810"/>
      <c r="D721" s="810"/>
      <c r="E721" s="811"/>
      <c r="F721" s="811"/>
      <c r="G721" s="811"/>
      <c r="H721" s="811"/>
      <c r="I721" s="811"/>
    </row>
    <row r="722" spans="3:9" x14ac:dyDescent="0.2">
      <c r="C722" s="810"/>
      <c r="D722" s="810"/>
      <c r="E722" s="811"/>
      <c r="F722" s="811"/>
      <c r="G722" s="811"/>
      <c r="H722" s="811"/>
      <c r="I722" s="811"/>
    </row>
    <row r="723" spans="3:9" x14ac:dyDescent="0.2">
      <c r="C723" s="810"/>
      <c r="D723" s="810"/>
      <c r="E723" s="811"/>
      <c r="F723" s="811"/>
      <c r="G723" s="811"/>
      <c r="H723" s="811"/>
      <c r="I723" s="811"/>
    </row>
    <row r="724" spans="3:9" x14ac:dyDescent="0.2">
      <c r="C724" s="810"/>
      <c r="D724" s="810"/>
      <c r="E724" s="811"/>
      <c r="F724" s="811"/>
      <c r="G724" s="811"/>
      <c r="H724" s="811"/>
      <c r="I724" s="811"/>
    </row>
    <row r="725" spans="3:9" x14ac:dyDescent="0.2">
      <c r="C725" s="810"/>
      <c r="D725" s="810"/>
      <c r="E725" s="811"/>
      <c r="F725" s="811"/>
      <c r="G725" s="811"/>
      <c r="H725" s="811"/>
      <c r="I725" s="811"/>
    </row>
    <row r="726" spans="3:9" x14ac:dyDescent="0.2">
      <c r="C726" s="810"/>
      <c r="D726" s="810"/>
      <c r="E726" s="811"/>
      <c r="F726" s="811"/>
      <c r="G726" s="811"/>
      <c r="H726" s="811"/>
      <c r="I726" s="811"/>
    </row>
    <row r="727" spans="3:9" x14ac:dyDescent="0.2">
      <c r="C727" s="810"/>
      <c r="D727" s="810"/>
      <c r="E727" s="811"/>
      <c r="F727" s="811"/>
      <c r="G727" s="811"/>
      <c r="H727" s="811"/>
      <c r="I727" s="811"/>
    </row>
    <row r="728" spans="3:9" x14ac:dyDescent="0.2">
      <c r="C728" s="810"/>
      <c r="D728" s="810"/>
      <c r="E728" s="811"/>
      <c r="F728" s="811"/>
      <c r="G728" s="811"/>
      <c r="H728" s="811"/>
      <c r="I728" s="811"/>
    </row>
    <row r="729" spans="3:9" x14ac:dyDescent="0.2">
      <c r="C729" s="810"/>
      <c r="D729" s="810"/>
      <c r="E729" s="811"/>
      <c r="F729" s="811"/>
      <c r="G729" s="811"/>
      <c r="H729" s="811"/>
      <c r="I729" s="811"/>
    </row>
    <row r="730" spans="3:9" x14ac:dyDescent="0.2">
      <c r="C730" s="810"/>
      <c r="D730" s="810"/>
      <c r="E730" s="811"/>
      <c r="F730" s="811"/>
      <c r="G730" s="811"/>
      <c r="H730" s="811"/>
      <c r="I730" s="811"/>
    </row>
    <row r="731" spans="3:9" x14ac:dyDescent="0.2">
      <c r="C731" s="810"/>
      <c r="D731" s="810"/>
      <c r="E731" s="811"/>
      <c r="F731" s="811"/>
      <c r="G731" s="811"/>
      <c r="H731" s="811"/>
      <c r="I731" s="811"/>
    </row>
    <row r="732" spans="3:9" x14ac:dyDescent="0.2">
      <c r="C732" s="810"/>
      <c r="D732" s="810"/>
      <c r="E732" s="811"/>
      <c r="F732" s="811"/>
      <c r="G732" s="811"/>
      <c r="H732" s="811"/>
      <c r="I732" s="811"/>
    </row>
    <row r="733" spans="3:9" x14ac:dyDescent="0.2">
      <c r="C733" s="810"/>
      <c r="D733" s="810"/>
      <c r="E733" s="811"/>
      <c r="F733" s="811"/>
      <c r="G733" s="811"/>
      <c r="H733" s="811"/>
      <c r="I733" s="811"/>
    </row>
    <row r="734" spans="3:9" x14ac:dyDescent="0.2">
      <c r="C734" s="810"/>
      <c r="D734" s="810"/>
      <c r="E734" s="811"/>
      <c r="F734" s="811"/>
      <c r="G734" s="811"/>
      <c r="H734" s="811"/>
      <c r="I734" s="811"/>
    </row>
    <row r="735" spans="3:9" x14ac:dyDescent="0.2">
      <c r="C735" s="810"/>
      <c r="D735" s="810"/>
      <c r="E735" s="811"/>
      <c r="F735" s="811"/>
      <c r="G735" s="811"/>
      <c r="H735" s="811"/>
      <c r="I735" s="811"/>
    </row>
    <row r="736" spans="3:9" x14ac:dyDescent="0.2">
      <c r="C736" s="810"/>
      <c r="D736" s="810"/>
      <c r="E736" s="811"/>
      <c r="F736" s="811"/>
      <c r="G736" s="811"/>
      <c r="H736" s="811"/>
      <c r="I736" s="811"/>
    </row>
    <row r="737" spans="3:9" x14ac:dyDescent="0.2">
      <c r="C737" s="810"/>
      <c r="D737" s="810"/>
      <c r="E737" s="811"/>
      <c r="F737" s="811"/>
      <c r="G737" s="811"/>
      <c r="H737" s="811"/>
      <c r="I737" s="811"/>
    </row>
    <row r="738" spans="3:9" x14ac:dyDescent="0.2">
      <c r="C738" s="810"/>
      <c r="D738" s="810"/>
      <c r="E738" s="811"/>
      <c r="F738" s="811"/>
      <c r="G738" s="811"/>
      <c r="H738" s="811"/>
      <c r="I738" s="811"/>
    </row>
    <row r="739" spans="3:9" x14ac:dyDescent="0.2">
      <c r="C739" s="810"/>
      <c r="D739" s="810"/>
      <c r="E739" s="811"/>
      <c r="F739" s="811"/>
      <c r="G739" s="811"/>
      <c r="H739" s="811"/>
      <c r="I739" s="811"/>
    </row>
    <row r="740" spans="3:9" x14ac:dyDescent="0.2">
      <c r="C740" s="810"/>
      <c r="D740" s="810"/>
      <c r="E740" s="811"/>
      <c r="F740" s="811"/>
      <c r="G740" s="811"/>
      <c r="H740" s="811"/>
      <c r="I740" s="811"/>
    </row>
    <row r="741" spans="3:9" x14ac:dyDescent="0.2">
      <c r="C741" s="810"/>
      <c r="D741" s="810"/>
      <c r="E741" s="811"/>
      <c r="F741" s="811"/>
      <c r="G741" s="811"/>
      <c r="H741" s="811"/>
      <c r="I741" s="811"/>
    </row>
    <row r="742" spans="3:9" x14ac:dyDescent="0.2">
      <c r="C742" s="810"/>
      <c r="D742" s="810"/>
      <c r="E742" s="811"/>
      <c r="F742" s="811"/>
      <c r="G742" s="811"/>
      <c r="H742" s="811"/>
      <c r="I742" s="811"/>
    </row>
    <row r="743" spans="3:9" x14ac:dyDescent="0.2">
      <c r="C743" s="810"/>
      <c r="D743" s="810"/>
      <c r="E743" s="811"/>
      <c r="F743" s="811"/>
      <c r="G743" s="811"/>
      <c r="H743" s="811"/>
      <c r="I743" s="811"/>
    </row>
    <row r="744" spans="3:9" x14ac:dyDescent="0.2">
      <c r="C744" s="810"/>
      <c r="D744" s="810"/>
      <c r="E744" s="811"/>
      <c r="F744" s="811"/>
      <c r="G744" s="811"/>
      <c r="H744" s="811"/>
      <c r="I744" s="811"/>
    </row>
    <row r="745" spans="3:9" x14ac:dyDescent="0.2">
      <c r="C745" s="810"/>
      <c r="D745" s="810"/>
      <c r="E745" s="811"/>
      <c r="F745" s="811"/>
      <c r="G745" s="811"/>
      <c r="H745" s="811"/>
      <c r="I745" s="811"/>
    </row>
    <row r="746" spans="3:9" x14ac:dyDescent="0.2">
      <c r="C746" s="810"/>
      <c r="D746" s="810"/>
      <c r="E746" s="811"/>
      <c r="F746" s="811"/>
      <c r="G746" s="811"/>
      <c r="H746" s="811"/>
      <c r="I746" s="811"/>
    </row>
    <row r="747" spans="3:9" x14ac:dyDescent="0.2">
      <c r="C747" s="810"/>
      <c r="D747" s="810"/>
      <c r="E747" s="811"/>
      <c r="F747" s="811"/>
      <c r="G747" s="811"/>
      <c r="H747" s="811"/>
      <c r="I747" s="811"/>
    </row>
    <row r="748" spans="3:9" x14ac:dyDescent="0.2">
      <c r="C748" s="810"/>
      <c r="D748" s="810"/>
      <c r="E748" s="811"/>
      <c r="F748" s="811"/>
      <c r="G748" s="811"/>
      <c r="H748" s="811"/>
      <c r="I748" s="811"/>
    </row>
    <row r="749" spans="3:9" x14ac:dyDescent="0.2">
      <c r="C749" s="810"/>
      <c r="D749" s="810"/>
      <c r="E749" s="811"/>
      <c r="F749" s="811"/>
      <c r="G749" s="811"/>
      <c r="H749" s="811"/>
      <c r="I749" s="811"/>
    </row>
    <row r="750" spans="3:9" x14ac:dyDescent="0.2">
      <c r="C750" s="810"/>
      <c r="D750" s="810"/>
      <c r="E750" s="811"/>
      <c r="F750" s="811"/>
      <c r="G750" s="811"/>
      <c r="H750" s="811"/>
      <c r="I750" s="811"/>
    </row>
    <row r="751" spans="3:9" x14ac:dyDescent="0.2">
      <c r="C751" s="810"/>
      <c r="D751" s="810"/>
      <c r="E751" s="811"/>
      <c r="F751" s="811"/>
      <c r="G751" s="811"/>
      <c r="H751" s="811"/>
      <c r="I751" s="811"/>
    </row>
    <row r="752" spans="3:9" x14ac:dyDescent="0.2">
      <c r="C752" s="810"/>
      <c r="D752" s="810"/>
      <c r="E752" s="811"/>
      <c r="F752" s="811"/>
      <c r="G752" s="811"/>
      <c r="H752" s="811"/>
      <c r="I752" s="811"/>
    </row>
    <row r="753" spans="3:9" x14ac:dyDescent="0.2">
      <c r="C753" s="810"/>
      <c r="D753" s="810"/>
      <c r="E753" s="811"/>
      <c r="F753" s="811"/>
      <c r="G753" s="811"/>
      <c r="H753" s="811"/>
      <c r="I753" s="811"/>
    </row>
    <row r="754" spans="3:9" x14ac:dyDescent="0.2">
      <c r="C754" s="810"/>
      <c r="D754" s="810"/>
      <c r="E754" s="811"/>
      <c r="F754" s="811"/>
      <c r="G754" s="811"/>
      <c r="H754" s="811"/>
      <c r="I754" s="811"/>
    </row>
    <row r="755" spans="3:9" x14ac:dyDescent="0.2">
      <c r="C755" s="810"/>
      <c r="D755" s="810"/>
      <c r="E755" s="811"/>
      <c r="F755" s="811"/>
      <c r="G755" s="811"/>
      <c r="H755" s="811"/>
      <c r="I755" s="811"/>
    </row>
    <row r="756" spans="3:9" x14ac:dyDescent="0.2">
      <c r="C756" s="810"/>
      <c r="D756" s="810"/>
      <c r="E756" s="811"/>
      <c r="F756" s="811"/>
      <c r="G756" s="811"/>
      <c r="H756" s="811"/>
      <c r="I756" s="811"/>
    </row>
    <row r="757" spans="3:9" x14ac:dyDescent="0.2">
      <c r="C757" s="810"/>
      <c r="D757" s="810"/>
      <c r="E757" s="811"/>
      <c r="F757" s="811"/>
      <c r="G757" s="811"/>
      <c r="H757" s="811"/>
      <c r="I757" s="811"/>
    </row>
    <row r="758" spans="3:9" x14ac:dyDescent="0.2">
      <c r="C758" s="810"/>
      <c r="D758" s="810"/>
      <c r="E758" s="811"/>
      <c r="F758" s="811"/>
      <c r="G758" s="811"/>
      <c r="H758" s="811"/>
      <c r="I758" s="811"/>
    </row>
    <row r="759" spans="3:9" x14ac:dyDescent="0.2">
      <c r="C759" s="810"/>
      <c r="D759" s="810"/>
      <c r="E759" s="811"/>
      <c r="F759" s="811"/>
      <c r="G759" s="811"/>
      <c r="H759" s="811"/>
      <c r="I759" s="811"/>
    </row>
    <row r="760" spans="3:9" x14ac:dyDescent="0.2">
      <c r="C760" s="810"/>
      <c r="D760" s="810"/>
      <c r="E760" s="811"/>
      <c r="F760" s="811"/>
      <c r="G760" s="811"/>
      <c r="H760" s="811"/>
      <c r="I760" s="811"/>
    </row>
    <row r="761" spans="3:9" x14ac:dyDescent="0.2">
      <c r="C761" s="810"/>
      <c r="D761" s="810"/>
      <c r="E761" s="811"/>
      <c r="F761" s="811"/>
      <c r="G761" s="811"/>
      <c r="H761" s="811"/>
      <c r="I761" s="811"/>
    </row>
    <row r="762" spans="3:9" x14ac:dyDescent="0.2">
      <c r="C762" s="810"/>
      <c r="D762" s="810"/>
      <c r="E762" s="811"/>
      <c r="F762" s="811"/>
      <c r="G762" s="811"/>
      <c r="H762" s="811"/>
      <c r="I762" s="811"/>
    </row>
    <row r="763" spans="3:9" x14ac:dyDescent="0.2">
      <c r="C763" s="810"/>
      <c r="D763" s="810"/>
      <c r="E763" s="811"/>
      <c r="F763" s="811"/>
      <c r="G763" s="811"/>
      <c r="H763" s="811"/>
      <c r="I763" s="811"/>
    </row>
    <row r="764" spans="3:9" x14ac:dyDescent="0.2">
      <c r="C764" s="810"/>
      <c r="D764" s="810"/>
      <c r="E764" s="811"/>
      <c r="F764" s="811"/>
      <c r="G764" s="811"/>
      <c r="H764" s="811"/>
      <c r="I764" s="811"/>
    </row>
    <row r="765" spans="3:9" x14ac:dyDescent="0.2">
      <c r="C765" s="810"/>
      <c r="D765" s="810"/>
      <c r="E765" s="811"/>
      <c r="F765" s="811"/>
      <c r="G765" s="811"/>
      <c r="H765" s="811"/>
      <c r="I765" s="811"/>
    </row>
    <row r="766" spans="3:9" x14ac:dyDescent="0.2">
      <c r="C766" s="810"/>
      <c r="D766" s="810"/>
      <c r="E766" s="811"/>
      <c r="F766" s="811"/>
      <c r="G766" s="811"/>
      <c r="H766" s="811"/>
      <c r="I766" s="811"/>
    </row>
    <row r="767" spans="3:9" x14ac:dyDescent="0.2">
      <c r="C767" s="810"/>
      <c r="D767" s="810"/>
      <c r="E767" s="811"/>
      <c r="F767" s="811"/>
      <c r="G767" s="811"/>
      <c r="H767" s="811"/>
      <c r="I767" s="811"/>
    </row>
    <row r="768" spans="3:9" x14ac:dyDescent="0.2">
      <c r="C768" s="810"/>
      <c r="D768" s="810"/>
      <c r="E768" s="811"/>
      <c r="F768" s="811"/>
      <c r="G768" s="811"/>
      <c r="H768" s="811"/>
      <c r="I768" s="811"/>
    </row>
    <row r="769" spans="3:9" x14ac:dyDescent="0.2">
      <c r="C769" s="810"/>
      <c r="D769" s="810"/>
      <c r="E769" s="811"/>
      <c r="F769" s="811"/>
      <c r="G769" s="811"/>
      <c r="H769" s="811"/>
      <c r="I769" s="811"/>
    </row>
    <row r="770" spans="3:9" x14ac:dyDescent="0.2">
      <c r="C770" s="810"/>
      <c r="D770" s="810"/>
      <c r="E770" s="811"/>
      <c r="F770" s="811"/>
      <c r="G770" s="811"/>
      <c r="H770" s="811"/>
      <c r="I770" s="811"/>
    </row>
    <row r="771" spans="3:9" x14ac:dyDescent="0.2">
      <c r="C771" s="810"/>
      <c r="D771" s="810"/>
      <c r="E771" s="811"/>
      <c r="F771" s="811"/>
      <c r="G771" s="811"/>
      <c r="H771" s="811"/>
      <c r="I771" s="811"/>
    </row>
    <row r="772" spans="3:9" x14ac:dyDescent="0.2">
      <c r="C772" s="810"/>
      <c r="D772" s="810"/>
      <c r="E772" s="811"/>
      <c r="F772" s="811"/>
      <c r="G772" s="811"/>
      <c r="H772" s="811"/>
      <c r="I772" s="811"/>
    </row>
    <row r="773" spans="3:9" x14ac:dyDescent="0.2">
      <c r="C773" s="810"/>
      <c r="D773" s="810"/>
      <c r="E773" s="811"/>
      <c r="F773" s="811"/>
      <c r="G773" s="811"/>
      <c r="H773" s="811"/>
      <c r="I773" s="811"/>
    </row>
    <row r="774" spans="3:9" x14ac:dyDescent="0.2">
      <c r="C774" s="810"/>
      <c r="D774" s="810"/>
      <c r="E774" s="811"/>
      <c r="F774" s="811"/>
      <c r="G774" s="811"/>
      <c r="H774" s="811"/>
      <c r="I774" s="811"/>
    </row>
    <row r="775" spans="3:9" x14ac:dyDescent="0.2">
      <c r="C775" s="810"/>
      <c r="D775" s="810"/>
      <c r="E775" s="811"/>
      <c r="F775" s="811"/>
      <c r="G775" s="811"/>
      <c r="H775" s="811"/>
      <c r="I775" s="811"/>
    </row>
    <row r="776" spans="3:9" x14ac:dyDescent="0.2">
      <c r="C776" s="810"/>
      <c r="D776" s="810"/>
      <c r="E776" s="811"/>
      <c r="F776" s="811"/>
      <c r="G776" s="811"/>
      <c r="H776" s="811"/>
      <c r="I776" s="811"/>
    </row>
    <row r="777" spans="3:9" x14ac:dyDescent="0.2">
      <c r="C777" s="810"/>
      <c r="D777" s="810"/>
      <c r="E777" s="811"/>
      <c r="F777" s="811"/>
      <c r="G777" s="811"/>
      <c r="H777" s="811"/>
      <c r="I777" s="811"/>
    </row>
    <row r="778" spans="3:9" x14ac:dyDescent="0.2">
      <c r="C778" s="810"/>
      <c r="D778" s="810"/>
      <c r="E778" s="811"/>
      <c r="F778" s="811"/>
      <c r="G778" s="811"/>
      <c r="H778" s="811"/>
      <c r="I778" s="811"/>
    </row>
    <row r="779" spans="3:9" x14ac:dyDescent="0.2">
      <c r="C779" s="810"/>
      <c r="D779" s="810"/>
      <c r="E779" s="811"/>
      <c r="F779" s="811"/>
      <c r="G779" s="811"/>
      <c r="H779" s="811"/>
      <c r="I779" s="811"/>
    </row>
    <row r="780" spans="3:9" x14ac:dyDescent="0.2">
      <c r="C780" s="810"/>
      <c r="D780" s="810"/>
      <c r="E780" s="811"/>
      <c r="F780" s="811"/>
      <c r="G780" s="811"/>
      <c r="H780" s="811"/>
      <c r="I780" s="811"/>
    </row>
    <row r="781" spans="3:9" x14ac:dyDescent="0.2">
      <c r="C781" s="810"/>
      <c r="D781" s="810"/>
      <c r="E781" s="811"/>
      <c r="F781" s="811"/>
      <c r="G781" s="811"/>
      <c r="H781" s="811"/>
      <c r="I781" s="811"/>
    </row>
    <row r="782" spans="3:9" x14ac:dyDescent="0.2">
      <c r="C782" s="810"/>
      <c r="D782" s="810"/>
      <c r="E782" s="811"/>
      <c r="F782" s="811"/>
      <c r="G782" s="811"/>
      <c r="H782" s="811"/>
      <c r="I782" s="811"/>
    </row>
    <row r="783" spans="3:9" x14ac:dyDescent="0.2">
      <c r="C783" s="810"/>
      <c r="D783" s="810"/>
      <c r="E783" s="811"/>
      <c r="F783" s="811"/>
      <c r="G783" s="811"/>
      <c r="H783" s="811"/>
      <c r="I783" s="811"/>
    </row>
    <row r="784" spans="3:9" x14ac:dyDescent="0.2">
      <c r="C784" s="810"/>
      <c r="D784" s="810"/>
      <c r="E784" s="811"/>
      <c r="F784" s="811"/>
      <c r="G784" s="811"/>
      <c r="H784" s="811"/>
      <c r="I784" s="811"/>
    </row>
    <row r="785" spans="3:9" x14ac:dyDescent="0.2">
      <c r="C785" s="810"/>
      <c r="D785" s="810"/>
      <c r="E785" s="811"/>
      <c r="F785" s="811"/>
      <c r="G785" s="811"/>
      <c r="H785" s="811"/>
      <c r="I785" s="811"/>
    </row>
    <row r="786" spans="3:9" x14ac:dyDescent="0.2">
      <c r="C786" s="810"/>
      <c r="D786" s="810"/>
      <c r="E786" s="811"/>
      <c r="F786" s="811"/>
      <c r="G786" s="811"/>
      <c r="H786" s="811"/>
      <c r="I786" s="811"/>
    </row>
    <row r="787" spans="3:9" x14ac:dyDescent="0.2">
      <c r="C787" s="810"/>
      <c r="D787" s="810"/>
      <c r="E787" s="811"/>
      <c r="F787" s="811"/>
      <c r="G787" s="811"/>
      <c r="H787" s="811"/>
      <c r="I787" s="811"/>
    </row>
    <row r="788" spans="3:9" x14ac:dyDescent="0.2">
      <c r="C788" s="810"/>
      <c r="D788" s="810"/>
      <c r="E788" s="811"/>
      <c r="F788" s="811"/>
      <c r="G788" s="811"/>
      <c r="H788" s="811"/>
      <c r="I788" s="811"/>
    </row>
    <row r="789" spans="3:9" x14ac:dyDescent="0.2">
      <c r="C789" s="810"/>
      <c r="D789" s="810"/>
      <c r="E789" s="811"/>
      <c r="F789" s="811"/>
      <c r="G789" s="811"/>
      <c r="H789" s="811"/>
      <c r="I789" s="811"/>
    </row>
    <row r="790" spans="3:9" x14ac:dyDescent="0.2">
      <c r="C790" s="810"/>
      <c r="D790" s="810"/>
      <c r="E790" s="811"/>
      <c r="F790" s="811"/>
      <c r="G790" s="811"/>
      <c r="H790" s="811"/>
      <c r="I790" s="811"/>
    </row>
    <row r="791" spans="3:9" x14ac:dyDescent="0.2">
      <c r="C791" s="810"/>
      <c r="D791" s="810"/>
      <c r="E791" s="811"/>
      <c r="F791" s="811"/>
      <c r="G791" s="811"/>
      <c r="H791" s="811"/>
      <c r="I791" s="811"/>
    </row>
    <row r="792" spans="3:9" x14ac:dyDescent="0.2">
      <c r="C792" s="810"/>
      <c r="D792" s="810"/>
      <c r="E792" s="811"/>
      <c r="F792" s="811"/>
      <c r="G792" s="811"/>
      <c r="H792" s="811"/>
      <c r="I792" s="811"/>
    </row>
    <row r="793" spans="3:9" x14ac:dyDescent="0.2">
      <c r="C793" s="810"/>
      <c r="D793" s="810"/>
      <c r="E793" s="811"/>
      <c r="F793" s="811"/>
      <c r="G793" s="811"/>
      <c r="H793" s="811"/>
      <c r="I793" s="811"/>
    </row>
    <row r="794" spans="3:9" x14ac:dyDescent="0.2">
      <c r="C794" s="810"/>
      <c r="D794" s="810"/>
      <c r="E794" s="811"/>
      <c r="F794" s="811"/>
      <c r="G794" s="811"/>
      <c r="H794" s="811"/>
      <c r="I794" s="811"/>
    </row>
    <row r="795" spans="3:9" x14ac:dyDescent="0.2">
      <c r="C795" s="810"/>
      <c r="D795" s="810"/>
      <c r="E795" s="811"/>
      <c r="F795" s="811"/>
      <c r="G795" s="811"/>
      <c r="H795" s="811"/>
      <c r="I795" s="811"/>
    </row>
    <row r="796" spans="3:9" x14ac:dyDescent="0.2">
      <c r="C796" s="810"/>
      <c r="D796" s="810"/>
      <c r="E796" s="811"/>
      <c r="F796" s="811"/>
      <c r="G796" s="811"/>
      <c r="H796" s="811"/>
      <c r="I796" s="811"/>
    </row>
    <row r="797" spans="3:9" x14ac:dyDescent="0.2">
      <c r="C797" s="810"/>
      <c r="D797" s="810"/>
      <c r="E797" s="811"/>
      <c r="F797" s="811"/>
      <c r="G797" s="811"/>
      <c r="H797" s="811"/>
      <c r="I797" s="811"/>
    </row>
    <row r="798" spans="3:9" x14ac:dyDescent="0.2">
      <c r="C798" s="810"/>
      <c r="D798" s="810"/>
      <c r="E798" s="811"/>
      <c r="F798" s="811"/>
      <c r="G798" s="811"/>
      <c r="H798" s="811"/>
      <c r="I798" s="811"/>
    </row>
    <row r="799" spans="3:9" x14ac:dyDescent="0.2">
      <c r="C799" s="810"/>
      <c r="D799" s="810"/>
      <c r="E799" s="811"/>
      <c r="F799" s="811"/>
      <c r="G799" s="811"/>
      <c r="H799" s="811"/>
      <c r="I799" s="811"/>
    </row>
    <row r="800" spans="3:9" x14ac:dyDescent="0.2">
      <c r="C800" s="810"/>
      <c r="D800" s="810"/>
      <c r="E800" s="811"/>
      <c r="F800" s="811"/>
      <c r="G800" s="811"/>
      <c r="H800" s="811"/>
      <c r="I800" s="811"/>
    </row>
    <row r="801" spans="3:9" x14ac:dyDescent="0.2">
      <c r="C801" s="810"/>
      <c r="D801" s="810"/>
      <c r="E801" s="811"/>
      <c r="F801" s="811"/>
      <c r="G801" s="811"/>
      <c r="H801" s="811"/>
      <c r="I801" s="811"/>
    </row>
    <row r="802" spans="3:9" x14ac:dyDescent="0.2">
      <c r="C802" s="810"/>
      <c r="D802" s="810"/>
      <c r="E802" s="811"/>
      <c r="F802" s="811"/>
      <c r="G802" s="811"/>
      <c r="H802" s="811"/>
      <c r="I802" s="811"/>
    </row>
    <row r="803" spans="3:9" x14ac:dyDescent="0.2">
      <c r="C803" s="810"/>
      <c r="D803" s="810"/>
      <c r="E803" s="811"/>
      <c r="F803" s="811"/>
      <c r="G803" s="811"/>
      <c r="H803" s="811"/>
      <c r="I803" s="811"/>
    </row>
    <row r="804" spans="3:9" x14ac:dyDescent="0.2">
      <c r="C804" s="810"/>
      <c r="D804" s="810"/>
      <c r="E804" s="811"/>
      <c r="F804" s="811"/>
      <c r="G804" s="811"/>
      <c r="H804" s="811"/>
      <c r="I804" s="811"/>
    </row>
    <row r="805" spans="3:9" x14ac:dyDescent="0.2">
      <c r="C805" s="810"/>
      <c r="D805" s="810"/>
      <c r="E805" s="811"/>
      <c r="F805" s="811"/>
      <c r="G805" s="811"/>
      <c r="H805" s="811"/>
      <c r="I805" s="811"/>
    </row>
    <row r="806" spans="3:9" x14ac:dyDescent="0.2">
      <c r="C806" s="810"/>
      <c r="D806" s="810"/>
      <c r="E806" s="811"/>
      <c r="F806" s="811"/>
      <c r="G806" s="811"/>
      <c r="H806" s="811"/>
      <c r="I806" s="811"/>
    </row>
    <row r="807" spans="3:9" x14ac:dyDescent="0.2">
      <c r="C807" s="810"/>
      <c r="D807" s="810"/>
      <c r="E807" s="811"/>
      <c r="F807" s="811"/>
      <c r="G807" s="811"/>
      <c r="H807" s="811"/>
      <c r="I807" s="811"/>
    </row>
    <row r="808" spans="3:9" x14ac:dyDescent="0.2">
      <c r="C808" s="810"/>
      <c r="D808" s="810"/>
      <c r="E808" s="811"/>
      <c r="F808" s="811"/>
      <c r="G808" s="811"/>
      <c r="H808" s="811"/>
      <c r="I808" s="811"/>
    </row>
    <row r="809" spans="3:9" x14ac:dyDescent="0.2">
      <c r="C809" s="810"/>
      <c r="D809" s="810"/>
      <c r="E809" s="811"/>
      <c r="F809" s="811"/>
      <c r="G809" s="811"/>
      <c r="H809" s="811"/>
      <c r="I809" s="811"/>
    </row>
    <row r="810" spans="3:9" x14ac:dyDescent="0.2">
      <c r="C810" s="810"/>
      <c r="D810" s="810"/>
      <c r="E810" s="811"/>
      <c r="F810" s="811"/>
      <c r="G810" s="811"/>
      <c r="H810" s="811"/>
      <c r="I810" s="811"/>
    </row>
    <row r="811" spans="3:9" x14ac:dyDescent="0.2">
      <c r="C811" s="810"/>
      <c r="D811" s="810"/>
      <c r="E811" s="811"/>
      <c r="F811" s="811"/>
      <c r="G811" s="811"/>
      <c r="H811" s="811"/>
      <c r="I811" s="811"/>
    </row>
    <row r="812" spans="3:9" x14ac:dyDescent="0.2">
      <c r="C812" s="810"/>
      <c r="D812" s="810"/>
      <c r="E812" s="811"/>
      <c r="F812" s="811"/>
      <c r="G812" s="811"/>
      <c r="H812" s="811"/>
      <c r="I812" s="811"/>
    </row>
    <row r="813" spans="3:9" x14ac:dyDescent="0.2">
      <c r="C813" s="810"/>
      <c r="D813" s="810"/>
      <c r="E813" s="811"/>
      <c r="F813" s="811"/>
      <c r="G813" s="811"/>
      <c r="H813" s="811"/>
      <c r="I813" s="811"/>
    </row>
    <row r="814" spans="3:9" x14ac:dyDescent="0.2">
      <c r="C814" s="810"/>
      <c r="D814" s="810"/>
      <c r="E814" s="811"/>
      <c r="F814" s="811"/>
      <c r="G814" s="811"/>
      <c r="H814" s="811"/>
      <c r="I814" s="811"/>
    </row>
    <row r="815" spans="3:9" x14ac:dyDescent="0.2">
      <c r="C815" s="810"/>
      <c r="D815" s="810"/>
      <c r="E815" s="811"/>
      <c r="F815" s="811"/>
      <c r="G815" s="811"/>
      <c r="H815" s="811"/>
      <c r="I815" s="811"/>
    </row>
    <row r="816" spans="3:9" x14ac:dyDescent="0.2">
      <c r="C816" s="810"/>
      <c r="D816" s="810"/>
      <c r="E816" s="811"/>
      <c r="F816" s="811"/>
      <c r="G816" s="811"/>
      <c r="H816" s="811"/>
      <c r="I816" s="811"/>
    </row>
    <row r="817" spans="3:9" x14ac:dyDescent="0.2">
      <c r="C817" s="810"/>
      <c r="D817" s="810"/>
      <c r="E817" s="811"/>
      <c r="F817" s="811"/>
      <c r="G817" s="811"/>
      <c r="H817" s="811"/>
      <c r="I817" s="811"/>
    </row>
    <row r="818" spans="3:9" x14ac:dyDescent="0.2">
      <c r="C818" s="810"/>
      <c r="D818" s="810"/>
      <c r="E818" s="811"/>
      <c r="F818" s="811"/>
      <c r="G818" s="811"/>
      <c r="H818" s="811"/>
      <c r="I818" s="811"/>
    </row>
    <row r="819" spans="3:9" x14ac:dyDescent="0.2">
      <c r="C819" s="810"/>
      <c r="D819" s="810"/>
      <c r="E819" s="811"/>
      <c r="F819" s="811"/>
      <c r="G819" s="811"/>
      <c r="H819" s="811"/>
      <c r="I819" s="811"/>
    </row>
    <row r="820" spans="3:9" x14ac:dyDescent="0.2">
      <c r="C820" s="810"/>
      <c r="D820" s="810"/>
      <c r="E820" s="811"/>
      <c r="F820" s="811"/>
      <c r="G820" s="811"/>
      <c r="H820" s="811"/>
      <c r="I820" s="811"/>
    </row>
    <row r="821" spans="3:9" x14ac:dyDescent="0.2">
      <c r="C821" s="810"/>
      <c r="D821" s="810"/>
      <c r="E821" s="811"/>
      <c r="F821" s="811"/>
      <c r="G821" s="811"/>
      <c r="H821" s="811"/>
      <c r="I821" s="811"/>
    </row>
    <row r="822" spans="3:9" x14ac:dyDescent="0.2">
      <c r="C822" s="810"/>
      <c r="D822" s="810"/>
      <c r="E822" s="811"/>
      <c r="F822" s="811"/>
      <c r="G822" s="811"/>
      <c r="H822" s="811"/>
      <c r="I822" s="811"/>
    </row>
    <row r="823" spans="3:9" x14ac:dyDescent="0.2">
      <c r="C823" s="810"/>
      <c r="D823" s="810"/>
      <c r="E823" s="811"/>
      <c r="F823" s="811"/>
      <c r="G823" s="811"/>
      <c r="H823" s="811"/>
      <c r="I823" s="811"/>
    </row>
    <row r="824" spans="3:9" x14ac:dyDescent="0.2">
      <c r="C824" s="810"/>
      <c r="D824" s="810"/>
      <c r="E824" s="811"/>
      <c r="F824" s="811"/>
      <c r="G824" s="811"/>
      <c r="H824" s="811"/>
      <c r="I824" s="811"/>
    </row>
    <row r="825" spans="3:9" x14ac:dyDescent="0.2">
      <c r="C825" s="810"/>
      <c r="D825" s="810"/>
      <c r="E825" s="811"/>
      <c r="F825" s="811"/>
      <c r="G825" s="811"/>
      <c r="H825" s="811"/>
      <c r="I825" s="811"/>
    </row>
    <row r="826" spans="3:9" x14ac:dyDescent="0.2">
      <c r="C826" s="810"/>
      <c r="D826" s="810"/>
      <c r="E826" s="811"/>
      <c r="F826" s="811"/>
      <c r="G826" s="811"/>
      <c r="H826" s="811"/>
      <c r="I826" s="811"/>
    </row>
    <row r="827" spans="3:9" x14ac:dyDescent="0.2">
      <c r="C827" s="810"/>
      <c r="D827" s="810"/>
      <c r="E827" s="811"/>
      <c r="F827" s="811"/>
      <c r="G827" s="811"/>
      <c r="H827" s="811"/>
      <c r="I827" s="811"/>
    </row>
    <row r="828" spans="3:9" x14ac:dyDescent="0.2">
      <c r="C828" s="810"/>
      <c r="D828" s="810"/>
      <c r="E828" s="811"/>
      <c r="F828" s="811"/>
      <c r="G828" s="811"/>
      <c r="H828" s="811"/>
      <c r="I828" s="811"/>
    </row>
    <row r="829" spans="3:9" x14ac:dyDescent="0.2">
      <c r="C829" s="810"/>
      <c r="D829" s="810"/>
      <c r="E829" s="811"/>
      <c r="F829" s="811"/>
      <c r="G829" s="811"/>
      <c r="H829" s="811"/>
      <c r="I829" s="811"/>
    </row>
    <row r="830" spans="3:9" x14ac:dyDescent="0.2">
      <c r="C830" s="810"/>
      <c r="D830" s="810"/>
      <c r="E830" s="811"/>
      <c r="F830" s="811"/>
      <c r="G830" s="811"/>
      <c r="H830" s="811"/>
      <c r="I830" s="811"/>
    </row>
    <row r="831" spans="3:9" x14ac:dyDescent="0.2">
      <c r="C831" s="810"/>
      <c r="D831" s="810"/>
      <c r="E831" s="811"/>
      <c r="F831" s="811"/>
      <c r="G831" s="811"/>
      <c r="H831" s="811"/>
      <c r="I831" s="811"/>
    </row>
    <row r="832" spans="3:9" x14ac:dyDescent="0.2">
      <c r="C832" s="810"/>
      <c r="D832" s="810"/>
      <c r="E832" s="811"/>
      <c r="F832" s="811"/>
      <c r="G832" s="811"/>
      <c r="H832" s="811"/>
      <c r="I832" s="811"/>
    </row>
    <row r="833" spans="3:9" x14ac:dyDescent="0.2">
      <c r="C833" s="810"/>
      <c r="D833" s="810"/>
      <c r="E833" s="811"/>
      <c r="F833" s="811"/>
      <c r="G833" s="811"/>
      <c r="H833" s="811"/>
      <c r="I833" s="811"/>
    </row>
    <row r="834" spans="3:9" x14ac:dyDescent="0.2">
      <c r="C834" s="810"/>
      <c r="D834" s="810"/>
      <c r="E834" s="811"/>
      <c r="F834" s="811"/>
      <c r="G834" s="811"/>
      <c r="H834" s="811"/>
      <c r="I834" s="811"/>
    </row>
    <row r="835" spans="3:9" x14ac:dyDescent="0.2">
      <c r="C835" s="810"/>
      <c r="D835" s="810"/>
      <c r="E835" s="811"/>
      <c r="F835" s="811"/>
      <c r="G835" s="811"/>
      <c r="H835" s="811"/>
      <c r="I835" s="811"/>
    </row>
    <row r="836" spans="3:9" x14ac:dyDescent="0.2">
      <c r="C836" s="810"/>
      <c r="D836" s="810"/>
      <c r="E836" s="811"/>
      <c r="F836" s="811"/>
      <c r="G836" s="811"/>
      <c r="H836" s="811"/>
      <c r="I836" s="811"/>
    </row>
    <row r="837" spans="3:9" x14ac:dyDescent="0.2">
      <c r="C837" s="810"/>
      <c r="D837" s="810"/>
      <c r="E837" s="811"/>
      <c r="F837" s="811"/>
      <c r="G837" s="811"/>
      <c r="H837" s="811"/>
      <c r="I837" s="811"/>
    </row>
    <row r="838" spans="3:9" x14ac:dyDescent="0.2">
      <c r="C838" s="810"/>
      <c r="D838" s="810"/>
      <c r="E838" s="811"/>
      <c r="F838" s="811"/>
      <c r="G838" s="811"/>
      <c r="H838" s="811"/>
      <c r="I838" s="811"/>
    </row>
    <row r="839" spans="3:9" x14ac:dyDescent="0.2">
      <c r="C839" s="810"/>
      <c r="D839" s="810"/>
      <c r="E839" s="811"/>
      <c r="F839" s="811"/>
      <c r="G839" s="811"/>
      <c r="H839" s="811"/>
      <c r="I839" s="811"/>
    </row>
    <row r="840" spans="3:9" x14ac:dyDescent="0.2">
      <c r="C840" s="810"/>
      <c r="D840" s="810"/>
      <c r="E840" s="811"/>
      <c r="F840" s="811"/>
      <c r="G840" s="811"/>
      <c r="H840" s="811"/>
      <c r="I840" s="811"/>
    </row>
    <row r="841" spans="3:9" x14ac:dyDescent="0.2">
      <c r="C841" s="810"/>
      <c r="D841" s="810"/>
      <c r="E841" s="811"/>
      <c r="F841" s="811"/>
      <c r="G841" s="811"/>
      <c r="H841" s="811"/>
      <c r="I841" s="811"/>
    </row>
    <row r="842" spans="3:9" x14ac:dyDescent="0.2">
      <c r="C842" s="810"/>
      <c r="D842" s="810"/>
      <c r="E842" s="811"/>
      <c r="F842" s="811"/>
      <c r="G842" s="811"/>
      <c r="H842" s="811"/>
      <c r="I842" s="811"/>
    </row>
    <row r="843" spans="3:9" x14ac:dyDescent="0.2">
      <c r="C843" s="810"/>
      <c r="D843" s="810"/>
      <c r="E843" s="811"/>
      <c r="F843" s="811"/>
      <c r="G843" s="811"/>
      <c r="H843" s="811"/>
      <c r="I843" s="811"/>
    </row>
    <row r="844" spans="3:9" x14ac:dyDescent="0.2">
      <c r="C844" s="810"/>
      <c r="D844" s="810"/>
      <c r="E844" s="811"/>
      <c r="F844" s="811"/>
      <c r="G844" s="811"/>
      <c r="H844" s="811"/>
      <c r="I844" s="811"/>
    </row>
    <row r="845" spans="3:9" x14ac:dyDescent="0.2">
      <c r="C845" s="810"/>
      <c r="D845" s="810"/>
      <c r="E845" s="811"/>
      <c r="F845" s="811"/>
      <c r="G845" s="811"/>
      <c r="H845" s="811"/>
      <c r="I845" s="811"/>
    </row>
    <row r="846" spans="3:9" x14ac:dyDescent="0.2">
      <c r="C846" s="810"/>
      <c r="D846" s="810"/>
      <c r="E846" s="811"/>
      <c r="F846" s="811"/>
      <c r="G846" s="811"/>
      <c r="H846" s="811"/>
      <c r="I846" s="811"/>
    </row>
    <row r="847" spans="3:9" x14ac:dyDescent="0.2">
      <c r="C847" s="810"/>
      <c r="D847" s="810"/>
      <c r="E847" s="811"/>
      <c r="F847" s="811"/>
      <c r="G847" s="811"/>
      <c r="H847" s="811"/>
      <c r="I847" s="811"/>
    </row>
    <row r="848" spans="3:9" x14ac:dyDescent="0.2">
      <c r="C848" s="810"/>
      <c r="D848" s="810"/>
      <c r="E848" s="811"/>
      <c r="F848" s="811"/>
      <c r="G848" s="811"/>
      <c r="H848" s="811"/>
      <c r="I848" s="811"/>
    </row>
    <row r="849" spans="3:9" x14ac:dyDescent="0.2">
      <c r="C849" s="810"/>
      <c r="D849" s="810"/>
      <c r="E849" s="811"/>
      <c r="F849" s="811"/>
      <c r="G849" s="811"/>
      <c r="H849" s="811"/>
      <c r="I849" s="811"/>
    </row>
    <row r="850" spans="3:9" x14ac:dyDescent="0.2">
      <c r="C850" s="810"/>
      <c r="D850" s="810"/>
      <c r="E850" s="811"/>
      <c r="F850" s="811"/>
      <c r="G850" s="811"/>
      <c r="H850" s="811"/>
      <c r="I850" s="811"/>
    </row>
    <row r="851" spans="3:9" x14ac:dyDescent="0.2">
      <c r="C851" s="810"/>
      <c r="D851" s="810"/>
      <c r="E851" s="811"/>
      <c r="F851" s="811"/>
      <c r="G851" s="811"/>
      <c r="H851" s="811"/>
      <c r="I851" s="811"/>
    </row>
    <row r="852" spans="3:9" x14ac:dyDescent="0.2">
      <c r="C852" s="810"/>
      <c r="D852" s="810"/>
      <c r="E852" s="811"/>
      <c r="F852" s="811"/>
      <c r="G852" s="811"/>
      <c r="H852" s="811"/>
      <c r="I852" s="811"/>
    </row>
    <row r="853" spans="3:9" x14ac:dyDescent="0.2">
      <c r="C853" s="810"/>
      <c r="D853" s="810"/>
      <c r="E853" s="811"/>
      <c r="F853" s="811"/>
      <c r="G853" s="811"/>
      <c r="H853" s="811"/>
      <c r="I853" s="811"/>
    </row>
    <row r="854" spans="3:9" x14ac:dyDescent="0.2">
      <c r="C854" s="810"/>
      <c r="D854" s="810"/>
      <c r="E854" s="811"/>
      <c r="F854" s="811"/>
      <c r="G854" s="811"/>
      <c r="H854" s="811"/>
      <c r="I854" s="811"/>
    </row>
    <row r="855" spans="3:9" x14ac:dyDescent="0.2">
      <c r="C855" s="810"/>
      <c r="D855" s="810"/>
      <c r="E855" s="811"/>
      <c r="F855" s="811"/>
      <c r="G855" s="811"/>
      <c r="H855" s="811"/>
      <c r="I855" s="811"/>
    </row>
    <row r="856" spans="3:9" x14ac:dyDescent="0.2">
      <c r="C856" s="810"/>
      <c r="D856" s="810"/>
      <c r="E856" s="811"/>
      <c r="F856" s="811"/>
      <c r="G856" s="811"/>
      <c r="H856" s="811"/>
      <c r="I856" s="811"/>
    </row>
    <row r="857" spans="3:9" x14ac:dyDescent="0.2">
      <c r="C857" s="810"/>
      <c r="D857" s="810"/>
      <c r="E857" s="811"/>
      <c r="F857" s="811"/>
      <c r="G857" s="811"/>
      <c r="H857" s="811"/>
      <c r="I857" s="811"/>
    </row>
    <row r="858" spans="3:9" x14ac:dyDescent="0.2">
      <c r="C858" s="810"/>
      <c r="D858" s="810"/>
      <c r="E858" s="811"/>
      <c r="F858" s="811"/>
      <c r="G858" s="811"/>
      <c r="H858" s="811"/>
      <c r="I858" s="811"/>
    </row>
    <row r="859" spans="3:9" x14ac:dyDescent="0.2">
      <c r="C859" s="810"/>
      <c r="D859" s="810"/>
      <c r="E859" s="811"/>
      <c r="F859" s="811"/>
      <c r="G859" s="811"/>
      <c r="H859" s="811"/>
      <c r="I859" s="811"/>
    </row>
    <row r="860" spans="3:9" x14ac:dyDescent="0.2">
      <c r="C860" s="810"/>
      <c r="D860" s="810"/>
      <c r="E860" s="811"/>
      <c r="F860" s="811"/>
      <c r="G860" s="811"/>
      <c r="H860" s="811"/>
      <c r="I860" s="811"/>
    </row>
    <row r="861" spans="3:9" x14ac:dyDescent="0.2">
      <c r="C861" s="810"/>
      <c r="D861" s="810"/>
      <c r="E861" s="811"/>
      <c r="F861" s="811"/>
      <c r="G861" s="811"/>
      <c r="H861" s="811"/>
      <c r="I861" s="811"/>
    </row>
    <row r="862" spans="3:9" x14ac:dyDescent="0.2">
      <c r="C862" s="810"/>
      <c r="D862" s="810"/>
      <c r="E862" s="811"/>
      <c r="F862" s="811"/>
      <c r="G862" s="811"/>
      <c r="H862" s="811"/>
      <c r="I862" s="811"/>
    </row>
    <row r="863" spans="3:9" x14ac:dyDescent="0.2">
      <c r="C863" s="810"/>
      <c r="D863" s="810"/>
      <c r="E863" s="811"/>
      <c r="F863" s="811"/>
      <c r="G863" s="811"/>
      <c r="H863" s="811"/>
      <c r="I863" s="811"/>
    </row>
    <row r="864" spans="3:9" x14ac:dyDescent="0.2">
      <c r="C864" s="810"/>
      <c r="D864" s="810"/>
      <c r="E864" s="811"/>
      <c r="F864" s="811"/>
      <c r="G864" s="811"/>
      <c r="H864" s="811"/>
      <c r="I864" s="811"/>
    </row>
    <row r="865" spans="3:9" x14ac:dyDescent="0.2">
      <c r="C865" s="810"/>
      <c r="D865" s="810"/>
      <c r="E865" s="811"/>
      <c r="F865" s="811"/>
      <c r="G865" s="811"/>
      <c r="H865" s="811"/>
      <c r="I865" s="811"/>
    </row>
    <row r="866" spans="3:9" x14ac:dyDescent="0.2">
      <c r="C866" s="810"/>
      <c r="D866" s="810"/>
      <c r="E866" s="811"/>
      <c r="F866" s="811"/>
      <c r="G866" s="811"/>
      <c r="H866" s="811"/>
      <c r="I866" s="811"/>
    </row>
    <row r="867" spans="3:9" x14ac:dyDescent="0.2">
      <c r="C867" s="810"/>
      <c r="D867" s="810"/>
      <c r="E867" s="811"/>
      <c r="F867" s="811"/>
      <c r="G867" s="811"/>
      <c r="H867" s="811"/>
      <c r="I867" s="811"/>
    </row>
    <row r="868" spans="3:9" x14ac:dyDescent="0.2">
      <c r="C868" s="810"/>
      <c r="D868" s="810"/>
      <c r="E868" s="811"/>
      <c r="F868" s="811"/>
      <c r="G868" s="811"/>
      <c r="H868" s="811"/>
      <c r="I868" s="811"/>
    </row>
    <row r="869" spans="3:9" x14ac:dyDescent="0.2">
      <c r="C869" s="810"/>
      <c r="D869" s="810"/>
      <c r="E869" s="811"/>
      <c r="F869" s="811"/>
      <c r="G869" s="811"/>
      <c r="H869" s="811"/>
      <c r="I869" s="811"/>
    </row>
    <row r="870" spans="3:9" x14ac:dyDescent="0.2">
      <c r="C870" s="810"/>
      <c r="D870" s="810"/>
      <c r="E870" s="811"/>
      <c r="F870" s="811"/>
      <c r="G870" s="811"/>
      <c r="H870" s="811"/>
      <c r="I870" s="811"/>
    </row>
    <row r="871" spans="3:9" x14ac:dyDescent="0.2">
      <c r="C871" s="810"/>
      <c r="D871" s="810"/>
      <c r="E871" s="811"/>
      <c r="F871" s="811"/>
      <c r="G871" s="811"/>
      <c r="H871" s="811"/>
      <c r="I871" s="811"/>
    </row>
    <row r="872" spans="3:9" x14ac:dyDescent="0.2">
      <c r="C872" s="810"/>
      <c r="D872" s="810"/>
      <c r="E872" s="811"/>
      <c r="F872" s="811"/>
      <c r="G872" s="811"/>
      <c r="H872" s="811"/>
      <c r="I872" s="811"/>
    </row>
    <row r="873" spans="3:9" x14ac:dyDescent="0.2">
      <c r="C873" s="810"/>
      <c r="D873" s="810"/>
      <c r="E873" s="811"/>
      <c r="F873" s="811"/>
      <c r="G873" s="811"/>
      <c r="H873" s="811"/>
      <c r="I873" s="811"/>
    </row>
    <row r="874" spans="3:9" x14ac:dyDescent="0.2">
      <c r="C874" s="810"/>
      <c r="D874" s="810"/>
      <c r="E874" s="811"/>
      <c r="F874" s="811"/>
      <c r="G874" s="811"/>
      <c r="H874" s="811"/>
      <c r="I874" s="811"/>
    </row>
    <row r="875" spans="3:9" x14ac:dyDescent="0.2">
      <c r="C875" s="810"/>
      <c r="D875" s="810"/>
      <c r="E875" s="811"/>
      <c r="F875" s="811"/>
      <c r="G875" s="811"/>
      <c r="H875" s="811"/>
      <c r="I875" s="811"/>
    </row>
    <row r="876" spans="3:9" x14ac:dyDescent="0.2">
      <c r="C876" s="810"/>
      <c r="D876" s="810"/>
      <c r="E876" s="811"/>
      <c r="F876" s="811"/>
      <c r="G876" s="811"/>
      <c r="H876" s="811"/>
      <c r="I876" s="811"/>
    </row>
    <row r="877" spans="3:9" x14ac:dyDescent="0.2">
      <c r="C877" s="810"/>
      <c r="D877" s="810"/>
      <c r="E877" s="811"/>
      <c r="F877" s="811"/>
      <c r="G877" s="811"/>
      <c r="H877" s="811"/>
      <c r="I877" s="811"/>
    </row>
    <row r="878" spans="3:9" x14ac:dyDescent="0.2">
      <c r="C878" s="810"/>
      <c r="D878" s="810"/>
      <c r="E878" s="811"/>
      <c r="F878" s="811"/>
      <c r="G878" s="811"/>
      <c r="H878" s="811"/>
      <c r="I878" s="811"/>
    </row>
    <row r="879" spans="3:9" x14ac:dyDescent="0.2">
      <c r="C879" s="810"/>
      <c r="D879" s="810"/>
      <c r="E879" s="811"/>
      <c r="F879" s="811"/>
      <c r="G879" s="811"/>
      <c r="H879" s="811"/>
      <c r="I879" s="811"/>
    </row>
    <row r="880" spans="3:9" x14ac:dyDescent="0.2">
      <c r="C880" s="810"/>
      <c r="D880" s="810"/>
      <c r="E880" s="811"/>
      <c r="F880" s="811"/>
      <c r="G880" s="811"/>
      <c r="H880" s="811"/>
      <c r="I880" s="811"/>
    </row>
    <row r="881" spans="3:9" x14ac:dyDescent="0.2">
      <c r="C881" s="810"/>
      <c r="D881" s="810"/>
      <c r="E881" s="811"/>
      <c r="F881" s="811"/>
      <c r="G881" s="811"/>
      <c r="H881" s="811"/>
      <c r="I881" s="811"/>
    </row>
    <row r="882" spans="3:9" x14ac:dyDescent="0.2">
      <c r="C882" s="810"/>
      <c r="D882" s="810"/>
      <c r="E882" s="811"/>
      <c r="F882" s="811"/>
      <c r="G882" s="811"/>
      <c r="H882" s="811"/>
      <c r="I882" s="811"/>
    </row>
    <row r="883" spans="3:9" x14ac:dyDescent="0.2">
      <c r="C883" s="810"/>
      <c r="D883" s="810"/>
      <c r="E883" s="811"/>
      <c r="F883" s="811"/>
      <c r="G883" s="811"/>
      <c r="H883" s="811"/>
      <c r="I883" s="811"/>
    </row>
    <row r="884" spans="3:9" x14ac:dyDescent="0.2">
      <c r="C884" s="810"/>
      <c r="D884" s="810"/>
      <c r="E884" s="811"/>
      <c r="F884" s="811"/>
      <c r="G884" s="811"/>
      <c r="H884" s="811"/>
      <c r="I884" s="811"/>
    </row>
    <row r="885" spans="3:9" x14ac:dyDescent="0.2">
      <c r="C885" s="810"/>
      <c r="D885" s="810"/>
      <c r="E885" s="811"/>
      <c r="F885" s="811"/>
      <c r="G885" s="811"/>
      <c r="H885" s="811"/>
      <c r="I885" s="811"/>
    </row>
    <row r="886" spans="3:9" x14ac:dyDescent="0.2">
      <c r="C886" s="810"/>
      <c r="D886" s="810"/>
      <c r="E886" s="811"/>
      <c r="F886" s="811"/>
      <c r="G886" s="811"/>
      <c r="H886" s="811"/>
      <c r="I886" s="811"/>
    </row>
    <row r="887" spans="3:9" x14ac:dyDescent="0.2">
      <c r="C887" s="810"/>
      <c r="D887" s="810"/>
      <c r="E887" s="811"/>
      <c r="F887" s="811"/>
      <c r="G887" s="811"/>
      <c r="H887" s="811"/>
      <c r="I887" s="811"/>
    </row>
    <row r="888" spans="3:9" x14ac:dyDescent="0.2">
      <c r="C888" s="810"/>
      <c r="D888" s="810"/>
      <c r="E888" s="811"/>
      <c r="F888" s="811"/>
      <c r="G888" s="811"/>
      <c r="H888" s="811"/>
      <c r="I888" s="811"/>
    </row>
    <row r="889" spans="3:9" x14ac:dyDescent="0.2">
      <c r="C889" s="810"/>
      <c r="D889" s="810"/>
      <c r="E889" s="811"/>
      <c r="F889" s="811"/>
      <c r="G889" s="811"/>
      <c r="H889" s="811"/>
      <c r="I889" s="811"/>
    </row>
    <row r="890" spans="3:9" x14ac:dyDescent="0.2">
      <c r="C890" s="810"/>
      <c r="D890" s="810"/>
      <c r="E890" s="811"/>
      <c r="F890" s="811"/>
      <c r="G890" s="811"/>
      <c r="H890" s="811"/>
      <c r="I890" s="811"/>
    </row>
    <row r="891" spans="3:9" x14ac:dyDescent="0.2">
      <c r="C891" s="810"/>
      <c r="D891" s="810"/>
      <c r="E891" s="811"/>
      <c r="F891" s="811"/>
      <c r="G891" s="811"/>
      <c r="H891" s="811"/>
      <c r="I891" s="811"/>
    </row>
    <row r="892" spans="3:9" x14ac:dyDescent="0.2">
      <c r="C892" s="810"/>
      <c r="D892" s="810"/>
      <c r="E892" s="811"/>
      <c r="F892" s="811"/>
      <c r="G892" s="811"/>
      <c r="H892" s="811"/>
      <c r="I892" s="811"/>
    </row>
    <row r="893" spans="3:9" x14ac:dyDescent="0.2">
      <c r="C893" s="810"/>
      <c r="D893" s="810"/>
      <c r="E893" s="811"/>
      <c r="F893" s="811"/>
      <c r="G893" s="811"/>
      <c r="H893" s="811"/>
      <c r="I893" s="811"/>
    </row>
    <row r="894" spans="3:9" x14ac:dyDescent="0.2">
      <c r="C894" s="810"/>
      <c r="D894" s="810"/>
      <c r="E894" s="811"/>
      <c r="F894" s="811"/>
      <c r="G894" s="811"/>
      <c r="H894" s="811"/>
      <c r="I894" s="811"/>
    </row>
    <row r="895" spans="3:9" x14ac:dyDescent="0.2">
      <c r="C895" s="810"/>
      <c r="D895" s="810"/>
      <c r="E895" s="811"/>
      <c r="F895" s="811"/>
      <c r="G895" s="811"/>
      <c r="H895" s="811"/>
      <c r="I895" s="811"/>
    </row>
    <row r="896" spans="3:9" x14ac:dyDescent="0.2">
      <c r="C896" s="810"/>
      <c r="D896" s="810"/>
      <c r="E896" s="811"/>
      <c r="F896" s="811"/>
      <c r="G896" s="811"/>
      <c r="H896" s="811"/>
      <c r="I896" s="811"/>
    </row>
    <row r="897" spans="3:9" x14ac:dyDescent="0.2">
      <c r="C897" s="810"/>
      <c r="D897" s="810"/>
      <c r="E897" s="811"/>
      <c r="F897" s="811"/>
      <c r="G897" s="811"/>
      <c r="H897" s="811"/>
      <c r="I897" s="811"/>
    </row>
    <row r="898" spans="3:9" x14ac:dyDescent="0.2">
      <c r="C898" s="810"/>
      <c r="D898" s="810"/>
      <c r="E898" s="811"/>
      <c r="F898" s="811"/>
      <c r="G898" s="811"/>
      <c r="H898" s="811"/>
      <c r="I898" s="811"/>
    </row>
    <row r="899" spans="3:9" x14ac:dyDescent="0.2">
      <c r="C899" s="810"/>
      <c r="D899" s="810"/>
      <c r="E899" s="811"/>
      <c r="F899" s="811"/>
      <c r="G899" s="811"/>
      <c r="H899" s="811"/>
      <c r="I899" s="811"/>
    </row>
    <row r="900" spans="3:9" x14ac:dyDescent="0.2">
      <c r="C900" s="810"/>
      <c r="D900" s="810"/>
      <c r="E900" s="811"/>
      <c r="F900" s="811"/>
      <c r="G900" s="811"/>
      <c r="H900" s="811"/>
      <c r="I900" s="811"/>
    </row>
    <row r="901" spans="3:9" x14ac:dyDescent="0.2">
      <c r="C901" s="810"/>
      <c r="D901" s="810"/>
      <c r="E901" s="811"/>
      <c r="F901" s="811"/>
      <c r="G901" s="811"/>
      <c r="H901" s="811"/>
      <c r="I901" s="811"/>
    </row>
    <row r="902" spans="3:9" x14ac:dyDescent="0.2">
      <c r="C902" s="810"/>
      <c r="D902" s="810"/>
      <c r="E902" s="811"/>
      <c r="F902" s="811"/>
      <c r="G902" s="811"/>
      <c r="H902" s="811"/>
      <c r="I902" s="811"/>
    </row>
    <row r="903" spans="3:9" x14ac:dyDescent="0.2">
      <c r="C903" s="810"/>
      <c r="D903" s="810"/>
      <c r="E903" s="811"/>
      <c r="F903" s="811"/>
      <c r="G903" s="811"/>
      <c r="H903" s="811"/>
      <c r="I903" s="811"/>
    </row>
    <row r="904" spans="3:9" x14ac:dyDescent="0.2">
      <c r="C904" s="810"/>
      <c r="D904" s="810"/>
      <c r="E904" s="811"/>
      <c r="F904" s="811"/>
      <c r="G904" s="811"/>
      <c r="H904" s="811"/>
      <c r="I904" s="811"/>
    </row>
    <row r="905" spans="3:9" x14ac:dyDescent="0.2">
      <c r="C905" s="810"/>
      <c r="D905" s="810"/>
      <c r="E905" s="811"/>
      <c r="F905" s="811"/>
      <c r="G905" s="811"/>
      <c r="H905" s="811"/>
      <c r="I905" s="811"/>
    </row>
    <row r="906" spans="3:9" x14ac:dyDescent="0.2">
      <c r="C906" s="810"/>
      <c r="D906" s="810"/>
      <c r="E906" s="811"/>
      <c r="F906" s="811"/>
      <c r="G906" s="811"/>
      <c r="H906" s="811"/>
      <c r="I906" s="811"/>
    </row>
    <row r="907" spans="3:9" x14ac:dyDescent="0.2">
      <c r="C907" s="810"/>
      <c r="D907" s="810"/>
      <c r="E907" s="811"/>
      <c r="F907" s="811"/>
      <c r="G907" s="811"/>
      <c r="H907" s="811"/>
      <c r="I907" s="811"/>
    </row>
    <row r="908" spans="3:9" x14ac:dyDescent="0.2">
      <c r="C908" s="810"/>
      <c r="D908" s="810"/>
      <c r="E908" s="811"/>
      <c r="F908" s="811"/>
      <c r="G908" s="811"/>
      <c r="H908" s="811"/>
      <c r="I908" s="811"/>
    </row>
    <row r="909" spans="3:9" x14ac:dyDescent="0.2">
      <c r="C909" s="810"/>
      <c r="D909" s="810"/>
      <c r="E909" s="811"/>
      <c r="F909" s="811"/>
      <c r="G909" s="811"/>
      <c r="H909" s="811"/>
      <c r="I909" s="811"/>
    </row>
    <row r="910" spans="3:9" x14ac:dyDescent="0.2">
      <c r="C910" s="810"/>
      <c r="D910" s="810"/>
      <c r="E910" s="811"/>
      <c r="F910" s="811"/>
      <c r="G910" s="811"/>
      <c r="H910" s="811"/>
      <c r="I910" s="811"/>
    </row>
    <row r="911" spans="3:9" x14ac:dyDescent="0.2">
      <c r="C911" s="810"/>
      <c r="D911" s="810"/>
      <c r="E911" s="811"/>
      <c r="F911" s="811"/>
      <c r="G911" s="811"/>
      <c r="H911" s="811"/>
      <c r="I911" s="811"/>
    </row>
    <row r="912" spans="3:9" x14ac:dyDescent="0.2">
      <c r="C912" s="810"/>
      <c r="D912" s="810"/>
      <c r="E912" s="811"/>
      <c r="F912" s="811"/>
      <c r="G912" s="811"/>
      <c r="H912" s="811"/>
      <c r="I912" s="811"/>
    </row>
    <row r="913" spans="3:9" x14ac:dyDescent="0.2">
      <c r="C913" s="810"/>
      <c r="D913" s="810"/>
      <c r="E913" s="811"/>
      <c r="F913" s="811"/>
      <c r="G913" s="811"/>
      <c r="H913" s="811"/>
      <c r="I913" s="811"/>
    </row>
    <row r="914" spans="3:9" x14ac:dyDescent="0.2">
      <c r="C914" s="810"/>
      <c r="D914" s="810"/>
      <c r="E914" s="811"/>
      <c r="F914" s="811"/>
      <c r="G914" s="811"/>
      <c r="H914" s="811"/>
      <c r="I914" s="811"/>
    </row>
    <row r="915" spans="3:9" x14ac:dyDescent="0.2">
      <c r="C915" s="810"/>
      <c r="D915" s="810"/>
      <c r="E915" s="811"/>
      <c r="F915" s="811"/>
      <c r="G915" s="811"/>
      <c r="H915" s="811"/>
      <c r="I915" s="811"/>
    </row>
    <row r="916" spans="3:9" x14ac:dyDescent="0.2">
      <c r="C916" s="810"/>
      <c r="D916" s="810"/>
      <c r="E916" s="811"/>
      <c r="F916" s="811"/>
      <c r="G916" s="811"/>
      <c r="H916" s="811"/>
      <c r="I916" s="811"/>
    </row>
    <row r="917" spans="3:9" x14ac:dyDescent="0.2">
      <c r="C917" s="810"/>
      <c r="D917" s="810"/>
      <c r="E917" s="811"/>
      <c r="F917" s="811"/>
      <c r="G917" s="811"/>
      <c r="H917" s="811"/>
      <c r="I917" s="811"/>
    </row>
    <row r="918" spans="3:9" x14ac:dyDescent="0.2">
      <c r="C918" s="810"/>
      <c r="D918" s="810"/>
      <c r="E918" s="811"/>
      <c r="F918" s="811"/>
      <c r="G918" s="811"/>
      <c r="H918" s="811"/>
      <c r="I918" s="811"/>
    </row>
    <row r="919" spans="3:9" x14ac:dyDescent="0.2">
      <c r="C919" s="810"/>
      <c r="D919" s="810"/>
      <c r="E919" s="811"/>
      <c r="F919" s="811"/>
      <c r="G919" s="811"/>
      <c r="H919" s="811"/>
      <c r="I919" s="811"/>
    </row>
    <row r="920" spans="3:9" x14ac:dyDescent="0.2">
      <c r="C920" s="810"/>
      <c r="D920" s="810"/>
      <c r="E920" s="811"/>
      <c r="F920" s="811"/>
      <c r="G920" s="811"/>
      <c r="H920" s="811"/>
      <c r="I920" s="811"/>
    </row>
    <row r="921" spans="3:9" x14ac:dyDescent="0.2">
      <c r="C921" s="810"/>
      <c r="D921" s="810"/>
      <c r="E921" s="811"/>
      <c r="F921" s="811"/>
      <c r="G921" s="811"/>
      <c r="H921" s="811"/>
      <c r="I921" s="811"/>
    </row>
    <row r="922" spans="3:9" x14ac:dyDescent="0.2">
      <c r="C922" s="810"/>
      <c r="D922" s="810"/>
      <c r="E922" s="811"/>
      <c r="F922" s="811"/>
      <c r="G922" s="811"/>
      <c r="H922" s="811"/>
      <c r="I922" s="811"/>
    </row>
    <row r="923" spans="3:9" x14ac:dyDescent="0.2">
      <c r="C923" s="810"/>
      <c r="D923" s="810"/>
      <c r="E923" s="811"/>
      <c r="F923" s="811"/>
      <c r="G923" s="811"/>
      <c r="H923" s="811"/>
      <c r="I923" s="811"/>
    </row>
    <row r="924" spans="3:9" x14ac:dyDescent="0.2">
      <c r="C924" s="810"/>
      <c r="D924" s="810"/>
      <c r="E924" s="811"/>
      <c r="F924" s="811"/>
      <c r="G924" s="811"/>
      <c r="H924" s="811"/>
      <c r="I924" s="811"/>
    </row>
    <row r="925" spans="3:9" x14ac:dyDescent="0.2">
      <c r="C925" s="810"/>
      <c r="D925" s="810"/>
      <c r="E925" s="811"/>
      <c r="F925" s="811"/>
      <c r="G925" s="811"/>
      <c r="H925" s="811"/>
      <c r="I925" s="811"/>
    </row>
    <row r="926" spans="3:9" x14ac:dyDescent="0.2">
      <c r="C926" s="810"/>
      <c r="D926" s="810"/>
      <c r="E926" s="811"/>
      <c r="F926" s="811"/>
      <c r="G926" s="811"/>
      <c r="H926" s="811"/>
      <c r="I926" s="811"/>
    </row>
    <row r="927" spans="3:9" x14ac:dyDescent="0.2">
      <c r="C927" s="810"/>
      <c r="D927" s="810"/>
      <c r="E927" s="811"/>
      <c r="F927" s="811"/>
      <c r="G927" s="811"/>
      <c r="H927" s="811"/>
      <c r="I927" s="811"/>
    </row>
    <row r="928" spans="3:9" x14ac:dyDescent="0.2">
      <c r="C928" s="810"/>
      <c r="D928" s="810"/>
      <c r="E928" s="811"/>
      <c r="F928" s="811"/>
      <c r="G928" s="811"/>
      <c r="H928" s="811"/>
      <c r="I928" s="811"/>
    </row>
    <row r="929" spans="3:9" x14ac:dyDescent="0.2">
      <c r="C929" s="810"/>
      <c r="D929" s="810"/>
      <c r="E929" s="811"/>
      <c r="F929" s="811"/>
      <c r="G929" s="811"/>
      <c r="H929" s="811"/>
      <c r="I929" s="811"/>
    </row>
    <row r="930" spans="3:9" x14ac:dyDescent="0.2">
      <c r="C930" s="810"/>
      <c r="D930" s="810"/>
      <c r="E930" s="811"/>
      <c r="F930" s="811"/>
      <c r="G930" s="811"/>
      <c r="H930" s="811"/>
      <c r="I930" s="811"/>
    </row>
    <row r="931" spans="3:9" x14ac:dyDescent="0.2">
      <c r="C931" s="810"/>
      <c r="D931" s="810"/>
      <c r="E931" s="811"/>
      <c r="F931" s="811"/>
      <c r="G931" s="811"/>
      <c r="H931" s="811"/>
      <c r="I931" s="811"/>
    </row>
    <row r="932" spans="3:9" x14ac:dyDescent="0.2">
      <c r="C932" s="810"/>
      <c r="D932" s="810"/>
      <c r="E932" s="811"/>
      <c r="F932" s="811"/>
      <c r="G932" s="811"/>
      <c r="H932" s="811"/>
      <c r="I932" s="811"/>
    </row>
    <row r="933" spans="3:9" x14ac:dyDescent="0.2">
      <c r="C933" s="810"/>
      <c r="D933" s="810"/>
      <c r="E933" s="811"/>
      <c r="F933" s="811"/>
      <c r="G933" s="811"/>
      <c r="H933" s="811"/>
      <c r="I933" s="811"/>
    </row>
    <row r="934" spans="3:9" x14ac:dyDescent="0.2">
      <c r="C934" s="810"/>
      <c r="D934" s="810"/>
      <c r="E934" s="811"/>
      <c r="F934" s="811"/>
      <c r="G934" s="811"/>
      <c r="H934" s="811"/>
      <c r="I934" s="811"/>
    </row>
    <row r="935" spans="3:9" x14ac:dyDescent="0.2">
      <c r="C935" s="810"/>
      <c r="D935" s="810"/>
      <c r="E935" s="811"/>
      <c r="F935" s="811"/>
      <c r="G935" s="811"/>
      <c r="H935" s="811"/>
      <c r="I935" s="811"/>
    </row>
    <row r="936" spans="3:9" x14ac:dyDescent="0.2">
      <c r="C936" s="810"/>
      <c r="D936" s="810"/>
      <c r="E936" s="811"/>
      <c r="F936" s="811"/>
      <c r="G936" s="811"/>
      <c r="H936" s="811"/>
      <c r="I936" s="811"/>
    </row>
    <row r="937" spans="3:9" x14ac:dyDescent="0.2">
      <c r="C937" s="810"/>
      <c r="D937" s="810"/>
      <c r="E937" s="811"/>
      <c r="F937" s="811"/>
      <c r="G937" s="811"/>
      <c r="H937" s="811"/>
      <c r="I937" s="811"/>
    </row>
    <row r="938" spans="3:9" x14ac:dyDescent="0.2">
      <c r="C938" s="810"/>
      <c r="D938" s="810"/>
      <c r="E938" s="811"/>
      <c r="F938" s="811"/>
      <c r="G938" s="811"/>
      <c r="H938" s="811"/>
      <c r="I938" s="811"/>
    </row>
    <row r="939" spans="3:9" x14ac:dyDescent="0.2">
      <c r="C939" s="810"/>
      <c r="D939" s="810"/>
      <c r="E939" s="811"/>
      <c r="F939" s="811"/>
      <c r="G939" s="811"/>
      <c r="H939" s="811"/>
      <c r="I939" s="811"/>
    </row>
    <row r="940" spans="3:9" x14ac:dyDescent="0.2">
      <c r="C940" s="810"/>
      <c r="D940" s="810"/>
      <c r="E940" s="811"/>
      <c r="F940" s="811"/>
      <c r="G940" s="811"/>
      <c r="H940" s="811"/>
      <c r="I940" s="811"/>
    </row>
    <row r="941" spans="3:9" x14ac:dyDescent="0.2">
      <c r="C941" s="810"/>
      <c r="D941" s="810"/>
      <c r="E941" s="811"/>
      <c r="F941" s="811"/>
      <c r="G941" s="811"/>
      <c r="H941" s="811"/>
      <c r="I941" s="811"/>
    </row>
    <row r="942" spans="3:9" x14ac:dyDescent="0.2">
      <c r="C942" s="810"/>
      <c r="D942" s="810"/>
      <c r="E942" s="811"/>
      <c r="F942" s="811"/>
      <c r="G942" s="811"/>
      <c r="H942" s="811"/>
      <c r="I942" s="811"/>
    </row>
    <row r="943" spans="3:9" x14ac:dyDescent="0.2">
      <c r="C943" s="810"/>
      <c r="D943" s="810"/>
      <c r="E943" s="811"/>
      <c r="F943" s="811"/>
      <c r="G943" s="811"/>
      <c r="H943" s="811"/>
      <c r="I943" s="811"/>
    </row>
    <row r="944" spans="3:9" x14ac:dyDescent="0.2">
      <c r="C944" s="810"/>
      <c r="D944" s="810"/>
      <c r="E944" s="811"/>
      <c r="F944" s="811"/>
      <c r="G944" s="811"/>
      <c r="H944" s="811"/>
      <c r="I944" s="811"/>
    </row>
    <row r="945" spans="3:9" x14ac:dyDescent="0.2">
      <c r="C945" s="810"/>
      <c r="D945" s="810"/>
      <c r="E945" s="811"/>
      <c r="F945" s="811"/>
      <c r="G945" s="811"/>
      <c r="H945" s="811"/>
      <c r="I945" s="811"/>
    </row>
    <row r="946" spans="3:9" x14ac:dyDescent="0.2">
      <c r="C946" s="810"/>
      <c r="D946" s="810"/>
      <c r="E946" s="811"/>
      <c r="F946" s="811"/>
      <c r="G946" s="811"/>
      <c r="H946" s="811"/>
      <c r="I946" s="811"/>
    </row>
    <row r="947" spans="3:9" x14ac:dyDescent="0.2">
      <c r="C947" s="810"/>
      <c r="D947" s="810"/>
      <c r="E947" s="811"/>
      <c r="F947" s="811"/>
      <c r="G947" s="811"/>
      <c r="H947" s="811"/>
      <c r="I947" s="811"/>
    </row>
    <row r="948" spans="3:9" x14ac:dyDescent="0.2">
      <c r="C948" s="810"/>
      <c r="D948" s="810"/>
      <c r="E948" s="811"/>
      <c r="F948" s="811"/>
      <c r="G948" s="811"/>
      <c r="H948" s="811"/>
      <c r="I948" s="811"/>
    </row>
    <row r="949" spans="3:9" x14ac:dyDescent="0.2">
      <c r="C949" s="810"/>
      <c r="D949" s="810"/>
      <c r="E949" s="811"/>
      <c r="F949" s="811"/>
      <c r="G949" s="811"/>
      <c r="H949" s="811"/>
      <c r="I949" s="811"/>
    </row>
    <row r="950" spans="3:9" x14ac:dyDescent="0.2">
      <c r="C950" s="810"/>
      <c r="D950" s="810"/>
      <c r="E950" s="811"/>
      <c r="F950" s="811"/>
      <c r="G950" s="811"/>
      <c r="H950" s="811"/>
      <c r="I950" s="811"/>
    </row>
    <row r="951" spans="3:9" x14ac:dyDescent="0.2">
      <c r="C951" s="810"/>
      <c r="D951" s="810"/>
      <c r="E951" s="811"/>
      <c r="F951" s="811"/>
      <c r="G951" s="811"/>
      <c r="H951" s="811"/>
      <c r="I951" s="811"/>
    </row>
    <row r="952" spans="3:9" x14ac:dyDescent="0.2">
      <c r="C952" s="810"/>
      <c r="D952" s="810"/>
      <c r="E952" s="811"/>
      <c r="F952" s="811"/>
      <c r="G952" s="811"/>
      <c r="H952" s="811"/>
      <c r="I952" s="811"/>
    </row>
    <row r="953" spans="3:9" x14ac:dyDescent="0.2">
      <c r="C953" s="810"/>
      <c r="D953" s="810"/>
      <c r="E953" s="811"/>
      <c r="F953" s="811"/>
      <c r="G953" s="811"/>
      <c r="H953" s="811"/>
      <c r="I953" s="811"/>
    </row>
    <row r="954" spans="3:9" x14ac:dyDescent="0.2">
      <c r="C954" s="810"/>
      <c r="D954" s="810"/>
      <c r="E954" s="811"/>
      <c r="F954" s="811"/>
      <c r="G954" s="811"/>
      <c r="H954" s="811"/>
      <c r="I954" s="811"/>
    </row>
    <row r="955" spans="3:9" x14ac:dyDescent="0.2">
      <c r="C955" s="810"/>
      <c r="D955" s="810"/>
      <c r="E955" s="811"/>
      <c r="F955" s="811"/>
      <c r="G955" s="811"/>
      <c r="H955" s="811"/>
      <c r="I955" s="811"/>
    </row>
    <row r="956" spans="3:9" x14ac:dyDescent="0.2">
      <c r="C956" s="810"/>
      <c r="D956" s="810"/>
      <c r="E956" s="811"/>
      <c r="F956" s="811"/>
      <c r="G956" s="811"/>
      <c r="H956" s="811"/>
      <c r="I956" s="811"/>
    </row>
    <row r="957" spans="3:9" x14ac:dyDescent="0.2">
      <c r="C957" s="810"/>
      <c r="D957" s="810"/>
      <c r="E957" s="811"/>
      <c r="F957" s="811"/>
      <c r="G957" s="811"/>
      <c r="H957" s="811"/>
      <c r="I957" s="811"/>
    </row>
    <row r="958" spans="3:9" x14ac:dyDescent="0.2">
      <c r="C958" s="810"/>
      <c r="D958" s="810"/>
      <c r="E958" s="811"/>
      <c r="F958" s="811"/>
      <c r="G958" s="811"/>
      <c r="H958" s="811"/>
      <c r="I958" s="811"/>
    </row>
    <row r="959" spans="3:9" x14ac:dyDescent="0.2">
      <c r="C959" s="810"/>
      <c r="D959" s="810"/>
      <c r="E959" s="811"/>
      <c r="F959" s="811"/>
      <c r="G959" s="811"/>
      <c r="H959" s="811"/>
      <c r="I959" s="811"/>
    </row>
    <row r="960" spans="3:9" x14ac:dyDescent="0.2">
      <c r="C960" s="810"/>
      <c r="D960" s="810"/>
      <c r="E960" s="811"/>
      <c r="F960" s="811"/>
      <c r="G960" s="811"/>
      <c r="H960" s="811"/>
      <c r="I960" s="811"/>
    </row>
    <row r="961" spans="3:9" x14ac:dyDescent="0.2">
      <c r="C961" s="810"/>
      <c r="D961" s="810"/>
      <c r="E961" s="811"/>
      <c r="F961" s="811"/>
      <c r="G961" s="811"/>
      <c r="H961" s="811"/>
      <c r="I961" s="811"/>
    </row>
    <row r="962" spans="3:9" x14ac:dyDescent="0.2">
      <c r="C962" s="810"/>
      <c r="D962" s="810"/>
      <c r="E962" s="811"/>
      <c r="F962" s="811"/>
      <c r="G962" s="811"/>
      <c r="H962" s="811"/>
      <c r="I962" s="811"/>
    </row>
    <row r="963" spans="3:9" x14ac:dyDescent="0.2">
      <c r="C963" s="810"/>
      <c r="D963" s="810"/>
      <c r="E963" s="811"/>
      <c r="F963" s="811"/>
      <c r="G963" s="811"/>
      <c r="H963" s="811"/>
      <c r="I963" s="811"/>
    </row>
    <row r="964" spans="3:9" x14ac:dyDescent="0.2">
      <c r="C964" s="810"/>
      <c r="D964" s="810"/>
      <c r="E964" s="811"/>
      <c r="F964" s="811"/>
      <c r="G964" s="811"/>
      <c r="H964" s="811"/>
      <c r="I964" s="811"/>
    </row>
    <row r="965" spans="3:9" x14ac:dyDescent="0.2">
      <c r="C965" s="810"/>
      <c r="D965" s="810"/>
      <c r="E965" s="811"/>
      <c r="F965" s="811"/>
      <c r="G965" s="811"/>
      <c r="H965" s="811"/>
      <c r="I965" s="811"/>
    </row>
    <row r="966" spans="3:9" x14ac:dyDescent="0.2">
      <c r="C966" s="810"/>
      <c r="D966" s="810"/>
      <c r="E966" s="811"/>
      <c r="F966" s="811"/>
      <c r="G966" s="811"/>
      <c r="H966" s="811"/>
      <c r="I966" s="811"/>
    </row>
    <row r="967" spans="3:9" x14ac:dyDescent="0.2">
      <c r="C967" s="810"/>
      <c r="D967" s="810"/>
      <c r="E967" s="811"/>
      <c r="F967" s="811"/>
      <c r="G967" s="811"/>
      <c r="H967" s="811"/>
      <c r="I967" s="811"/>
    </row>
    <row r="968" spans="3:9" x14ac:dyDescent="0.2">
      <c r="C968" s="810"/>
      <c r="D968" s="810"/>
      <c r="E968" s="811"/>
      <c r="F968" s="811"/>
      <c r="G968" s="811"/>
      <c r="H968" s="811"/>
      <c r="I968" s="811"/>
    </row>
  </sheetData>
  <mergeCells count="7">
    <mergeCell ref="A1:I1"/>
    <mergeCell ref="H2:I2"/>
    <mergeCell ref="B461:I461"/>
    <mergeCell ref="A3:B5"/>
    <mergeCell ref="C3:I3"/>
    <mergeCell ref="C4:E4"/>
    <mergeCell ref="F4:I4"/>
  </mergeCells>
  <phoneticPr fontId="13" type="noConversion"/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r:id="rId1"/>
  <headerFooter alignWithMargins="0">
    <oddHeader>&amp;R&amp;"Arial CE,Félkövér"11. melléklet a(z) ...../2022.(     ) önkormányzati rendelethez</oddHeader>
    <oddFooter>&amp;C&amp;P</oddFooter>
  </headerFooter>
  <rowBreaks count="3" manualBreakCount="3">
    <brk id="102" max="16383" man="1"/>
    <brk id="335" max="8" man="1"/>
    <brk id="399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48"/>
  <sheetViews>
    <sheetView view="pageBreakPreview" zoomScaleNormal="100" zoomScaleSheetLayoutView="100" workbookViewId="0">
      <selection activeCell="J12" sqref="J12"/>
    </sheetView>
  </sheetViews>
  <sheetFormatPr defaultColWidth="8" defaultRowHeight="15" x14ac:dyDescent="0.25"/>
  <cols>
    <col min="1" max="1" width="6.42578125" style="1133" customWidth="1"/>
    <col min="2" max="2" width="30.85546875" style="1133" customWidth="1"/>
    <col min="3" max="3" width="15.140625" style="65" customWidth="1"/>
    <col min="4" max="4" width="16.28515625" style="1133" customWidth="1"/>
    <col min="5" max="5" width="15.140625" style="1133" customWidth="1"/>
    <col min="6" max="6" width="16.28515625" style="1133" customWidth="1"/>
    <col min="7" max="14" width="8.7109375" style="65" bestFit="1" customWidth="1"/>
    <col min="15" max="15" width="9.7109375" style="65" customWidth="1"/>
    <col min="16" max="16" width="11" style="65" customWidth="1"/>
    <col min="17" max="16384" width="8" style="65"/>
  </cols>
  <sheetData>
    <row r="1" spans="1:16" s="1133" customFormat="1" ht="27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s="1133" customFormat="1" ht="24.75" customHeight="1" x14ac:dyDescent="0.3">
      <c r="A2" s="2159" t="s">
        <v>986</v>
      </c>
      <c r="B2" s="2159"/>
      <c r="C2" s="2159"/>
      <c r="D2" s="2159"/>
      <c r="E2" s="2159"/>
      <c r="F2" s="2159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1133" customFormat="1" ht="72" customHeight="1" x14ac:dyDescent="0.25">
      <c r="A3" s="2167" t="s">
        <v>1311</v>
      </c>
      <c r="B3" s="2167"/>
      <c r="C3" s="2167"/>
      <c r="D3" s="2167"/>
      <c r="E3" s="2167"/>
      <c r="F3" s="2167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1133" customFormat="1" ht="30.75" customHeight="1" thickBot="1" x14ac:dyDescent="0.3">
      <c r="A4" s="1134"/>
      <c r="B4" s="1134"/>
      <c r="C4" s="1135"/>
      <c r="D4" s="1135"/>
      <c r="E4" s="1136"/>
      <c r="F4" s="1137" t="s">
        <v>812</v>
      </c>
    </row>
    <row r="5" spans="1:16" s="1512" customFormat="1" ht="24" customHeight="1" thickBot="1" x14ac:dyDescent="0.3">
      <c r="A5" s="1260" t="s">
        <v>643</v>
      </c>
      <c r="B5" s="1510" t="s">
        <v>71</v>
      </c>
      <c r="C5" s="1511">
        <v>2022</v>
      </c>
      <c r="D5" s="1511">
        <v>2023</v>
      </c>
      <c r="E5" s="1511">
        <v>2024</v>
      </c>
      <c r="F5" s="1511">
        <v>2025</v>
      </c>
    </row>
    <row r="6" spans="1:16" s="1145" customFormat="1" x14ac:dyDescent="0.2">
      <c r="A6" s="1144"/>
      <c r="B6" s="1141" t="s">
        <v>976</v>
      </c>
      <c r="C6" s="1157"/>
      <c r="D6" s="1160"/>
      <c r="E6" s="1160"/>
      <c r="F6" s="1161"/>
    </row>
    <row r="7" spans="1:16" s="1145" customFormat="1" ht="21" customHeight="1" x14ac:dyDescent="0.2">
      <c r="A7" s="1146" t="s">
        <v>267</v>
      </c>
      <c r="B7" s="1142" t="s">
        <v>970</v>
      </c>
      <c r="C7" s="1158">
        <f>2751000000+60500000+87743000+5424014000+104000000</f>
        <v>8427257000</v>
      </c>
      <c r="D7" s="1903">
        <f>C7*1.051</f>
        <v>8857047107</v>
      </c>
      <c r="E7" s="1903">
        <f t="shared" ref="E7:F7" si="0">D7*1.051</f>
        <v>9308756509</v>
      </c>
      <c r="F7" s="1903">
        <f t="shared" si="0"/>
        <v>9783503091</v>
      </c>
    </row>
    <row r="8" spans="1:16" s="1145" customFormat="1" ht="55.5" customHeight="1" x14ac:dyDescent="0.2">
      <c r="A8" s="1146" t="s">
        <v>224</v>
      </c>
      <c r="B8" s="1142" t="s">
        <v>971</v>
      </c>
      <c r="C8" s="1158">
        <f>1692429819+2475299998</f>
        <v>4167729817</v>
      </c>
      <c r="D8" s="1903">
        <f>C8*1.051</f>
        <v>4380284038</v>
      </c>
      <c r="E8" s="1903">
        <f t="shared" ref="E8:F8" si="1">D8*1.051</f>
        <v>4603678524</v>
      </c>
      <c r="F8" s="1903">
        <f t="shared" si="1"/>
        <v>4838466129</v>
      </c>
    </row>
    <row r="9" spans="1:16" s="1145" customFormat="1" ht="30.75" customHeight="1" x14ac:dyDescent="0.2">
      <c r="A9" s="1146" t="s">
        <v>222</v>
      </c>
      <c r="B9" s="1142" t="s">
        <v>972</v>
      </c>
      <c r="C9" s="1158">
        <v>0</v>
      </c>
      <c r="D9" s="1903"/>
      <c r="E9" s="1904"/>
      <c r="F9" s="1147"/>
    </row>
    <row r="10" spans="1:16" s="1145" customFormat="1" ht="60.75" customHeight="1" x14ac:dyDescent="0.2">
      <c r="A10" s="1146" t="s">
        <v>223</v>
      </c>
      <c r="B10" s="1142" t="s">
        <v>973</v>
      </c>
      <c r="C10" s="1158">
        <v>0</v>
      </c>
      <c r="D10" s="1903"/>
      <c r="E10" s="1904"/>
      <c r="F10" s="1147"/>
    </row>
    <row r="11" spans="1:16" s="1145" customFormat="1" ht="20.25" customHeight="1" x14ac:dyDescent="0.2">
      <c r="A11" s="1146" t="s">
        <v>60</v>
      </c>
      <c r="B11" s="1142" t="s">
        <v>974</v>
      </c>
      <c r="C11" s="1158">
        <f>230000000+21028000+13424000+1000000+400000+11000000+35200000</f>
        <v>312052000</v>
      </c>
      <c r="D11" s="1903">
        <v>312052000</v>
      </c>
      <c r="E11" s="1903">
        <v>312052000</v>
      </c>
      <c r="F11" s="1905">
        <v>312052000</v>
      </c>
    </row>
    <row r="12" spans="1:16" s="1145" customFormat="1" ht="32.25" customHeight="1" thickBot="1" x14ac:dyDescent="0.25">
      <c r="A12" s="1146" t="s">
        <v>61</v>
      </c>
      <c r="B12" s="1143" t="s">
        <v>975</v>
      </c>
      <c r="C12" s="1159">
        <v>0</v>
      </c>
      <c r="D12" s="1162">
        <v>0</v>
      </c>
      <c r="E12" s="1163">
        <v>0</v>
      </c>
      <c r="F12" s="1164"/>
    </row>
    <row r="13" spans="1:16" s="1517" customFormat="1" ht="27.75" customHeight="1" thickBot="1" x14ac:dyDescent="0.25">
      <c r="A13" s="1513"/>
      <c r="B13" s="1513" t="s">
        <v>220</v>
      </c>
      <c r="C13" s="1514">
        <f>SUM(C7:C12)</f>
        <v>12907038817</v>
      </c>
      <c r="D13" s="1515">
        <f>SUM(D7:D12)</f>
        <v>13549383145</v>
      </c>
      <c r="E13" s="1515">
        <f>SUM(E7:E12)</f>
        <v>14224487033</v>
      </c>
      <c r="F13" s="1516">
        <f>SUM(F7:F12)</f>
        <v>14934021220</v>
      </c>
    </row>
    <row r="14" spans="1:16" s="1150" customFormat="1" x14ac:dyDescent="0.2">
      <c r="A14" s="1146" t="s">
        <v>267</v>
      </c>
      <c r="B14" s="1141" t="s">
        <v>977</v>
      </c>
      <c r="C14" s="1148"/>
      <c r="D14" s="1149"/>
      <c r="E14" s="1149"/>
      <c r="F14" s="1147"/>
    </row>
    <row r="15" spans="1:16" s="1150" customFormat="1" ht="20.25" customHeight="1" x14ac:dyDescent="0.2">
      <c r="A15" s="1146" t="s">
        <v>224</v>
      </c>
      <c r="B15" s="1142" t="s">
        <v>978</v>
      </c>
      <c r="C15" s="1151">
        <v>0</v>
      </c>
      <c r="D15" s="1152">
        <v>0</v>
      </c>
      <c r="E15" s="1152">
        <v>0</v>
      </c>
      <c r="F15" s="1153">
        <v>0</v>
      </c>
    </row>
    <row r="16" spans="1:16" s="1150" customFormat="1" ht="32.25" customHeight="1" x14ac:dyDescent="0.2">
      <c r="A16" s="1146" t="s">
        <v>222</v>
      </c>
      <c r="B16" s="1142" t="s">
        <v>979</v>
      </c>
      <c r="C16" s="1906">
        <v>0</v>
      </c>
      <c r="D16" s="1152">
        <v>0</v>
      </c>
      <c r="E16" s="1152">
        <v>0</v>
      </c>
      <c r="F16" s="1153">
        <v>0</v>
      </c>
    </row>
    <row r="17" spans="1:6" s="1150" customFormat="1" ht="20.25" customHeight="1" x14ac:dyDescent="0.2">
      <c r="A17" s="1146" t="s">
        <v>223</v>
      </c>
      <c r="B17" s="1142" t="s">
        <v>980</v>
      </c>
      <c r="C17" s="1151">
        <v>0</v>
      </c>
      <c r="D17" s="1152">
        <v>0</v>
      </c>
      <c r="E17" s="1152">
        <v>0</v>
      </c>
      <c r="F17" s="1153">
        <v>0</v>
      </c>
    </row>
    <row r="18" spans="1:6" s="1150" customFormat="1" ht="18.75" customHeight="1" x14ac:dyDescent="0.2">
      <c r="A18" s="1146" t="s">
        <v>60</v>
      </c>
      <c r="B18" s="1142" t="s">
        <v>981</v>
      </c>
      <c r="C18" s="1151">
        <v>0</v>
      </c>
      <c r="D18" s="1152">
        <v>0</v>
      </c>
      <c r="E18" s="1152">
        <v>0</v>
      </c>
      <c r="F18" s="1153">
        <v>0</v>
      </c>
    </row>
    <row r="19" spans="1:6" s="1150" customFormat="1" ht="32.25" customHeight="1" x14ac:dyDescent="0.2">
      <c r="A19" s="1146" t="s">
        <v>61</v>
      </c>
      <c r="B19" s="1142" t="s">
        <v>982</v>
      </c>
      <c r="C19" s="1151">
        <v>0</v>
      </c>
      <c r="D19" s="1152">
        <v>0</v>
      </c>
      <c r="E19" s="1152">
        <v>0</v>
      </c>
      <c r="F19" s="1153">
        <v>0</v>
      </c>
    </row>
    <row r="20" spans="1:6" s="1150" customFormat="1" ht="33.75" customHeight="1" x14ac:dyDescent="0.2">
      <c r="A20" s="1146" t="s">
        <v>62</v>
      </c>
      <c r="B20" s="1142" t="s">
        <v>983</v>
      </c>
      <c r="C20" s="1151">
        <v>0</v>
      </c>
      <c r="D20" s="1152">
        <v>0</v>
      </c>
      <c r="E20" s="1152">
        <v>0</v>
      </c>
      <c r="F20" s="1153">
        <v>0</v>
      </c>
    </row>
    <row r="21" spans="1:6" s="1150" customFormat="1" ht="33" customHeight="1" thickBot="1" x14ac:dyDescent="0.25">
      <c r="A21" s="1146" t="s">
        <v>65</v>
      </c>
      <c r="B21" s="1143" t="s">
        <v>984</v>
      </c>
      <c r="C21" s="1154">
        <v>0</v>
      </c>
      <c r="D21" s="1155">
        <v>0</v>
      </c>
      <c r="E21" s="1155">
        <v>0</v>
      </c>
      <c r="F21" s="1156">
        <v>0</v>
      </c>
    </row>
    <row r="22" spans="1:6" s="1521" customFormat="1" ht="27.75" customHeight="1" thickBot="1" x14ac:dyDescent="0.25">
      <c r="A22" s="1513"/>
      <c r="B22" s="1513" t="s">
        <v>985</v>
      </c>
      <c r="C22" s="1518">
        <f>SUM(C14:C21)</f>
        <v>0</v>
      </c>
      <c r="D22" s="1519">
        <f>SUM(D14:D21)</f>
        <v>0</v>
      </c>
      <c r="E22" s="1519">
        <f>SUM(E14:E21)</f>
        <v>0</v>
      </c>
      <c r="F22" s="1520">
        <f>SUM(F14:F21)</f>
        <v>0</v>
      </c>
    </row>
    <row r="23" spans="1:6" ht="50.25" customHeight="1" x14ac:dyDescent="0.25">
      <c r="A23" s="2169" t="s">
        <v>1637</v>
      </c>
      <c r="B23" s="2169"/>
      <c r="C23" s="2169"/>
      <c r="D23" s="2169"/>
      <c r="E23" s="2169"/>
      <c r="F23" s="2169"/>
    </row>
    <row r="24" spans="1:6" ht="25.5" hidden="1" x14ac:dyDescent="0.25">
      <c r="A24" s="5"/>
      <c r="B24" s="1139" t="s">
        <v>990</v>
      </c>
      <c r="C24" s="66"/>
      <c r="D24" s="36"/>
      <c r="E24" s="36"/>
      <c r="F24" s="36"/>
    </row>
    <row r="25" spans="1:6" hidden="1" x14ac:dyDescent="0.25">
      <c r="A25" s="5"/>
      <c r="B25" s="2168" t="s">
        <v>987</v>
      </c>
      <c r="C25" s="2168"/>
      <c r="D25" s="2168"/>
      <c r="E25" s="2168"/>
      <c r="F25" s="2168"/>
    </row>
    <row r="26" spans="1:6" hidden="1" x14ac:dyDescent="0.25">
      <c r="A26" s="5"/>
      <c r="B26" s="2168" t="s">
        <v>1180</v>
      </c>
      <c r="C26" s="2168"/>
      <c r="D26" s="2168"/>
      <c r="E26" s="2168"/>
      <c r="F26" s="2168"/>
    </row>
    <row r="27" spans="1:6" hidden="1" x14ac:dyDescent="0.25">
      <c r="A27" s="5"/>
      <c r="B27" s="2168" t="s">
        <v>1173</v>
      </c>
      <c r="C27" s="2168"/>
      <c r="D27" s="2168"/>
      <c r="E27" s="2168"/>
      <c r="F27" s="2168"/>
    </row>
    <row r="28" spans="1:6" hidden="1" x14ac:dyDescent="0.25">
      <c r="A28" s="5"/>
      <c r="B28" s="2168" t="s">
        <v>988</v>
      </c>
      <c r="C28" s="2168"/>
      <c r="D28" s="2168"/>
      <c r="E28" s="2168"/>
      <c r="F28" s="2168"/>
    </row>
    <row r="29" spans="1:6" hidden="1" x14ac:dyDescent="0.25">
      <c r="A29" s="5"/>
      <c r="B29" s="2168" t="s">
        <v>989</v>
      </c>
      <c r="C29" s="2168"/>
      <c r="D29" s="2168"/>
      <c r="E29" s="2168"/>
      <c r="F29" s="2168"/>
    </row>
    <row r="30" spans="1:6" hidden="1" x14ac:dyDescent="0.25">
      <c r="A30" s="5"/>
      <c r="B30" s="767"/>
      <c r="C30" s="767"/>
      <c r="D30" s="767"/>
      <c r="E30" s="767"/>
      <c r="F30" s="767"/>
    </row>
    <row r="31" spans="1:6" hidden="1" x14ac:dyDescent="0.25">
      <c r="A31" s="5"/>
      <c r="B31" s="767"/>
      <c r="C31" s="767"/>
      <c r="D31" s="767"/>
      <c r="E31" s="767"/>
      <c r="F31" s="767"/>
    </row>
    <row r="32" spans="1:6" hidden="1" x14ac:dyDescent="0.25">
      <c r="A32" s="2160" t="s">
        <v>753</v>
      </c>
      <c r="B32" s="2160"/>
      <c r="C32" s="2160"/>
      <c r="D32" s="2160"/>
      <c r="E32" s="2160"/>
      <c r="F32" s="2160"/>
    </row>
    <row r="33" spans="1:6" ht="12.75" hidden="1" customHeight="1" thickBot="1" x14ac:dyDescent="0.3">
      <c r="F33" s="1137" t="s">
        <v>608</v>
      </c>
    </row>
    <row r="34" spans="1:6" s="664" customFormat="1" ht="16.5" hidden="1" thickBot="1" x14ac:dyDescent="0.3">
      <c r="A34" s="1138" t="s">
        <v>643</v>
      </c>
      <c r="B34" s="1140" t="s">
        <v>71</v>
      </c>
      <c r="C34" s="665" t="s">
        <v>644</v>
      </c>
      <c r="D34" s="1165" t="s">
        <v>645</v>
      </c>
      <c r="E34" s="1166" t="s">
        <v>646</v>
      </c>
      <c r="F34" s="1167" t="s">
        <v>89</v>
      </c>
    </row>
    <row r="35" spans="1:6" ht="15.75" hidden="1" x14ac:dyDescent="0.25">
      <c r="A35" s="2161" t="s">
        <v>267</v>
      </c>
      <c r="B35" s="2164" t="s">
        <v>568</v>
      </c>
      <c r="C35" s="67">
        <v>2018</v>
      </c>
      <c r="D35" s="1168">
        <v>0</v>
      </c>
      <c r="E35" s="1169">
        <v>0</v>
      </c>
      <c r="F35" s="1170">
        <v>0</v>
      </c>
    </row>
    <row r="36" spans="1:6" ht="15.75" hidden="1" x14ac:dyDescent="0.25">
      <c r="A36" s="2162"/>
      <c r="B36" s="2165"/>
      <c r="C36" s="56"/>
      <c r="D36" s="1171"/>
      <c r="E36" s="1172"/>
      <c r="F36" s="1173"/>
    </row>
    <row r="37" spans="1:6" ht="15.75" hidden="1" x14ac:dyDescent="0.25">
      <c r="A37" s="2162"/>
      <c r="B37" s="2165"/>
      <c r="C37" s="56"/>
      <c r="D37" s="1171"/>
      <c r="E37" s="1172"/>
      <c r="F37" s="1173"/>
    </row>
    <row r="38" spans="1:6" ht="15.75" hidden="1" x14ac:dyDescent="0.25">
      <c r="A38" s="2162"/>
      <c r="B38" s="2165"/>
      <c r="C38" s="56"/>
      <c r="D38" s="1171"/>
      <c r="E38" s="1172"/>
      <c r="F38" s="1173"/>
    </row>
    <row r="39" spans="1:6" ht="15.75" hidden="1" x14ac:dyDescent="0.25">
      <c r="A39" s="2162"/>
      <c r="B39" s="2165"/>
      <c r="C39" s="56"/>
      <c r="D39" s="1171"/>
      <c r="E39" s="1172"/>
      <c r="F39" s="1173"/>
    </row>
    <row r="40" spans="1:6" ht="15.75" hidden="1" x14ac:dyDescent="0.25">
      <c r="A40" s="2162"/>
      <c r="B40" s="2165"/>
      <c r="C40" s="56"/>
      <c r="D40" s="1171"/>
      <c r="E40" s="1172"/>
      <c r="F40" s="1173"/>
    </row>
    <row r="41" spans="1:6" ht="15.75" hidden="1" x14ac:dyDescent="0.25">
      <c r="A41" s="2162"/>
      <c r="B41" s="2165"/>
      <c r="C41" s="56"/>
      <c r="D41" s="1171"/>
      <c r="E41" s="1172"/>
      <c r="F41" s="1173"/>
    </row>
    <row r="42" spans="1:6" ht="15.75" hidden="1" x14ac:dyDescent="0.25">
      <c r="A42" s="2162"/>
      <c r="B42" s="2165"/>
      <c r="C42" s="56"/>
      <c r="D42" s="1171"/>
      <c r="E42" s="1172"/>
      <c r="F42" s="1173"/>
    </row>
    <row r="43" spans="1:6" ht="15.75" hidden="1" x14ac:dyDescent="0.25">
      <c r="A43" s="2162"/>
      <c r="B43" s="2165"/>
      <c r="C43" s="56"/>
      <c r="D43" s="1171"/>
      <c r="E43" s="1172"/>
      <c r="F43" s="1173"/>
    </row>
    <row r="44" spans="1:6" ht="15.75" hidden="1" x14ac:dyDescent="0.25">
      <c r="A44" s="2162"/>
      <c r="B44" s="2165"/>
      <c r="C44" s="56"/>
      <c r="D44" s="1171"/>
      <c r="E44" s="1172"/>
      <c r="F44" s="1173"/>
    </row>
    <row r="45" spans="1:6" ht="15.75" hidden="1" x14ac:dyDescent="0.25">
      <c r="A45" s="2162"/>
      <c r="B45" s="2165"/>
      <c r="C45" s="57"/>
      <c r="D45" s="1174"/>
      <c r="E45" s="1175"/>
      <c r="F45" s="1176"/>
    </row>
    <row r="46" spans="1:6" ht="16.5" hidden="1" thickBot="1" x14ac:dyDescent="0.3">
      <c r="A46" s="2163"/>
      <c r="B46" s="2166"/>
      <c r="C46" s="665" t="s">
        <v>89</v>
      </c>
      <c r="D46" s="1177">
        <f>SUM(D35:D45)</f>
        <v>0</v>
      </c>
      <c r="E46" s="1178">
        <f>SUM(E35:E45)</f>
        <v>0</v>
      </c>
      <c r="F46" s="1179">
        <f>SUM(F35:F45)</f>
        <v>0</v>
      </c>
    </row>
    <row r="47" spans="1:6" hidden="1" x14ac:dyDescent="0.25"/>
    <row r="48" spans="1:6" hidden="1" x14ac:dyDescent="0.25"/>
  </sheetData>
  <mergeCells count="11">
    <mergeCell ref="A2:F2"/>
    <mergeCell ref="A32:F32"/>
    <mergeCell ref="A35:A46"/>
    <mergeCell ref="B35:B46"/>
    <mergeCell ref="A3:F3"/>
    <mergeCell ref="B25:F25"/>
    <mergeCell ref="B27:F27"/>
    <mergeCell ref="B28:F28"/>
    <mergeCell ref="B29:F29"/>
    <mergeCell ref="B26:F26"/>
    <mergeCell ref="A23:F23"/>
  </mergeCells>
  <phoneticPr fontId="25" type="noConversion"/>
  <printOptions horizontalCentered="1"/>
  <pageMargins left="0.19685039370078741" right="0.19685039370078741" top="0.98425196850393704" bottom="0.98425196850393704" header="0.78740157480314965" footer="0.78740157480314965"/>
  <pageSetup paperSize="9" scale="90" orientation="portrait" r:id="rId1"/>
  <headerFooter alignWithMargins="0">
    <oddHeader>&amp;R&amp;"Arial CE,Félkövér"12. melléklet a(z) ...../2022.(     ) önkormányzati rendelethez</oddHead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89"/>
  <sheetViews>
    <sheetView view="pageBreakPreview" zoomScale="90" zoomScaleNormal="100" zoomScaleSheetLayoutView="90" workbookViewId="0">
      <pane xSplit="3" ySplit="2" topLeftCell="D44" activePane="bottomRight" state="frozen"/>
      <selection activeCell="I19" sqref="I19"/>
      <selection pane="topRight" activeCell="I19" sqref="I19"/>
      <selection pane="bottomLeft" activeCell="I19" sqref="I19"/>
      <selection pane="bottomRight" sqref="A1:XFD1048576"/>
    </sheetView>
  </sheetViews>
  <sheetFormatPr defaultColWidth="9.140625" defaultRowHeight="15" x14ac:dyDescent="0.25"/>
  <cols>
    <col min="1" max="1" width="8" style="706" customWidth="1"/>
    <col min="2" max="2" width="48.42578125" style="706" customWidth="1"/>
    <col min="3" max="3" width="16" style="705" bestFit="1" customWidth="1"/>
    <col min="4" max="4" width="16.28515625" style="705" customWidth="1"/>
    <col min="5" max="5" width="14.85546875" style="705" customWidth="1"/>
    <col min="6" max="6" width="15.7109375" style="705" customWidth="1"/>
    <col min="7" max="7" width="15.42578125" style="705" customWidth="1"/>
    <col min="8" max="8" width="14.7109375" style="705" customWidth="1"/>
    <col min="9" max="9" width="15.42578125" style="705" customWidth="1"/>
    <col min="10" max="10" width="16.5703125" style="705" customWidth="1"/>
    <col min="11" max="11" width="15.5703125" style="705" bestFit="1" customWidth="1"/>
    <col min="12" max="12" width="16.42578125" style="705" customWidth="1"/>
    <col min="13" max="14" width="15.5703125" style="705" bestFit="1" customWidth="1"/>
    <col min="15" max="15" width="16.140625" style="705" bestFit="1" customWidth="1"/>
    <col min="16" max="16" width="15.5703125" style="756" customWidth="1"/>
    <col min="17" max="17" width="14.140625" style="705" customWidth="1"/>
    <col min="18" max="16384" width="9.140625" style="706"/>
  </cols>
  <sheetData>
    <row r="1" spans="1:17" ht="15.75" thickBot="1" x14ac:dyDescent="0.3">
      <c r="P1" s="922" t="s">
        <v>812</v>
      </c>
    </row>
    <row r="2" spans="1:17" s="919" customFormat="1" ht="49.5" customHeight="1" thickBot="1" x14ac:dyDescent="0.3">
      <c r="A2" s="2135" t="s">
        <v>71</v>
      </c>
      <c r="B2" s="2170"/>
      <c r="C2" s="1299" t="s">
        <v>121</v>
      </c>
      <c r="D2" s="1522" t="s">
        <v>322</v>
      </c>
      <c r="E2" s="1523" t="s">
        <v>323</v>
      </c>
      <c r="F2" s="1523" t="s">
        <v>324</v>
      </c>
      <c r="G2" s="1523" t="s">
        <v>325</v>
      </c>
      <c r="H2" s="1523" t="s">
        <v>326</v>
      </c>
      <c r="I2" s="1523" t="s">
        <v>327</v>
      </c>
      <c r="J2" s="1523" t="s">
        <v>328</v>
      </c>
      <c r="K2" s="1523" t="s">
        <v>329</v>
      </c>
      <c r="L2" s="1523" t="s">
        <v>330</v>
      </c>
      <c r="M2" s="1523" t="s">
        <v>331</v>
      </c>
      <c r="N2" s="1523" t="s">
        <v>332</v>
      </c>
      <c r="O2" s="1523" t="s">
        <v>333</v>
      </c>
      <c r="P2" s="1523" t="s">
        <v>19</v>
      </c>
      <c r="Q2" s="918"/>
    </row>
    <row r="3" spans="1:17" ht="63.75" customHeight="1" thickBot="1" x14ac:dyDescent="0.3">
      <c r="A3" s="267"/>
      <c r="B3" s="707" t="s">
        <v>1179</v>
      </c>
      <c r="C3" s="1524">
        <v>9642454713</v>
      </c>
      <c r="D3" s="708">
        <v>9642454713</v>
      </c>
      <c r="E3" s="709">
        <v>8007459396</v>
      </c>
      <c r="F3" s="709">
        <v>7049630019</v>
      </c>
      <c r="G3" s="709">
        <v>5075046218</v>
      </c>
      <c r="H3" s="709">
        <v>6220894206</v>
      </c>
      <c r="I3" s="709">
        <v>4868239828</v>
      </c>
      <c r="J3" s="709">
        <v>3765470497</v>
      </c>
      <c r="K3" s="709">
        <v>2194018485</v>
      </c>
      <c r="L3" s="709">
        <v>1586189108</v>
      </c>
      <c r="M3" s="709">
        <v>1533761442</v>
      </c>
      <c r="N3" s="709">
        <v>2373515705</v>
      </c>
      <c r="O3" s="710">
        <v>1656769000</v>
      </c>
      <c r="P3" s="1525"/>
    </row>
    <row r="4" spans="1:17" ht="47.25" customHeight="1" x14ac:dyDescent="0.25">
      <c r="A4" s="711"/>
      <c r="B4" s="712" t="s">
        <v>31</v>
      </c>
      <c r="C4" s="1526"/>
      <c r="D4" s="713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5"/>
      <c r="P4" s="1527"/>
    </row>
    <row r="5" spans="1:17" ht="15" hidden="1" customHeight="1" x14ac:dyDescent="0.25">
      <c r="A5" s="651" t="s">
        <v>267</v>
      </c>
      <c r="B5" s="716" t="s">
        <v>408</v>
      </c>
      <c r="C5" s="1528">
        <v>0</v>
      </c>
      <c r="D5" s="717"/>
      <c r="E5" s="718"/>
      <c r="F5" s="718"/>
      <c r="G5" s="718"/>
      <c r="H5" s="718"/>
      <c r="I5" s="718"/>
      <c r="J5" s="718"/>
      <c r="K5" s="718"/>
      <c r="L5" s="718"/>
      <c r="M5" s="718"/>
      <c r="N5" s="718"/>
      <c r="O5" s="719"/>
      <c r="P5" s="1529">
        <v>0</v>
      </c>
    </row>
    <row r="6" spans="1:17" ht="15" customHeight="1" x14ac:dyDescent="0.25">
      <c r="A6" s="651" t="s">
        <v>122</v>
      </c>
      <c r="B6" s="716" t="s">
        <v>123</v>
      </c>
      <c r="C6" s="1528">
        <v>3198023482</v>
      </c>
      <c r="D6" s="717">
        <v>255841874</v>
      </c>
      <c r="E6" s="717">
        <v>255841879</v>
      </c>
      <c r="F6" s="717">
        <v>255841879</v>
      </c>
      <c r="G6" s="717">
        <v>255841879</v>
      </c>
      <c r="H6" s="717">
        <v>255841879</v>
      </c>
      <c r="I6" s="717">
        <v>255841879</v>
      </c>
      <c r="J6" s="717">
        <v>255841879</v>
      </c>
      <c r="K6" s="717">
        <v>255841879</v>
      </c>
      <c r="L6" s="717">
        <v>255841879</v>
      </c>
      <c r="M6" s="717">
        <v>255841879</v>
      </c>
      <c r="N6" s="717">
        <v>255841879</v>
      </c>
      <c r="O6" s="717">
        <v>383762818</v>
      </c>
      <c r="P6" s="1529">
        <v>3198023482</v>
      </c>
      <c r="Q6" s="705">
        <v>0</v>
      </c>
    </row>
    <row r="7" spans="1:17" ht="15" hidden="1" customHeight="1" x14ac:dyDescent="0.25">
      <c r="A7" s="651" t="s">
        <v>124</v>
      </c>
      <c r="B7" s="716" t="s">
        <v>125</v>
      </c>
      <c r="C7" s="1528">
        <v>0</v>
      </c>
      <c r="D7" s="717"/>
      <c r="E7" s="718"/>
      <c r="F7" s="718"/>
      <c r="G7" s="718"/>
      <c r="H7" s="718"/>
      <c r="I7" s="718"/>
      <c r="J7" s="718"/>
      <c r="K7" s="718"/>
      <c r="L7" s="718"/>
      <c r="M7" s="718"/>
      <c r="N7" s="717"/>
      <c r="O7" s="720"/>
      <c r="P7" s="1529">
        <v>0</v>
      </c>
      <c r="Q7" s="705">
        <v>0</v>
      </c>
    </row>
    <row r="8" spans="1:17" ht="15" hidden="1" customHeight="1" x14ac:dyDescent="0.25">
      <c r="A8" s="651" t="s">
        <v>472</v>
      </c>
      <c r="B8" s="721" t="s">
        <v>549</v>
      </c>
      <c r="C8" s="1528">
        <v>0</v>
      </c>
      <c r="D8" s="717"/>
      <c r="E8" s="718"/>
      <c r="F8" s="718"/>
      <c r="G8" s="718"/>
      <c r="H8" s="718"/>
      <c r="I8" s="718"/>
      <c r="J8" s="718"/>
      <c r="K8" s="718"/>
      <c r="L8" s="718"/>
      <c r="M8" s="718"/>
      <c r="N8" s="718"/>
      <c r="O8" s="720"/>
      <c r="P8" s="1529">
        <v>0</v>
      </c>
      <c r="Q8" s="705">
        <v>0</v>
      </c>
    </row>
    <row r="9" spans="1:17" ht="15" customHeight="1" x14ac:dyDescent="0.25">
      <c r="A9" s="651" t="s">
        <v>126</v>
      </c>
      <c r="B9" s="35" t="s">
        <v>1578</v>
      </c>
      <c r="C9" s="1528">
        <v>2854391045</v>
      </c>
      <c r="D9" s="717">
        <v>237865920</v>
      </c>
      <c r="E9" s="717">
        <v>237865920</v>
      </c>
      <c r="F9" s="717">
        <v>237865920</v>
      </c>
      <c r="G9" s="717">
        <v>237865920</v>
      </c>
      <c r="H9" s="717">
        <v>237865920</v>
      </c>
      <c r="I9" s="717">
        <v>237865920</v>
      </c>
      <c r="J9" s="717">
        <v>237865920</v>
      </c>
      <c r="K9" s="717">
        <v>237865920</v>
      </c>
      <c r="L9" s="717">
        <v>237865920</v>
      </c>
      <c r="M9" s="717">
        <v>237865920</v>
      </c>
      <c r="N9" s="717">
        <v>237865920</v>
      </c>
      <c r="O9" s="717">
        <v>237865925</v>
      </c>
      <c r="P9" s="1529">
        <v>2854391045</v>
      </c>
      <c r="Q9" s="705">
        <v>0</v>
      </c>
    </row>
    <row r="10" spans="1:17" ht="15" customHeight="1" x14ac:dyDescent="0.25">
      <c r="A10" s="651" t="s">
        <v>127</v>
      </c>
      <c r="B10" s="716" t="s">
        <v>486</v>
      </c>
      <c r="C10" s="1528">
        <v>98855799</v>
      </c>
      <c r="D10" s="717">
        <v>5000000</v>
      </c>
      <c r="E10" s="717">
        <v>7622635</v>
      </c>
      <c r="F10" s="717">
        <v>5000000</v>
      </c>
      <c r="G10" s="717">
        <v>5000000</v>
      </c>
      <c r="H10" s="717">
        <v>7622635</v>
      </c>
      <c r="I10" s="717">
        <v>5000000</v>
      </c>
      <c r="J10" s="717">
        <v>5000000</v>
      </c>
      <c r="K10" s="717">
        <v>7622635</v>
      </c>
      <c r="L10" s="717">
        <v>5000000</v>
      </c>
      <c r="M10" s="717">
        <v>5000000</v>
      </c>
      <c r="N10" s="717">
        <v>7622635</v>
      </c>
      <c r="O10" s="717">
        <v>33365259</v>
      </c>
      <c r="P10" s="1529">
        <v>98855799</v>
      </c>
      <c r="Q10" s="705">
        <v>0</v>
      </c>
    </row>
    <row r="11" spans="1:17" ht="15" customHeight="1" x14ac:dyDescent="0.25">
      <c r="A11" s="651" t="s">
        <v>224</v>
      </c>
      <c r="B11" s="716" t="s">
        <v>128</v>
      </c>
      <c r="C11" s="1528">
        <v>8739309000</v>
      </c>
      <c r="D11" s="717">
        <v>158000000</v>
      </c>
      <c r="E11" s="717">
        <v>225000000</v>
      </c>
      <c r="F11" s="717">
        <v>1500000000</v>
      </c>
      <c r="G11" s="717">
        <v>2200000000</v>
      </c>
      <c r="H11" s="717">
        <v>125000000</v>
      </c>
      <c r="I11" s="717">
        <v>125000000</v>
      </c>
      <c r="J11" s="717">
        <v>125000000</v>
      </c>
      <c r="K11" s="717">
        <v>225000000</v>
      </c>
      <c r="L11" s="717">
        <v>1500000000</v>
      </c>
      <c r="M11" s="717">
        <v>2300000000</v>
      </c>
      <c r="N11" s="717">
        <v>125000000</v>
      </c>
      <c r="O11" s="717">
        <v>131309000</v>
      </c>
      <c r="P11" s="1529">
        <v>8739309000</v>
      </c>
      <c r="Q11" s="705">
        <v>0</v>
      </c>
    </row>
    <row r="12" spans="1:17" hidden="1" x14ac:dyDescent="0.25">
      <c r="A12" s="651" t="s">
        <v>562</v>
      </c>
      <c r="B12" s="716" t="s">
        <v>609</v>
      </c>
      <c r="C12" s="1528">
        <v>0</v>
      </c>
      <c r="D12" s="717"/>
      <c r="E12" s="717"/>
      <c r="F12" s="717"/>
      <c r="G12" s="717"/>
      <c r="H12" s="717"/>
      <c r="I12" s="717"/>
      <c r="J12" s="717"/>
      <c r="K12" s="717"/>
      <c r="L12" s="717"/>
      <c r="M12" s="717"/>
      <c r="N12" s="717"/>
      <c r="O12" s="720"/>
      <c r="P12" s="1529">
        <v>0</v>
      </c>
      <c r="Q12" s="705">
        <v>0</v>
      </c>
    </row>
    <row r="13" spans="1:17" hidden="1" x14ac:dyDescent="0.25">
      <c r="A13" s="651"/>
      <c r="B13" s="42"/>
      <c r="C13" s="1528">
        <v>0</v>
      </c>
      <c r="D13" s="717"/>
      <c r="E13" s="717"/>
      <c r="F13" s="717"/>
      <c r="G13" s="717"/>
      <c r="H13" s="717"/>
      <c r="I13" s="717"/>
      <c r="J13" s="717"/>
      <c r="K13" s="717"/>
      <c r="L13" s="717"/>
      <c r="M13" s="717"/>
      <c r="N13" s="717"/>
      <c r="O13" s="720"/>
      <c r="P13" s="1529"/>
    </row>
    <row r="14" spans="1:17" ht="15" customHeight="1" x14ac:dyDescent="0.25">
      <c r="A14" s="651" t="s">
        <v>222</v>
      </c>
      <c r="B14" s="716" t="s">
        <v>1083</v>
      </c>
      <c r="C14" s="1528">
        <v>4403114080</v>
      </c>
      <c r="D14" s="717">
        <v>366926173</v>
      </c>
      <c r="E14" s="717">
        <v>366926173</v>
      </c>
      <c r="F14" s="717">
        <v>366926173</v>
      </c>
      <c r="G14" s="717">
        <v>366926173</v>
      </c>
      <c r="H14" s="717">
        <v>366926173</v>
      </c>
      <c r="I14" s="717">
        <v>366926173</v>
      </c>
      <c r="J14" s="717">
        <v>366926173</v>
      </c>
      <c r="K14" s="717">
        <v>366926173</v>
      </c>
      <c r="L14" s="717">
        <v>366926173</v>
      </c>
      <c r="M14" s="717">
        <v>366926173</v>
      </c>
      <c r="N14" s="717">
        <v>366926173</v>
      </c>
      <c r="O14" s="717">
        <v>366926177</v>
      </c>
      <c r="P14" s="1529">
        <v>4403114080</v>
      </c>
      <c r="Q14" s="705">
        <v>0</v>
      </c>
    </row>
    <row r="15" spans="1:17" ht="15" customHeight="1" x14ac:dyDescent="0.25">
      <c r="A15" s="651" t="s">
        <v>129</v>
      </c>
      <c r="B15" s="722" t="s">
        <v>566</v>
      </c>
      <c r="C15" s="1528">
        <v>0</v>
      </c>
      <c r="D15" s="717"/>
      <c r="E15" s="718"/>
      <c r="F15" s="718"/>
      <c r="G15" s="718"/>
      <c r="H15" s="718"/>
      <c r="I15" s="718"/>
      <c r="J15" s="718"/>
      <c r="K15" s="718"/>
      <c r="L15" s="718"/>
      <c r="M15" s="718"/>
      <c r="N15" s="718"/>
      <c r="O15" s="719"/>
      <c r="P15" s="1529">
        <v>0</v>
      </c>
      <c r="Q15" s="705">
        <v>0</v>
      </c>
    </row>
    <row r="16" spans="1:17" ht="15" customHeight="1" x14ac:dyDescent="0.25">
      <c r="A16" s="651" t="s">
        <v>130</v>
      </c>
      <c r="B16" s="35" t="s">
        <v>567</v>
      </c>
      <c r="C16" s="1528">
        <v>297954449</v>
      </c>
      <c r="D16" s="717"/>
      <c r="E16" s="718"/>
      <c r="F16" s="718"/>
      <c r="G16" s="718">
        <v>3000000</v>
      </c>
      <c r="H16" s="718"/>
      <c r="I16" s="718">
        <v>227500000</v>
      </c>
      <c r="J16" s="718"/>
      <c r="K16" s="718">
        <v>3000000</v>
      </c>
      <c r="L16" s="718"/>
      <c r="M16" s="718"/>
      <c r="N16" s="718">
        <v>3608393</v>
      </c>
      <c r="O16" s="718">
        <v>60846056</v>
      </c>
      <c r="P16" s="1529">
        <v>297954449</v>
      </c>
      <c r="Q16" s="705">
        <v>0</v>
      </c>
    </row>
    <row r="17" spans="1:17" ht="15" customHeight="1" x14ac:dyDescent="0.25">
      <c r="A17" s="651"/>
      <c r="B17" s="723" t="s">
        <v>218</v>
      </c>
      <c r="C17" s="1529">
        <v>19591647855</v>
      </c>
      <c r="D17" s="724">
        <v>1023633967</v>
      </c>
      <c r="E17" s="584">
        <v>1093256607</v>
      </c>
      <c r="F17" s="584">
        <v>2365633972</v>
      </c>
      <c r="G17" s="584">
        <v>3068633972</v>
      </c>
      <c r="H17" s="584">
        <v>993256607</v>
      </c>
      <c r="I17" s="584">
        <v>1218133972</v>
      </c>
      <c r="J17" s="584">
        <v>990633972</v>
      </c>
      <c r="K17" s="584">
        <v>1096256607</v>
      </c>
      <c r="L17" s="584">
        <v>2365633972</v>
      </c>
      <c r="M17" s="584">
        <v>3165633972</v>
      </c>
      <c r="N17" s="584">
        <v>996865000</v>
      </c>
      <c r="O17" s="725">
        <v>1214075235</v>
      </c>
      <c r="P17" s="1529">
        <v>19591647855</v>
      </c>
      <c r="Q17" s="705">
        <v>0</v>
      </c>
    </row>
    <row r="18" spans="1:17" ht="15" customHeight="1" x14ac:dyDescent="0.25">
      <c r="A18" s="651" t="s">
        <v>60</v>
      </c>
      <c r="B18" s="716" t="s">
        <v>134</v>
      </c>
      <c r="C18" s="1528">
        <v>1695429819</v>
      </c>
      <c r="D18" s="717"/>
      <c r="E18" s="717"/>
      <c r="F18" s="717"/>
      <c r="G18" s="717">
        <v>500000000</v>
      </c>
      <c r="H18" s="717"/>
      <c r="I18" s="717"/>
      <c r="J18" s="717"/>
      <c r="K18" s="717">
        <v>500000000</v>
      </c>
      <c r="L18" s="717"/>
      <c r="M18" s="717"/>
      <c r="N18" s="717">
        <v>695429819</v>
      </c>
      <c r="O18" s="717"/>
      <c r="P18" s="1529">
        <v>1695429819</v>
      </c>
      <c r="Q18" s="705">
        <v>0</v>
      </c>
    </row>
    <row r="19" spans="1:17" ht="15" hidden="1" customHeight="1" x14ac:dyDescent="0.25">
      <c r="A19" s="651" t="s">
        <v>132</v>
      </c>
      <c r="B19" s="716" t="s">
        <v>550</v>
      </c>
      <c r="C19" s="1528">
        <v>0</v>
      </c>
      <c r="D19" s="717"/>
      <c r="E19" s="717"/>
      <c r="F19" s="717"/>
      <c r="G19" s="717"/>
      <c r="H19" s="717"/>
      <c r="I19" s="717"/>
      <c r="J19" s="717"/>
      <c r="K19" s="717"/>
      <c r="L19" s="717"/>
      <c r="M19" s="717"/>
      <c r="N19" s="717"/>
      <c r="O19" s="720"/>
      <c r="P19" s="1529">
        <v>0</v>
      </c>
      <c r="Q19" s="705">
        <v>0</v>
      </c>
    </row>
    <row r="20" spans="1:17" ht="15" hidden="1" customHeight="1" x14ac:dyDescent="0.25">
      <c r="A20" s="651" t="s">
        <v>133</v>
      </c>
      <c r="B20" s="721" t="s">
        <v>473</v>
      </c>
      <c r="C20" s="1528">
        <v>0</v>
      </c>
      <c r="D20" s="717"/>
      <c r="E20" s="717"/>
      <c r="F20" s="717"/>
      <c r="G20" s="717"/>
      <c r="H20" s="717"/>
      <c r="I20" s="717"/>
      <c r="J20" s="717"/>
      <c r="K20" s="717"/>
      <c r="L20" s="717"/>
      <c r="M20" s="717"/>
      <c r="N20" s="717"/>
      <c r="O20" s="720"/>
      <c r="P20" s="1529">
        <v>0</v>
      </c>
      <c r="Q20" s="705">
        <v>0</v>
      </c>
    </row>
    <row r="21" spans="1:17" x14ac:dyDescent="0.25">
      <c r="A21" s="651" t="s">
        <v>135</v>
      </c>
      <c r="B21" s="716" t="s">
        <v>488</v>
      </c>
      <c r="C21" s="1528">
        <v>334102526</v>
      </c>
      <c r="D21" s="717"/>
      <c r="E21" s="717"/>
      <c r="F21" s="717"/>
      <c r="G21" s="717"/>
      <c r="H21" s="717"/>
      <c r="I21" s="717"/>
      <c r="J21" s="717"/>
      <c r="K21" s="717"/>
      <c r="L21" s="717"/>
      <c r="M21" s="717"/>
      <c r="N21" s="717"/>
      <c r="O21" s="720">
        <v>334102526</v>
      </c>
      <c r="P21" s="1529">
        <v>334102526</v>
      </c>
      <c r="Q21" s="705">
        <v>0</v>
      </c>
    </row>
    <row r="22" spans="1:17" ht="15" hidden="1" customHeight="1" x14ac:dyDescent="0.25">
      <c r="A22" s="651" t="s">
        <v>551</v>
      </c>
      <c r="B22" s="716" t="s">
        <v>1578</v>
      </c>
      <c r="C22" s="1528">
        <v>0</v>
      </c>
      <c r="D22" s="717"/>
      <c r="E22" s="717"/>
      <c r="F22" s="717"/>
      <c r="G22" s="717"/>
      <c r="H22" s="717"/>
      <c r="I22" s="717"/>
      <c r="J22" s="717"/>
      <c r="K22" s="717"/>
      <c r="L22" s="717"/>
      <c r="M22" s="717"/>
      <c r="N22" s="717"/>
      <c r="O22" s="720"/>
      <c r="P22" s="1529">
        <v>0</v>
      </c>
      <c r="Q22" s="705">
        <v>0</v>
      </c>
    </row>
    <row r="23" spans="1:17" ht="15" customHeight="1" x14ac:dyDescent="0.25">
      <c r="A23" s="651" t="s">
        <v>552</v>
      </c>
      <c r="B23" s="716" t="s">
        <v>553</v>
      </c>
      <c r="C23" s="1528">
        <v>237400000</v>
      </c>
      <c r="D23" s="717">
        <v>19783333</v>
      </c>
      <c r="E23" s="717">
        <v>19783333</v>
      </c>
      <c r="F23" s="717">
        <v>19783333</v>
      </c>
      <c r="G23" s="717">
        <v>19783333</v>
      </c>
      <c r="H23" s="717">
        <v>19783333</v>
      </c>
      <c r="I23" s="717">
        <v>19783333</v>
      </c>
      <c r="J23" s="717">
        <v>19783333</v>
      </c>
      <c r="K23" s="717">
        <v>19783333</v>
      </c>
      <c r="L23" s="717">
        <v>19783333</v>
      </c>
      <c r="M23" s="717">
        <v>19783333</v>
      </c>
      <c r="N23" s="717">
        <v>19783333</v>
      </c>
      <c r="O23" s="717">
        <v>19783337</v>
      </c>
      <c r="P23" s="1529">
        <v>237400000</v>
      </c>
      <c r="Q23" s="705">
        <v>0</v>
      </c>
    </row>
    <row r="24" spans="1:17" ht="15" customHeight="1" x14ac:dyDescent="0.25">
      <c r="A24" s="651" t="s">
        <v>554</v>
      </c>
      <c r="B24" s="716" t="s">
        <v>555</v>
      </c>
      <c r="C24" s="1528">
        <v>44460</v>
      </c>
      <c r="D24" s="717"/>
      <c r="E24" s="717"/>
      <c r="F24" s="717"/>
      <c r="G24" s="717"/>
      <c r="H24" s="717"/>
      <c r="I24" s="717"/>
      <c r="J24" s="717"/>
      <c r="K24" s="717"/>
      <c r="L24" s="717"/>
      <c r="M24" s="717"/>
      <c r="N24" s="717">
        <v>44460</v>
      </c>
      <c r="O24" s="720"/>
      <c r="P24" s="1529">
        <v>44460</v>
      </c>
      <c r="Q24" s="705">
        <v>0</v>
      </c>
    </row>
    <row r="25" spans="1:17" ht="15" customHeight="1" x14ac:dyDescent="0.25">
      <c r="A25" s="651"/>
      <c r="B25" s="723" t="s">
        <v>1121</v>
      </c>
      <c r="C25" s="1529">
        <v>2266976805</v>
      </c>
      <c r="D25" s="584">
        <v>19783333</v>
      </c>
      <c r="E25" s="584">
        <v>19783333</v>
      </c>
      <c r="F25" s="584">
        <v>19783333</v>
      </c>
      <c r="G25" s="584">
        <v>519783333</v>
      </c>
      <c r="H25" s="584">
        <v>19783333</v>
      </c>
      <c r="I25" s="584">
        <v>19783333</v>
      </c>
      <c r="J25" s="584">
        <v>19783333</v>
      </c>
      <c r="K25" s="584">
        <v>519783333</v>
      </c>
      <c r="L25" s="584">
        <v>19783333</v>
      </c>
      <c r="M25" s="584">
        <v>19783333</v>
      </c>
      <c r="N25" s="584">
        <v>715257612</v>
      </c>
      <c r="O25" s="725">
        <v>353885863</v>
      </c>
      <c r="P25" s="1529">
        <v>2266976805</v>
      </c>
      <c r="Q25" s="705">
        <v>0</v>
      </c>
    </row>
    <row r="26" spans="1:17" ht="15" customHeight="1" x14ac:dyDescent="0.25">
      <c r="A26" s="651"/>
      <c r="B26" s="723" t="s">
        <v>451</v>
      </c>
      <c r="C26" s="1529">
        <v>21858624660</v>
      </c>
      <c r="D26" s="724">
        <v>1043417300</v>
      </c>
      <c r="E26" s="724">
        <v>1113039940</v>
      </c>
      <c r="F26" s="724">
        <v>2385417305</v>
      </c>
      <c r="G26" s="724">
        <v>3588417305</v>
      </c>
      <c r="H26" s="724">
        <v>1013039940</v>
      </c>
      <c r="I26" s="724">
        <v>1237917305</v>
      </c>
      <c r="J26" s="724">
        <v>1010417305</v>
      </c>
      <c r="K26" s="724">
        <v>1616039940</v>
      </c>
      <c r="L26" s="724">
        <v>2385417305</v>
      </c>
      <c r="M26" s="724">
        <v>3185417305</v>
      </c>
      <c r="N26" s="724">
        <v>1712122612</v>
      </c>
      <c r="O26" s="726">
        <v>1567961098</v>
      </c>
      <c r="P26" s="1529">
        <v>21858624660</v>
      </c>
      <c r="Q26" s="705">
        <v>0</v>
      </c>
    </row>
    <row r="27" spans="1:17" ht="15" hidden="1" customHeight="1" x14ac:dyDescent="0.25">
      <c r="A27" s="651" t="s">
        <v>166</v>
      </c>
      <c r="B27" s="716" t="s">
        <v>470</v>
      </c>
      <c r="C27" s="1528">
        <v>0</v>
      </c>
      <c r="D27" s="717"/>
      <c r="E27" s="717"/>
      <c r="F27" s="717"/>
      <c r="G27" s="717"/>
      <c r="H27" s="717"/>
      <c r="I27" s="717"/>
      <c r="J27" s="717"/>
      <c r="K27" s="717"/>
      <c r="L27" s="717"/>
      <c r="M27" s="717"/>
      <c r="N27" s="717"/>
      <c r="O27" s="720"/>
      <c r="P27" s="1529">
        <v>0</v>
      </c>
      <c r="Q27" s="705">
        <v>0</v>
      </c>
    </row>
    <row r="28" spans="1:17" ht="15" hidden="1" customHeight="1" x14ac:dyDescent="0.25">
      <c r="A28" s="651" t="s">
        <v>168</v>
      </c>
      <c r="B28" s="716" t="s">
        <v>471</v>
      </c>
      <c r="C28" s="1528">
        <v>0</v>
      </c>
      <c r="D28" s="72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725"/>
      <c r="P28" s="1529">
        <v>0</v>
      </c>
      <c r="Q28" s="705">
        <v>0</v>
      </c>
    </row>
    <row r="29" spans="1:17" ht="15" hidden="1" customHeight="1" x14ac:dyDescent="0.25">
      <c r="A29" s="651" t="s">
        <v>170</v>
      </c>
      <c r="B29" s="721" t="s">
        <v>655</v>
      </c>
      <c r="C29" s="1528">
        <v>0</v>
      </c>
      <c r="D29" s="72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725"/>
      <c r="P29" s="1529">
        <v>0</v>
      </c>
      <c r="Q29" s="705">
        <v>0</v>
      </c>
    </row>
    <row r="30" spans="1:17" ht="13.5" hidden="1" customHeight="1" x14ac:dyDescent="0.25">
      <c r="A30" s="651" t="s">
        <v>171</v>
      </c>
      <c r="B30" s="721" t="s">
        <v>556</v>
      </c>
      <c r="C30" s="1528">
        <v>0</v>
      </c>
      <c r="D30" s="72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725"/>
      <c r="P30" s="1529">
        <v>0</v>
      </c>
      <c r="Q30" s="705">
        <v>0</v>
      </c>
    </row>
    <row r="31" spans="1:17" ht="15" customHeight="1" x14ac:dyDescent="0.25">
      <c r="A31" s="651" t="s">
        <v>136</v>
      </c>
      <c r="B31" s="716" t="s">
        <v>137</v>
      </c>
      <c r="C31" s="1528">
        <v>4149484405</v>
      </c>
      <c r="D31" s="2171" t="s">
        <v>683</v>
      </c>
      <c r="E31" s="2172"/>
      <c r="F31" s="2172"/>
      <c r="G31" s="2172"/>
      <c r="H31" s="2172"/>
      <c r="I31" s="2172"/>
      <c r="J31" s="2172"/>
      <c r="K31" s="2172"/>
      <c r="L31" s="2172"/>
      <c r="M31" s="2172"/>
      <c r="N31" s="2172"/>
      <c r="O31" s="2173"/>
      <c r="P31" s="1529">
        <v>4149484405</v>
      </c>
      <c r="Q31" s="705">
        <v>0</v>
      </c>
    </row>
    <row r="32" spans="1:17" ht="15" customHeight="1" x14ac:dyDescent="0.25">
      <c r="A32" s="651" t="s">
        <v>138</v>
      </c>
      <c r="B32" s="716" t="s">
        <v>139</v>
      </c>
      <c r="C32" s="1528">
        <v>5492970308</v>
      </c>
      <c r="D32" s="2174"/>
      <c r="E32" s="2175"/>
      <c r="F32" s="2175"/>
      <c r="G32" s="2175"/>
      <c r="H32" s="2175"/>
      <c r="I32" s="2175"/>
      <c r="J32" s="2175"/>
      <c r="K32" s="2175"/>
      <c r="L32" s="2175"/>
      <c r="M32" s="2175"/>
      <c r="N32" s="2175"/>
      <c r="O32" s="2176"/>
      <c r="P32" s="1529">
        <v>5492970308</v>
      </c>
      <c r="Q32" s="705">
        <v>0</v>
      </c>
    </row>
    <row r="33" spans="1:17" ht="15" customHeight="1" x14ac:dyDescent="0.25">
      <c r="A33" s="651" t="s">
        <v>140</v>
      </c>
      <c r="B33" s="716" t="s">
        <v>557</v>
      </c>
      <c r="C33" s="1528">
        <v>0</v>
      </c>
      <c r="D33" s="717"/>
      <c r="E33" s="742"/>
      <c r="F33" s="742"/>
      <c r="G33" s="742"/>
      <c r="H33" s="742"/>
      <c r="I33" s="742"/>
      <c r="J33" s="742"/>
      <c r="K33" s="742"/>
      <c r="L33" s="717"/>
      <c r="M33" s="717"/>
      <c r="N33" s="717"/>
      <c r="O33" s="720"/>
      <c r="P33" s="1529">
        <v>0</v>
      </c>
      <c r="Q33" s="705">
        <v>0</v>
      </c>
    </row>
    <row r="34" spans="1:17" ht="15" hidden="1" customHeight="1" x14ac:dyDescent="0.25">
      <c r="A34" s="651" t="s">
        <v>558</v>
      </c>
      <c r="B34" s="716" t="s">
        <v>141</v>
      </c>
      <c r="C34" s="1528">
        <v>0</v>
      </c>
      <c r="D34" s="717"/>
      <c r="E34" s="718"/>
      <c r="F34" s="718"/>
      <c r="G34" s="718"/>
      <c r="H34" s="718"/>
      <c r="I34" s="718"/>
      <c r="J34" s="718"/>
      <c r="K34" s="718"/>
      <c r="L34" s="718"/>
      <c r="M34" s="718"/>
      <c r="N34" s="718"/>
      <c r="O34" s="719"/>
      <c r="P34" s="1529">
        <v>0</v>
      </c>
      <c r="Q34" s="705">
        <v>0</v>
      </c>
    </row>
    <row r="35" spans="1:17" ht="15" hidden="1" customHeight="1" x14ac:dyDescent="0.25">
      <c r="A35" s="651" t="s">
        <v>559</v>
      </c>
      <c r="B35" s="716" t="s">
        <v>142</v>
      </c>
      <c r="C35" s="1528">
        <v>0</v>
      </c>
      <c r="D35" s="717"/>
      <c r="E35" s="718"/>
      <c r="F35" s="718"/>
      <c r="G35" s="718"/>
      <c r="H35" s="718"/>
      <c r="I35" s="718"/>
      <c r="J35" s="718"/>
      <c r="K35" s="718"/>
      <c r="L35" s="718"/>
      <c r="M35" s="718"/>
      <c r="N35" s="718"/>
      <c r="O35" s="719"/>
      <c r="P35" s="1529">
        <v>0</v>
      </c>
      <c r="Q35" s="705">
        <v>0</v>
      </c>
    </row>
    <row r="36" spans="1:17" ht="15" hidden="1" customHeight="1" x14ac:dyDescent="0.25">
      <c r="A36" s="651" t="s">
        <v>560</v>
      </c>
      <c r="B36" s="716" t="s">
        <v>143</v>
      </c>
      <c r="C36" s="1528"/>
      <c r="D36" s="717"/>
      <c r="E36" s="718"/>
      <c r="F36" s="718"/>
      <c r="G36" s="718"/>
      <c r="H36" s="718"/>
      <c r="I36" s="718"/>
      <c r="J36" s="718"/>
      <c r="K36" s="718"/>
      <c r="L36" s="718"/>
      <c r="M36" s="718"/>
      <c r="N36" s="718"/>
      <c r="O36" s="719"/>
      <c r="P36" s="1529">
        <v>0</v>
      </c>
      <c r="Q36" s="705">
        <v>0</v>
      </c>
    </row>
    <row r="37" spans="1:17" ht="15" hidden="1" customHeight="1" x14ac:dyDescent="0.25">
      <c r="A37" s="651" t="s">
        <v>561</v>
      </c>
      <c r="B37" s="716" t="s">
        <v>144</v>
      </c>
      <c r="C37" s="1528"/>
      <c r="D37" s="717"/>
      <c r="E37" s="718"/>
      <c r="F37" s="718"/>
      <c r="G37" s="718"/>
      <c r="H37" s="718"/>
      <c r="I37" s="718"/>
      <c r="J37" s="718"/>
      <c r="K37" s="718"/>
      <c r="L37" s="718"/>
      <c r="M37" s="718"/>
      <c r="N37" s="718"/>
      <c r="O37" s="719"/>
      <c r="P37" s="1529">
        <v>0</v>
      </c>
      <c r="Q37" s="705">
        <v>0</v>
      </c>
    </row>
    <row r="38" spans="1:17" ht="15.75" thickBot="1" x14ac:dyDescent="0.3">
      <c r="A38" s="651"/>
      <c r="B38" s="723" t="s">
        <v>353</v>
      </c>
      <c r="C38" s="1529">
        <v>9642454713</v>
      </c>
      <c r="D38" s="724">
        <v>0</v>
      </c>
      <c r="E38" s="724">
        <v>0</v>
      </c>
      <c r="F38" s="724">
        <v>0</v>
      </c>
      <c r="G38" s="724">
        <v>0</v>
      </c>
      <c r="H38" s="724">
        <v>0</v>
      </c>
      <c r="I38" s="724">
        <v>0</v>
      </c>
      <c r="J38" s="724">
        <v>0</v>
      </c>
      <c r="K38" s="724">
        <v>0</v>
      </c>
      <c r="L38" s="724">
        <v>0</v>
      </c>
      <c r="M38" s="724">
        <v>0</v>
      </c>
      <c r="N38" s="724">
        <v>0</v>
      </c>
      <c r="O38" s="724">
        <v>0</v>
      </c>
      <c r="P38" s="1529">
        <v>9642454713</v>
      </c>
      <c r="Q38" s="705">
        <v>0</v>
      </c>
    </row>
    <row r="39" spans="1:17" s="755" customFormat="1" ht="26.25" hidden="1" customHeight="1" thickBot="1" x14ac:dyDescent="0.25">
      <c r="A39" s="1126"/>
      <c r="B39" s="1127" t="s">
        <v>685</v>
      </c>
      <c r="C39" s="1530"/>
      <c r="D39" s="1128">
        <v>1043417300</v>
      </c>
      <c r="E39" s="1128"/>
      <c r="F39" s="1128"/>
      <c r="G39" s="1128"/>
      <c r="H39" s="1128"/>
      <c r="I39" s="1128"/>
      <c r="J39" s="1128"/>
      <c r="K39" s="1128"/>
      <c r="L39" s="1128"/>
      <c r="M39" s="1128"/>
      <c r="N39" s="1128"/>
      <c r="O39" s="1129"/>
      <c r="P39" s="1530"/>
      <c r="Q39" s="754">
        <v>0</v>
      </c>
    </row>
    <row r="40" spans="1:17" ht="15.75" hidden="1" customHeight="1" thickBot="1" x14ac:dyDescent="0.3">
      <c r="A40" s="727"/>
      <c r="B40" s="140" t="s">
        <v>145</v>
      </c>
      <c r="C40" s="728"/>
      <c r="D40" s="724"/>
      <c r="E40" s="729"/>
      <c r="F40" s="729"/>
      <c r="G40" s="729"/>
      <c r="H40" s="729"/>
      <c r="I40" s="729"/>
      <c r="J40" s="729"/>
      <c r="K40" s="729"/>
      <c r="L40" s="729"/>
      <c r="M40" s="729"/>
      <c r="N40" s="729"/>
      <c r="O40" s="730"/>
      <c r="P40" s="731">
        <v>0</v>
      </c>
      <c r="Q40" s="705">
        <v>0</v>
      </c>
    </row>
    <row r="41" spans="1:17" s="1536" customFormat="1" ht="29.25" customHeight="1" thickBot="1" x14ac:dyDescent="0.25">
      <c r="A41" s="1531"/>
      <c r="B41" s="1532" t="s">
        <v>146</v>
      </c>
      <c r="C41" s="1533">
        <v>31501079373</v>
      </c>
      <c r="D41" s="1534">
        <v>1043417300</v>
      </c>
      <c r="E41" s="1534">
        <v>1113039940</v>
      </c>
      <c r="F41" s="1534">
        <v>2385417305</v>
      </c>
      <c r="G41" s="1534">
        <v>3588417305</v>
      </c>
      <c r="H41" s="1534">
        <v>1013039940</v>
      </c>
      <c r="I41" s="1534">
        <v>1237917305</v>
      </c>
      <c r="J41" s="1534">
        <v>1010417305</v>
      </c>
      <c r="K41" s="1534">
        <v>1616039940</v>
      </c>
      <c r="L41" s="1534">
        <v>2385417305</v>
      </c>
      <c r="M41" s="1534">
        <v>3185417305</v>
      </c>
      <c r="N41" s="1534">
        <v>1712122612</v>
      </c>
      <c r="O41" s="1534">
        <v>1567961098</v>
      </c>
      <c r="P41" s="1533">
        <v>31501079373</v>
      </c>
      <c r="Q41" s="1535">
        <v>0</v>
      </c>
    </row>
    <row r="42" spans="1:17" ht="48.75" customHeight="1" x14ac:dyDescent="0.25">
      <c r="A42" s="650"/>
      <c r="B42" s="732" t="s">
        <v>30</v>
      </c>
      <c r="C42" s="1537"/>
      <c r="D42" s="733"/>
      <c r="E42" s="734"/>
      <c r="F42" s="734"/>
      <c r="G42" s="734"/>
      <c r="H42" s="734"/>
      <c r="I42" s="734"/>
      <c r="J42" s="734"/>
      <c r="K42" s="734"/>
      <c r="L42" s="734"/>
      <c r="M42" s="734"/>
      <c r="N42" s="734"/>
      <c r="O42" s="735"/>
      <c r="P42" s="1538"/>
      <c r="Q42" s="705">
        <v>0</v>
      </c>
    </row>
    <row r="43" spans="1:17" ht="15" hidden="1" customHeight="1" x14ac:dyDescent="0.25">
      <c r="A43" s="651" t="s">
        <v>122</v>
      </c>
      <c r="B43" s="722" t="s">
        <v>262</v>
      </c>
      <c r="C43" s="1528">
        <v>6421442736</v>
      </c>
      <c r="D43" s="736"/>
      <c r="E43" s="736"/>
      <c r="F43" s="736"/>
      <c r="G43" s="736"/>
      <c r="H43" s="736"/>
      <c r="I43" s="736"/>
      <c r="J43" s="736"/>
      <c r="K43" s="736"/>
      <c r="L43" s="736"/>
      <c r="M43" s="736"/>
      <c r="N43" s="736"/>
      <c r="O43" s="737"/>
      <c r="P43" s="1529">
        <v>0</v>
      </c>
      <c r="Q43" s="705">
        <v>6421442736</v>
      </c>
    </row>
    <row r="44" spans="1:17" ht="15" customHeight="1" x14ac:dyDescent="0.25">
      <c r="A44" s="651" t="s">
        <v>267</v>
      </c>
      <c r="B44" s="722" t="s">
        <v>1082</v>
      </c>
      <c r="C44" s="1528">
        <v>7913970855</v>
      </c>
      <c r="D44" s="717">
        <v>699371912</v>
      </c>
      <c r="E44" s="717">
        <v>655872631</v>
      </c>
      <c r="F44" s="717">
        <v>655872631</v>
      </c>
      <c r="G44" s="717">
        <v>655872631</v>
      </c>
      <c r="H44" s="717">
        <v>655872631</v>
      </c>
      <c r="I44" s="717">
        <v>655872631</v>
      </c>
      <c r="J44" s="717">
        <v>655872631</v>
      </c>
      <c r="K44" s="717">
        <v>655872631</v>
      </c>
      <c r="L44" s="717">
        <v>655872631</v>
      </c>
      <c r="M44" s="717">
        <v>655872631</v>
      </c>
      <c r="N44" s="717">
        <v>655872631</v>
      </c>
      <c r="O44" s="717">
        <v>655872633</v>
      </c>
      <c r="P44" s="1529">
        <v>7913970855</v>
      </c>
      <c r="Q44" s="705">
        <v>0</v>
      </c>
    </row>
    <row r="45" spans="1:17" ht="15" customHeight="1" x14ac:dyDescent="0.25">
      <c r="A45" s="651" t="s">
        <v>224</v>
      </c>
      <c r="B45" s="722" t="s">
        <v>649</v>
      </c>
      <c r="C45" s="1528">
        <v>1173427360</v>
      </c>
      <c r="D45" s="717">
        <v>107472313</v>
      </c>
      <c r="E45" s="717">
        <v>96905004</v>
      </c>
      <c r="F45" s="717">
        <v>96905004</v>
      </c>
      <c r="G45" s="717">
        <v>96905004</v>
      </c>
      <c r="H45" s="717">
        <v>96905004</v>
      </c>
      <c r="I45" s="717">
        <v>96905004</v>
      </c>
      <c r="J45" s="717">
        <v>96905004</v>
      </c>
      <c r="K45" s="717">
        <v>96905004</v>
      </c>
      <c r="L45" s="717">
        <v>96905004</v>
      </c>
      <c r="M45" s="717">
        <v>96905004</v>
      </c>
      <c r="N45" s="717">
        <v>96905004</v>
      </c>
      <c r="O45" s="717">
        <v>96905007</v>
      </c>
      <c r="P45" s="1529">
        <v>1173427360</v>
      </c>
      <c r="Q45" s="705">
        <v>0</v>
      </c>
    </row>
    <row r="46" spans="1:17" ht="15" hidden="1" customHeight="1" x14ac:dyDescent="0.25">
      <c r="A46" s="651" t="s">
        <v>562</v>
      </c>
      <c r="B46" s="722" t="s">
        <v>650</v>
      </c>
      <c r="C46" s="1528">
        <v>0</v>
      </c>
      <c r="D46" s="717"/>
      <c r="E46" s="717"/>
      <c r="F46" s="717"/>
      <c r="G46" s="717"/>
      <c r="H46" s="717"/>
      <c r="I46" s="717"/>
      <c r="J46" s="717"/>
      <c r="K46" s="717"/>
      <c r="L46" s="717"/>
      <c r="M46" s="717"/>
      <c r="N46" s="717"/>
      <c r="O46" s="720"/>
      <c r="P46" s="1529">
        <v>0</v>
      </c>
      <c r="Q46" s="705">
        <v>0</v>
      </c>
    </row>
    <row r="47" spans="1:17" ht="15" hidden="1" customHeight="1" x14ac:dyDescent="0.25">
      <c r="A47" s="651"/>
      <c r="B47" s="42"/>
      <c r="C47" s="1528">
        <v>0</v>
      </c>
      <c r="D47" s="717"/>
      <c r="E47" s="717"/>
      <c r="F47" s="717"/>
      <c r="G47" s="717"/>
      <c r="H47" s="717"/>
      <c r="I47" s="717"/>
      <c r="J47" s="717"/>
      <c r="K47" s="717"/>
      <c r="L47" s="717"/>
      <c r="M47" s="717"/>
      <c r="N47" s="717"/>
      <c r="O47" s="720"/>
      <c r="P47" s="1529"/>
    </row>
    <row r="48" spans="1:17" ht="15" customHeight="1" x14ac:dyDescent="0.25">
      <c r="A48" s="651" t="s">
        <v>222</v>
      </c>
      <c r="B48" s="722" t="s">
        <v>469</v>
      </c>
      <c r="C48" s="1528">
        <v>8796193781</v>
      </c>
      <c r="D48" s="717">
        <v>1306483961</v>
      </c>
      <c r="E48" s="717">
        <v>680882711</v>
      </c>
      <c r="F48" s="717">
        <v>680882711</v>
      </c>
      <c r="G48" s="717">
        <v>680882711</v>
      </c>
      <c r="H48" s="717">
        <v>680882711</v>
      </c>
      <c r="I48" s="717">
        <v>680882711</v>
      </c>
      <c r="J48" s="717">
        <v>680882711</v>
      </c>
      <c r="K48" s="717">
        <v>680882711</v>
      </c>
      <c r="L48" s="717">
        <v>680882711</v>
      </c>
      <c r="M48" s="717">
        <v>680882711</v>
      </c>
      <c r="N48" s="717">
        <v>680882711</v>
      </c>
      <c r="O48" s="717">
        <v>680882710</v>
      </c>
      <c r="P48" s="1529">
        <v>8796193781</v>
      </c>
      <c r="Q48" s="705">
        <v>0</v>
      </c>
    </row>
    <row r="49" spans="1:17" ht="15" customHeight="1" x14ac:dyDescent="0.25">
      <c r="A49" s="651" t="s">
        <v>223</v>
      </c>
      <c r="B49" s="722" t="s">
        <v>200</v>
      </c>
      <c r="C49" s="1528">
        <v>135814713</v>
      </c>
      <c r="D49" s="717">
        <v>12998686</v>
      </c>
      <c r="E49" s="717">
        <v>11165093</v>
      </c>
      <c r="F49" s="717">
        <v>11165097</v>
      </c>
      <c r="G49" s="717">
        <v>11165093</v>
      </c>
      <c r="H49" s="717">
        <v>11165093</v>
      </c>
      <c r="I49" s="717">
        <v>11165093</v>
      </c>
      <c r="J49" s="717">
        <v>11165093</v>
      </c>
      <c r="K49" s="717">
        <v>11165093</v>
      </c>
      <c r="L49" s="717">
        <v>11165093</v>
      </c>
      <c r="M49" s="717">
        <v>11165093</v>
      </c>
      <c r="N49" s="717">
        <v>11165093</v>
      </c>
      <c r="O49" s="717">
        <v>11165093</v>
      </c>
      <c r="P49" s="1529">
        <v>135814713</v>
      </c>
      <c r="Q49" s="705">
        <v>0</v>
      </c>
    </row>
    <row r="50" spans="1:17" ht="15" customHeight="1" x14ac:dyDescent="0.25">
      <c r="A50" s="651" t="s">
        <v>147</v>
      </c>
      <c r="B50" s="722" t="s">
        <v>563</v>
      </c>
      <c r="C50" s="1528">
        <v>1017936123</v>
      </c>
      <c r="D50" s="717">
        <v>79458677</v>
      </c>
      <c r="E50" s="717">
        <v>79458677</v>
      </c>
      <c r="F50" s="717">
        <v>79458677</v>
      </c>
      <c r="G50" s="717">
        <v>79458677</v>
      </c>
      <c r="H50" s="717">
        <v>111283678</v>
      </c>
      <c r="I50" s="717">
        <v>79458677</v>
      </c>
      <c r="J50" s="717">
        <v>79458677</v>
      </c>
      <c r="K50" s="717">
        <v>79458677</v>
      </c>
      <c r="L50" s="717">
        <v>79458677</v>
      </c>
      <c r="M50" s="717">
        <v>112065675</v>
      </c>
      <c r="N50" s="717">
        <v>79458677</v>
      </c>
      <c r="O50" s="717">
        <v>79458677</v>
      </c>
      <c r="P50" s="1529">
        <v>1017936123</v>
      </c>
      <c r="Q50" s="705">
        <v>0</v>
      </c>
    </row>
    <row r="51" spans="1:17" ht="15" customHeight="1" x14ac:dyDescent="0.25">
      <c r="A51" s="651" t="s">
        <v>148</v>
      </c>
      <c r="B51" s="722" t="s">
        <v>651</v>
      </c>
      <c r="C51" s="1528">
        <v>179827331</v>
      </c>
      <c r="D51" s="717">
        <v>24428592</v>
      </c>
      <c r="E51" s="717">
        <v>17375000</v>
      </c>
      <c r="F51" s="717">
        <v>13673085</v>
      </c>
      <c r="G51" s="717">
        <v>13375000</v>
      </c>
      <c r="H51" s="717">
        <v>13375000</v>
      </c>
      <c r="I51" s="717">
        <v>13375000</v>
      </c>
      <c r="J51" s="717">
        <v>13375000</v>
      </c>
      <c r="K51" s="717">
        <v>13375000</v>
      </c>
      <c r="L51" s="717">
        <v>17350654</v>
      </c>
      <c r="M51" s="717">
        <v>13375000</v>
      </c>
      <c r="N51" s="717">
        <v>13375000</v>
      </c>
      <c r="O51" s="717">
        <v>13375000</v>
      </c>
      <c r="P51" s="1529">
        <v>179827331</v>
      </c>
      <c r="Q51" s="705">
        <v>0</v>
      </c>
    </row>
    <row r="52" spans="1:17" ht="15" hidden="1" customHeight="1" x14ac:dyDescent="0.25">
      <c r="A52" s="651" t="s">
        <v>150</v>
      </c>
      <c r="B52" s="722" t="s">
        <v>149</v>
      </c>
      <c r="C52" s="1528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/>
      <c r="O52" s="720"/>
      <c r="P52" s="1529">
        <v>0</v>
      </c>
      <c r="Q52" s="705">
        <v>0</v>
      </c>
    </row>
    <row r="53" spans="1:17" ht="15" customHeight="1" x14ac:dyDescent="0.25">
      <c r="A53" s="651" t="s">
        <v>151</v>
      </c>
      <c r="B53" s="722" t="s">
        <v>564</v>
      </c>
      <c r="C53" s="1528">
        <v>2514768517</v>
      </c>
      <c r="D53" s="717">
        <v>213456304</v>
      </c>
      <c r="E53" s="717">
        <v>209210201</v>
      </c>
      <c r="F53" s="717">
        <v>209210201</v>
      </c>
      <c r="G53" s="717">
        <v>209210201</v>
      </c>
      <c r="H53" s="717">
        <v>209210201</v>
      </c>
      <c r="I53" s="717">
        <v>209210201</v>
      </c>
      <c r="J53" s="717">
        <v>209210201</v>
      </c>
      <c r="K53" s="717">
        <v>209210201</v>
      </c>
      <c r="L53" s="717">
        <v>209210201</v>
      </c>
      <c r="M53" s="717">
        <v>209210201</v>
      </c>
      <c r="N53" s="717">
        <v>209210201</v>
      </c>
      <c r="O53" s="717">
        <v>209210203</v>
      </c>
      <c r="P53" s="1529">
        <v>2514768517</v>
      </c>
      <c r="Q53" s="705">
        <v>0</v>
      </c>
    </row>
    <row r="54" spans="1:17" ht="15" hidden="1" customHeight="1" x14ac:dyDescent="0.25">
      <c r="A54" s="651" t="s">
        <v>153</v>
      </c>
      <c r="B54" s="722" t="s">
        <v>152</v>
      </c>
      <c r="C54" s="1528">
        <v>0</v>
      </c>
      <c r="D54" s="717"/>
      <c r="E54" s="717"/>
      <c r="F54" s="717"/>
      <c r="G54" s="717"/>
      <c r="H54" s="717"/>
      <c r="I54" s="717"/>
      <c r="J54" s="717"/>
      <c r="K54" s="717"/>
      <c r="L54" s="717"/>
      <c r="M54" s="717"/>
      <c r="N54" s="717"/>
      <c r="O54" s="720"/>
      <c r="P54" s="1529">
        <v>0</v>
      </c>
      <c r="Q54" s="705">
        <v>0</v>
      </c>
    </row>
    <row r="55" spans="1:17" ht="15" customHeight="1" x14ac:dyDescent="0.25">
      <c r="A55" s="651" t="s">
        <v>154</v>
      </c>
      <c r="B55" s="722" t="s">
        <v>93</v>
      </c>
      <c r="C55" s="1528">
        <v>350000000</v>
      </c>
      <c r="D55" s="717"/>
      <c r="E55" s="717"/>
      <c r="F55" s="717"/>
      <c r="G55" s="717">
        <v>50000000</v>
      </c>
      <c r="H55" s="717"/>
      <c r="I55" s="717"/>
      <c r="J55" s="717">
        <v>100000000</v>
      </c>
      <c r="K55" s="717"/>
      <c r="L55" s="717">
        <v>100000000</v>
      </c>
      <c r="M55" s="717"/>
      <c r="N55" s="717">
        <v>100000000</v>
      </c>
      <c r="O55" s="720"/>
      <c r="P55" s="1529">
        <v>350000000</v>
      </c>
      <c r="Q55" s="705">
        <v>0</v>
      </c>
    </row>
    <row r="56" spans="1:17" ht="15" customHeight="1" x14ac:dyDescent="0.25">
      <c r="A56" s="651" t="s">
        <v>565</v>
      </c>
      <c r="B56" s="722" t="s">
        <v>94</v>
      </c>
      <c r="C56" s="1528">
        <v>77700000</v>
      </c>
      <c r="D56" s="717"/>
      <c r="E56" s="717"/>
      <c r="F56" s="717"/>
      <c r="G56" s="717">
        <v>13700000</v>
      </c>
      <c r="H56" s="717">
        <v>7000000</v>
      </c>
      <c r="I56" s="717">
        <v>7000000</v>
      </c>
      <c r="J56" s="717">
        <v>10000000</v>
      </c>
      <c r="K56" s="717">
        <v>7000000</v>
      </c>
      <c r="L56" s="717">
        <v>7000000</v>
      </c>
      <c r="M56" s="717">
        <v>7000000</v>
      </c>
      <c r="N56" s="717">
        <v>12000000</v>
      </c>
      <c r="O56" s="720">
        <v>7000000</v>
      </c>
      <c r="P56" s="1529">
        <v>77700000</v>
      </c>
      <c r="Q56" s="705">
        <v>0</v>
      </c>
    </row>
    <row r="57" spans="1:17" ht="15" customHeight="1" x14ac:dyDescent="0.25">
      <c r="A57" s="651"/>
      <c r="B57" s="738" t="s">
        <v>359</v>
      </c>
      <c r="C57" s="1529">
        <v>22159638680</v>
      </c>
      <c r="D57" s="724">
        <v>2443670445</v>
      </c>
      <c r="E57" s="584">
        <v>1750869317</v>
      </c>
      <c r="F57" s="584">
        <v>1747167406</v>
      </c>
      <c r="G57" s="584">
        <v>1810569317</v>
      </c>
      <c r="H57" s="584">
        <v>1785694318</v>
      </c>
      <c r="I57" s="584">
        <v>1753869317</v>
      </c>
      <c r="J57" s="584">
        <v>1856869317</v>
      </c>
      <c r="K57" s="584">
        <v>1753869317</v>
      </c>
      <c r="L57" s="584">
        <v>1857844971</v>
      </c>
      <c r="M57" s="584">
        <v>1786476315</v>
      </c>
      <c r="N57" s="584">
        <v>1858869317</v>
      </c>
      <c r="O57" s="725">
        <v>1753869323</v>
      </c>
      <c r="P57" s="1529">
        <v>22159638680</v>
      </c>
      <c r="Q57" s="705">
        <v>0</v>
      </c>
    </row>
    <row r="58" spans="1:17" ht="15" customHeight="1" x14ac:dyDescent="0.25">
      <c r="A58" s="651" t="s">
        <v>61</v>
      </c>
      <c r="B58" s="722" t="s">
        <v>155</v>
      </c>
      <c r="C58" s="1528">
        <v>3278899477</v>
      </c>
      <c r="D58" s="717">
        <v>62082158</v>
      </c>
      <c r="E58" s="717">
        <v>200000000</v>
      </c>
      <c r="F58" s="717">
        <v>300000000</v>
      </c>
      <c r="G58" s="717">
        <v>300000000</v>
      </c>
      <c r="H58" s="717">
        <v>300000000</v>
      </c>
      <c r="I58" s="717">
        <v>316817319</v>
      </c>
      <c r="J58" s="717">
        <v>400000000</v>
      </c>
      <c r="K58" s="717">
        <v>200000000</v>
      </c>
      <c r="L58" s="717">
        <v>200000000</v>
      </c>
      <c r="M58" s="717">
        <v>300000000</v>
      </c>
      <c r="N58" s="717">
        <v>300000000</v>
      </c>
      <c r="O58" s="720">
        <v>400000000</v>
      </c>
      <c r="P58" s="1529">
        <v>3278899477</v>
      </c>
      <c r="Q58" s="705">
        <v>0</v>
      </c>
    </row>
    <row r="59" spans="1:17" ht="15" customHeight="1" x14ac:dyDescent="0.25">
      <c r="A59" s="651" t="s">
        <v>62</v>
      </c>
      <c r="B59" s="722" t="s">
        <v>156</v>
      </c>
      <c r="C59" s="1528">
        <v>1997222023</v>
      </c>
      <c r="D59" s="717">
        <v>6203497</v>
      </c>
      <c r="E59" s="717">
        <v>70000000</v>
      </c>
      <c r="F59" s="717">
        <v>100000000</v>
      </c>
      <c r="G59" s="717">
        <v>150000000</v>
      </c>
      <c r="H59" s="717">
        <v>200000000</v>
      </c>
      <c r="I59" s="717">
        <v>200000000</v>
      </c>
      <c r="J59" s="717">
        <v>250000000</v>
      </c>
      <c r="K59" s="717">
        <v>200000000</v>
      </c>
      <c r="L59" s="717">
        <v>200000000</v>
      </c>
      <c r="M59" s="717">
        <v>200000000</v>
      </c>
      <c r="N59" s="717">
        <v>200000000</v>
      </c>
      <c r="O59" s="720">
        <v>221018526</v>
      </c>
      <c r="P59" s="1529">
        <v>1997222023</v>
      </c>
      <c r="Q59" s="705">
        <v>0</v>
      </c>
    </row>
    <row r="60" spans="1:17" ht="15" customHeight="1" x14ac:dyDescent="0.25">
      <c r="A60" s="651" t="s">
        <v>157</v>
      </c>
      <c r="B60" s="722" t="s">
        <v>652</v>
      </c>
      <c r="C60" s="1528">
        <v>470783</v>
      </c>
      <c r="D60" s="717">
        <v>470783</v>
      </c>
      <c r="E60" s="717"/>
      <c r="F60" s="717"/>
      <c r="G60" s="717"/>
      <c r="H60" s="717"/>
      <c r="I60" s="717"/>
      <c r="J60" s="717"/>
      <c r="K60" s="717"/>
      <c r="L60" s="717"/>
      <c r="M60" s="717"/>
      <c r="N60" s="717"/>
      <c r="O60" s="720"/>
      <c r="P60" s="1529">
        <v>470783</v>
      </c>
      <c r="Q60" s="705">
        <v>0</v>
      </c>
    </row>
    <row r="61" spans="1:17" hidden="1" x14ac:dyDescent="0.25">
      <c r="A61" s="651" t="s">
        <v>158</v>
      </c>
      <c r="B61" s="722" t="s">
        <v>159</v>
      </c>
      <c r="C61" s="1528">
        <v>0</v>
      </c>
      <c r="D61" s="717"/>
      <c r="E61" s="717"/>
      <c r="F61" s="717"/>
      <c r="G61" s="717"/>
      <c r="H61" s="717"/>
      <c r="I61" s="717"/>
      <c r="J61" s="717"/>
      <c r="K61" s="717"/>
      <c r="L61" s="717"/>
      <c r="M61" s="717"/>
      <c r="N61" s="717"/>
      <c r="O61" s="720"/>
      <c r="P61" s="1529">
        <v>0</v>
      </c>
      <c r="Q61" s="705">
        <v>0</v>
      </c>
    </row>
    <row r="62" spans="1:17" ht="15" customHeight="1" x14ac:dyDescent="0.25">
      <c r="A62" s="651" t="s">
        <v>160</v>
      </c>
      <c r="B62" s="722" t="s">
        <v>653</v>
      </c>
      <c r="C62" s="1528">
        <v>724322705</v>
      </c>
      <c r="D62" s="717">
        <v>50000000</v>
      </c>
      <c r="E62" s="717">
        <v>50000000</v>
      </c>
      <c r="F62" s="717">
        <v>140000000</v>
      </c>
      <c r="G62" s="717">
        <v>142000000</v>
      </c>
      <c r="H62" s="717">
        <v>50000000</v>
      </c>
      <c r="I62" s="717">
        <v>50000000</v>
      </c>
      <c r="J62" s="717">
        <v>50000000</v>
      </c>
      <c r="K62" s="717">
        <v>40000000</v>
      </c>
      <c r="L62" s="717">
        <v>40000000</v>
      </c>
      <c r="M62" s="717">
        <v>30000000</v>
      </c>
      <c r="N62" s="717">
        <v>30000000</v>
      </c>
      <c r="O62" s="717">
        <v>52322705</v>
      </c>
      <c r="P62" s="1529">
        <v>724322705</v>
      </c>
      <c r="Q62" s="705">
        <v>0</v>
      </c>
    </row>
    <row r="63" spans="1:17" ht="15" customHeight="1" x14ac:dyDescent="0.25">
      <c r="A63" s="651" t="s">
        <v>161</v>
      </c>
      <c r="B63" s="722" t="s">
        <v>162</v>
      </c>
      <c r="C63" s="1528">
        <v>206015037</v>
      </c>
      <c r="D63" s="717"/>
      <c r="E63" s="717"/>
      <c r="F63" s="717">
        <v>15000000</v>
      </c>
      <c r="G63" s="717">
        <v>20000000</v>
      </c>
      <c r="H63" s="717">
        <v>10000000</v>
      </c>
      <c r="I63" s="717">
        <v>15000000</v>
      </c>
      <c r="J63" s="717">
        <v>20000000</v>
      </c>
      <c r="K63" s="717">
        <v>20000000</v>
      </c>
      <c r="L63" s="717">
        <v>20000000</v>
      </c>
      <c r="M63" s="717">
        <v>20000000</v>
      </c>
      <c r="N63" s="717">
        <v>35000000</v>
      </c>
      <c r="O63" s="720">
        <v>31015037</v>
      </c>
      <c r="P63" s="1529">
        <v>206015037</v>
      </c>
      <c r="Q63" s="705">
        <v>0</v>
      </c>
    </row>
    <row r="64" spans="1:17" ht="15" hidden="1" customHeight="1" x14ac:dyDescent="0.25">
      <c r="A64" s="651" t="s">
        <v>163</v>
      </c>
      <c r="B64" s="722" t="s">
        <v>164</v>
      </c>
      <c r="C64" s="1528">
        <v>0</v>
      </c>
      <c r="D64" s="717"/>
      <c r="E64" s="717"/>
      <c r="F64" s="717"/>
      <c r="G64" s="717"/>
      <c r="H64" s="717"/>
      <c r="I64" s="717"/>
      <c r="J64" s="717"/>
      <c r="K64" s="717"/>
      <c r="L64" s="717"/>
      <c r="M64" s="717"/>
      <c r="N64" s="717"/>
      <c r="O64" s="720"/>
      <c r="P64" s="1529">
        <v>0</v>
      </c>
      <c r="Q64" s="705">
        <v>0</v>
      </c>
    </row>
    <row r="65" spans="1:17" ht="15" customHeight="1" x14ac:dyDescent="0.25">
      <c r="A65" s="651" t="s">
        <v>165</v>
      </c>
      <c r="B65" s="722" t="s">
        <v>45</v>
      </c>
      <c r="C65" s="1528">
        <v>980691234</v>
      </c>
      <c r="D65" s="717"/>
      <c r="E65" s="717"/>
      <c r="F65" s="717">
        <v>20000000</v>
      </c>
      <c r="G65" s="717">
        <v>20000000</v>
      </c>
      <c r="H65" s="717">
        <v>20000000</v>
      </c>
      <c r="I65" s="717">
        <v>5000000</v>
      </c>
      <c r="J65" s="717">
        <v>5000000</v>
      </c>
      <c r="K65" s="717">
        <v>10000000</v>
      </c>
      <c r="L65" s="717">
        <v>120000000</v>
      </c>
      <c r="M65" s="717">
        <v>9186727</v>
      </c>
      <c r="N65" s="717">
        <v>5000000</v>
      </c>
      <c r="O65" s="720">
        <v>766504507</v>
      </c>
      <c r="P65" s="1529">
        <v>980691234</v>
      </c>
      <c r="Q65" s="705">
        <v>0</v>
      </c>
    </row>
    <row r="66" spans="1:17" ht="15" customHeight="1" x14ac:dyDescent="0.25">
      <c r="A66" s="651"/>
      <c r="B66" s="738" t="s">
        <v>1122</v>
      </c>
      <c r="C66" s="1529">
        <v>7187621259</v>
      </c>
      <c r="D66" s="545">
        <v>118756438</v>
      </c>
      <c r="E66" s="545">
        <v>320000000</v>
      </c>
      <c r="F66" s="545">
        <v>575000000</v>
      </c>
      <c r="G66" s="545">
        <v>632000000</v>
      </c>
      <c r="H66" s="545">
        <v>580000000</v>
      </c>
      <c r="I66" s="545">
        <v>586817319</v>
      </c>
      <c r="J66" s="545">
        <v>725000000</v>
      </c>
      <c r="K66" s="545">
        <v>470000000</v>
      </c>
      <c r="L66" s="545">
        <v>580000000</v>
      </c>
      <c r="M66" s="545">
        <v>559186727</v>
      </c>
      <c r="N66" s="545">
        <v>570000000</v>
      </c>
      <c r="O66" s="739">
        <v>1470860775</v>
      </c>
      <c r="P66" s="1529">
        <v>7187621259</v>
      </c>
      <c r="Q66" s="705">
        <v>0</v>
      </c>
    </row>
    <row r="67" spans="1:17" x14ac:dyDescent="0.25">
      <c r="A67" s="651"/>
      <c r="B67" s="738" t="s">
        <v>115</v>
      </c>
      <c r="C67" s="1529">
        <v>29347259939</v>
      </c>
      <c r="D67" s="740">
        <v>2562426883</v>
      </c>
      <c r="E67" s="740">
        <v>2070869317</v>
      </c>
      <c r="F67" s="740">
        <v>2322167406</v>
      </c>
      <c r="G67" s="740">
        <v>2442569317</v>
      </c>
      <c r="H67" s="740">
        <v>2365694318</v>
      </c>
      <c r="I67" s="740">
        <v>2340686636</v>
      </c>
      <c r="J67" s="740">
        <v>2581869317</v>
      </c>
      <c r="K67" s="740">
        <v>2223869317</v>
      </c>
      <c r="L67" s="740">
        <v>2437844971</v>
      </c>
      <c r="M67" s="740">
        <v>2345663042</v>
      </c>
      <c r="N67" s="740">
        <v>2428869317</v>
      </c>
      <c r="O67" s="741">
        <v>3224730098</v>
      </c>
      <c r="P67" s="1529">
        <v>29347259939</v>
      </c>
      <c r="Q67" s="705">
        <v>0</v>
      </c>
    </row>
    <row r="68" spans="1:17" ht="15.75" hidden="1" customHeight="1" x14ac:dyDescent="0.25">
      <c r="A68" s="651" t="s">
        <v>166</v>
      </c>
      <c r="B68" s="722" t="s">
        <v>167</v>
      </c>
      <c r="C68" s="1528"/>
      <c r="D68" s="740"/>
      <c r="E68" s="742"/>
      <c r="F68" s="742"/>
      <c r="G68" s="742"/>
      <c r="H68" s="742"/>
      <c r="I68" s="742"/>
      <c r="J68" s="742"/>
      <c r="K68" s="742"/>
      <c r="L68" s="742"/>
      <c r="M68" s="742"/>
      <c r="N68" s="742"/>
      <c r="O68" s="743"/>
      <c r="P68" s="1529">
        <v>0</v>
      </c>
      <c r="Q68" s="705">
        <v>0</v>
      </c>
    </row>
    <row r="69" spans="1:17" ht="15.75" hidden="1" customHeight="1" x14ac:dyDescent="0.25">
      <c r="A69" s="651" t="s">
        <v>168</v>
      </c>
      <c r="B69" s="722" t="s">
        <v>169</v>
      </c>
      <c r="C69" s="1528"/>
      <c r="D69" s="744"/>
      <c r="E69" s="742"/>
      <c r="F69" s="742"/>
      <c r="G69" s="742"/>
      <c r="H69" s="742"/>
      <c r="I69" s="742"/>
      <c r="J69" s="742"/>
      <c r="K69" s="742"/>
      <c r="L69" s="742"/>
      <c r="M69" s="742"/>
      <c r="N69" s="742"/>
      <c r="O69" s="743"/>
      <c r="P69" s="1529">
        <v>0</v>
      </c>
      <c r="Q69" s="705">
        <v>0</v>
      </c>
    </row>
    <row r="70" spans="1:17" ht="14.25" hidden="1" customHeight="1" x14ac:dyDescent="0.25">
      <c r="A70" s="651" t="s">
        <v>170</v>
      </c>
      <c r="B70" s="722" t="s">
        <v>654</v>
      </c>
      <c r="C70" s="1528"/>
      <c r="D70" s="744"/>
      <c r="E70" s="742"/>
      <c r="F70" s="742"/>
      <c r="G70" s="742"/>
      <c r="H70" s="742"/>
      <c r="I70" s="742"/>
      <c r="J70" s="742"/>
      <c r="K70" s="742"/>
      <c r="L70" s="742"/>
      <c r="M70" s="742"/>
      <c r="N70" s="742"/>
      <c r="O70" s="743"/>
      <c r="P70" s="1529">
        <v>0</v>
      </c>
      <c r="Q70" s="705">
        <v>0</v>
      </c>
    </row>
    <row r="71" spans="1:17" ht="15.75" hidden="1" customHeight="1" x14ac:dyDescent="0.25">
      <c r="A71" s="651" t="s">
        <v>171</v>
      </c>
      <c r="B71" s="722" t="s">
        <v>172</v>
      </c>
      <c r="C71" s="1528"/>
      <c r="D71" s="744"/>
      <c r="E71" s="742"/>
      <c r="F71" s="742"/>
      <c r="G71" s="742"/>
      <c r="H71" s="742"/>
      <c r="I71" s="742"/>
      <c r="J71" s="742"/>
      <c r="K71" s="742"/>
      <c r="L71" s="742"/>
      <c r="M71" s="742"/>
      <c r="N71" s="742"/>
      <c r="O71" s="743"/>
      <c r="P71" s="1529">
        <v>0</v>
      </c>
      <c r="Q71" s="705">
        <v>0</v>
      </c>
    </row>
    <row r="72" spans="1:17" ht="15.75" customHeight="1" x14ac:dyDescent="0.25">
      <c r="A72" s="1786" t="s">
        <v>170</v>
      </c>
      <c r="B72" s="722" t="s">
        <v>654</v>
      </c>
      <c r="C72" s="1528">
        <v>2037833700</v>
      </c>
      <c r="D72" s="744"/>
      <c r="E72" s="742"/>
      <c r="F72" s="742">
        <v>2037833700</v>
      </c>
      <c r="G72" s="742"/>
      <c r="H72" s="742"/>
      <c r="I72" s="742"/>
      <c r="J72" s="742"/>
      <c r="K72" s="742"/>
      <c r="L72" s="742"/>
      <c r="M72" s="742"/>
      <c r="N72" s="742"/>
      <c r="O72" s="743"/>
      <c r="P72" s="1529">
        <v>2037833700</v>
      </c>
      <c r="Q72" s="705">
        <v>0</v>
      </c>
    </row>
    <row r="73" spans="1:17" ht="15.75" customHeight="1" x14ac:dyDescent="0.25">
      <c r="A73" s="651" t="s">
        <v>656</v>
      </c>
      <c r="B73" s="722" t="s">
        <v>634</v>
      </c>
      <c r="C73" s="1528">
        <v>115985734</v>
      </c>
      <c r="D73" s="744">
        <v>115985734</v>
      </c>
      <c r="E73" s="742"/>
      <c r="F73" s="742"/>
      <c r="G73" s="742"/>
      <c r="H73" s="742"/>
      <c r="I73" s="742"/>
      <c r="J73" s="742"/>
      <c r="K73" s="742"/>
      <c r="L73" s="742"/>
      <c r="M73" s="742"/>
      <c r="N73" s="742"/>
      <c r="O73" s="743"/>
      <c r="P73" s="1529">
        <v>115985734</v>
      </c>
      <c r="Q73" s="705">
        <v>0</v>
      </c>
    </row>
    <row r="74" spans="1:17" ht="15.75" hidden="1" customHeight="1" x14ac:dyDescent="0.25">
      <c r="A74" s="651" t="s">
        <v>136</v>
      </c>
      <c r="B74" s="716" t="s">
        <v>173</v>
      </c>
      <c r="C74" s="1528"/>
      <c r="D74" s="744"/>
      <c r="E74" s="742"/>
      <c r="F74" s="742"/>
      <c r="G74" s="742"/>
      <c r="H74" s="742"/>
      <c r="I74" s="742"/>
      <c r="J74" s="742"/>
      <c r="K74" s="742"/>
      <c r="L74" s="742"/>
      <c r="M74" s="742"/>
      <c r="N74" s="742"/>
      <c r="O74" s="743"/>
      <c r="P74" s="1529">
        <v>0</v>
      </c>
      <c r="Q74" s="705">
        <v>0</v>
      </c>
    </row>
    <row r="75" spans="1:17" ht="15.75" hidden="1" customHeight="1" x14ac:dyDescent="0.25">
      <c r="A75" s="651" t="s">
        <v>138</v>
      </c>
      <c r="B75" s="716" t="s">
        <v>174</v>
      </c>
      <c r="C75" s="1528"/>
      <c r="D75" s="744"/>
      <c r="E75" s="742"/>
      <c r="F75" s="742"/>
      <c r="G75" s="742"/>
      <c r="H75" s="742"/>
      <c r="I75" s="742"/>
      <c r="J75" s="742"/>
      <c r="K75" s="742"/>
      <c r="L75" s="742"/>
      <c r="M75" s="742"/>
      <c r="N75" s="742"/>
      <c r="O75" s="743"/>
      <c r="P75" s="1529">
        <v>0</v>
      </c>
      <c r="Q75" s="705">
        <v>0</v>
      </c>
    </row>
    <row r="76" spans="1:17" ht="15.75" hidden="1" customHeight="1" x14ac:dyDescent="0.25">
      <c r="A76" s="651" t="s">
        <v>140</v>
      </c>
      <c r="B76" s="716" t="s">
        <v>175</v>
      </c>
      <c r="C76" s="1528"/>
      <c r="D76" s="744"/>
      <c r="E76" s="742"/>
      <c r="F76" s="742"/>
      <c r="G76" s="742"/>
      <c r="H76" s="742"/>
      <c r="I76" s="742"/>
      <c r="J76" s="742"/>
      <c r="K76" s="742"/>
      <c r="L76" s="742"/>
      <c r="M76" s="742"/>
      <c r="N76" s="742"/>
      <c r="O76" s="743"/>
      <c r="P76" s="1529">
        <v>0</v>
      </c>
      <c r="Q76" s="705">
        <v>0</v>
      </c>
    </row>
    <row r="77" spans="1:17" ht="15.75" hidden="1" customHeight="1" x14ac:dyDescent="0.25">
      <c r="A77" s="651" t="s">
        <v>176</v>
      </c>
      <c r="B77" s="716" t="s">
        <v>177</v>
      </c>
      <c r="C77" s="1528"/>
      <c r="D77" s="744"/>
      <c r="E77" s="742"/>
      <c r="F77" s="742"/>
      <c r="G77" s="742"/>
      <c r="H77" s="742"/>
      <c r="I77" s="742"/>
      <c r="J77" s="742"/>
      <c r="K77" s="742"/>
      <c r="L77" s="742"/>
      <c r="M77" s="742"/>
      <c r="N77" s="742"/>
      <c r="O77" s="743"/>
      <c r="P77" s="1529">
        <v>0</v>
      </c>
      <c r="Q77" s="705">
        <v>0</v>
      </c>
    </row>
    <row r="78" spans="1:17" ht="15.75" customHeight="1" thickBot="1" x14ac:dyDescent="0.3">
      <c r="A78" s="651"/>
      <c r="B78" s="723" t="s">
        <v>676</v>
      </c>
      <c r="C78" s="1529">
        <v>2153819434</v>
      </c>
      <c r="D78" s="545">
        <v>115985734</v>
      </c>
      <c r="E78" s="545">
        <v>0</v>
      </c>
      <c r="F78" s="545">
        <v>2037833700</v>
      </c>
      <c r="G78" s="545">
        <v>0</v>
      </c>
      <c r="H78" s="545">
        <v>0</v>
      </c>
      <c r="I78" s="545">
        <v>0</v>
      </c>
      <c r="J78" s="545">
        <v>0</v>
      </c>
      <c r="K78" s="545">
        <v>0</v>
      </c>
      <c r="L78" s="545">
        <v>0</v>
      </c>
      <c r="M78" s="545">
        <v>0</v>
      </c>
      <c r="N78" s="545">
        <v>0</v>
      </c>
      <c r="O78" s="545">
        <v>0</v>
      </c>
      <c r="P78" s="1529">
        <v>2153819434</v>
      </c>
      <c r="Q78" s="705">
        <v>0</v>
      </c>
    </row>
    <row r="79" spans="1:17" s="755" customFormat="1" ht="27" hidden="1" customHeight="1" thickBot="1" x14ac:dyDescent="0.25">
      <c r="A79" s="1130"/>
      <c r="B79" s="1127" t="s">
        <v>684</v>
      </c>
      <c r="C79" s="1530"/>
      <c r="D79" s="1131">
        <v>2678412617</v>
      </c>
      <c r="E79" s="1131"/>
      <c r="F79" s="1131"/>
      <c r="G79" s="1131"/>
      <c r="H79" s="1131"/>
      <c r="I79" s="1131"/>
      <c r="J79" s="1131"/>
      <c r="K79" s="1131"/>
      <c r="L79" s="1131"/>
      <c r="M79" s="1131"/>
      <c r="N79" s="1131"/>
      <c r="O79" s="1132"/>
      <c r="P79" s="1530"/>
      <c r="Q79" s="754"/>
    </row>
    <row r="80" spans="1:17" ht="15.75" hidden="1" customHeight="1" thickBot="1" x14ac:dyDescent="0.3">
      <c r="A80" s="745"/>
      <c r="B80" s="141" t="s">
        <v>145</v>
      </c>
      <c r="C80" s="728"/>
      <c r="D80" s="740"/>
      <c r="E80" s="746"/>
      <c r="F80" s="746"/>
      <c r="G80" s="746"/>
      <c r="H80" s="746"/>
      <c r="I80" s="746"/>
      <c r="J80" s="746"/>
      <c r="K80" s="746"/>
      <c r="L80" s="746"/>
      <c r="M80" s="746"/>
      <c r="N80" s="746"/>
      <c r="O80" s="747"/>
      <c r="P80" s="728"/>
      <c r="Q80" s="705">
        <v>0</v>
      </c>
    </row>
    <row r="81" spans="1:17" s="1536" customFormat="1" ht="35.25" customHeight="1" thickBot="1" x14ac:dyDescent="0.25">
      <c r="A81" s="1539"/>
      <c r="B81" s="1532" t="s">
        <v>178</v>
      </c>
      <c r="C81" s="1533">
        <v>31501079373</v>
      </c>
      <c r="D81" s="1534">
        <v>2678412617</v>
      </c>
      <c r="E81" s="1534">
        <v>2070869317</v>
      </c>
      <c r="F81" s="1534">
        <v>4360001106</v>
      </c>
      <c r="G81" s="1534">
        <v>2442569317</v>
      </c>
      <c r="H81" s="1534">
        <v>2365694318</v>
      </c>
      <c r="I81" s="1534">
        <v>2340686636</v>
      </c>
      <c r="J81" s="1534">
        <v>2581869317</v>
      </c>
      <c r="K81" s="1534">
        <v>2223869317</v>
      </c>
      <c r="L81" s="1534">
        <v>2437844971</v>
      </c>
      <c r="M81" s="1534">
        <v>2345663042</v>
      </c>
      <c r="N81" s="1534">
        <v>2428869317</v>
      </c>
      <c r="O81" s="1534">
        <v>3224730098</v>
      </c>
      <c r="P81" s="1533">
        <v>31501079373</v>
      </c>
      <c r="Q81" s="1535">
        <v>0</v>
      </c>
    </row>
    <row r="82" spans="1:17" ht="47.25" customHeight="1" thickBot="1" x14ac:dyDescent="0.3">
      <c r="A82" s="266"/>
      <c r="B82" s="748" t="s">
        <v>682</v>
      </c>
      <c r="C82" s="1540"/>
      <c r="D82" s="749">
        <v>8007459396</v>
      </c>
      <c r="E82" s="709">
        <v>7049630019</v>
      </c>
      <c r="F82" s="709">
        <v>5075046218</v>
      </c>
      <c r="G82" s="709">
        <v>6220894206</v>
      </c>
      <c r="H82" s="709">
        <v>4868239828</v>
      </c>
      <c r="I82" s="709">
        <v>3765470497</v>
      </c>
      <c r="J82" s="709">
        <v>2194018485</v>
      </c>
      <c r="K82" s="709">
        <v>1586189108</v>
      </c>
      <c r="L82" s="709">
        <v>1533761442</v>
      </c>
      <c r="M82" s="709">
        <v>2373515705</v>
      </c>
      <c r="N82" s="709">
        <v>1656769000</v>
      </c>
      <c r="O82" s="750">
        <v>0</v>
      </c>
      <c r="P82" s="1541"/>
    </row>
    <row r="83" spans="1:17" s="755" customFormat="1" ht="24.75" customHeight="1" x14ac:dyDescent="0.2">
      <c r="A83" s="751"/>
      <c r="B83" s="752"/>
      <c r="C83" s="753"/>
      <c r="D83" s="753"/>
      <c r="E83" s="753"/>
      <c r="F83" s="753"/>
      <c r="G83" s="753"/>
      <c r="H83" s="753"/>
      <c r="I83" s="753"/>
      <c r="J83" s="753"/>
      <c r="K83" s="753"/>
      <c r="L83" s="753"/>
      <c r="M83" s="753"/>
      <c r="N83" s="753"/>
      <c r="O83" s="753"/>
      <c r="P83" s="753"/>
      <c r="Q83" s="754"/>
    </row>
    <row r="85" spans="1:17" x14ac:dyDescent="0.25">
      <c r="C85" s="705">
        <v>0</v>
      </c>
      <c r="P85" s="705"/>
    </row>
    <row r="86" spans="1:17" x14ac:dyDescent="0.25">
      <c r="C86" s="705">
        <v>31501079373</v>
      </c>
    </row>
    <row r="87" spans="1:17" x14ac:dyDescent="0.25">
      <c r="C87" s="705">
        <v>31501079373</v>
      </c>
    </row>
    <row r="88" spans="1:17" x14ac:dyDescent="0.25">
      <c r="C88" s="705">
        <v>0</v>
      </c>
    </row>
    <row r="89" spans="1:17" x14ac:dyDescent="0.25">
      <c r="C89" s="705">
        <v>0</v>
      </c>
    </row>
  </sheetData>
  <mergeCells count="2">
    <mergeCell ref="A2:B2"/>
    <mergeCell ref="D31:O32"/>
  </mergeCells>
  <printOptions horizontalCentered="1"/>
  <pageMargins left="0.23622047244094491" right="0.23622047244094491" top="0.74803149606299213" bottom="0.35433070866141736" header="0.31496062992125984" footer="0.31496062992125984"/>
  <pageSetup paperSize="9" scale="52" orientation="landscape" r:id="rId1"/>
  <headerFooter alignWithMargins="0">
    <oddHeader>&amp;C&amp;"Arial,Félkövér"&amp;18Budapest Főváros VIII. kerület Józsefvárosi Önkormányzat
 előirányzat-felhasználási terve 2022. évre&amp;R&amp;"Times New Roman,Félkövér"&amp;11 12. melléklet a(z) ...../2022.(     ) önkormányzati rendelethez</oddHead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36"/>
  <sheetViews>
    <sheetView view="pageBreakPreview" zoomScaleNormal="100" zoomScaleSheetLayoutView="100" workbookViewId="0">
      <pane xSplit="1" ySplit="7" topLeftCell="B8" activePane="bottomRight" state="frozen"/>
      <selection activeCell="I19" sqref="I19"/>
      <selection pane="topRight" activeCell="I19" sqref="I19"/>
      <selection pane="bottomLeft" activeCell="I19" sqref="I19"/>
      <selection pane="bottomRight" activeCell="H46" sqref="H46"/>
    </sheetView>
  </sheetViews>
  <sheetFormatPr defaultColWidth="9.140625" defaultRowHeight="15" x14ac:dyDescent="0.25"/>
  <cols>
    <col min="1" max="1" width="48.42578125" style="64" customWidth="1"/>
    <col min="2" max="19" width="14.5703125" style="66" customWidth="1"/>
    <col min="20" max="20" width="16.85546875" style="66" customWidth="1"/>
    <col min="21" max="21" width="16.7109375" style="66" customWidth="1"/>
    <col min="22" max="22" width="14" style="66" customWidth="1"/>
    <col min="23" max="23" width="16" style="77" customWidth="1"/>
    <col min="24" max="24" width="16.140625" style="77" customWidth="1"/>
    <col min="25" max="25" width="15.7109375" style="77" customWidth="1"/>
    <col min="26" max="26" width="10.42578125" style="69" customWidth="1"/>
    <col min="27" max="28" width="9.140625" style="64" customWidth="1"/>
    <col min="29" max="16384" width="9.140625" style="64"/>
  </cols>
  <sheetData>
    <row r="1" spans="1:26" s="84" customFormat="1" ht="15.75" thickBot="1" x14ac:dyDescent="0.3">
      <c r="A1" s="59"/>
      <c r="B1" s="698"/>
      <c r="C1" s="699"/>
      <c r="D1" s="698"/>
      <c r="E1" s="700"/>
      <c r="F1" s="701"/>
      <c r="G1" s="704" t="s">
        <v>812</v>
      </c>
      <c r="H1" s="700"/>
      <c r="I1" s="701"/>
      <c r="J1" s="700"/>
      <c r="K1" s="700"/>
      <c r="L1" s="701"/>
      <c r="M1" s="704" t="s">
        <v>812</v>
      </c>
      <c r="N1" s="700"/>
      <c r="O1" s="701"/>
      <c r="P1" s="700"/>
      <c r="Q1" s="700"/>
      <c r="R1" s="701"/>
      <c r="S1" s="704" t="s">
        <v>812</v>
      </c>
      <c r="T1" s="700"/>
      <c r="U1" s="701"/>
      <c r="V1" s="700"/>
      <c r="W1" s="702"/>
      <c r="X1" s="703"/>
      <c r="Y1" s="704" t="s">
        <v>812</v>
      </c>
      <c r="Z1" s="80"/>
    </row>
    <row r="2" spans="1:26" s="1280" customFormat="1" ht="39" customHeight="1" x14ac:dyDescent="0.25">
      <c r="A2" s="1359" t="s">
        <v>282</v>
      </c>
      <c r="B2" s="2178" t="s">
        <v>908</v>
      </c>
      <c r="C2" s="2179"/>
      <c r="D2" s="2180"/>
      <c r="E2" s="2178" t="s">
        <v>910</v>
      </c>
      <c r="F2" s="2179"/>
      <c r="G2" s="2180"/>
      <c r="H2" s="2178" t="s">
        <v>791</v>
      </c>
      <c r="I2" s="2179"/>
      <c r="J2" s="2179"/>
      <c r="K2" s="2178" t="s">
        <v>1255</v>
      </c>
      <c r="L2" s="2179"/>
      <c r="M2" s="2180"/>
      <c r="N2" s="2089" t="s">
        <v>336</v>
      </c>
      <c r="O2" s="2090"/>
      <c r="P2" s="2091"/>
      <c r="Q2" s="2089" t="s">
        <v>37</v>
      </c>
      <c r="R2" s="2190"/>
      <c r="S2" s="2191"/>
      <c r="T2" s="2089" t="s">
        <v>278</v>
      </c>
      <c r="U2" s="2190"/>
      <c r="V2" s="2191"/>
      <c r="W2" s="2187" t="s">
        <v>1112</v>
      </c>
      <c r="X2" s="2188"/>
      <c r="Y2" s="2189"/>
      <c r="Z2" s="1542"/>
    </row>
    <row r="3" spans="1:26" s="1544" customFormat="1" ht="18.75" customHeight="1" x14ac:dyDescent="0.25">
      <c r="A3" s="1284"/>
      <c r="B3" s="2082" t="s">
        <v>1312</v>
      </c>
      <c r="C3" s="2181"/>
      <c r="D3" s="2181"/>
      <c r="E3" s="2082" t="s">
        <v>1312</v>
      </c>
      <c r="F3" s="2181"/>
      <c r="G3" s="2181"/>
      <c r="H3" s="2082" t="s">
        <v>1312</v>
      </c>
      <c r="I3" s="2181"/>
      <c r="J3" s="2181"/>
      <c r="K3" s="2082" t="s">
        <v>1312</v>
      </c>
      <c r="L3" s="2181"/>
      <c r="M3" s="2181"/>
      <c r="N3" s="2070" t="s">
        <v>1312</v>
      </c>
      <c r="O3" s="2185"/>
      <c r="P3" s="2186"/>
      <c r="Q3" s="2070" t="s">
        <v>1312</v>
      </c>
      <c r="R3" s="2185"/>
      <c r="S3" s="2186"/>
      <c r="T3" s="2070" t="s">
        <v>1312</v>
      </c>
      <c r="U3" s="2185"/>
      <c r="V3" s="2186"/>
      <c r="W3" s="2070" t="s">
        <v>1312</v>
      </c>
      <c r="X3" s="2185"/>
      <c r="Y3" s="2186"/>
      <c r="Z3" s="1543"/>
    </row>
    <row r="4" spans="1:26" s="1339" customFormat="1" hidden="1" x14ac:dyDescent="0.2">
      <c r="A4" s="1284"/>
      <c r="B4" s="2177"/>
      <c r="C4" s="2074"/>
      <c r="D4" s="2074"/>
      <c r="E4" s="2177"/>
      <c r="F4" s="2074"/>
      <c r="G4" s="2182"/>
      <c r="H4" s="2177"/>
      <c r="I4" s="2074"/>
      <c r="J4" s="2074"/>
      <c r="K4" s="2177"/>
      <c r="L4" s="2074"/>
      <c r="M4" s="2182"/>
      <c r="N4" s="2183"/>
      <c r="O4" s="2077"/>
      <c r="P4" s="2184"/>
      <c r="Q4" s="2183"/>
      <c r="R4" s="2077"/>
      <c r="S4" s="2184"/>
      <c r="T4" s="2183"/>
      <c r="U4" s="2077"/>
      <c r="V4" s="2184"/>
      <c r="W4" s="2183"/>
      <c r="X4" s="2077"/>
      <c r="Y4" s="2184"/>
      <c r="Z4" s="1545"/>
    </row>
    <row r="5" spans="1:26" s="1339" customFormat="1" hidden="1" x14ac:dyDescent="0.2">
      <c r="A5" s="1284"/>
      <c r="B5" s="1364"/>
      <c r="C5" s="1365"/>
      <c r="D5" s="1365"/>
      <c r="E5" s="1364"/>
      <c r="F5" s="1365"/>
      <c r="G5" s="1366"/>
      <c r="H5" s="1364"/>
      <c r="I5" s="1365"/>
      <c r="J5" s="1365"/>
      <c r="K5" s="1364"/>
      <c r="L5" s="1365"/>
      <c r="M5" s="1366"/>
      <c r="N5" s="1367"/>
      <c r="O5" s="1362"/>
      <c r="P5" s="1363"/>
      <c r="Q5" s="1367"/>
      <c r="R5" s="1362"/>
      <c r="S5" s="1363"/>
      <c r="T5" s="1367"/>
      <c r="U5" s="1362"/>
      <c r="V5" s="1363"/>
      <c r="W5" s="1367"/>
      <c r="X5" s="1362"/>
      <c r="Y5" s="1363"/>
      <c r="Z5" s="1545"/>
    </row>
    <row r="6" spans="1:26" s="1339" customFormat="1" ht="27" customHeight="1" x14ac:dyDescent="0.2">
      <c r="A6" s="1284" t="s">
        <v>92</v>
      </c>
      <c r="B6" s="1546" t="s">
        <v>39</v>
      </c>
      <c r="C6" s="1547" t="s">
        <v>40</v>
      </c>
      <c r="D6" s="1548" t="s">
        <v>38</v>
      </c>
      <c r="E6" s="1546" t="s">
        <v>39</v>
      </c>
      <c r="F6" s="1547" t="s">
        <v>40</v>
      </c>
      <c r="G6" s="1549" t="s">
        <v>38</v>
      </c>
      <c r="H6" s="1546" t="s">
        <v>39</v>
      </c>
      <c r="I6" s="1547" t="s">
        <v>40</v>
      </c>
      <c r="J6" s="1548" t="s">
        <v>38</v>
      </c>
      <c r="K6" s="1546" t="s">
        <v>39</v>
      </c>
      <c r="L6" s="1547" t="s">
        <v>40</v>
      </c>
      <c r="M6" s="1549" t="s">
        <v>38</v>
      </c>
      <c r="N6" s="1550" t="s">
        <v>39</v>
      </c>
      <c r="O6" s="1551" t="s">
        <v>40</v>
      </c>
      <c r="P6" s="1552" t="s">
        <v>38</v>
      </c>
      <c r="Q6" s="1550" t="s">
        <v>39</v>
      </c>
      <c r="R6" s="1551" t="s">
        <v>40</v>
      </c>
      <c r="S6" s="1552" t="s">
        <v>38</v>
      </c>
      <c r="T6" s="1550" t="s">
        <v>39</v>
      </c>
      <c r="U6" s="1551" t="s">
        <v>40</v>
      </c>
      <c r="V6" s="1552" t="s">
        <v>38</v>
      </c>
      <c r="W6" s="1550" t="s">
        <v>39</v>
      </c>
      <c r="X6" s="1551" t="s">
        <v>40</v>
      </c>
      <c r="Y6" s="1552" t="s">
        <v>38</v>
      </c>
      <c r="Z6" s="1545"/>
    </row>
    <row r="7" spans="1:26" s="133" customFormat="1" ht="15.75" thickBot="1" x14ac:dyDescent="0.25">
      <c r="A7" s="61"/>
      <c r="B7" s="757" t="s">
        <v>267</v>
      </c>
      <c r="C7" s="1191" t="s">
        <v>224</v>
      </c>
      <c r="D7" s="1554" t="s">
        <v>222</v>
      </c>
      <c r="E7" s="757" t="s">
        <v>223</v>
      </c>
      <c r="F7" s="1191" t="s">
        <v>60</v>
      </c>
      <c r="G7" s="1192" t="s">
        <v>61</v>
      </c>
      <c r="H7" s="757" t="s">
        <v>62</v>
      </c>
      <c r="I7" s="1191" t="s">
        <v>65</v>
      </c>
      <c r="J7" s="1554" t="s">
        <v>66</v>
      </c>
      <c r="K7" s="757" t="s">
        <v>230</v>
      </c>
      <c r="L7" s="1191" t="s">
        <v>67</v>
      </c>
      <c r="M7" s="1192" t="s">
        <v>23</v>
      </c>
      <c r="N7" s="757" t="s">
        <v>24</v>
      </c>
      <c r="O7" s="1191" t="s">
        <v>25</v>
      </c>
      <c r="P7" s="1192" t="s">
        <v>26</v>
      </c>
      <c r="Q7" s="757" t="s">
        <v>27</v>
      </c>
      <c r="R7" s="1191" t="s">
        <v>289</v>
      </c>
      <c r="S7" s="1192" t="s">
        <v>28</v>
      </c>
      <c r="T7" s="757" t="s">
        <v>29</v>
      </c>
      <c r="U7" s="1191" t="s">
        <v>290</v>
      </c>
      <c r="V7" s="1192" t="s">
        <v>63</v>
      </c>
      <c r="W7" s="149" t="s">
        <v>64</v>
      </c>
      <c r="X7" s="1193" t="s">
        <v>269</v>
      </c>
      <c r="Y7" s="1194" t="s">
        <v>270</v>
      </c>
      <c r="Z7" s="134"/>
    </row>
    <row r="8" spans="1:26" s="36" customFormat="1" ht="23.25" customHeight="1" x14ac:dyDescent="0.25">
      <c r="A8" s="1180" t="s">
        <v>575</v>
      </c>
      <c r="B8" s="603"/>
      <c r="C8" s="603"/>
      <c r="D8" s="603"/>
      <c r="E8" s="669"/>
      <c r="F8" s="597"/>
      <c r="G8" s="670"/>
      <c r="H8" s="603"/>
      <c r="I8" s="603"/>
      <c r="J8" s="603"/>
      <c r="K8" s="669"/>
      <c r="L8" s="597"/>
      <c r="M8" s="670"/>
      <c r="N8" s="669"/>
      <c r="O8" s="597"/>
      <c r="P8" s="670"/>
      <c r="Q8" s="669"/>
      <c r="R8" s="597"/>
      <c r="S8" s="670"/>
      <c r="T8" s="669"/>
      <c r="U8" s="597"/>
      <c r="V8" s="670"/>
      <c r="W8" s="669"/>
      <c r="X8" s="597"/>
      <c r="Y8" s="670"/>
      <c r="Z8" s="34"/>
    </row>
    <row r="9" spans="1:26" ht="15" hidden="1" customHeight="1" x14ac:dyDescent="0.25">
      <c r="A9" s="1181" t="s">
        <v>358</v>
      </c>
      <c r="B9" s="536"/>
      <c r="C9" s="536"/>
      <c r="D9" s="536"/>
      <c r="E9" s="671"/>
      <c r="F9" s="582"/>
      <c r="G9" s="672"/>
      <c r="H9" s="536"/>
      <c r="I9" s="536"/>
      <c r="J9" s="536"/>
      <c r="K9" s="671"/>
      <c r="L9" s="582"/>
      <c r="M9" s="672"/>
      <c r="N9" s="671"/>
      <c r="O9" s="582"/>
      <c r="P9" s="672"/>
      <c r="Q9" s="671"/>
      <c r="R9" s="582"/>
      <c r="S9" s="672"/>
      <c r="T9" s="671"/>
      <c r="U9" s="582"/>
      <c r="V9" s="672"/>
      <c r="W9" s="687"/>
      <c r="X9" s="688"/>
      <c r="Y9" s="689"/>
    </row>
    <row r="10" spans="1:26" ht="15" customHeight="1" x14ac:dyDescent="0.25">
      <c r="A10" s="1181" t="s">
        <v>358</v>
      </c>
      <c r="B10" s="606">
        <v>778887910</v>
      </c>
      <c r="C10" s="606">
        <v>284346484</v>
      </c>
      <c r="D10" s="606"/>
      <c r="E10" s="673">
        <v>916033194</v>
      </c>
      <c r="F10" s="625">
        <v>126981979</v>
      </c>
      <c r="G10" s="674"/>
      <c r="H10" s="606">
        <v>2268485181</v>
      </c>
      <c r="I10" s="606">
        <v>61258895</v>
      </c>
      <c r="K10" s="673">
        <v>924233317</v>
      </c>
      <c r="L10" s="625">
        <v>296627879</v>
      </c>
      <c r="M10" s="674"/>
      <c r="N10" s="673">
        <v>4887639602</v>
      </c>
      <c r="O10" s="625">
        <v>769215237</v>
      </c>
      <c r="P10" s="674">
        <v>0</v>
      </c>
      <c r="Q10" s="673">
        <v>1757910750</v>
      </c>
      <c r="R10" s="625">
        <v>108070774</v>
      </c>
      <c r="S10" s="674">
        <v>121352027</v>
      </c>
      <c r="T10" s="673">
        <v>167478036</v>
      </c>
      <c r="U10" s="625">
        <v>102304429</v>
      </c>
      <c r="V10" s="674"/>
      <c r="W10" s="690">
        <v>6813028388</v>
      </c>
      <c r="X10" s="691">
        <v>979590440</v>
      </c>
      <c r="Y10" s="692">
        <v>121352027</v>
      </c>
    </row>
    <row r="11" spans="1:26" ht="15" hidden="1" customHeight="1" x14ac:dyDescent="0.25">
      <c r="A11" s="1181" t="s">
        <v>445</v>
      </c>
      <c r="B11" s="606"/>
      <c r="C11" s="606"/>
      <c r="D11" s="606"/>
      <c r="E11" s="673"/>
      <c r="F11" s="625"/>
      <c r="G11" s="674"/>
      <c r="H11" s="606"/>
      <c r="I11" s="606"/>
      <c r="K11" s="673"/>
      <c r="L11" s="625"/>
      <c r="M11" s="674"/>
      <c r="N11" s="673">
        <v>0</v>
      </c>
      <c r="O11" s="625">
        <v>0</v>
      </c>
      <c r="P11" s="674">
        <v>0</v>
      </c>
      <c r="Q11" s="673"/>
      <c r="R11" s="625"/>
      <c r="S11" s="674"/>
      <c r="T11" s="673"/>
      <c r="U11" s="625"/>
      <c r="V11" s="674"/>
      <c r="W11" s="690">
        <v>0</v>
      </c>
      <c r="X11" s="691">
        <v>0</v>
      </c>
      <c r="Y11" s="692">
        <v>0</v>
      </c>
    </row>
    <row r="12" spans="1:26" s="66" customFormat="1" ht="14.25" customHeight="1" x14ac:dyDescent="0.25">
      <c r="A12" s="1181" t="s">
        <v>446</v>
      </c>
      <c r="B12" s="606">
        <v>123969199</v>
      </c>
      <c r="C12" s="606">
        <v>42212813</v>
      </c>
      <c r="D12" s="606"/>
      <c r="E12" s="673">
        <v>133498204</v>
      </c>
      <c r="F12" s="625">
        <v>21322546</v>
      </c>
      <c r="G12" s="674"/>
      <c r="H12" s="606">
        <v>297286117</v>
      </c>
      <c r="I12" s="606">
        <v>13090356</v>
      </c>
      <c r="K12" s="673">
        <v>142762557</v>
      </c>
      <c r="L12" s="625">
        <v>43532524</v>
      </c>
      <c r="M12" s="674"/>
      <c r="N12" s="673">
        <v>697516077</v>
      </c>
      <c r="O12" s="625">
        <v>120158239</v>
      </c>
      <c r="P12" s="674">
        <v>0</v>
      </c>
      <c r="Q12" s="673">
        <v>274499999</v>
      </c>
      <c r="R12" s="625">
        <v>20901266</v>
      </c>
      <c r="S12" s="674">
        <v>16928438</v>
      </c>
      <c r="T12" s="1678">
        <v>22712217</v>
      </c>
      <c r="U12" s="626">
        <v>20711124</v>
      </c>
      <c r="V12" s="674"/>
      <c r="W12" s="690">
        <v>994728293</v>
      </c>
      <c r="X12" s="691">
        <v>161770629</v>
      </c>
      <c r="Y12" s="692">
        <v>16928438</v>
      </c>
      <c r="Z12" s="70"/>
    </row>
    <row r="13" spans="1:26" hidden="1" x14ac:dyDescent="0.25">
      <c r="A13" s="1182" t="s">
        <v>447</v>
      </c>
      <c r="B13" s="606"/>
      <c r="C13" s="606"/>
      <c r="D13" s="606"/>
      <c r="E13" s="673"/>
      <c r="F13" s="625"/>
      <c r="G13" s="674"/>
      <c r="H13" s="606"/>
      <c r="I13" s="606"/>
      <c r="K13" s="673"/>
      <c r="L13" s="625"/>
      <c r="M13" s="674"/>
      <c r="N13" s="673">
        <v>0</v>
      </c>
      <c r="O13" s="625">
        <v>0</v>
      </c>
      <c r="P13" s="674">
        <v>0</v>
      </c>
      <c r="Q13" s="673"/>
      <c r="R13" s="625"/>
      <c r="S13" s="674"/>
      <c r="T13" s="1678"/>
      <c r="U13" s="626"/>
      <c r="V13" s="674"/>
      <c r="W13" s="690">
        <v>0</v>
      </c>
      <c r="X13" s="691">
        <v>0</v>
      </c>
      <c r="Y13" s="692">
        <v>0</v>
      </c>
    </row>
    <row r="14" spans="1:26" ht="15" hidden="1" customHeight="1" x14ac:dyDescent="0.25">
      <c r="A14" s="1181" t="s">
        <v>995</v>
      </c>
      <c r="B14" s="606"/>
      <c r="C14" s="606"/>
      <c r="D14" s="606"/>
      <c r="E14" s="673"/>
      <c r="F14" s="625"/>
      <c r="G14" s="674"/>
      <c r="H14" s="606"/>
      <c r="I14" s="606"/>
      <c r="K14" s="673"/>
      <c r="L14" s="625"/>
      <c r="M14" s="674"/>
      <c r="N14" s="673">
        <v>0</v>
      </c>
      <c r="O14" s="625">
        <v>0</v>
      </c>
      <c r="P14" s="674">
        <v>0</v>
      </c>
      <c r="Q14" s="673"/>
      <c r="R14" s="625"/>
      <c r="S14" s="674"/>
      <c r="T14" s="1678"/>
      <c r="U14" s="626"/>
      <c r="V14" s="674"/>
      <c r="W14" s="690">
        <v>0</v>
      </c>
      <c r="X14" s="691">
        <v>0</v>
      </c>
      <c r="Y14" s="692">
        <v>0</v>
      </c>
    </row>
    <row r="15" spans="1:26" ht="15" hidden="1" customHeight="1" x14ac:dyDescent="0.25">
      <c r="A15" s="1182"/>
      <c r="B15" s="606"/>
      <c r="C15" s="606"/>
      <c r="D15" s="606"/>
      <c r="E15" s="673"/>
      <c r="F15" s="625"/>
      <c r="G15" s="674"/>
      <c r="H15" s="606"/>
      <c r="I15" s="606"/>
      <c r="K15" s="673"/>
      <c r="L15" s="625"/>
      <c r="M15" s="674"/>
      <c r="N15" s="673">
        <v>0</v>
      </c>
      <c r="O15" s="625">
        <v>0</v>
      </c>
      <c r="P15" s="674">
        <v>0</v>
      </c>
      <c r="Q15" s="673"/>
      <c r="R15" s="625"/>
      <c r="S15" s="674"/>
      <c r="T15" s="1678"/>
      <c r="U15" s="626"/>
      <c r="V15" s="674"/>
      <c r="W15" s="690">
        <v>0</v>
      </c>
      <c r="X15" s="691">
        <v>0</v>
      </c>
      <c r="Y15" s="692">
        <v>0</v>
      </c>
    </row>
    <row r="16" spans="1:26" ht="15" customHeight="1" x14ac:dyDescent="0.25">
      <c r="A16" s="1181" t="s">
        <v>447</v>
      </c>
      <c r="B16" s="606">
        <v>710692375</v>
      </c>
      <c r="C16" s="606">
        <v>125707186</v>
      </c>
      <c r="D16" s="606"/>
      <c r="E16" s="673">
        <v>194881532</v>
      </c>
      <c r="F16" s="625">
        <v>18123544</v>
      </c>
      <c r="G16" s="674"/>
      <c r="H16" s="606">
        <v>398508817</v>
      </c>
      <c r="I16" s="606">
        <v>11922500</v>
      </c>
      <c r="K16" s="673">
        <v>127577544</v>
      </c>
      <c r="L16" s="625">
        <v>25407669</v>
      </c>
      <c r="M16" s="674"/>
      <c r="N16" s="673">
        <v>1431660268</v>
      </c>
      <c r="O16" s="625">
        <v>181160899</v>
      </c>
      <c r="P16" s="674">
        <v>0</v>
      </c>
      <c r="Q16" s="673">
        <v>488575177</v>
      </c>
      <c r="R16" s="625">
        <v>37788671</v>
      </c>
      <c r="S16" s="674">
        <v>9927007</v>
      </c>
      <c r="T16" s="1678">
        <v>5349036045</v>
      </c>
      <c r="U16" s="626">
        <v>1298045714</v>
      </c>
      <c r="V16" s="674"/>
      <c r="W16" s="690">
        <v>7269271490</v>
      </c>
      <c r="X16" s="691">
        <v>1516995284</v>
      </c>
      <c r="Y16" s="692">
        <v>9927007</v>
      </c>
    </row>
    <row r="17" spans="1:26" ht="15" customHeight="1" x14ac:dyDescent="0.25">
      <c r="A17" s="1181" t="s">
        <v>68</v>
      </c>
      <c r="B17" s="606">
        <v>981120</v>
      </c>
      <c r="C17" s="606"/>
      <c r="D17" s="606"/>
      <c r="E17" s="673"/>
      <c r="F17" s="625"/>
      <c r="G17" s="674"/>
      <c r="H17" s="606"/>
      <c r="I17" s="606"/>
      <c r="J17" s="606"/>
      <c r="K17" s="673"/>
      <c r="L17" s="625"/>
      <c r="M17" s="674"/>
      <c r="N17" s="673">
        <v>981120</v>
      </c>
      <c r="O17" s="625">
        <v>0</v>
      </c>
      <c r="P17" s="674">
        <v>0</v>
      </c>
      <c r="Q17" s="673"/>
      <c r="R17" s="625"/>
      <c r="S17" s="674"/>
      <c r="T17" s="1678">
        <v>68482091</v>
      </c>
      <c r="U17" s="626">
        <v>66351502</v>
      </c>
      <c r="V17" s="674"/>
      <c r="W17" s="690">
        <v>69463211</v>
      </c>
      <c r="X17" s="691">
        <v>66351502</v>
      </c>
      <c r="Y17" s="692">
        <v>0</v>
      </c>
    </row>
    <row r="18" spans="1:26" ht="15" hidden="1" customHeight="1" x14ac:dyDescent="0.25">
      <c r="A18" s="1181" t="s">
        <v>778</v>
      </c>
      <c r="B18" s="606"/>
      <c r="C18" s="606"/>
      <c r="D18" s="606"/>
      <c r="E18" s="673"/>
      <c r="F18" s="625"/>
      <c r="G18" s="674"/>
      <c r="H18" s="606"/>
      <c r="I18" s="606"/>
      <c r="J18" s="606"/>
      <c r="K18" s="673"/>
      <c r="L18" s="625"/>
      <c r="M18" s="674"/>
      <c r="N18" s="673">
        <v>0</v>
      </c>
      <c r="O18" s="625">
        <v>0</v>
      </c>
      <c r="P18" s="674">
        <v>0</v>
      </c>
      <c r="Q18" s="673"/>
      <c r="R18" s="625"/>
      <c r="S18" s="674"/>
      <c r="T18" s="1678"/>
      <c r="U18" s="626"/>
      <c r="V18" s="674"/>
      <c r="W18" s="690">
        <v>0</v>
      </c>
      <c r="X18" s="691">
        <v>0</v>
      </c>
      <c r="Y18" s="692">
        <v>0</v>
      </c>
    </row>
    <row r="19" spans="1:26" ht="15.75" customHeight="1" x14ac:dyDescent="0.25">
      <c r="A19" s="1181" t="s">
        <v>538</v>
      </c>
      <c r="B19" s="606"/>
      <c r="C19" s="606"/>
      <c r="D19" s="606"/>
      <c r="E19" s="673"/>
      <c r="F19" s="625"/>
      <c r="G19" s="674"/>
      <c r="H19" s="606"/>
      <c r="I19" s="606"/>
      <c r="J19" s="606"/>
      <c r="K19" s="673"/>
      <c r="L19" s="625"/>
      <c r="M19" s="674"/>
      <c r="N19" s="673">
        <v>0</v>
      </c>
      <c r="O19" s="625">
        <v>0</v>
      </c>
      <c r="P19" s="674">
        <v>0</v>
      </c>
      <c r="Q19" s="673"/>
      <c r="R19" s="625"/>
      <c r="S19" s="674"/>
      <c r="T19" s="1678">
        <v>1017936123</v>
      </c>
      <c r="U19" s="626"/>
      <c r="V19" s="674"/>
      <c r="W19" s="690">
        <v>1017936123</v>
      </c>
      <c r="X19" s="691">
        <v>0</v>
      </c>
      <c r="Y19" s="692">
        <v>0</v>
      </c>
    </row>
    <row r="20" spans="1:26" ht="15" customHeight="1" x14ac:dyDescent="0.25">
      <c r="A20" s="1181" t="s">
        <v>539</v>
      </c>
      <c r="B20" s="606"/>
      <c r="C20" s="606"/>
      <c r="D20" s="606"/>
      <c r="E20" s="673"/>
      <c r="F20" s="625"/>
      <c r="G20" s="674"/>
      <c r="H20" s="606"/>
      <c r="I20" s="606"/>
      <c r="J20" s="606"/>
      <c r="K20" s="673"/>
      <c r="L20" s="625"/>
      <c r="M20" s="674"/>
      <c r="N20" s="673">
        <v>0</v>
      </c>
      <c r="O20" s="625">
        <v>0</v>
      </c>
      <c r="P20" s="674">
        <v>0</v>
      </c>
      <c r="Q20" s="673">
        <v>800000</v>
      </c>
      <c r="R20" s="625"/>
      <c r="S20" s="674"/>
      <c r="T20" s="1678">
        <v>13500000</v>
      </c>
      <c r="U20" s="626">
        <v>165527331</v>
      </c>
      <c r="V20" s="674"/>
      <c r="W20" s="690">
        <v>14300000</v>
      </c>
      <c r="X20" s="691">
        <v>165527331</v>
      </c>
      <c r="Y20" s="692">
        <v>0</v>
      </c>
    </row>
    <row r="21" spans="1:26" ht="15" customHeight="1" x14ac:dyDescent="0.25">
      <c r="A21" s="1181" t="s">
        <v>541</v>
      </c>
      <c r="B21" s="606"/>
      <c r="C21" s="606"/>
      <c r="D21" s="606"/>
      <c r="E21" s="673"/>
      <c r="F21" s="625"/>
      <c r="G21" s="674"/>
      <c r="H21" s="606"/>
      <c r="I21" s="606"/>
      <c r="J21" s="606"/>
      <c r="K21" s="673"/>
      <c r="L21" s="625"/>
      <c r="M21" s="674"/>
      <c r="N21" s="673">
        <v>0</v>
      </c>
      <c r="O21" s="625">
        <v>0</v>
      </c>
      <c r="P21" s="674">
        <v>0</v>
      </c>
      <c r="Q21" s="673"/>
      <c r="R21" s="625"/>
      <c r="S21" s="674"/>
      <c r="T21" s="1678"/>
      <c r="U21" s="626"/>
      <c r="V21" s="674"/>
      <c r="W21" s="690">
        <v>0</v>
      </c>
      <c r="X21" s="691">
        <v>0</v>
      </c>
      <c r="Y21" s="692">
        <v>0</v>
      </c>
    </row>
    <row r="22" spans="1:26" ht="15" customHeight="1" x14ac:dyDescent="0.25">
      <c r="A22" s="1181" t="s">
        <v>540</v>
      </c>
      <c r="B22" s="606"/>
      <c r="C22" s="606"/>
      <c r="D22" s="606"/>
      <c r="E22" s="673"/>
      <c r="F22" s="625"/>
      <c r="G22" s="674"/>
      <c r="H22" s="606"/>
      <c r="I22" s="606"/>
      <c r="J22" s="606"/>
      <c r="K22" s="673"/>
      <c r="L22" s="625"/>
      <c r="M22" s="674"/>
      <c r="N22" s="673">
        <v>0</v>
      </c>
      <c r="O22" s="625">
        <v>0</v>
      </c>
      <c r="P22" s="674">
        <v>0</v>
      </c>
      <c r="Q22" s="673">
        <v>800000</v>
      </c>
      <c r="R22" s="625"/>
      <c r="S22" s="674"/>
      <c r="T22" s="673">
        <v>1476326638</v>
      </c>
      <c r="U22" s="625">
        <v>1037641879</v>
      </c>
      <c r="V22" s="674"/>
      <c r="W22" s="690">
        <v>1477126638</v>
      </c>
      <c r="X22" s="691">
        <v>1037641879</v>
      </c>
      <c r="Y22" s="692">
        <v>0</v>
      </c>
    </row>
    <row r="23" spans="1:26" ht="15" customHeight="1" x14ac:dyDescent="0.25">
      <c r="A23" s="1181" t="s">
        <v>542</v>
      </c>
      <c r="B23" s="606"/>
      <c r="C23" s="606"/>
      <c r="D23" s="606"/>
      <c r="E23" s="673"/>
      <c r="F23" s="625"/>
      <c r="G23" s="674"/>
      <c r="H23" s="606"/>
      <c r="I23" s="606"/>
      <c r="J23" s="606"/>
      <c r="K23" s="673"/>
      <c r="L23" s="625"/>
      <c r="M23" s="674"/>
      <c r="N23" s="673">
        <v>0</v>
      </c>
      <c r="O23" s="625">
        <v>0</v>
      </c>
      <c r="P23" s="674">
        <v>0</v>
      </c>
      <c r="Q23" s="673"/>
      <c r="R23" s="625"/>
      <c r="S23" s="674"/>
      <c r="T23" s="673"/>
      <c r="U23" s="626"/>
      <c r="V23" s="674"/>
      <c r="W23" s="690">
        <v>0</v>
      </c>
      <c r="X23" s="691">
        <v>0</v>
      </c>
      <c r="Y23" s="692">
        <v>0</v>
      </c>
    </row>
    <row r="24" spans="1:26" s="77" customFormat="1" ht="15" customHeight="1" x14ac:dyDescent="0.25">
      <c r="A24" s="1181" t="s">
        <v>543</v>
      </c>
      <c r="B24" s="536"/>
      <c r="C24" s="536"/>
      <c r="D24" s="536"/>
      <c r="E24" s="671"/>
      <c r="F24" s="582"/>
      <c r="G24" s="672"/>
      <c r="H24" s="536"/>
      <c r="I24" s="536"/>
      <c r="J24" s="536"/>
      <c r="K24" s="671"/>
      <c r="L24" s="582"/>
      <c r="M24" s="672"/>
      <c r="N24" s="673">
        <v>0</v>
      </c>
      <c r="O24" s="625">
        <v>0</v>
      </c>
      <c r="P24" s="674">
        <v>0</v>
      </c>
      <c r="Q24" s="671"/>
      <c r="R24" s="582"/>
      <c r="S24" s="672"/>
      <c r="T24" s="671">
        <v>350000000</v>
      </c>
      <c r="U24" s="582"/>
      <c r="V24" s="672"/>
      <c r="W24" s="687">
        <v>350000000</v>
      </c>
      <c r="X24" s="688">
        <v>0</v>
      </c>
      <c r="Y24" s="689">
        <v>0</v>
      </c>
      <c r="Z24" s="76"/>
    </row>
    <row r="25" spans="1:26" ht="15" customHeight="1" x14ac:dyDescent="0.25">
      <c r="A25" s="1181" t="s">
        <v>544</v>
      </c>
      <c r="B25" s="536"/>
      <c r="C25" s="536"/>
      <c r="D25" s="536"/>
      <c r="E25" s="671"/>
      <c r="F25" s="582"/>
      <c r="G25" s="672"/>
      <c r="H25" s="536"/>
      <c r="I25" s="536"/>
      <c r="J25" s="536"/>
      <c r="K25" s="671"/>
      <c r="L25" s="582"/>
      <c r="M25" s="672"/>
      <c r="N25" s="673">
        <v>0</v>
      </c>
      <c r="O25" s="625">
        <v>0</v>
      </c>
      <c r="P25" s="674">
        <v>0</v>
      </c>
      <c r="Q25" s="671"/>
      <c r="R25" s="582"/>
      <c r="S25" s="672"/>
      <c r="T25" s="671">
        <v>10000000</v>
      </c>
      <c r="U25" s="582">
        <v>67700000</v>
      </c>
      <c r="V25" s="672"/>
      <c r="W25" s="687">
        <v>10000000</v>
      </c>
      <c r="X25" s="688">
        <v>67700000</v>
      </c>
      <c r="Y25" s="689">
        <v>0</v>
      </c>
    </row>
    <row r="26" spans="1:26" ht="15" customHeight="1" x14ac:dyDescent="0.25">
      <c r="A26" s="1187" t="s">
        <v>359</v>
      </c>
      <c r="B26" s="684">
        <v>1614530604</v>
      </c>
      <c r="C26" s="632">
        <v>452266483</v>
      </c>
      <c r="D26" s="666">
        <v>0</v>
      </c>
      <c r="E26" s="675">
        <v>1244412930</v>
      </c>
      <c r="F26" s="632">
        <v>166428069</v>
      </c>
      <c r="G26" s="676">
        <v>0</v>
      </c>
      <c r="H26" s="684">
        <v>2964280115</v>
      </c>
      <c r="I26" s="632">
        <v>86271751</v>
      </c>
      <c r="J26" s="666">
        <v>0</v>
      </c>
      <c r="K26" s="675">
        <v>1194573418</v>
      </c>
      <c r="L26" s="632">
        <v>365568072</v>
      </c>
      <c r="M26" s="676">
        <v>0</v>
      </c>
      <c r="N26" s="675">
        <v>7017797067</v>
      </c>
      <c r="O26" s="632">
        <v>1070534375</v>
      </c>
      <c r="P26" s="676">
        <v>0</v>
      </c>
      <c r="Q26" s="675">
        <v>2522585926</v>
      </c>
      <c r="R26" s="632">
        <v>166760711</v>
      </c>
      <c r="S26" s="676">
        <v>148207472</v>
      </c>
      <c r="T26" s="675">
        <v>8475471150</v>
      </c>
      <c r="U26" s="632">
        <v>2758281979</v>
      </c>
      <c r="V26" s="676">
        <v>0</v>
      </c>
      <c r="W26" s="679">
        <v>18015854143</v>
      </c>
      <c r="X26" s="613">
        <v>3995577065</v>
      </c>
      <c r="Y26" s="680">
        <v>148207472</v>
      </c>
    </row>
    <row r="27" spans="1:26" ht="15" customHeight="1" x14ac:dyDescent="0.25">
      <c r="A27" s="1184" t="s">
        <v>210</v>
      </c>
      <c r="B27" s="606">
        <v>13725907</v>
      </c>
      <c r="C27" s="606">
        <v>2118247</v>
      </c>
      <c r="D27" s="606"/>
      <c r="E27" s="673">
        <v>25450000</v>
      </c>
      <c r="F27" s="625">
        <v>6000000</v>
      </c>
      <c r="G27" s="674"/>
      <c r="H27" s="606">
        <v>11201400</v>
      </c>
      <c r="I27" s="606"/>
      <c r="J27" s="606"/>
      <c r="K27" s="673">
        <v>59267681</v>
      </c>
      <c r="L27" s="625"/>
      <c r="M27" s="674"/>
      <c r="N27" s="673">
        <v>109644988</v>
      </c>
      <c r="O27" s="625">
        <v>8118247</v>
      </c>
      <c r="P27" s="674">
        <v>0</v>
      </c>
      <c r="Q27" s="673">
        <v>194794461</v>
      </c>
      <c r="R27" s="625">
        <v>42861427</v>
      </c>
      <c r="S27" s="674"/>
      <c r="T27" s="673">
        <v>247823500</v>
      </c>
      <c r="U27" s="582">
        <v>2675656854</v>
      </c>
      <c r="V27" s="674"/>
      <c r="W27" s="690">
        <v>552262949</v>
      </c>
      <c r="X27" s="690">
        <v>2726636528</v>
      </c>
      <c r="Y27" s="692">
        <v>0</v>
      </c>
    </row>
    <row r="28" spans="1:26" ht="15" customHeight="1" x14ac:dyDescent="0.25">
      <c r="A28" s="1184" t="s">
        <v>211</v>
      </c>
      <c r="B28" s="583">
        <v>28463653</v>
      </c>
      <c r="C28" s="583"/>
      <c r="D28" s="583"/>
      <c r="E28" s="1555">
        <v>6000000</v>
      </c>
      <c r="F28" s="564">
        <v>15500000</v>
      </c>
      <c r="G28" s="1556"/>
      <c r="H28" s="583"/>
      <c r="I28" s="583"/>
      <c r="J28" s="583"/>
      <c r="K28" s="1555">
        <v>139880000</v>
      </c>
      <c r="L28" s="564"/>
      <c r="M28" s="1556"/>
      <c r="N28" s="673">
        <v>174343653</v>
      </c>
      <c r="O28" s="625">
        <v>15500000</v>
      </c>
      <c r="P28" s="674">
        <v>0</v>
      </c>
      <c r="Q28" s="1555">
        <v>38100000</v>
      </c>
      <c r="R28" s="564"/>
      <c r="S28" s="1556"/>
      <c r="T28" s="1555">
        <v>1764278370</v>
      </c>
      <c r="U28" s="582">
        <v>5000000</v>
      </c>
      <c r="V28" s="1556"/>
      <c r="W28" s="693">
        <v>1976722023</v>
      </c>
      <c r="X28" s="615">
        <v>20500000</v>
      </c>
      <c r="Y28" s="694">
        <v>0</v>
      </c>
    </row>
    <row r="29" spans="1:26" ht="15" hidden="1" customHeight="1" x14ac:dyDescent="0.25">
      <c r="A29" s="1184" t="s">
        <v>212</v>
      </c>
      <c r="B29" s="606"/>
      <c r="C29" s="606"/>
      <c r="D29" s="606"/>
      <c r="E29" s="673"/>
      <c r="F29" s="625"/>
      <c r="G29" s="674"/>
      <c r="H29" s="606"/>
      <c r="I29" s="606"/>
      <c r="J29" s="606"/>
      <c r="K29" s="673"/>
      <c r="L29" s="625"/>
      <c r="M29" s="674"/>
      <c r="N29" s="673">
        <v>0</v>
      </c>
      <c r="O29" s="625">
        <v>0</v>
      </c>
      <c r="P29" s="674">
        <v>0</v>
      </c>
      <c r="Q29" s="673"/>
      <c r="R29" s="625"/>
      <c r="S29" s="674"/>
      <c r="T29" s="673"/>
      <c r="U29" s="626"/>
      <c r="V29" s="674"/>
      <c r="W29" s="690">
        <v>0</v>
      </c>
      <c r="X29" s="691">
        <v>0</v>
      </c>
      <c r="Y29" s="692">
        <v>0</v>
      </c>
    </row>
    <row r="30" spans="1:26" ht="15" customHeight="1" x14ac:dyDescent="0.25">
      <c r="A30" s="1183" t="s">
        <v>73</v>
      </c>
      <c r="B30" s="536"/>
      <c r="C30" s="536"/>
      <c r="D30" s="536"/>
      <c r="E30" s="671"/>
      <c r="F30" s="582"/>
      <c r="G30" s="672"/>
      <c r="H30" s="536"/>
      <c r="I30" s="536"/>
      <c r="J30" s="536"/>
      <c r="K30" s="671"/>
      <c r="L30" s="582"/>
      <c r="M30" s="672"/>
      <c r="N30" s="673">
        <v>0</v>
      </c>
      <c r="O30" s="625">
        <v>0</v>
      </c>
      <c r="P30" s="674">
        <v>0</v>
      </c>
      <c r="Q30" s="671"/>
      <c r="R30" s="582"/>
      <c r="S30" s="672"/>
      <c r="T30" s="671">
        <v>470783</v>
      </c>
      <c r="U30" s="564"/>
      <c r="V30" s="672"/>
      <c r="W30" s="687">
        <v>470783</v>
      </c>
      <c r="X30" s="688">
        <v>0</v>
      </c>
      <c r="Y30" s="689">
        <v>0</v>
      </c>
    </row>
    <row r="31" spans="1:26" ht="15" customHeight="1" x14ac:dyDescent="0.25">
      <c r="A31" s="1183" t="s">
        <v>74</v>
      </c>
      <c r="B31" s="536"/>
      <c r="C31" s="536"/>
      <c r="D31" s="536"/>
      <c r="E31" s="671"/>
      <c r="F31" s="582"/>
      <c r="G31" s="672"/>
      <c r="H31" s="536"/>
      <c r="I31" s="536"/>
      <c r="J31" s="536"/>
      <c r="K31" s="671"/>
      <c r="L31" s="582"/>
      <c r="M31" s="672"/>
      <c r="N31" s="673">
        <v>0</v>
      </c>
      <c r="O31" s="625">
        <v>0</v>
      </c>
      <c r="P31" s="674">
        <v>0</v>
      </c>
      <c r="Q31" s="671"/>
      <c r="R31" s="582"/>
      <c r="S31" s="672"/>
      <c r="T31" s="671"/>
      <c r="U31" s="564"/>
      <c r="V31" s="672"/>
      <c r="W31" s="687">
        <v>0</v>
      </c>
      <c r="X31" s="688">
        <v>0</v>
      </c>
      <c r="Y31" s="689">
        <v>0</v>
      </c>
    </row>
    <row r="32" spans="1:26" ht="15" customHeight="1" x14ac:dyDescent="0.25">
      <c r="A32" s="1183" t="s">
        <v>75</v>
      </c>
      <c r="B32" s="536"/>
      <c r="C32" s="536"/>
      <c r="D32" s="536"/>
      <c r="E32" s="671"/>
      <c r="F32" s="582"/>
      <c r="G32" s="672"/>
      <c r="H32" s="536"/>
      <c r="I32" s="536"/>
      <c r="J32" s="536"/>
      <c r="K32" s="671"/>
      <c r="L32" s="582"/>
      <c r="M32" s="672"/>
      <c r="N32" s="673">
        <v>0</v>
      </c>
      <c r="O32" s="625">
        <v>0</v>
      </c>
      <c r="P32" s="674">
        <v>0</v>
      </c>
      <c r="Q32" s="671"/>
      <c r="R32" s="582"/>
      <c r="S32" s="672"/>
      <c r="T32" s="671">
        <v>115000000</v>
      </c>
      <c r="U32" s="564">
        <v>609322705</v>
      </c>
      <c r="V32" s="672"/>
      <c r="W32" s="687">
        <v>115000000</v>
      </c>
      <c r="X32" s="688">
        <v>609322705</v>
      </c>
      <c r="Y32" s="689">
        <v>0</v>
      </c>
    </row>
    <row r="33" spans="1:26" s="77" customFormat="1" ht="15" customHeight="1" x14ac:dyDescent="0.2">
      <c r="A33" s="1183" t="s">
        <v>76</v>
      </c>
      <c r="B33" s="536"/>
      <c r="C33" s="536"/>
      <c r="D33" s="536"/>
      <c r="E33" s="671"/>
      <c r="F33" s="582"/>
      <c r="G33" s="672"/>
      <c r="H33" s="536"/>
      <c r="I33" s="536"/>
      <c r="J33" s="536"/>
      <c r="K33" s="671"/>
      <c r="L33" s="582"/>
      <c r="M33" s="672"/>
      <c r="N33" s="673">
        <v>0</v>
      </c>
      <c r="O33" s="625">
        <v>0</v>
      </c>
      <c r="P33" s="674">
        <v>0</v>
      </c>
      <c r="Q33" s="671"/>
      <c r="R33" s="582"/>
      <c r="S33" s="672"/>
      <c r="T33" s="671"/>
      <c r="U33" s="582">
        <v>206015037</v>
      </c>
      <c r="V33" s="672"/>
      <c r="W33" s="687">
        <v>0</v>
      </c>
      <c r="X33" s="688">
        <v>206015037</v>
      </c>
      <c r="Y33" s="689">
        <v>0</v>
      </c>
      <c r="Z33" s="76"/>
    </row>
    <row r="34" spans="1:26" s="66" customFormat="1" ht="15" customHeight="1" x14ac:dyDescent="0.25">
      <c r="A34" s="1184" t="s">
        <v>213</v>
      </c>
      <c r="B34" s="564"/>
      <c r="C34" s="564"/>
      <c r="D34" s="564"/>
      <c r="E34" s="1555"/>
      <c r="F34" s="564"/>
      <c r="G34" s="1556"/>
      <c r="H34" s="564"/>
      <c r="I34" s="564"/>
      <c r="J34" s="564"/>
      <c r="K34" s="1555"/>
      <c r="L34" s="564"/>
      <c r="M34" s="1556"/>
      <c r="N34" s="673">
        <v>0</v>
      </c>
      <c r="O34" s="625">
        <v>0</v>
      </c>
      <c r="P34" s="674">
        <v>0</v>
      </c>
      <c r="Q34" s="1555"/>
      <c r="R34" s="564"/>
      <c r="S34" s="1556"/>
      <c r="T34" s="1555"/>
      <c r="U34" s="564"/>
      <c r="V34" s="1556"/>
      <c r="W34" s="693">
        <v>0</v>
      </c>
      <c r="X34" s="615">
        <v>0</v>
      </c>
      <c r="Y34" s="694">
        <v>0</v>
      </c>
      <c r="Z34" s="70"/>
    </row>
    <row r="35" spans="1:26" ht="15" customHeight="1" x14ac:dyDescent="0.25">
      <c r="A35" s="1184" t="s">
        <v>390</v>
      </c>
      <c r="B35" s="564"/>
      <c r="C35" s="564"/>
      <c r="D35" s="564"/>
      <c r="E35" s="1555"/>
      <c r="F35" s="564"/>
      <c r="G35" s="1556"/>
      <c r="H35" s="564"/>
      <c r="I35" s="564"/>
      <c r="J35" s="564"/>
      <c r="K35" s="1555"/>
      <c r="L35" s="564"/>
      <c r="M35" s="1556"/>
      <c r="N35" s="673">
        <v>0</v>
      </c>
      <c r="O35" s="625">
        <v>0</v>
      </c>
      <c r="P35" s="674">
        <v>0</v>
      </c>
      <c r="Q35" s="1555"/>
      <c r="R35" s="564"/>
      <c r="S35" s="1556"/>
      <c r="T35" s="1555">
        <v>59757507</v>
      </c>
      <c r="U35" s="564">
        <v>920933727</v>
      </c>
      <c r="V35" s="1556"/>
      <c r="W35" s="693">
        <v>59757507</v>
      </c>
      <c r="X35" s="615">
        <v>920933727</v>
      </c>
      <c r="Y35" s="694">
        <v>0</v>
      </c>
    </row>
    <row r="36" spans="1:26" ht="15" customHeight="1" x14ac:dyDescent="0.25">
      <c r="A36" s="1188" t="s">
        <v>292</v>
      </c>
      <c r="B36" s="684">
        <v>42189560</v>
      </c>
      <c r="C36" s="632">
        <v>2118247</v>
      </c>
      <c r="D36" s="666">
        <v>0</v>
      </c>
      <c r="E36" s="675">
        <v>31450000</v>
      </c>
      <c r="F36" s="632">
        <v>21500000</v>
      </c>
      <c r="G36" s="676">
        <v>0</v>
      </c>
      <c r="H36" s="684">
        <v>11201400</v>
      </c>
      <c r="I36" s="632">
        <v>0</v>
      </c>
      <c r="J36" s="666">
        <v>0</v>
      </c>
      <c r="K36" s="675">
        <v>199147681</v>
      </c>
      <c r="L36" s="632">
        <v>0</v>
      </c>
      <c r="M36" s="676">
        <v>0</v>
      </c>
      <c r="N36" s="675">
        <v>283988641</v>
      </c>
      <c r="O36" s="632">
        <v>23618247</v>
      </c>
      <c r="P36" s="676">
        <v>0</v>
      </c>
      <c r="Q36" s="675">
        <v>232894461</v>
      </c>
      <c r="R36" s="632">
        <v>42861427</v>
      </c>
      <c r="S36" s="676">
        <v>0</v>
      </c>
      <c r="T36" s="675">
        <v>2187330160</v>
      </c>
      <c r="U36" s="632">
        <v>4416928323</v>
      </c>
      <c r="V36" s="676">
        <v>0</v>
      </c>
      <c r="W36" s="679">
        <v>2704213262</v>
      </c>
      <c r="X36" s="613">
        <v>4483407997</v>
      </c>
      <c r="Y36" s="680">
        <v>0</v>
      </c>
    </row>
    <row r="37" spans="1:26" ht="15" customHeight="1" x14ac:dyDescent="0.25">
      <c r="A37" s="1187" t="s">
        <v>115</v>
      </c>
      <c r="B37" s="685">
        <v>1656720164</v>
      </c>
      <c r="C37" s="616">
        <v>454384730</v>
      </c>
      <c r="D37" s="667">
        <v>0</v>
      </c>
      <c r="E37" s="677">
        <v>1275862930</v>
      </c>
      <c r="F37" s="616">
        <v>187928069</v>
      </c>
      <c r="G37" s="678">
        <v>0</v>
      </c>
      <c r="H37" s="685">
        <v>2975481515</v>
      </c>
      <c r="I37" s="616">
        <v>86271751</v>
      </c>
      <c r="J37" s="667">
        <v>0</v>
      </c>
      <c r="K37" s="677">
        <v>1393721099</v>
      </c>
      <c r="L37" s="616">
        <v>365568072</v>
      </c>
      <c r="M37" s="678">
        <v>0</v>
      </c>
      <c r="N37" s="677">
        <v>7301785708</v>
      </c>
      <c r="O37" s="616">
        <v>1094152622</v>
      </c>
      <c r="P37" s="678">
        <v>0</v>
      </c>
      <c r="Q37" s="677">
        <v>2755480387</v>
      </c>
      <c r="R37" s="616">
        <v>209622138</v>
      </c>
      <c r="S37" s="678">
        <v>148207472</v>
      </c>
      <c r="T37" s="677">
        <v>10662801310</v>
      </c>
      <c r="U37" s="616">
        <v>7175210302</v>
      </c>
      <c r="V37" s="678">
        <v>0</v>
      </c>
      <c r="W37" s="677">
        <v>20720067405</v>
      </c>
      <c r="X37" s="616">
        <v>8478985062</v>
      </c>
      <c r="Y37" s="678">
        <v>148207472</v>
      </c>
    </row>
    <row r="38" spans="1:26" ht="15" hidden="1" customHeight="1" x14ac:dyDescent="0.25">
      <c r="A38" s="1183" t="s">
        <v>339</v>
      </c>
      <c r="B38" s="606"/>
      <c r="C38" s="606"/>
      <c r="D38" s="606"/>
      <c r="E38" s="673"/>
      <c r="F38" s="625"/>
      <c r="G38" s="674"/>
      <c r="H38" s="606"/>
      <c r="I38" s="606"/>
      <c r="J38" s="606"/>
      <c r="K38" s="673"/>
      <c r="L38" s="625"/>
      <c r="M38" s="674"/>
      <c r="N38" s="673"/>
      <c r="O38" s="625"/>
      <c r="P38" s="674"/>
      <c r="Q38" s="673"/>
      <c r="R38" s="625"/>
      <c r="S38" s="674"/>
      <c r="T38" s="673"/>
      <c r="U38" s="625"/>
      <c r="V38" s="674"/>
      <c r="W38" s="690"/>
      <c r="X38" s="691"/>
      <c r="Y38" s="692"/>
    </row>
    <row r="39" spans="1:26" ht="15" hidden="1" customHeight="1" x14ac:dyDescent="0.25">
      <c r="A39" s="1183" t="s">
        <v>425</v>
      </c>
      <c r="B39" s="606"/>
      <c r="C39" s="606"/>
      <c r="D39" s="606"/>
      <c r="E39" s="673"/>
      <c r="F39" s="625"/>
      <c r="G39" s="674"/>
      <c r="H39" s="606"/>
      <c r="I39" s="606"/>
      <c r="J39" s="606"/>
      <c r="K39" s="673"/>
      <c r="L39" s="625"/>
      <c r="M39" s="674"/>
      <c r="N39" s="673"/>
      <c r="O39" s="625"/>
      <c r="P39" s="674"/>
      <c r="Q39" s="673"/>
      <c r="R39" s="625"/>
      <c r="S39" s="674"/>
      <c r="T39" s="673"/>
      <c r="U39" s="625"/>
      <c r="V39" s="674"/>
      <c r="W39" s="690"/>
      <c r="X39" s="691"/>
      <c r="Y39" s="692"/>
    </row>
    <row r="40" spans="1:26" ht="15" customHeight="1" x14ac:dyDescent="0.25">
      <c r="A40" s="1183" t="s">
        <v>337</v>
      </c>
      <c r="B40" s="536"/>
      <c r="C40" s="536"/>
      <c r="D40" s="536"/>
      <c r="E40" s="671"/>
      <c r="F40" s="582"/>
      <c r="G40" s="672"/>
      <c r="H40" s="536"/>
      <c r="I40" s="536"/>
      <c r="J40" s="536"/>
      <c r="K40" s="671"/>
      <c r="L40" s="582"/>
      <c r="M40" s="672"/>
      <c r="N40" s="673">
        <v>0</v>
      </c>
      <c r="O40" s="625">
        <v>0</v>
      </c>
      <c r="P40" s="674">
        <v>0</v>
      </c>
      <c r="Q40" s="671"/>
      <c r="R40" s="582"/>
      <c r="S40" s="672"/>
      <c r="T40" s="671"/>
      <c r="U40" s="582"/>
      <c r="V40" s="672"/>
      <c r="W40" s="687">
        <v>0</v>
      </c>
      <c r="X40" s="688">
        <v>0</v>
      </c>
      <c r="Y40" s="689">
        <v>0</v>
      </c>
    </row>
    <row r="41" spans="1:26" ht="15" customHeight="1" x14ac:dyDescent="0.25">
      <c r="A41" s="1183" t="s">
        <v>338</v>
      </c>
      <c r="B41" s="536"/>
      <c r="C41" s="536"/>
      <c r="D41" s="536"/>
      <c r="E41" s="671"/>
      <c r="F41" s="582"/>
      <c r="G41" s="672"/>
      <c r="H41" s="536"/>
      <c r="I41" s="536"/>
      <c r="J41" s="536"/>
      <c r="K41" s="671"/>
      <c r="L41" s="582"/>
      <c r="M41" s="672"/>
      <c r="N41" s="673">
        <v>0</v>
      </c>
      <c r="O41" s="625">
        <v>0</v>
      </c>
      <c r="P41" s="674">
        <v>0</v>
      </c>
      <c r="Q41" s="671"/>
      <c r="R41" s="582"/>
      <c r="S41" s="672"/>
      <c r="T41" s="671"/>
      <c r="U41" s="582"/>
      <c r="V41" s="672"/>
      <c r="W41" s="687">
        <v>0</v>
      </c>
      <c r="X41" s="688">
        <v>0</v>
      </c>
      <c r="Y41" s="689">
        <v>0</v>
      </c>
    </row>
    <row r="42" spans="1:26" ht="15" hidden="1" customHeight="1" x14ac:dyDescent="0.25">
      <c r="A42" s="1183" t="s">
        <v>340</v>
      </c>
      <c r="B42" s="606"/>
      <c r="C42" s="606"/>
      <c r="D42" s="606"/>
      <c r="E42" s="673"/>
      <c r="F42" s="625"/>
      <c r="G42" s="674"/>
      <c r="H42" s="606"/>
      <c r="I42" s="606"/>
      <c r="J42" s="606"/>
      <c r="K42" s="673"/>
      <c r="L42" s="625"/>
      <c r="M42" s="674"/>
      <c r="N42" s="673">
        <v>0</v>
      </c>
      <c r="O42" s="625">
        <v>0</v>
      </c>
      <c r="P42" s="674">
        <v>0</v>
      </c>
      <c r="Q42" s="673"/>
      <c r="R42" s="625"/>
      <c r="S42" s="674"/>
      <c r="T42" s="673"/>
      <c r="U42" s="625"/>
      <c r="V42" s="674"/>
      <c r="W42" s="690">
        <v>0</v>
      </c>
      <c r="X42" s="691">
        <v>0</v>
      </c>
      <c r="Y42" s="692">
        <v>0</v>
      </c>
    </row>
    <row r="43" spans="1:26" ht="15" customHeight="1" x14ac:dyDescent="0.25">
      <c r="A43" s="1183" t="s">
        <v>1357</v>
      </c>
      <c r="B43" s="536"/>
      <c r="C43" s="536"/>
      <c r="D43" s="536"/>
      <c r="E43" s="671"/>
      <c r="F43" s="582"/>
      <c r="G43" s="672"/>
      <c r="H43" s="536"/>
      <c r="I43" s="536"/>
      <c r="J43" s="536"/>
      <c r="K43" s="671"/>
      <c r="L43" s="582"/>
      <c r="M43" s="672"/>
      <c r="N43" s="673">
        <v>0</v>
      </c>
      <c r="O43" s="625">
        <v>0</v>
      </c>
      <c r="P43" s="674">
        <v>0</v>
      </c>
      <c r="Q43" s="671"/>
      <c r="R43" s="582"/>
      <c r="S43" s="672"/>
      <c r="T43" s="671"/>
      <c r="U43" s="582">
        <v>2037833700</v>
      </c>
      <c r="V43" s="672"/>
      <c r="W43" s="687">
        <v>0</v>
      </c>
      <c r="X43" s="688">
        <v>2037833700</v>
      </c>
      <c r="Y43" s="689">
        <v>0</v>
      </c>
    </row>
    <row r="44" spans="1:26" s="77" customFormat="1" ht="15" hidden="1" customHeight="1" x14ac:dyDescent="0.2">
      <c r="A44" s="1183" t="s">
        <v>342</v>
      </c>
      <c r="B44" s="536"/>
      <c r="C44" s="536"/>
      <c r="D44" s="536"/>
      <c r="E44" s="671"/>
      <c r="F44" s="582"/>
      <c r="G44" s="672"/>
      <c r="H44" s="536"/>
      <c r="I44" s="536"/>
      <c r="J44" s="536"/>
      <c r="K44" s="671"/>
      <c r="L44" s="582"/>
      <c r="M44" s="672"/>
      <c r="N44" s="673">
        <v>0</v>
      </c>
      <c r="O44" s="625">
        <v>0</v>
      </c>
      <c r="P44" s="674">
        <v>0</v>
      </c>
      <c r="Q44" s="671"/>
      <c r="R44" s="582"/>
      <c r="S44" s="672"/>
      <c r="T44" s="671"/>
      <c r="U44" s="582"/>
      <c r="V44" s="672"/>
      <c r="W44" s="687">
        <v>0</v>
      </c>
      <c r="X44" s="688">
        <v>0</v>
      </c>
      <c r="Y44" s="689">
        <v>0</v>
      </c>
      <c r="Z44" s="76"/>
    </row>
    <row r="45" spans="1:26" ht="15" customHeight="1" x14ac:dyDescent="0.25">
      <c r="A45" s="1183" t="s">
        <v>606</v>
      </c>
      <c r="B45" s="536"/>
      <c r="C45" s="536"/>
      <c r="D45" s="536"/>
      <c r="E45" s="671"/>
      <c r="F45" s="582"/>
      <c r="G45" s="672"/>
      <c r="H45" s="536"/>
      <c r="I45" s="536"/>
      <c r="J45" s="536"/>
      <c r="K45" s="671"/>
      <c r="L45" s="582"/>
      <c r="M45" s="672"/>
      <c r="N45" s="673">
        <v>0</v>
      </c>
      <c r="O45" s="625">
        <v>0</v>
      </c>
      <c r="P45" s="674">
        <v>0</v>
      </c>
      <c r="Q45" s="671"/>
      <c r="R45" s="582"/>
      <c r="S45" s="672"/>
      <c r="T45" s="671">
        <v>115985734</v>
      </c>
      <c r="U45" s="582"/>
      <c r="V45" s="672"/>
      <c r="W45" s="687">
        <v>115985734</v>
      </c>
      <c r="X45" s="688">
        <v>0</v>
      </c>
      <c r="Y45" s="689">
        <v>0</v>
      </c>
    </row>
    <row r="46" spans="1:26" s="78" customFormat="1" ht="15" customHeight="1" x14ac:dyDescent="0.2">
      <c r="A46" s="1183" t="s">
        <v>533</v>
      </c>
      <c r="B46" s="536"/>
      <c r="C46" s="536"/>
      <c r="D46" s="536"/>
      <c r="E46" s="671"/>
      <c r="F46" s="582"/>
      <c r="G46" s="672"/>
      <c r="H46" s="536"/>
      <c r="I46" s="536"/>
      <c r="J46" s="536"/>
      <c r="K46" s="671"/>
      <c r="L46" s="582"/>
      <c r="M46" s="672"/>
      <c r="N46" s="673">
        <v>0</v>
      </c>
      <c r="O46" s="625">
        <v>0</v>
      </c>
      <c r="P46" s="674">
        <v>0</v>
      </c>
      <c r="Q46" s="671"/>
      <c r="R46" s="582"/>
      <c r="S46" s="672"/>
      <c r="T46" s="671">
        <v>2919517983</v>
      </c>
      <c r="U46" s="582"/>
      <c r="V46" s="672"/>
      <c r="W46" s="1557">
        <v>0</v>
      </c>
      <c r="X46" s="1558">
        <v>0</v>
      </c>
      <c r="Y46" s="1559">
        <v>0</v>
      </c>
      <c r="Z46" s="60"/>
    </row>
    <row r="47" spans="1:26" s="66" customFormat="1" ht="15" customHeight="1" x14ac:dyDescent="0.25">
      <c r="A47" s="1183" t="s">
        <v>534</v>
      </c>
      <c r="B47" s="536"/>
      <c r="C47" s="536"/>
      <c r="D47" s="536"/>
      <c r="E47" s="671"/>
      <c r="F47" s="582"/>
      <c r="G47" s="672"/>
      <c r="H47" s="536"/>
      <c r="I47" s="536"/>
      <c r="J47" s="536"/>
      <c r="K47" s="671"/>
      <c r="L47" s="582"/>
      <c r="M47" s="672"/>
      <c r="N47" s="673">
        <v>0</v>
      </c>
      <c r="O47" s="625">
        <v>0</v>
      </c>
      <c r="P47" s="674">
        <v>0</v>
      </c>
      <c r="Q47" s="671"/>
      <c r="R47" s="582"/>
      <c r="S47" s="672"/>
      <c r="T47" s="671">
        <v>3433529754</v>
      </c>
      <c r="U47" s="582">
        <v>1120154054</v>
      </c>
      <c r="V47" s="672">
        <v>140878548</v>
      </c>
      <c r="W47" s="1557">
        <v>0</v>
      </c>
      <c r="X47" s="1558">
        <v>0</v>
      </c>
      <c r="Y47" s="1559">
        <v>0</v>
      </c>
      <c r="Z47" s="70"/>
    </row>
    <row r="48" spans="1:26" ht="15" customHeight="1" x14ac:dyDescent="0.25">
      <c r="A48" s="1183" t="s">
        <v>535</v>
      </c>
      <c r="B48" s="536"/>
      <c r="C48" s="536"/>
      <c r="D48" s="536"/>
      <c r="E48" s="671"/>
      <c r="F48" s="582"/>
      <c r="G48" s="672"/>
      <c r="H48" s="536"/>
      <c r="I48" s="536"/>
      <c r="J48" s="536"/>
      <c r="K48" s="671"/>
      <c r="L48" s="582"/>
      <c r="M48" s="672"/>
      <c r="N48" s="673">
        <v>0</v>
      </c>
      <c r="O48" s="625">
        <v>0</v>
      </c>
      <c r="P48" s="674">
        <v>0</v>
      </c>
      <c r="Q48" s="671"/>
      <c r="R48" s="582"/>
      <c r="S48" s="672"/>
      <c r="T48" s="671"/>
      <c r="U48" s="582"/>
      <c r="V48" s="672"/>
      <c r="W48" s="1557">
        <v>0</v>
      </c>
      <c r="X48" s="1558">
        <v>0</v>
      </c>
      <c r="Y48" s="1559">
        <v>0</v>
      </c>
    </row>
    <row r="49" spans="1:26" ht="15" customHeight="1" x14ac:dyDescent="0.25">
      <c r="A49" s="1183" t="s">
        <v>536</v>
      </c>
      <c r="B49" s="536"/>
      <c r="C49" s="536"/>
      <c r="D49" s="536"/>
      <c r="E49" s="671"/>
      <c r="F49" s="582"/>
      <c r="G49" s="672"/>
      <c r="H49" s="536"/>
      <c r="I49" s="536"/>
      <c r="J49" s="536"/>
      <c r="K49" s="671"/>
      <c r="L49" s="582"/>
      <c r="M49" s="672"/>
      <c r="N49" s="673">
        <v>0</v>
      </c>
      <c r="O49" s="625">
        <v>0</v>
      </c>
      <c r="P49" s="674">
        <v>0</v>
      </c>
      <c r="Q49" s="671"/>
      <c r="R49" s="582"/>
      <c r="S49" s="672"/>
      <c r="T49" s="671">
        <v>487191421</v>
      </c>
      <c r="U49" s="582">
        <v>38115000</v>
      </c>
      <c r="V49" s="672"/>
      <c r="W49" s="1557">
        <v>0</v>
      </c>
      <c r="X49" s="1558">
        <v>0</v>
      </c>
      <c r="Y49" s="1559">
        <v>0</v>
      </c>
    </row>
    <row r="50" spans="1:26" ht="15" customHeight="1" x14ac:dyDescent="0.25">
      <c r="A50" s="1183" t="s">
        <v>537</v>
      </c>
      <c r="B50" s="536"/>
      <c r="C50" s="536"/>
      <c r="D50" s="536"/>
      <c r="E50" s="671"/>
      <c r="F50" s="582"/>
      <c r="G50" s="672"/>
      <c r="H50" s="536"/>
      <c r="I50" s="536"/>
      <c r="J50" s="536"/>
      <c r="K50" s="671"/>
      <c r="L50" s="582"/>
      <c r="M50" s="672"/>
      <c r="N50" s="673">
        <v>0</v>
      </c>
      <c r="O50" s="625">
        <v>0</v>
      </c>
      <c r="P50" s="674">
        <v>0</v>
      </c>
      <c r="Q50" s="671"/>
      <c r="R50" s="582"/>
      <c r="S50" s="672"/>
      <c r="T50" s="671"/>
      <c r="U50" s="582"/>
      <c r="V50" s="672"/>
      <c r="W50" s="687">
        <v>0</v>
      </c>
      <c r="X50" s="688">
        <v>0</v>
      </c>
      <c r="Y50" s="689">
        <v>0</v>
      </c>
      <c r="Z50" s="80"/>
    </row>
    <row r="51" spans="1:26" ht="15" customHeight="1" thickBot="1" x14ac:dyDescent="0.3">
      <c r="A51" s="1188" t="s">
        <v>676</v>
      </c>
      <c r="B51" s="686">
        <v>0</v>
      </c>
      <c r="C51" s="613">
        <v>0</v>
      </c>
      <c r="D51" s="668">
        <v>0</v>
      </c>
      <c r="E51" s="679">
        <v>0</v>
      </c>
      <c r="F51" s="613">
        <v>0</v>
      </c>
      <c r="G51" s="680">
        <v>0</v>
      </c>
      <c r="H51" s="686">
        <v>0</v>
      </c>
      <c r="I51" s="613">
        <v>0</v>
      </c>
      <c r="J51" s="668">
        <v>0</v>
      </c>
      <c r="K51" s="679">
        <v>0</v>
      </c>
      <c r="L51" s="613">
        <v>0</v>
      </c>
      <c r="M51" s="680">
        <v>0</v>
      </c>
      <c r="N51" s="679">
        <v>0</v>
      </c>
      <c r="O51" s="613">
        <v>0</v>
      </c>
      <c r="P51" s="680">
        <v>0</v>
      </c>
      <c r="Q51" s="679">
        <v>0</v>
      </c>
      <c r="R51" s="613">
        <v>0</v>
      </c>
      <c r="S51" s="680">
        <v>0</v>
      </c>
      <c r="T51" s="679">
        <v>6956224892</v>
      </c>
      <c r="U51" s="613">
        <v>3196102754</v>
      </c>
      <c r="V51" s="680">
        <v>140878548</v>
      </c>
      <c r="W51" s="679">
        <v>115985734</v>
      </c>
      <c r="X51" s="613">
        <v>2037833700</v>
      </c>
      <c r="Y51" s="680">
        <v>0</v>
      </c>
      <c r="Z51" s="80"/>
    </row>
    <row r="52" spans="1:26" s="1456" customFormat="1" ht="21.75" customHeight="1" thickBot="1" x14ac:dyDescent="0.3">
      <c r="A52" s="1560" t="s">
        <v>215</v>
      </c>
      <c r="B52" s="1317">
        <v>1656720164</v>
      </c>
      <c r="C52" s="1318">
        <v>454384730</v>
      </c>
      <c r="D52" s="1561">
        <v>0</v>
      </c>
      <c r="E52" s="1562">
        <v>1275862930</v>
      </c>
      <c r="F52" s="1318">
        <v>187928069</v>
      </c>
      <c r="G52" s="1563">
        <v>0</v>
      </c>
      <c r="H52" s="1317">
        <v>2975481515</v>
      </c>
      <c r="I52" s="1318">
        <v>86271751</v>
      </c>
      <c r="J52" s="1561">
        <v>0</v>
      </c>
      <c r="K52" s="1562">
        <v>1393721099</v>
      </c>
      <c r="L52" s="1318">
        <v>365568072</v>
      </c>
      <c r="M52" s="1563">
        <v>0</v>
      </c>
      <c r="N52" s="1562">
        <v>7301785708</v>
      </c>
      <c r="O52" s="1318">
        <v>1094152622</v>
      </c>
      <c r="P52" s="1563">
        <v>0</v>
      </c>
      <c r="Q52" s="1562">
        <v>2755480387</v>
      </c>
      <c r="R52" s="1318">
        <v>209622138</v>
      </c>
      <c r="S52" s="1563">
        <v>148207472</v>
      </c>
      <c r="T52" s="1562">
        <v>17619026202</v>
      </c>
      <c r="U52" s="1318">
        <v>10371313056</v>
      </c>
      <c r="V52" s="1563">
        <v>140878548</v>
      </c>
      <c r="W52" s="1562">
        <v>20836053139</v>
      </c>
      <c r="X52" s="1318">
        <v>10516818762</v>
      </c>
      <c r="Y52" s="1563">
        <v>148207472</v>
      </c>
      <c r="Z52" s="1564"/>
    </row>
    <row r="53" spans="1:26" ht="27.75" customHeight="1" x14ac:dyDescent="0.25">
      <c r="A53" s="1180" t="s">
        <v>576</v>
      </c>
      <c r="B53" s="575"/>
      <c r="C53" s="575"/>
      <c r="D53" s="575"/>
      <c r="E53" s="681"/>
      <c r="F53" s="682"/>
      <c r="G53" s="683"/>
      <c r="H53" s="575"/>
      <c r="I53" s="575"/>
      <c r="J53" s="575"/>
      <c r="K53" s="681"/>
      <c r="L53" s="682"/>
      <c r="M53" s="683"/>
      <c r="N53" s="681"/>
      <c r="O53" s="682"/>
      <c r="P53" s="683"/>
      <c r="Q53" s="681"/>
      <c r="R53" s="682"/>
      <c r="S53" s="683"/>
      <c r="T53" s="681"/>
      <c r="U53" s="682"/>
      <c r="V53" s="683"/>
      <c r="W53" s="681"/>
      <c r="X53" s="682"/>
      <c r="Y53" s="683"/>
      <c r="Z53" s="80"/>
    </row>
    <row r="54" spans="1:26" ht="15" hidden="1" customHeight="1" x14ac:dyDescent="0.25">
      <c r="A54" s="1185" t="s">
        <v>426</v>
      </c>
      <c r="B54" s="606"/>
      <c r="C54" s="606"/>
      <c r="D54" s="606"/>
      <c r="E54" s="673"/>
      <c r="F54" s="625"/>
      <c r="G54" s="674"/>
      <c r="H54" s="606"/>
      <c r="I54" s="606"/>
      <c r="J54" s="606"/>
      <c r="K54" s="673"/>
      <c r="L54" s="625"/>
      <c r="M54" s="674"/>
      <c r="N54" s="673"/>
      <c r="O54" s="625"/>
      <c r="P54" s="674"/>
      <c r="Q54" s="673"/>
      <c r="R54" s="625"/>
      <c r="S54" s="674"/>
      <c r="T54" s="673"/>
      <c r="U54" s="625"/>
      <c r="V54" s="674"/>
      <c r="W54" s="690"/>
      <c r="X54" s="691"/>
      <c r="Y54" s="692"/>
      <c r="Z54" s="80"/>
    </row>
    <row r="55" spans="1:26" ht="15" customHeight="1" x14ac:dyDescent="0.25">
      <c r="A55" s="1186" t="s">
        <v>79</v>
      </c>
      <c r="B55" s="583"/>
      <c r="C55" s="583"/>
      <c r="D55" s="583"/>
      <c r="E55" s="1555"/>
      <c r="F55" s="564"/>
      <c r="G55" s="1556"/>
      <c r="H55" s="583"/>
      <c r="I55" s="583"/>
      <c r="J55" s="583"/>
      <c r="K55" s="1555"/>
      <c r="L55" s="564"/>
      <c r="M55" s="1556"/>
      <c r="N55" s="673">
        <v>0</v>
      </c>
      <c r="O55" s="625">
        <v>0</v>
      </c>
      <c r="P55" s="674">
        <v>0</v>
      </c>
      <c r="Q55" s="1555"/>
      <c r="R55" s="564"/>
      <c r="S55" s="1556"/>
      <c r="T55" s="1555">
        <v>3198023482</v>
      </c>
      <c r="U55" s="564"/>
      <c r="V55" s="1556"/>
      <c r="W55" s="693">
        <v>3198023482</v>
      </c>
      <c r="X55" s="615">
        <v>0</v>
      </c>
      <c r="Y55" s="694">
        <v>0</v>
      </c>
      <c r="Z55" s="80"/>
    </row>
    <row r="56" spans="1:26" ht="15" customHeight="1" x14ac:dyDescent="0.25">
      <c r="A56" s="1186" t="s">
        <v>78</v>
      </c>
      <c r="B56" s="583"/>
      <c r="C56" s="583"/>
      <c r="D56" s="583"/>
      <c r="E56" s="1555"/>
      <c r="F56" s="564"/>
      <c r="G56" s="1556"/>
      <c r="H56" s="583"/>
      <c r="I56" s="583"/>
      <c r="J56" s="583"/>
      <c r="K56" s="1555"/>
      <c r="L56" s="564"/>
      <c r="M56" s="1556"/>
      <c r="N56" s="673">
        <v>0</v>
      </c>
      <c r="O56" s="625">
        <v>0</v>
      </c>
      <c r="P56" s="674">
        <v>0</v>
      </c>
      <c r="Q56" s="1555"/>
      <c r="R56" s="564"/>
      <c r="S56" s="1556"/>
      <c r="T56" s="1555"/>
      <c r="U56" s="564"/>
      <c r="V56" s="1556"/>
      <c r="W56" s="693">
        <v>0</v>
      </c>
      <c r="X56" s="615">
        <v>0</v>
      </c>
      <c r="Y56" s="694">
        <v>0</v>
      </c>
      <c r="Z56" s="80"/>
    </row>
    <row r="57" spans="1:26" ht="15" customHeight="1" x14ac:dyDescent="0.25">
      <c r="A57" s="1183" t="s">
        <v>427</v>
      </c>
      <c r="B57" s="536"/>
      <c r="C57" s="536"/>
      <c r="D57" s="536"/>
      <c r="E57" s="671"/>
      <c r="F57" s="582"/>
      <c r="G57" s="672"/>
      <c r="H57" s="536"/>
      <c r="I57" s="536"/>
      <c r="J57" s="536"/>
      <c r="K57" s="671"/>
      <c r="L57" s="582"/>
      <c r="M57" s="672"/>
      <c r="N57" s="673">
        <v>0</v>
      </c>
      <c r="O57" s="625">
        <v>0</v>
      </c>
      <c r="P57" s="674">
        <v>0</v>
      </c>
      <c r="Q57" s="671"/>
      <c r="R57" s="582"/>
      <c r="S57" s="672"/>
      <c r="T57" s="671"/>
      <c r="U57" s="582"/>
      <c r="V57" s="672"/>
      <c r="W57" s="687">
        <v>0</v>
      </c>
      <c r="X57" s="688">
        <v>0</v>
      </c>
      <c r="Y57" s="689">
        <v>0</v>
      </c>
      <c r="Z57" s="80"/>
    </row>
    <row r="58" spans="1:26" ht="15" customHeight="1" x14ac:dyDescent="0.25">
      <c r="A58" s="1184" t="s">
        <v>1581</v>
      </c>
      <c r="B58" s="583"/>
      <c r="C58" s="583"/>
      <c r="D58" s="583"/>
      <c r="E58" s="1555"/>
      <c r="F58" s="564"/>
      <c r="G58" s="1556"/>
      <c r="H58" s="583">
        <v>2854391045</v>
      </c>
      <c r="I58" s="583"/>
      <c r="J58" s="583"/>
      <c r="K58" s="1555"/>
      <c r="L58" s="564"/>
      <c r="M58" s="1556"/>
      <c r="N58" s="673">
        <v>2854391045</v>
      </c>
      <c r="O58" s="625">
        <v>0</v>
      </c>
      <c r="P58" s="674">
        <v>0</v>
      </c>
      <c r="Q58" s="1555"/>
      <c r="R58" s="564"/>
      <c r="S58" s="1556"/>
      <c r="T58" s="1555"/>
      <c r="U58" s="564"/>
      <c r="V58" s="1556"/>
      <c r="W58" s="693">
        <v>2854391045</v>
      </c>
      <c r="X58" s="615">
        <v>0</v>
      </c>
      <c r="Y58" s="694">
        <v>0</v>
      </c>
      <c r="Z58" s="80"/>
    </row>
    <row r="59" spans="1:26" ht="15" customHeight="1" x14ac:dyDescent="0.25">
      <c r="A59" s="1185" t="s">
        <v>77</v>
      </c>
      <c r="B59" s="582"/>
      <c r="C59" s="582"/>
      <c r="D59" s="582"/>
      <c r="E59" s="671"/>
      <c r="F59" s="582">
        <v>33441158</v>
      </c>
      <c r="G59" s="672"/>
      <c r="H59" s="582">
        <v>7200000</v>
      </c>
      <c r="I59" s="582"/>
      <c r="J59" s="582"/>
      <c r="K59" s="671"/>
      <c r="L59" s="582"/>
      <c r="M59" s="672"/>
      <c r="N59" s="673">
        <v>7200000</v>
      </c>
      <c r="O59" s="625">
        <v>33441158</v>
      </c>
      <c r="P59" s="674">
        <v>0</v>
      </c>
      <c r="Q59" s="671">
        <v>23939232</v>
      </c>
      <c r="R59" s="582"/>
      <c r="S59" s="672"/>
      <c r="T59" s="671">
        <v>12200000</v>
      </c>
      <c r="U59" s="582">
        <v>22075409</v>
      </c>
      <c r="V59" s="672"/>
      <c r="W59" s="687">
        <v>43339232</v>
      </c>
      <c r="X59" s="688">
        <v>55516567</v>
      </c>
      <c r="Y59" s="689">
        <v>0</v>
      </c>
      <c r="Z59" s="80"/>
    </row>
    <row r="60" spans="1:26" s="77" customFormat="1" ht="15" customHeight="1" x14ac:dyDescent="0.25">
      <c r="A60" s="1186" t="s">
        <v>779</v>
      </c>
      <c r="B60" s="583"/>
      <c r="C60" s="583"/>
      <c r="D60" s="583"/>
      <c r="E60" s="1555"/>
      <c r="F60" s="564"/>
      <c r="G60" s="1556"/>
      <c r="H60" s="583"/>
      <c r="I60" s="583"/>
      <c r="J60" s="583"/>
      <c r="K60" s="1555"/>
      <c r="L60" s="564"/>
      <c r="M60" s="1556"/>
      <c r="N60" s="673">
        <v>0</v>
      </c>
      <c r="O60" s="625">
        <v>0</v>
      </c>
      <c r="P60" s="674">
        <v>0</v>
      </c>
      <c r="Q60" s="1555">
        <v>46200000</v>
      </c>
      <c r="R60" s="564"/>
      <c r="S60" s="1556">
        <v>1400000</v>
      </c>
      <c r="T60" s="1555">
        <v>5675042000</v>
      </c>
      <c r="U60" s="564">
        <v>3016667000</v>
      </c>
      <c r="V60" s="1556"/>
      <c r="W60" s="693">
        <v>5721242000</v>
      </c>
      <c r="X60" s="615">
        <v>3016667000</v>
      </c>
      <c r="Y60" s="694">
        <v>1400000</v>
      </c>
      <c r="Z60" s="58"/>
    </row>
    <row r="61" spans="1:26" ht="15" hidden="1" customHeight="1" x14ac:dyDescent="0.25">
      <c r="A61" s="1186" t="s">
        <v>780</v>
      </c>
      <c r="B61" s="606"/>
      <c r="C61" s="606"/>
      <c r="D61" s="606"/>
      <c r="E61" s="673"/>
      <c r="F61" s="625"/>
      <c r="G61" s="674"/>
      <c r="H61" s="606"/>
      <c r="I61" s="606"/>
      <c r="J61" s="606"/>
      <c r="K61" s="673"/>
      <c r="L61" s="625"/>
      <c r="M61" s="674"/>
      <c r="N61" s="673">
        <v>0</v>
      </c>
      <c r="O61" s="625">
        <v>0</v>
      </c>
      <c r="P61" s="674">
        <v>0</v>
      </c>
      <c r="Q61" s="673"/>
      <c r="R61" s="625"/>
      <c r="S61" s="674"/>
      <c r="T61" s="673"/>
      <c r="U61" s="625"/>
      <c r="V61" s="674"/>
      <c r="W61" s="690">
        <v>0</v>
      </c>
      <c r="X61" s="691">
        <v>0</v>
      </c>
      <c r="Y61" s="692">
        <v>0</v>
      </c>
      <c r="Z61" s="80"/>
    </row>
    <row r="62" spans="1:26" ht="15" hidden="1" customHeight="1" x14ac:dyDescent="0.25">
      <c r="A62" s="1185" t="s">
        <v>781</v>
      </c>
      <c r="B62" s="536"/>
      <c r="C62" s="536"/>
      <c r="D62" s="536"/>
      <c r="E62" s="671"/>
      <c r="F62" s="582"/>
      <c r="G62" s="672"/>
      <c r="H62" s="536"/>
      <c r="I62" s="536"/>
      <c r="J62" s="536"/>
      <c r="K62" s="671"/>
      <c r="L62" s="582"/>
      <c r="M62" s="672"/>
      <c r="N62" s="673">
        <v>0</v>
      </c>
      <c r="O62" s="625">
        <v>0</v>
      </c>
      <c r="P62" s="674">
        <v>0</v>
      </c>
      <c r="Q62" s="671"/>
      <c r="R62" s="582"/>
      <c r="S62" s="672"/>
      <c r="T62" s="671"/>
      <c r="U62" s="582"/>
      <c r="V62" s="672"/>
      <c r="W62" s="687">
        <v>0</v>
      </c>
      <c r="X62" s="688">
        <v>0</v>
      </c>
      <c r="Y62" s="689">
        <v>0</v>
      </c>
      <c r="Z62" s="80"/>
    </row>
    <row r="63" spans="1:26" ht="15" hidden="1" customHeight="1" x14ac:dyDescent="0.25">
      <c r="A63" s="1185"/>
      <c r="B63" s="536"/>
      <c r="C63" s="536"/>
      <c r="D63" s="536"/>
      <c r="E63" s="671"/>
      <c r="F63" s="582"/>
      <c r="G63" s="672"/>
      <c r="H63" s="536"/>
      <c r="I63" s="536"/>
      <c r="J63" s="536"/>
      <c r="K63" s="671"/>
      <c r="L63" s="582"/>
      <c r="M63" s="672"/>
      <c r="N63" s="673">
        <v>0</v>
      </c>
      <c r="O63" s="625">
        <v>0</v>
      </c>
      <c r="P63" s="674">
        <v>0</v>
      </c>
      <c r="Q63" s="671"/>
      <c r="R63" s="582"/>
      <c r="S63" s="672"/>
      <c r="T63" s="671"/>
      <c r="U63" s="582"/>
      <c r="V63" s="672"/>
      <c r="W63" s="687">
        <v>0</v>
      </c>
      <c r="X63" s="688">
        <v>0</v>
      </c>
      <c r="Y63" s="689">
        <v>0</v>
      </c>
      <c r="Z63" s="80"/>
    </row>
    <row r="64" spans="1:26" ht="15" customHeight="1" x14ac:dyDescent="0.25">
      <c r="A64" s="1186" t="s">
        <v>780</v>
      </c>
      <c r="B64" s="583">
        <v>148063369</v>
      </c>
      <c r="C64" s="583">
        <v>15923064</v>
      </c>
      <c r="D64" s="583"/>
      <c r="E64" s="1555">
        <v>51378606</v>
      </c>
      <c r="F64" s="564">
        <v>1346362</v>
      </c>
      <c r="G64" s="1556"/>
      <c r="H64" s="583">
        <v>4371500</v>
      </c>
      <c r="I64" s="583">
        <v>21970251</v>
      </c>
      <c r="J64" s="583"/>
      <c r="K64" s="1555"/>
      <c r="L64" s="564"/>
      <c r="M64" s="1556"/>
      <c r="N64" s="673">
        <v>203813475</v>
      </c>
      <c r="O64" s="625">
        <v>39239677</v>
      </c>
      <c r="P64" s="674">
        <v>0</v>
      </c>
      <c r="Q64" s="1555">
        <v>10802640</v>
      </c>
      <c r="R64" s="564"/>
      <c r="S64" s="1556">
        <v>2432940</v>
      </c>
      <c r="T64" s="1555">
        <v>3513249225</v>
      </c>
      <c r="U64" s="564">
        <v>633576123</v>
      </c>
      <c r="V64" s="1556"/>
      <c r="W64" s="693">
        <v>3727865340</v>
      </c>
      <c r="X64" s="615">
        <v>672815800</v>
      </c>
      <c r="Y64" s="694">
        <v>2432940</v>
      </c>
      <c r="Z64" s="80"/>
    </row>
    <row r="65" spans="1:26" ht="15" hidden="1" customHeight="1" x14ac:dyDescent="0.25">
      <c r="A65" s="1186" t="s">
        <v>782</v>
      </c>
      <c r="B65" s="606"/>
      <c r="C65" s="606"/>
      <c r="D65" s="606"/>
      <c r="E65" s="673"/>
      <c r="F65" s="625"/>
      <c r="G65" s="674"/>
      <c r="H65" s="606"/>
      <c r="I65" s="606"/>
      <c r="J65" s="606"/>
      <c r="K65" s="673"/>
      <c r="L65" s="625"/>
      <c r="M65" s="674"/>
      <c r="N65" s="673">
        <v>0</v>
      </c>
      <c r="O65" s="625">
        <v>0</v>
      </c>
      <c r="P65" s="674">
        <v>0</v>
      </c>
      <c r="Q65" s="673"/>
      <c r="R65" s="625"/>
      <c r="S65" s="674"/>
      <c r="T65" s="673"/>
      <c r="U65" s="625"/>
      <c r="V65" s="674"/>
      <c r="W65" s="690">
        <v>0</v>
      </c>
      <c r="X65" s="691">
        <v>0</v>
      </c>
      <c r="Y65" s="692">
        <v>0</v>
      </c>
      <c r="Z65" s="80"/>
    </row>
    <row r="66" spans="1:26" ht="15" customHeight="1" x14ac:dyDescent="0.25">
      <c r="A66" s="1184" t="s">
        <v>783</v>
      </c>
      <c r="B66" s="583"/>
      <c r="C66" s="583"/>
      <c r="D66" s="583"/>
      <c r="E66" s="1555"/>
      <c r="F66" s="564"/>
      <c r="G66" s="1556"/>
      <c r="H66" s="583"/>
      <c r="I66" s="583"/>
      <c r="J66" s="583"/>
      <c r="K66" s="1555"/>
      <c r="L66" s="564"/>
      <c r="M66" s="1556"/>
      <c r="N66" s="673">
        <v>0</v>
      </c>
      <c r="O66" s="625">
        <v>0</v>
      </c>
      <c r="P66" s="674">
        <v>0</v>
      </c>
      <c r="Q66" s="1555"/>
      <c r="R66" s="564"/>
      <c r="S66" s="1556"/>
      <c r="T66" s="671"/>
      <c r="U66" s="582"/>
      <c r="V66" s="1556"/>
      <c r="W66" s="693">
        <v>0</v>
      </c>
      <c r="X66" s="615">
        <v>0</v>
      </c>
      <c r="Y66" s="694">
        <v>0</v>
      </c>
      <c r="Z66" s="81"/>
    </row>
    <row r="67" spans="1:26" ht="15" customHeight="1" x14ac:dyDescent="0.25">
      <c r="A67" s="1184" t="s">
        <v>784</v>
      </c>
      <c r="B67" s="583"/>
      <c r="C67" s="583"/>
      <c r="D67" s="583"/>
      <c r="E67" s="1555"/>
      <c r="F67" s="564">
        <v>9608393</v>
      </c>
      <c r="G67" s="1556"/>
      <c r="H67" s="583"/>
      <c r="I67" s="583"/>
      <c r="J67" s="583"/>
      <c r="K67" s="1555"/>
      <c r="L67" s="564"/>
      <c r="M67" s="1556"/>
      <c r="N67" s="673">
        <v>0</v>
      </c>
      <c r="O67" s="625">
        <v>9608393</v>
      </c>
      <c r="P67" s="674">
        <v>0</v>
      </c>
      <c r="Q67" s="1555"/>
      <c r="R67" s="564"/>
      <c r="S67" s="1556"/>
      <c r="T67" s="1555">
        <v>109000000</v>
      </c>
      <c r="U67" s="564">
        <v>179346056</v>
      </c>
      <c r="V67" s="1556"/>
      <c r="W67" s="693">
        <v>109000000</v>
      </c>
      <c r="X67" s="615">
        <v>188954449</v>
      </c>
      <c r="Y67" s="694">
        <v>0</v>
      </c>
      <c r="Z67" s="80"/>
    </row>
    <row r="68" spans="1:26" s="77" customFormat="1" ht="15" customHeight="1" x14ac:dyDescent="0.2">
      <c r="A68" s="1189" t="s">
        <v>218</v>
      </c>
      <c r="B68" s="684">
        <v>148063369</v>
      </c>
      <c r="C68" s="632">
        <v>15923064</v>
      </c>
      <c r="D68" s="666">
        <v>0</v>
      </c>
      <c r="E68" s="675">
        <v>51378606</v>
      </c>
      <c r="F68" s="632">
        <v>44395913</v>
      </c>
      <c r="G68" s="676">
        <v>0</v>
      </c>
      <c r="H68" s="684">
        <v>2865962545</v>
      </c>
      <c r="I68" s="632">
        <v>21970251</v>
      </c>
      <c r="J68" s="666">
        <v>0</v>
      </c>
      <c r="K68" s="675">
        <v>0</v>
      </c>
      <c r="L68" s="632">
        <v>0</v>
      </c>
      <c r="M68" s="676">
        <v>0</v>
      </c>
      <c r="N68" s="675">
        <v>3065404520</v>
      </c>
      <c r="O68" s="632">
        <v>82289228</v>
      </c>
      <c r="P68" s="676">
        <v>0</v>
      </c>
      <c r="Q68" s="675">
        <v>80941872</v>
      </c>
      <c r="R68" s="632">
        <v>0</v>
      </c>
      <c r="S68" s="676">
        <v>3832940</v>
      </c>
      <c r="T68" s="675">
        <v>12507514707</v>
      </c>
      <c r="U68" s="632">
        <v>3851664588</v>
      </c>
      <c r="V68" s="676">
        <v>0</v>
      </c>
      <c r="W68" s="679">
        <v>15653861099</v>
      </c>
      <c r="X68" s="613">
        <v>3933953816</v>
      </c>
      <c r="Y68" s="680">
        <v>3832940</v>
      </c>
      <c r="Z68" s="76"/>
    </row>
    <row r="69" spans="1:26" s="66" customFormat="1" ht="15" customHeight="1" x14ac:dyDescent="0.25">
      <c r="A69" s="1184" t="s">
        <v>214</v>
      </c>
      <c r="B69" s="583"/>
      <c r="C69" s="583"/>
      <c r="D69" s="583"/>
      <c r="E69" s="1555"/>
      <c r="F69" s="564"/>
      <c r="G69" s="1556"/>
      <c r="H69" s="583"/>
      <c r="I69" s="583"/>
      <c r="J69" s="583"/>
      <c r="K69" s="1555"/>
      <c r="L69" s="564"/>
      <c r="M69" s="1556"/>
      <c r="N69" s="673">
        <v>0</v>
      </c>
      <c r="O69" s="625">
        <v>0</v>
      </c>
      <c r="P69" s="674">
        <v>0</v>
      </c>
      <c r="Q69" s="1555"/>
      <c r="R69" s="564"/>
      <c r="S69" s="1556"/>
      <c r="T69" s="1555"/>
      <c r="U69" s="564">
        <v>1695429819</v>
      </c>
      <c r="V69" s="1556"/>
      <c r="W69" s="693">
        <v>0</v>
      </c>
      <c r="X69" s="615">
        <v>1695429819</v>
      </c>
      <c r="Y69" s="694">
        <v>0</v>
      </c>
      <c r="Z69" s="70"/>
    </row>
    <row r="70" spans="1:26" s="66" customFormat="1" ht="15" hidden="1" customHeight="1" x14ac:dyDescent="0.25">
      <c r="A70" s="1184" t="s">
        <v>785</v>
      </c>
      <c r="B70" s="606"/>
      <c r="C70" s="606"/>
      <c r="D70" s="606"/>
      <c r="E70" s="673"/>
      <c r="F70" s="625"/>
      <c r="G70" s="674"/>
      <c r="H70" s="606"/>
      <c r="I70" s="606"/>
      <c r="J70" s="606"/>
      <c r="K70" s="673"/>
      <c r="L70" s="625"/>
      <c r="M70" s="674"/>
      <c r="N70" s="673">
        <v>0</v>
      </c>
      <c r="O70" s="625">
        <v>0</v>
      </c>
      <c r="P70" s="674">
        <v>0</v>
      </c>
      <c r="Q70" s="673"/>
      <c r="R70" s="625"/>
      <c r="S70" s="674"/>
      <c r="T70" s="673"/>
      <c r="U70" s="625"/>
      <c r="V70" s="674"/>
      <c r="W70" s="690">
        <v>0</v>
      </c>
      <c r="X70" s="691">
        <v>0</v>
      </c>
      <c r="Y70" s="692">
        <v>0</v>
      </c>
      <c r="Z70" s="70"/>
    </row>
    <row r="71" spans="1:26" s="66" customFormat="1" ht="15" customHeight="1" x14ac:dyDescent="0.25">
      <c r="A71" s="1184" t="s">
        <v>444</v>
      </c>
      <c r="B71" s="583"/>
      <c r="C71" s="583"/>
      <c r="D71" s="583"/>
      <c r="E71" s="1555"/>
      <c r="F71" s="564"/>
      <c r="G71" s="1556"/>
      <c r="H71" s="583"/>
      <c r="I71" s="583"/>
      <c r="J71" s="583"/>
      <c r="K71" s="1555"/>
      <c r="L71" s="564"/>
      <c r="M71" s="1556"/>
      <c r="N71" s="673">
        <v>0</v>
      </c>
      <c r="O71" s="625">
        <v>0</v>
      </c>
      <c r="P71" s="674">
        <v>0</v>
      </c>
      <c r="Q71" s="1555"/>
      <c r="R71" s="564"/>
      <c r="S71" s="1556"/>
      <c r="T71" s="1555"/>
      <c r="U71" s="564"/>
      <c r="V71" s="1556"/>
      <c r="W71" s="693">
        <v>0</v>
      </c>
      <c r="X71" s="615">
        <v>0</v>
      </c>
      <c r="Y71" s="694">
        <v>0</v>
      </c>
      <c r="Z71" s="70"/>
    </row>
    <row r="72" spans="1:26" s="66" customFormat="1" ht="15" customHeight="1" x14ac:dyDescent="0.25">
      <c r="A72" s="1184" t="s">
        <v>428</v>
      </c>
      <c r="B72" s="583"/>
      <c r="C72" s="583"/>
      <c r="D72" s="583"/>
      <c r="E72" s="1555"/>
      <c r="F72" s="564"/>
      <c r="G72" s="1556"/>
      <c r="H72" s="583"/>
      <c r="I72" s="583"/>
      <c r="J72" s="583"/>
      <c r="K72" s="1555"/>
      <c r="L72" s="564"/>
      <c r="M72" s="1556"/>
      <c r="N72" s="673">
        <v>0</v>
      </c>
      <c r="O72" s="625">
        <v>0</v>
      </c>
      <c r="P72" s="674">
        <v>0</v>
      </c>
      <c r="Q72" s="1555"/>
      <c r="R72" s="564"/>
      <c r="S72" s="1556"/>
      <c r="T72" s="1555"/>
      <c r="U72" s="564"/>
      <c r="V72" s="1556"/>
      <c r="W72" s="693">
        <v>0</v>
      </c>
      <c r="X72" s="615">
        <v>0</v>
      </c>
      <c r="Y72" s="694">
        <v>0</v>
      </c>
      <c r="Z72" s="70"/>
    </row>
    <row r="73" spans="1:26" s="66" customFormat="1" ht="15" customHeight="1" x14ac:dyDescent="0.25">
      <c r="A73" s="1184" t="s">
        <v>424</v>
      </c>
      <c r="B73" s="583"/>
      <c r="C73" s="583"/>
      <c r="D73" s="583"/>
      <c r="E73" s="1555"/>
      <c r="F73" s="564"/>
      <c r="G73" s="1556"/>
      <c r="H73" s="583"/>
      <c r="I73" s="583"/>
      <c r="J73" s="583"/>
      <c r="K73" s="1555"/>
      <c r="L73" s="564"/>
      <c r="M73" s="1556"/>
      <c r="N73" s="673">
        <v>0</v>
      </c>
      <c r="O73" s="625">
        <v>0</v>
      </c>
      <c r="P73" s="674">
        <v>0</v>
      </c>
      <c r="Q73" s="1555"/>
      <c r="R73" s="564"/>
      <c r="S73" s="1556"/>
      <c r="T73" s="1555"/>
      <c r="U73" s="564">
        <v>334102526</v>
      </c>
      <c r="V73" s="1556"/>
      <c r="W73" s="693">
        <v>0</v>
      </c>
      <c r="X73" s="615">
        <v>334102526</v>
      </c>
      <c r="Y73" s="694">
        <v>0</v>
      </c>
      <c r="Z73" s="70"/>
    </row>
    <row r="74" spans="1:26" s="66" customFormat="1" ht="15" customHeight="1" x14ac:dyDescent="0.25">
      <c r="A74" s="1184" t="s">
        <v>1580</v>
      </c>
      <c r="B74" s="583"/>
      <c r="C74" s="583"/>
      <c r="D74" s="583"/>
      <c r="E74" s="1555"/>
      <c r="F74" s="564"/>
      <c r="G74" s="1556"/>
      <c r="H74" s="583"/>
      <c r="I74" s="583"/>
      <c r="J74" s="583"/>
      <c r="K74" s="1555"/>
      <c r="L74" s="564"/>
      <c r="M74" s="1556"/>
      <c r="N74" s="673">
        <v>0</v>
      </c>
      <c r="O74" s="625">
        <v>0</v>
      </c>
      <c r="P74" s="674">
        <v>0</v>
      </c>
      <c r="Q74" s="1555"/>
      <c r="R74" s="564"/>
      <c r="S74" s="1556"/>
      <c r="T74" s="1555"/>
      <c r="U74" s="564"/>
      <c r="V74" s="1556"/>
      <c r="W74" s="693">
        <v>0</v>
      </c>
      <c r="X74" s="615">
        <v>0</v>
      </c>
      <c r="Y74" s="694">
        <v>0</v>
      </c>
      <c r="Z74" s="70"/>
    </row>
    <row r="75" spans="1:26" s="66" customFormat="1" ht="15" hidden="1" customHeight="1" x14ac:dyDescent="0.25">
      <c r="A75" s="1184" t="s">
        <v>786</v>
      </c>
      <c r="B75" s="606"/>
      <c r="C75" s="606"/>
      <c r="D75" s="606"/>
      <c r="E75" s="673"/>
      <c r="F75" s="625"/>
      <c r="G75" s="674"/>
      <c r="H75" s="606"/>
      <c r="I75" s="606"/>
      <c r="J75" s="606"/>
      <c r="K75" s="673"/>
      <c r="L75" s="625"/>
      <c r="M75" s="674"/>
      <c r="N75" s="673">
        <v>0</v>
      </c>
      <c r="O75" s="625">
        <v>0</v>
      </c>
      <c r="P75" s="674">
        <v>0</v>
      </c>
      <c r="Q75" s="673"/>
      <c r="R75" s="625"/>
      <c r="S75" s="674"/>
      <c r="T75" s="673"/>
      <c r="U75" s="564"/>
      <c r="V75" s="674"/>
      <c r="W75" s="690">
        <v>0</v>
      </c>
      <c r="X75" s="691">
        <v>0</v>
      </c>
      <c r="Y75" s="692">
        <v>0</v>
      </c>
      <c r="Z75" s="70"/>
    </row>
    <row r="76" spans="1:26" s="66" customFormat="1" ht="15" customHeight="1" x14ac:dyDescent="0.25">
      <c r="A76" s="1184" t="s">
        <v>429</v>
      </c>
      <c r="B76" s="583"/>
      <c r="C76" s="583"/>
      <c r="D76" s="583"/>
      <c r="E76" s="1555"/>
      <c r="F76" s="564"/>
      <c r="G76" s="1556"/>
      <c r="H76" s="583"/>
      <c r="I76" s="583"/>
      <c r="J76" s="583"/>
      <c r="K76" s="1555"/>
      <c r="L76" s="564"/>
      <c r="M76" s="1556"/>
      <c r="N76" s="673">
        <v>0</v>
      </c>
      <c r="O76" s="625">
        <v>0</v>
      </c>
      <c r="P76" s="674">
        <v>0</v>
      </c>
      <c r="Q76" s="1555"/>
      <c r="R76" s="564"/>
      <c r="S76" s="1556"/>
      <c r="T76" s="1555"/>
      <c r="U76" s="582">
        <v>237400000</v>
      </c>
      <c r="V76" s="1556"/>
      <c r="W76" s="693">
        <v>0</v>
      </c>
      <c r="X76" s="615">
        <v>237400000</v>
      </c>
      <c r="Y76" s="694">
        <v>0</v>
      </c>
      <c r="Z76" s="70"/>
    </row>
    <row r="77" spans="1:26" s="66" customFormat="1" ht="15" customHeight="1" x14ac:dyDescent="0.25">
      <c r="A77" s="1184" t="s">
        <v>677</v>
      </c>
      <c r="B77" s="583"/>
      <c r="C77" s="583"/>
      <c r="D77" s="583"/>
      <c r="E77" s="1555"/>
      <c r="F77" s="564"/>
      <c r="G77" s="1556"/>
      <c r="H77" s="583"/>
      <c r="I77" s="583"/>
      <c r="J77" s="583"/>
      <c r="K77" s="1555"/>
      <c r="L77" s="564"/>
      <c r="M77" s="1556"/>
      <c r="N77" s="673">
        <v>0</v>
      </c>
      <c r="O77" s="625">
        <v>0</v>
      </c>
      <c r="P77" s="674">
        <v>0</v>
      </c>
      <c r="Q77" s="1555"/>
      <c r="R77" s="564"/>
      <c r="S77" s="1556"/>
      <c r="T77" s="1555"/>
      <c r="U77" s="564">
        <v>44460</v>
      </c>
      <c r="V77" s="1556"/>
      <c r="W77" s="693">
        <v>0</v>
      </c>
      <c r="X77" s="615">
        <v>44460</v>
      </c>
      <c r="Y77" s="694">
        <v>0</v>
      </c>
      <c r="Z77" s="70"/>
    </row>
    <row r="78" spans="1:26" s="66" customFormat="1" ht="15" customHeight="1" x14ac:dyDescent="0.25">
      <c r="A78" s="1190" t="s">
        <v>219</v>
      </c>
      <c r="B78" s="684">
        <v>0</v>
      </c>
      <c r="C78" s="632">
        <v>0</v>
      </c>
      <c r="D78" s="666">
        <v>0</v>
      </c>
      <c r="E78" s="675">
        <v>0</v>
      </c>
      <c r="F78" s="632">
        <v>0</v>
      </c>
      <c r="G78" s="676">
        <v>0</v>
      </c>
      <c r="H78" s="684">
        <v>0</v>
      </c>
      <c r="I78" s="632">
        <v>0</v>
      </c>
      <c r="J78" s="666">
        <v>0</v>
      </c>
      <c r="K78" s="675">
        <v>0</v>
      </c>
      <c r="L78" s="632">
        <v>0</v>
      </c>
      <c r="M78" s="676">
        <v>0</v>
      </c>
      <c r="N78" s="675">
        <v>0</v>
      </c>
      <c r="O78" s="632">
        <v>0</v>
      </c>
      <c r="P78" s="676">
        <v>0</v>
      </c>
      <c r="Q78" s="675">
        <v>0</v>
      </c>
      <c r="R78" s="632">
        <v>0</v>
      </c>
      <c r="S78" s="676">
        <v>0</v>
      </c>
      <c r="T78" s="675">
        <v>0</v>
      </c>
      <c r="U78" s="632">
        <v>2266976805</v>
      </c>
      <c r="V78" s="676">
        <v>0</v>
      </c>
      <c r="W78" s="679">
        <v>0</v>
      </c>
      <c r="X78" s="613">
        <v>2266976805</v>
      </c>
      <c r="Y78" s="680">
        <v>0</v>
      </c>
      <c r="Z78" s="70"/>
    </row>
    <row r="79" spans="1:26" s="66" customFormat="1" ht="15" customHeight="1" x14ac:dyDescent="0.25">
      <c r="A79" s="1187" t="s">
        <v>451</v>
      </c>
      <c r="B79" s="685">
        <v>148063369</v>
      </c>
      <c r="C79" s="616">
        <v>15923064</v>
      </c>
      <c r="D79" s="667">
        <v>0</v>
      </c>
      <c r="E79" s="677">
        <v>51378606</v>
      </c>
      <c r="F79" s="616">
        <v>44395913</v>
      </c>
      <c r="G79" s="678">
        <v>0</v>
      </c>
      <c r="H79" s="685">
        <v>2865962545</v>
      </c>
      <c r="I79" s="616">
        <v>21970251</v>
      </c>
      <c r="J79" s="667">
        <v>0</v>
      </c>
      <c r="K79" s="677">
        <v>0</v>
      </c>
      <c r="L79" s="616">
        <v>0</v>
      </c>
      <c r="M79" s="678">
        <v>0</v>
      </c>
      <c r="N79" s="677">
        <v>3065404520</v>
      </c>
      <c r="O79" s="616">
        <v>82289228</v>
      </c>
      <c r="P79" s="678">
        <v>0</v>
      </c>
      <c r="Q79" s="677">
        <v>80941872</v>
      </c>
      <c r="R79" s="616">
        <v>0</v>
      </c>
      <c r="S79" s="678">
        <v>3832940</v>
      </c>
      <c r="T79" s="677">
        <v>12507514707</v>
      </c>
      <c r="U79" s="616">
        <v>6118641393</v>
      </c>
      <c r="V79" s="678">
        <v>0</v>
      </c>
      <c r="W79" s="677">
        <v>15653861099</v>
      </c>
      <c r="X79" s="616">
        <v>6200930621</v>
      </c>
      <c r="Y79" s="678">
        <v>3832940</v>
      </c>
      <c r="Z79" s="70"/>
    </row>
    <row r="80" spans="1:26" s="66" customFormat="1" ht="15" hidden="1" customHeight="1" x14ac:dyDescent="0.25">
      <c r="A80" s="1184" t="s">
        <v>343</v>
      </c>
      <c r="B80" s="606"/>
      <c r="C80" s="606"/>
      <c r="D80" s="606"/>
      <c r="E80" s="673"/>
      <c r="F80" s="625"/>
      <c r="G80" s="674"/>
      <c r="H80" s="606"/>
      <c r="I80" s="606"/>
      <c r="J80" s="606"/>
      <c r="K80" s="673"/>
      <c r="L80" s="625"/>
      <c r="M80" s="674"/>
      <c r="N80" s="673"/>
      <c r="O80" s="625"/>
      <c r="P80" s="674"/>
      <c r="Q80" s="673"/>
      <c r="R80" s="625"/>
      <c r="S80" s="674"/>
      <c r="T80" s="673"/>
      <c r="U80" s="625"/>
      <c r="V80" s="674"/>
      <c r="W80" s="690"/>
      <c r="X80" s="691"/>
      <c r="Y80" s="692"/>
      <c r="Z80" s="70"/>
    </row>
    <row r="81" spans="1:26" s="66" customFormat="1" ht="15" hidden="1" customHeight="1" x14ac:dyDescent="0.25">
      <c r="A81" s="1183" t="s">
        <v>430</v>
      </c>
      <c r="B81" s="606"/>
      <c r="C81" s="606"/>
      <c r="D81" s="606"/>
      <c r="E81" s="673"/>
      <c r="F81" s="625"/>
      <c r="G81" s="674"/>
      <c r="H81" s="606"/>
      <c r="I81" s="606"/>
      <c r="J81" s="606"/>
      <c r="K81" s="673"/>
      <c r="L81" s="625"/>
      <c r="M81" s="674"/>
      <c r="N81" s="673"/>
      <c r="O81" s="625"/>
      <c r="P81" s="674"/>
      <c r="Q81" s="673"/>
      <c r="R81" s="625"/>
      <c r="S81" s="674"/>
      <c r="T81" s="673"/>
      <c r="U81" s="625"/>
      <c r="V81" s="674"/>
      <c r="W81" s="690"/>
      <c r="X81" s="691"/>
      <c r="Y81" s="692"/>
      <c r="Z81" s="70"/>
    </row>
    <row r="82" spans="1:26" ht="15" customHeight="1" x14ac:dyDescent="0.25">
      <c r="A82" s="1183" t="s">
        <v>344</v>
      </c>
      <c r="B82" s="536"/>
      <c r="C82" s="536"/>
      <c r="D82" s="536"/>
      <c r="E82" s="671"/>
      <c r="F82" s="582"/>
      <c r="G82" s="672"/>
      <c r="H82" s="536"/>
      <c r="I82" s="536"/>
      <c r="J82" s="536"/>
      <c r="K82" s="671"/>
      <c r="L82" s="582"/>
      <c r="M82" s="672"/>
      <c r="N82" s="673">
        <v>0</v>
      </c>
      <c r="O82" s="625">
        <v>0</v>
      </c>
      <c r="P82" s="674">
        <v>0</v>
      </c>
      <c r="Q82" s="671"/>
      <c r="R82" s="582"/>
      <c r="S82" s="672"/>
      <c r="T82" s="671"/>
      <c r="U82" s="582"/>
      <c r="V82" s="672"/>
      <c r="W82" s="687">
        <v>0</v>
      </c>
      <c r="X82" s="688">
        <v>0</v>
      </c>
      <c r="Y82" s="689">
        <v>0</v>
      </c>
      <c r="Z82" s="80"/>
    </row>
    <row r="83" spans="1:26" s="77" customFormat="1" ht="15" customHeight="1" x14ac:dyDescent="0.2">
      <c r="A83" s="1183" t="s">
        <v>345</v>
      </c>
      <c r="B83" s="536"/>
      <c r="C83" s="536"/>
      <c r="D83" s="536"/>
      <c r="E83" s="671"/>
      <c r="F83" s="582"/>
      <c r="G83" s="672"/>
      <c r="H83" s="536"/>
      <c r="I83" s="536"/>
      <c r="J83" s="536"/>
      <c r="K83" s="671"/>
      <c r="L83" s="582"/>
      <c r="M83" s="672"/>
      <c r="N83" s="673">
        <v>0</v>
      </c>
      <c r="O83" s="625">
        <v>0</v>
      </c>
      <c r="P83" s="674">
        <v>0</v>
      </c>
      <c r="Q83" s="671"/>
      <c r="R83" s="582"/>
      <c r="S83" s="672"/>
      <c r="T83" s="671"/>
      <c r="U83" s="582"/>
      <c r="V83" s="672"/>
      <c r="W83" s="687">
        <v>0</v>
      </c>
      <c r="X83" s="688">
        <v>0</v>
      </c>
      <c r="Y83" s="689">
        <v>0</v>
      </c>
      <c r="Z83" s="76"/>
    </row>
    <row r="84" spans="1:26" s="72" customFormat="1" ht="15" hidden="1" customHeight="1" x14ac:dyDescent="0.2">
      <c r="A84" s="1183" t="s">
        <v>346</v>
      </c>
      <c r="B84" s="606"/>
      <c r="C84" s="606"/>
      <c r="D84" s="606"/>
      <c r="E84" s="673"/>
      <c r="F84" s="625"/>
      <c r="G84" s="674"/>
      <c r="H84" s="612"/>
      <c r="I84" s="612"/>
      <c r="J84" s="612"/>
      <c r="K84" s="1678"/>
      <c r="L84" s="626"/>
      <c r="M84" s="674"/>
      <c r="N84" s="673">
        <v>0</v>
      </c>
      <c r="O84" s="625">
        <v>0</v>
      </c>
      <c r="P84" s="674">
        <v>0</v>
      </c>
      <c r="Q84" s="673"/>
      <c r="R84" s="625"/>
      <c r="S84" s="674"/>
      <c r="T84" s="673"/>
      <c r="U84" s="625"/>
      <c r="V84" s="674"/>
      <c r="W84" s="690">
        <v>0</v>
      </c>
      <c r="X84" s="691">
        <v>0</v>
      </c>
      <c r="Y84" s="692">
        <v>0</v>
      </c>
      <c r="Z84" s="71"/>
    </row>
    <row r="85" spans="1:26" ht="15" customHeight="1" x14ac:dyDescent="0.25">
      <c r="A85" s="1183" t="s">
        <v>347</v>
      </c>
      <c r="B85" s="536"/>
      <c r="C85" s="536"/>
      <c r="D85" s="536"/>
      <c r="E85" s="671"/>
      <c r="F85" s="582"/>
      <c r="G85" s="672"/>
      <c r="H85" s="536"/>
      <c r="I85" s="536"/>
      <c r="J85" s="536"/>
      <c r="K85" s="671"/>
      <c r="L85" s="582"/>
      <c r="M85" s="672"/>
      <c r="N85" s="673">
        <v>0</v>
      </c>
      <c r="O85" s="625">
        <v>0</v>
      </c>
      <c r="P85" s="674">
        <v>0</v>
      </c>
      <c r="Q85" s="671"/>
      <c r="R85" s="582"/>
      <c r="S85" s="672"/>
      <c r="T85" s="1555"/>
      <c r="U85" s="564"/>
      <c r="V85" s="672"/>
      <c r="W85" s="687">
        <v>0</v>
      </c>
      <c r="X85" s="688">
        <v>0</v>
      </c>
      <c r="Y85" s="689">
        <v>0</v>
      </c>
    </row>
    <row r="86" spans="1:26" ht="15" hidden="1" customHeight="1" x14ac:dyDescent="0.25">
      <c r="A86" s="1183" t="s">
        <v>348</v>
      </c>
      <c r="B86" s="536"/>
      <c r="C86" s="536"/>
      <c r="D86" s="536"/>
      <c r="E86" s="671"/>
      <c r="F86" s="582"/>
      <c r="G86" s="672"/>
      <c r="H86" s="536"/>
      <c r="I86" s="536"/>
      <c r="J86" s="536"/>
      <c r="K86" s="671"/>
      <c r="L86" s="582"/>
      <c r="M86" s="672"/>
      <c r="N86" s="673">
        <v>0</v>
      </c>
      <c r="O86" s="625">
        <v>0</v>
      </c>
      <c r="P86" s="674">
        <v>0</v>
      </c>
      <c r="Q86" s="671"/>
      <c r="R86" s="582"/>
      <c r="S86" s="672"/>
      <c r="T86" s="1555"/>
      <c r="U86" s="582"/>
      <c r="V86" s="672"/>
      <c r="W86" s="687">
        <v>0</v>
      </c>
      <c r="X86" s="688">
        <v>0</v>
      </c>
      <c r="Y86" s="689">
        <v>0</v>
      </c>
    </row>
    <row r="87" spans="1:26" ht="15" hidden="1" customHeight="1" x14ac:dyDescent="0.25">
      <c r="A87" s="1184" t="s">
        <v>349</v>
      </c>
      <c r="B87" s="606"/>
      <c r="C87" s="606"/>
      <c r="D87" s="606"/>
      <c r="E87" s="673"/>
      <c r="F87" s="625"/>
      <c r="G87" s="674"/>
      <c r="H87" s="612"/>
      <c r="I87" s="612"/>
      <c r="J87" s="612"/>
      <c r="K87" s="1678"/>
      <c r="L87" s="626"/>
      <c r="M87" s="674"/>
      <c r="N87" s="673">
        <v>0</v>
      </c>
      <c r="O87" s="625">
        <v>0</v>
      </c>
      <c r="P87" s="674">
        <v>0</v>
      </c>
      <c r="Q87" s="673"/>
      <c r="R87" s="625"/>
      <c r="S87" s="674"/>
      <c r="T87" s="1555"/>
      <c r="U87" s="625"/>
      <c r="V87" s="674"/>
      <c r="W87" s="690">
        <v>0</v>
      </c>
      <c r="X87" s="691">
        <v>0</v>
      </c>
      <c r="Y87" s="692">
        <v>0</v>
      </c>
    </row>
    <row r="88" spans="1:26" ht="15" customHeight="1" x14ac:dyDescent="0.25">
      <c r="A88" s="1184" t="s">
        <v>350</v>
      </c>
      <c r="B88" s="583"/>
      <c r="C88" s="583">
        <v>16471509</v>
      </c>
      <c r="D88" s="583"/>
      <c r="E88" s="1555"/>
      <c r="F88" s="564"/>
      <c r="G88" s="1556"/>
      <c r="H88" s="583"/>
      <c r="I88" s="583"/>
      <c r="J88" s="583"/>
      <c r="K88" s="1555"/>
      <c r="L88" s="564"/>
      <c r="M88" s="1556"/>
      <c r="N88" s="673">
        <v>0</v>
      </c>
      <c r="O88" s="625">
        <v>16471509</v>
      </c>
      <c r="P88" s="674">
        <v>0</v>
      </c>
      <c r="Q88" s="1555">
        <v>40988864</v>
      </c>
      <c r="R88" s="564">
        <v>18380295</v>
      </c>
      <c r="S88" s="1556">
        <v>3495984</v>
      </c>
      <c r="T88" s="1555">
        <v>560089769</v>
      </c>
      <c r="U88" s="564">
        <v>3510057984</v>
      </c>
      <c r="V88" s="1556"/>
      <c r="W88" s="693">
        <v>601078633</v>
      </c>
      <c r="X88" s="615">
        <v>3544909788</v>
      </c>
      <c r="Y88" s="694">
        <v>3495984</v>
      </c>
    </row>
    <row r="89" spans="1:26" ht="15" customHeight="1" x14ac:dyDescent="0.25">
      <c r="A89" s="1184" t="s">
        <v>351</v>
      </c>
      <c r="B89" s="583">
        <v>7982560</v>
      </c>
      <c r="C89" s="583">
        <v>1308247</v>
      </c>
      <c r="D89" s="583"/>
      <c r="E89" s="1555">
        <v>2100000</v>
      </c>
      <c r="F89" s="564">
        <v>21500000</v>
      </c>
      <c r="G89" s="1556"/>
      <c r="H89" s="583">
        <v>7200900</v>
      </c>
      <c r="I89" s="583"/>
      <c r="J89" s="583"/>
      <c r="K89" s="1555">
        <v>5387681</v>
      </c>
      <c r="L89" s="564"/>
      <c r="M89" s="1556"/>
      <c r="N89" s="673">
        <v>22671141</v>
      </c>
      <c r="O89" s="625">
        <v>22808247</v>
      </c>
      <c r="P89" s="674">
        <v>0</v>
      </c>
      <c r="Q89" s="1555">
        <v>7020540</v>
      </c>
      <c r="R89" s="564">
        <v>5556427</v>
      </c>
      <c r="S89" s="1556"/>
      <c r="T89" s="1555">
        <v>72078300</v>
      </c>
      <c r="U89" s="564">
        <v>5362835653</v>
      </c>
      <c r="V89" s="1556"/>
      <c r="W89" s="693">
        <v>101769981</v>
      </c>
      <c r="X89" s="615">
        <v>5391200327</v>
      </c>
      <c r="Y89" s="694">
        <v>0</v>
      </c>
    </row>
    <row r="90" spans="1:26" ht="15" customHeight="1" x14ac:dyDescent="0.25">
      <c r="A90" s="1183" t="s">
        <v>607</v>
      </c>
      <c r="B90" s="583"/>
      <c r="C90" s="583"/>
      <c r="D90" s="583"/>
      <c r="E90" s="1555"/>
      <c r="F90" s="564"/>
      <c r="G90" s="1556"/>
      <c r="H90" s="583"/>
      <c r="I90" s="583"/>
      <c r="J90" s="583"/>
      <c r="K90" s="1555"/>
      <c r="L90" s="564"/>
      <c r="M90" s="1556"/>
      <c r="N90" s="673">
        <v>0</v>
      </c>
      <c r="O90" s="625">
        <v>0</v>
      </c>
      <c r="P90" s="674">
        <v>0</v>
      </c>
      <c r="Q90" s="1555"/>
      <c r="R90" s="564"/>
      <c r="S90" s="1556"/>
      <c r="T90" s="1555"/>
      <c r="U90" s="564"/>
      <c r="V90" s="1556"/>
      <c r="W90" s="693">
        <v>0</v>
      </c>
      <c r="X90" s="615">
        <v>0</v>
      </c>
      <c r="Y90" s="694">
        <v>0</v>
      </c>
    </row>
    <row r="91" spans="1:26" ht="15" customHeight="1" x14ac:dyDescent="0.25">
      <c r="A91" s="1183" t="s">
        <v>545</v>
      </c>
      <c r="B91" s="583">
        <v>632180395</v>
      </c>
      <c r="C91" s="583"/>
      <c r="D91" s="583"/>
      <c r="E91" s="1555">
        <v>645671858</v>
      </c>
      <c r="F91" s="564"/>
      <c r="G91" s="1556"/>
      <c r="H91" s="583"/>
      <c r="I91" s="583"/>
      <c r="J91" s="583"/>
      <c r="K91" s="1555">
        <v>983039580</v>
      </c>
      <c r="L91" s="564"/>
      <c r="M91" s="1556"/>
      <c r="N91" s="673">
        <v>2260891833</v>
      </c>
      <c r="O91" s="625">
        <v>0</v>
      </c>
      <c r="P91" s="674">
        <v>0</v>
      </c>
      <c r="Q91" s="1555">
        <v>658626150</v>
      </c>
      <c r="R91" s="564"/>
      <c r="S91" s="1556"/>
      <c r="T91" s="1555"/>
      <c r="U91" s="564"/>
      <c r="V91" s="1556"/>
      <c r="W91" s="1557">
        <v>0</v>
      </c>
      <c r="X91" s="1558">
        <v>0</v>
      </c>
      <c r="Y91" s="1559">
        <v>0</v>
      </c>
    </row>
    <row r="92" spans="1:26" ht="15" customHeight="1" x14ac:dyDescent="0.25">
      <c r="A92" s="1183" t="s">
        <v>546</v>
      </c>
      <c r="B92" s="583">
        <v>834286840</v>
      </c>
      <c r="C92" s="583">
        <v>419871910</v>
      </c>
      <c r="D92" s="583"/>
      <c r="E92" s="1555">
        <v>547362466</v>
      </c>
      <c r="F92" s="564">
        <v>122032156</v>
      </c>
      <c r="G92" s="1556"/>
      <c r="H92" s="583">
        <v>98317570</v>
      </c>
      <c r="I92" s="583">
        <v>64301500</v>
      </c>
      <c r="J92" s="583"/>
      <c r="K92" s="1555">
        <v>211533838</v>
      </c>
      <c r="L92" s="564">
        <v>365568072</v>
      </c>
      <c r="M92" s="1556"/>
      <c r="N92" s="673">
        <v>1691500714</v>
      </c>
      <c r="O92" s="625">
        <v>971773638</v>
      </c>
      <c r="P92" s="674">
        <v>0</v>
      </c>
      <c r="Q92" s="1555">
        <v>1742029040</v>
      </c>
      <c r="R92" s="564">
        <v>148380416</v>
      </c>
      <c r="S92" s="1556">
        <v>140878548</v>
      </c>
      <c r="T92" s="1555"/>
      <c r="U92" s="564"/>
      <c r="V92" s="1556"/>
      <c r="W92" s="1557">
        <v>0</v>
      </c>
      <c r="X92" s="1558">
        <v>0</v>
      </c>
      <c r="Y92" s="1559">
        <v>0</v>
      </c>
    </row>
    <row r="93" spans="1:26" ht="15" customHeight="1" x14ac:dyDescent="0.25">
      <c r="A93" s="1183" t="s">
        <v>547</v>
      </c>
      <c r="B93" s="583"/>
      <c r="C93" s="583"/>
      <c r="D93" s="583"/>
      <c r="E93" s="1555"/>
      <c r="F93" s="564"/>
      <c r="G93" s="1556"/>
      <c r="H93" s="583"/>
      <c r="I93" s="583"/>
      <c r="J93" s="583"/>
      <c r="K93" s="1555"/>
      <c r="L93" s="564"/>
      <c r="M93" s="1556"/>
      <c r="N93" s="673">
        <v>0</v>
      </c>
      <c r="O93" s="625">
        <v>0</v>
      </c>
      <c r="P93" s="674">
        <v>0</v>
      </c>
      <c r="Q93" s="1555"/>
      <c r="R93" s="564"/>
      <c r="S93" s="1556"/>
      <c r="T93" s="1555"/>
      <c r="U93" s="564"/>
      <c r="V93" s="1556"/>
      <c r="W93" s="1557">
        <v>0</v>
      </c>
      <c r="X93" s="1558">
        <v>0</v>
      </c>
      <c r="Y93" s="1559">
        <v>0</v>
      </c>
    </row>
    <row r="94" spans="1:26" ht="15" customHeight="1" x14ac:dyDescent="0.25">
      <c r="A94" s="1183" t="s">
        <v>548</v>
      </c>
      <c r="B94" s="583">
        <v>34207000</v>
      </c>
      <c r="C94" s="583">
        <v>810000</v>
      </c>
      <c r="D94" s="583"/>
      <c r="E94" s="1555">
        <v>29350000</v>
      </c>
      <c r="F94" s="564"/>
      <c r="G94" s="1556"/>
      <c r="H94" s="583">
        <v>4000500</v>
      </c>
      <c r="I94" s="583"/>
      <c r="J94" s="583"/>
      <c r="K94" s="1555">
        <v>193760000</v>
      </c>
      <c r="L94" s="564"/>
      <c r="M94" s="1556"/>
      <c r="N94" s="673">
        <v>261317500</v>
      </c>
      <c r="O94" s="625">
        <v>810000</v>
      </c>
      <c r="P94" s="674">
        <v>0</v>
      </c>
      <c r="Q94" s="1555">
        <v>225873921</v>
      </c>
      <c r="R94" s="564">
        <v>37305000</v>
      </c>
      <c r="S94" s="1556"/>
      <c r="T94" s="1555"/>
      <c r="U94" s="564"/>
      <c r="V94" s="1556"/>
      <c r="W94" s="1557">
        <v>0</v>
      </c>
      <c r="X94" s="1558">
        <v>0</v>
      </c>
      <c r="Y94" s="1559">
        <v>0</v>
      </c>
    </row>
    <row r="95" spans="1:26" ht="15" customHeight="1" x14ac:dyDescent="0.25">
      <c r="A95" s="1183" t="s">
        <v>352</v>
      </c>
      <c r="B95" s="583"/>
      <c r="C95" s="583"/>
      <c r="D95" s="583"/>
      <c r="E95" s="1555"/>
      <c r="F95" s="564"/>
      <c r="G95" s="1556"/>
      <c r="H95" s="583"/>
      <c r="I95" s="583"/>
      <c r="J95" s="583"/>
      <c r="K95" s="1555"/>
      <c r="L95" s="564"/>
      <c r="M95" s="1556"/>
      <c r="N95" s="673">
        <v>0</v>
      </c>
      <c r="O95" s="625">
        <v>0</v>
      </c>
      <c r="P95" s="674">
        <v>0</v>
      </c>
      <c r="Q95" s="1555"/>
      <c r="R95" s="564"/>
      <c r="S95" s="1556"/>
      <c r="T95" s="1555"/>
      <c r="U95" s="564"/>
      <c r="V95" s="1556"/>
      <c r="W95" s="693">
        <v>0</v>
      </c>
      <c r="X95" s="615">
        <v>0</v>
      </c>
      <c r="Y95" s="694">
        <v>0</v>
      </c>
    </row>
    <row r="96" spans="1:26" ht="15" customHeight="1" thickBot="1" x14ac:dyDescent="0.3">
      <c r="A96" s="1190" t="s">
        <v>353</v>
      </c>
      <c r="B96" s="686">
        <v>1508656795</v>
      </c>
      <c r="C96" s="613">
        <v>438461666</v>
      </c>
      <c r="D96" s="668">
        <v>0</v>
      </c>
      <c r="E96" s="679">
        <v>1224484324</v>
      </c>
      <c r="F96" s="613">
        <v>143532156</v>
      </c>
      <c r="G96" s="680">
        <v>0</v>
      </c>
      <c r="H96" s="686">
        <v>109518970</v>
      </c>
      <c r="I96" s="613">
        <v>64301500</v>
      </c>
      <c r="J96" s="668">
        <v>0</v>
      </c>
      <c r="K96" s="679">
        <v>1393721099</v>
      </c>
      <c r="L96" s="613">
        <v>365568072</v>
      </c>
      <c r="M96" s="680">
        <v>0</v>
      </c>
      <c r="N96" s="679">
        <v>4236381188</v>
      </c>
      <c r="O96" s="613">
        <v>1011863394</v>
      </c>
      <c r="P96" s="680">
        <v>0</v>
      </c>
      <c r="Q96" s="679">
        <v>2674538515</v>
      </c>
      <c r="R96" s="613">
        <v>209622138</v>
      </c>
      <c r="S96" s="680">
        <v>144374532</v>
      </c>
      <c r="T96" s="679">
        <v>632168069</v>
      </c>
      <c r="U96" s="613">
        <v>8872893637</v>
      </c>
      <c r="V96" s="680">
        <v>0</v>
      </c>
      <c r="W96" s="679">
        <v>702848614</v>
      </c>
      <c r="X96" s="613">
        <v>8936110115</v>
      </c>
      <c r="Y96" s="680">
        <v>3495984</v>
      </c>
    </row>
    <row r="97" spans="1:26" s="1456" customFormat="1" ht="21.75" customHeight="1" thickBot="1" x14ac:dyDescent="0.3">
      <c r="A97" s="1560" t="s">
        <v>220</v>
      </c>
      <c r="B97" s="1317">
        <v>1656720164</v>
      </c>
      <c r="C97" s="1317">
        <v>454384730</v>
      </c>
      <c r="D97" s="1565">
        <v>0</v>
      </c>
      <c r="E97" s="1562">
        <v>1275862930</v>
      </c>
      <c r="F97" s="1317">
        <v>187928069</v>
      </c>
      <c r="G97" s="1566">
        <v>0</v>
      </c>
      <c r="H97" s="1317">
        <v>2975481515</v>
      </c>
      <c r="I97" s="1317">
        <v>86271751</v>
      </c>
      <c r="J97" s="1565">
        <v>0</v>
      </c>
      <c r="K97" s="1562">
        <v>1393721099</v>
      </c>
      <c r="L97" s="1317">
        <v>365568072</v>
      </c>
      <c r="M97" s="1566">
        <v>0</v>
      </c>
      <c r="N97" s="1562">
        <v>7301785708</v>
      </c>
      <c r="O97" s="1317">
        <v>1094152622</v>
      </c>
      <c r="P97" s="1566">
        <v>0</v>
      </c>
      <c r="Q97" s="1562">
        <v>2755480387</v>
      </c>
      <c r="R97" s="1317">
        <v>209622138</v>
      </c>
      <c r="S97" s="1566">
        <v>148207472</v>
      </c>
      <c r="T97" s="1562">
        <v>13139682776</v>
      </c>
      <c r="U97" s="1317">
        <v>14991535030</v>
      </c>
      <c r="V97" s="1566">
        <v>0</v>
      </c>
      <c r="W97" s="1562">
        <v>16356709713</v>
      </c>
      <c r="X97" s="1317">
        <v>15137040736</v>
      </c>
      <c r="Y97" s="1566">
        <v>7328924</v>
      </c>
      <c r="Z97" s="1567"/>
    </row>
    <row r="98" spans="1:26" ht="15" customHeight="1" x14ac:dyDescent="0.25"/>
    <row r="99" spans="1:26" ht="15" customHeight="1" x14ac:dyDescent="0.25"/>
    <row r="100" spans="1:26" ht="15" customHeight="1" x14ac:dyDescent="0.25"/>
    <row r="101" spans="1:26" ht="15" customHeight="1" x14ac:dyDescent="0.25"/>
    <row r="102" spans="1:26" ht="15" customHeight="1" x14ac:dyDescent="0.25"/>
    <row r="103" spans="1:26" ht="15" customHeight="1" x14ac:dyDescent="0.25"/>
    <row r="104" spans="1:26" ht="15" customHeight="1" x14ac:dyDescent="0.25"/>
    <row r="105" spans="1:26" ht="15" customHeight="1" x14ac:dyDescent="0.25"/>
    <row r="106" spans="1:26" ht="15" customHeight="1" x14ac:dyDescent="0.25"/>
    <row r="107" spans="1:26" ht="15" customHeight="1" x14ac:dyDescent="0.25"/>
    <row r="108" spans="1:26" ht="15" customHeight="1" x14ac:dyDescent="0.25"/>
    <row r="109" spans="1:26" ht="15" customHeight="1" x14ac:dyDescent="0.25"/>
    <row r="110" spans="1:26" ht="15" customHeight="1" x14ac:dyDescent="0.25"/>
    <row r="111" spans="1:26" ht="15" customHeight="1" x14ac:dyDescent="0.25"/>
    <row r="112" spans="1:26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</sheetData>
  <mergeCells count="24">
    <mergeCell ref="W4:Y4"/>
    <mergeCell ref="W3:Y3"/>
    <mergeCell ref="W2:Y2"/>
    <mergeCell ref="K2:M2"/>
    <mergeCell ref="K3:M3"/>
    <mergeCell ref="K4:M4"/>
    <mergeCell ref="N4:P4"/>
    <mergeCell ref="T4:V4"/>
    <mergeCell ref="T2:V2"/>
    <mergeCell ref="T3:V3"/>
    <mergeCell ref="Q4:S4"/>
    <mergeCell ref="N2:P2"/>
    <mergeCell ref="N3:P3"/>
    <mergeCell ref="Q3:S3"/>
    <mergeCell ref="Q2:S2"/>
    <mergeCell ref="H4:J4"/>
    <mergeCell ref="E2:G2"/>
    <mergeCell ref="E3:G3"/>
    <mergeCell ref="B2:D2"/>
    <mergeCell ref="B3:D3"/>
    <mergeCell ref="B4:D4"/>
    <mergeCell ref="H2:J2"/>
    <mergeCell ref="H3:J3"/>
    <mergeCell ref="E4:G4"/>
  </mergeCells>
  <phoneticPr fontId="13" type="noConversion"/>
  <printOptions horizontalCentered="1"/>
  <pageMargins left="0.27559055118110237" right="0.27559055118110237" top="1.1023622047244095" bottom="0.59055118110236227" header="0.19685039370078741" footer="0.19685039370078741"/>
  <pageSetup paperSize="9" scale="64" firstPageNumber="18" orientation="portrait" r:id="rId1"/>
  <headerFooter alignWithMargins="0">
    <oddHeader>&amp;C&amp;"Arial CE,Félkövér"&amp;14
Budapest Főváros VIII. kerület Józsefvárosi Önkormányzat
 kiadásainak és bevételeinek kötelező, önként  és állami feladatok szerinti bontása&amp;R&amp;"Arial CE,Félkövér"13. melléklet a(z) ...../2022.(     ) önkormányzati rendelethez</oddHeader>
    <oddFooter>&amp;C&amp;8&amp;P</oddFooter>
  </headerFooter>
  <colBreaks count="3" manualBreakCount="3">
    <brk id="7" max="95" man="1"/>
    <brk id="13" max="95" man="1"/>
    <brk id="19" max="9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62"/>
  <sheetViews>
    <sheetView view="pageBreakPreview" zoomScaleNormal="100" zoomScaleSheetLayoutView="100" workbookViewId="0">
      <pane ySplit="3" topLeftCell="A4" activePane="bottomLeft" state="frozen"/>
      <selection activeCell="I19" sqref="I19"/>
      <selection pane="bottomLeft" activeCell="E26" sqref="E26"/>
    </sheetView>
  </sheetViews>
  <sheetFormatPr defaultColWidth="9.140625" defaultRowHeight="12.75" x14ac:dyDescent="0.2"/>
  <cols>
    <col min="1" max="1" width="3.85546875" style="151" customWidth="1"/>
    <col min="2" max="2" width="50.140625" style="63" customWidth="1"/>
    <col min="3" max="3" width="6.5703125" style="255" customWidth="1"/>
    <col min="4" max="5" width="15.140625" style="323" customWidth="1"/>
    <col min="6" max="6" width="15.140625" style="323" hidden="1" customWidth="1"/>
    <col min="7" max="7" width="16.28515625" style="323" customWidth="1"/>
    <col min="8" max="10" width="14.85546875" style="323" hidden="1" customWidth="1"/>
    <col min="11" max="11" width="16" style="323" hidden="1" customWidth="1"/>
    <col min="12" max="12" width="21.42578125" style="323" customWidth="1"/>
    <col min="13" max="13" width="13.42578125" style="323" bestFit="1" customWidth="1"/>
    <col min="14" max="14" width="11.42578125" style="323" bestFit="1" customWidth="1"/>
    <col min="15" max="15" width="10.7109375" style="323" bestFit="1" customWidth="1"/>
    <col min="16" max="16" width="9.7109375" style="323" bestFit="1" customWidth="1"/>
    <col min="17" max="19" width="9.140625" style="323"/>
    <col min="20" max="30" width="9.140625" style="151"/>
    <col min="31" max="16384" width="9.140625" style="82"/>
  </cols>
  <sheetData>
    <row r="1" spans="1:36" s="154" customFormat="1" ht="53.25" customHeight="1" x14ac:dyDescent="0.3">
      <c r="A1" s="1955" t="s">
        <v>1340</v>
      </c>
      <c r="B1" s="2134"/>
      <c r="C1" s="2134"/>
      <c r="D1" s="2134"/>
      <c r="E1" s="2134"/>
      <c r="F1" s="2134"/>
      <c r="G1" s="2134"/>
      <c r="H1" s="2134"/>
      <c r="I1" s="1782"/>
      <c r="J1" s="1782"/>
      <c r="K1" s="406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</row>
    <row r="2" spans="1:36" s="1598" customFormat="1" ht="15.75" thickBot="1" x14ac:dyDescent="0.3">
      <c r="B2" s="214"/>
      <c r="C2" s="204"/>
      <c r="D2" s="1389"/>
      <c r="E2" s="1389"/>
      <c r="F2" s="1389"/>
      <c r="G2" s="325" t="s">
        <v>812</v>
      </c>
      <c r="H2" s="325" t="s">
        <v>812</v>
      </c>
      <c r="I2" s="325"/>
      <c r="J2" s="325" t="s">
        <v>812</v>
      </c>
      <c r="K2" s="325" t="s">
        <v>812</v>
      </c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535"/>
      <c r="AF2" s="535"/>
      <c r="AG2" s="535"/>
      <c r="AH2" s="535"/>
      <c r="AI2" s="535"/>
      <c r="AJ2" s="535"/>
    </row>
    <row r="3" spans="1:36" s="917" customFormat="1" ht="42.75" customHeight="1" thickBot="1" x14ac:dyDescent="0.3">
      <c r="A3" s="2135" t="s">
        <v>265</v>
      </c>
      <c r="B3" s="2136"/>
      <c r="C3" s="2137"/>
      <c r="D3" s="1251" t="s">
        <v>751</v>
      </c>
      <c r="E3" s="1251" t="s">
        <v>1188</v>
      </c>
      <c r="F3" s="1251" t="s">
        <v>1301</v>
      </c>
      <c r="G3" s="1251" t="s">
        <v>11</v>
      </c>
      <c r="H3" s="1251" t="s">
        <v>1302</v>
      </c>
      <c r="I3" s="1251" t="s">
        <v>750</v>
      </c>
      <c r="J3" s="1251" t="s">
        <v>687</v>
      </c>
      <c r="K3" s="1251" t="s">
        <v>774</v>
      </c>
      <c r="L3" s="929" t="s">
        <v>283</v>
      </c>
      <c r="M3" s="929"/>
      <c r="N3" s="929"/>
      <c r="O3" s="929"/>
      <c r="P3" s="929"/>
      <c r="Q3" s="929"/>
      <c r="R3" s="929"/>
      <c r="S3" s="929"/>
      <c r="T3" s="928"/>
      <c r="U3" s="928"/>
      <c r="V3" s="928"/>
      <c r="W3" s="928"/>
      <c r="X3" s="928"/>
      <c r="Y3" s="928"/>
      <c r="Z3" s="928"/>
      <c r="AA3" s="928"/>
      <c r="AB3" s="928"/>
      <c r="AC3" s="928"/>
      <c r="AD3" s="928"/>
    </row>
    <row r="4" spans="1:36" s="64" customFormat="1" ht="12.75" customHeight="1" x14ac:dyDescent="0.25">
      <c r="A4" s="6"/>
      <c r="B4" s="204"/>
      <c r="C4" s="204"/>
      <c r="D4" s="638"/>
      <c r="E4" s="638"/>
      <c r="F4" s="638"/>
      <c r="G4" s="638"/>
      <c r="H4" s="638"/>
      <c r="I4" s="638"/>
      <c r="J4" s="638"/>
      <c r="K4" s="535"/>
      <c r="L4" s="535"/>
      <c r="M4" s="535"/>
      <c r="N4" s="535"/>
      <c r="O4" s="535"/>
      <c r="P4" s="535"/>
      <c r="Q4" s="535"/>
      <c r="R4" s="535"/>
      <c r="S4" s="535"/>
      <c r="T4" s="1598"/>
      <c r="U4" s="1598"/>
      <c r="V4" s="1598"/>
      <c r="W4" s="1598"/>
      <c r="X4" s="1598"/>
      <c r="Y4" s="1598"/>
      <c r="Z4" s="1598"/>
      <c r="AA4" s="1598"/>
      <c r="AB4" s="1598"/>
      <c r="AC4" s="1598"/>
      <c r="AD4" s="1598"/>
    </row>
    <row r="5" spans="1:36" s="73" customFormat="1" ht="15" x14ac:dyDescent="0.2">
      <c r="A5" s="1787" t="s">
        <v>266</v>
      </c>
      <c r="B5" s="1788"/>
      <c r="C5" s="241"/>
      <c r="D5" s="1390"/>
      <c r="E5" s="1390"/>
      <c r="F5" s="1390"/>
      <c r="G5" s="1390"/>
      <c r="H5" s="1390"/>
      <c r="I5" s="1390"/>
      <c r="J5" s="1390"/>
      <c r="K5" s="630"/>
      <c r="L5" s="630"/>
      <c r="M5" s="630"/>
      <c r="N5" s="630"/>
      <c r="O5" s="630"/>
      <c r="P5" s="630"/>
      <c r="Q5" s="630"/>
      <c r="R5" s="630"/>
      <c r="S5" s="630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</row>
    <row r="6" spans="1:36" s="73" customFormat="1" ht="15" hidden="1" x14ac:dyDescent="0.2">
      <c r="A6" s="216"/>
      <c r="B6" s="209"/>
      <c r="C6" s="241"/>
      <c r="D6" s="1390"/>
      <c r="E6" s="1390"/>
      <c r="F6" s="1390"/>
      <c r="G6" s="1390"/>
      <c r="H6" s="1390"/>
      <c r="I6" s="1390"/>
      <c r="J6" s="1390"/>
      <c r="K6" s="630"/>
      <c r="L6" s="630"/>
      <c r="M6" s="630"/>
      <c r="N6" s="630"/>
      <c r="O6" s="630"/>
      <c r="P6" s="630"/>
      <c r="Q6" s="630"/>
      <c r="R6" s="630"/>
      <c r="S6" s="630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</row>
    <row r="7" spans="1:36" s="73" customFormat="1" ht="15" hidden="1" x14ac:dyDescent="0.2">
      <c r="A7" s="216"/>
      <c r="B7" s="209"/>
      <c r="C7" s="241"/>
      <c r="D7" s="1390"/>
      <c r="E7" s="1390"/>
      <c r="F7" s="1390"/>
      <c r="G7" s="1390"/>
      <c r="H7" s="1390"/>
      <c r="I7" s="1390"/>
      <c r="J7" s="1390"/>
      <c r="K7" s="630"/>
      <c r="L7" s="630"/>
      <c r="M7" s="630"/>
      <c r="N7" s="630"/>
      <c r="O7" s="630"/>
      <c r="P7" s="630"/>
      <c r="Q7" s="630"/>
      <c r="R7" s="630"/>
      <c r="S7" s="630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</row>
    <row r="8" spans="1:36" s="73" customFormat="1" ht="15" hidden="1" x14ac:dyDescent="0.2">
      <c r="A8" s="216"/>
      <c r="B8" s="209"/>
      <c r="C8" s="241"/>
      <c r="D8" s="1390"/>
      <c r="E8" s="1390"/>
      <c r="F8" s="1390"/>
      <c r="G8" s="1390"/>
      <c r="H8" s="1390"/>
      <c r="I8" s="1390"/>
      <c r="J8" s="1390"/>
      <c r="K8" s="630"/>
      <c r="L8" s="630"/>
      <c r="M8" s="630"/>
      <c r="N8" s="630"/>
      <c r="O8" s="630"/>
      <c r="P8" s="630"/>
      <c r="Q8" s="630"/>
      <c r="R8" s="630"/>
      <c r="S8" s="630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</row>
    <row r="9" spans="1:36" s="73" customFormat="1" ht="15" hidden="1" x14ac:dyDescent="0.2">
      <c r="A9" s="216"/>
      <c r="B9" s="209"/>
      <c r="C9" s="241"/>
      <c r="D9" s="1390"/>
      <c r="E9" s="1390"/>
      <c r="F9" s="1390"/>
      <c r="G9" s="1390"/>
      <c r="H9" s="1390"/>
      <c r="I9" s="1390"/>
      <c r="J9" s="1390"/>
      <c r="K9" s="630"/>
      <c r="L9" s="630"/>
      <c r="M9" s="630"/>
      <c r="N9" s="630"/>
      <c r="O9" s="630"/>
      <c r="P9" s="630"/>
      <c r="Q9" s="630"/>
      <c r="R9" s="630"/>
      <c r="S9" s="630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</row>
    <row r="10" spans="1:36" s="73" customFormat="1" ht="15" hidden="1" x14ac:dyDescent="0.2">
      <c r="A10" s="216"/>
      <c r="B10" s="209"/>
      <c r="C10" s="241"/>
      <c r="D10" s="1390"/>
      <c r="E10" s="1390"/>
      <c r="F10" s="1390"/>
      <c r="G10" s="1390"/>
      <c r="H10" s="1390"/>
      <c r="I10" s="1390"/>
      <c r="J10" s="1390"/>
      <c r="K10" s="630"/>
      <c r="L10" s="630"/>
      <c r="M10" s="630"/>
      <c r="N10" s="630"/>
      <c r="O10" s="630"/>
      <c r="P10" s="630"/>
      <c r="Q10" s="630"/>
      <c r="R10" s="630"/>
      <c r="S10" s="630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</row>
    <row r="11" spans="1:36" s="73" customFormat="1" ht="6.75" customHeight="1" thickBot="1" x14ac:dyDescent="0.25">
      <c r="A11" s="216"/>
      <c r="B11" s="209"/>
      <c r="C11" s="241"/>
      <c r="D11" s="1390"/>
      <c r="E11" s="1390"/>
      <c r="F11" s="1390"/>
      <c r="G11" s="1390"/>
      <c r="H11" s="1390"/>
      <c r="I11" s="1390"/>
      <c r="J11" s="1390"/>
      <c r="K11" s="630"/>
      <c r="L11" s="630"/>
      <c r="M11" s="630"/>
      <c r="N11" s="630"/>
      <c r="O11" s="630"/>
      <c r="P11" s="630"/>
      <c r="Q11" s="630"/>
      <c r="R11" s="630"/>
      <c r="S11" s="630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</row>
    <row r="12" spans="1:36" s="73" customFormat="1" ht="18.75" customHeight="1" thickBot="1" x14ac:dyDescent="0.25">
      <c r="A12" s="152"/>
      <c r="B12" s="152"/>
      <c r="C12" s="252"/>
      <c r="D12" s="1395">
        <v>0</v>
      </c>
      <c r="E12" s="1395">
        <v>0</v>
      </c>
      <c r="F12" s="1395">
        <v>0</v>
      </c>
      <c r="G12" s="1395">
        <v>0</v>
      </c>
      <c r="H12" s="1398">
        <v>0</v>
      </c>
      <c r="I12" s="1398">
        <v>0</v>
      </c>
      <c r="J12" s="1398">
        <v>0</v>
      </c>
      <c r="K12" s="1398">
        <v>0</v>
      </c>
      <c r="L12" s="630">
        <v>0</v>
      </c>
      <c r="M12" s="630"/>
      <c r="N12" s="630"/>
      <c r="O12" s="630"/>
      <c r="P12" s="630"/>
      <c r="Q12" s="630"/>
      <c r="R12" s="630"/>
      <c r="S12" s="630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</row>
    <row r="13" spans="1:36" s="73" customFormat="1" ht="11.25" customHeight="1" x14ac:dyDescent="0.2">
      <c r="A13" s="31"/>
      <c r="B13" s="209"/>
      <c r="C13" s="241"/>
      <c r="D13" s="682"/>
      <c r="E13" s="682"/>
      <c r="F13" s="682"/>
      <c r="G13" s="682"/>
      <c r="H13" s="682"/>
      <c r="I13" s="682"/>
      <c r="J13" s="682"/>
      <c r="K13" s="682"/>
      <c r="L13" s="630"/>
      <c r="M13" s="630"/>
      <c r="N13" s="630"/>
      <c r="O13" s="630"/>
      <c r="P13" s="630"/>
      <c r="Q13" s="630"/>
      <c r="R13" s="630"/>
      <c r="S13" s="630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</row>
    <row r="14" spans="1:36" s="73" customFormat="1" ht="15" x14ac:dyDescent="0.2">
      <c r="A14" s="1789" t="s">
        <v>321</v>
      </c>
      <c r="B14" s="1788"/>
      <c r="C14" s="241"/>
      <c r="D14" s="630"/>
      <c r="E14" s="630"/>
      <c r="F14" s="630"/>
      <c r="G14" s="630"/>
      <c r="H14" s="630"/>
      <c r="I14" s="630"/>
      <c r="J14" s="630"/>
      <c r="K14" s="630"/>
      <c r="L14" s="630"/>
      <c r="M14" s="630"/>
      <c r="N14" s="630"/>
      <c r="O14" s="630"/>
      <c r="P14" s="630"/>
      <c r="Q14" s="630"/>
      <c r="R14" s="630"/>
      <c r="S14" s="630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</row>
    <row r="15" spans="1:36" s="73" customFormat="1" ht="15" x14ac:dyDescent="0.2">
      <c r="A15" s="228"/>
      <c r="B15" s="133" t="s">
        <v>1341</v>
      </c>
      <c r="C15" s="241"/>
      <c r="D15" s="630">
        <v>1229000</v>
      </c>
      <c r="E15" s="630">
        <v>981120</v>
      </c>
      <c r="F15" s="630"/>
      <c r="G15" s="630">
        <v>-247880</v>
      </c>
      <c r="H15" s="630"/>
      <c r="I15" s="630"/>
      <c r="J15" s="630"/>
      <c r="K15" s="630"/>
      <c r="L15" s="630"/>
      <c r="M15" s="630"/>
      <c r="N15" s="630"/>
      <c r="O15" s="630"/>
      <c r="P15" s="630"/>
      <c r="Q15" s="630"/>
      <c r="R15" s="630"/>
      <c r="S15" s="630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</row>
    <row r="16" spans="1:36" s="73" customFormat="1" ht="9.75" customHeight="1" thickBot="1" x14ac:dyDescent="0.25">
      <c r="A16" s="228"/>
      <c r="B16" s="209"/>
      <c r="C16" s="241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</row>
    <row r="17" spans="1:30" s="73" customFormat="1" ht="15.75" hidden="1" thickBot="1" x14ac:dyDescent="0.25">
      <c r="A17" s="228"/>
      <c r="B17" s="209"/>
      <c r="C17" s="241"/>
      <c r="D17" s="630"/>
      <c r="E17" s="630"/>
      <c r="F17" s="630"/>
      <c r="G17" s="630"/>
      <c r="H17" s="630"/>
      <c r="I17" s="630"/>
      <c r="J17" s="630"/>
      <c r="K17" s="630"/>
      <c r="L17" s="630"/>
      <c r="M17" s="630"/>
      <c r="N17" s="630"/>
      <c r="O17" s="630"/>
      <c r="P17" s="630"/>
      <c r="Q17" s="630"/>
      <c r="R17" s="630"/>
      <c r="S17" s="630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</row>
    <row r="18" spans="1:30" s="73" customFormat="1" ht="15.75" hidden="1" thickBot="1" x14ac:dyDescent="0.25">
      <c r="A18" s="228"/>
      <c r="B18" s="209"/>
      <c r="C18" s="241"/>
      <c r="D18" s="630"/>
      <c r="E18" s="630"/>
      <c r="F18" s="630"/>
      <c r="G18" s="630"/>
      <c r="H18" s="630"/>
      <c r="I18" s="630"/>
      <c r="J18" s="630"/>
      <c r="K18" s="630"/>
      <c r="L18" s="630"/>
      <c r="M18" s="630"/>
      <c r="N18" s="630"/>
      <c r="O18" s="630"/>
      <c r="P18" s="630"/>
      <c r="Q18" s="630"/>
      <c r="R18" s="630"/>
      <c r="S18" s="630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</row>
    <row r="19" spans="1:30" s="73" customFormat="1" ht="15.75" hidden="1" thickBot="1" x14ac:dyDescent="0.25">
      <c r="A19" s="228"/>
      <c r="B19" s="209"/>
      <c r="C19" s="241"/>
      <c r="D19" s="630"/>
      <c r="E19" s="630"/>
      <c r="F19" s="630"/>
      <c r="G19" s="630"/>
      <c r="H19" s="630"/>
      <c r="I19" s="630"/>
      <c r="J19" s="630"/>
      <c r="K19" s="630"/>
      <c r="L19" s="630"/>
      <c r="M19" s="630"/>
      <c r="N19" s="630"/>
      <c r="O19" s="630"/>
      <c r="P19" s="630"/>
      <c r="Q19" s="630"/>
      <c r="R19" s="630"/>
      <c r="S19" s="630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</row>
    <row r="20" spans="1:30" s="73" customFormat="1" ht="15.75" hidden="1" thickBot="1" x14ac:dyDescent="0.25">
      <c r="A20" s="228"/>
      <c r="B20" s="209"/>
      <c r="C20" s="241"/>
      <c r="D20" s="630"/>
      <c r="E20" s="630"/>
      <c r="F20" s="630"/>
      <c r="G20" s="630"/>
      <c r="H20" s="630"/>
      <c r="I20" s="630"/>
      <c r="J20" s="630"/>
      <c r="K20" s="630"/>
      <c r="L20" s="630"/>
      <c r="M20" s="630"/>
      <c r="N20" s="630"/>
      <c r="O20" s="630"/>
      <c r="P20" s="630"/>
      <c r="Q20" s="630"/>
      <c r="R20" s="630"/>
      <c r="S20" s="630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</row>
    <row r="21" spans="1:30" s="73" customFormat="1" ht="18.75" customHeight="1" thickBot="1" x14ac:dyDescent="0.25">
      <c r="A21" s="152"/>
      <c r="B21" s="152"/>
      <c r="C21" s="252"/>
      <c r="D21" s="1395">
        <v>1229000</v>
      </c>
      <c r="E21" s="1395">
        <v>981120</v>
      </c>
      <c r="F21" s="1395">
        <v>0</v>
      </c>
      <c r="G21" s="1395">
        <v>-247880</v>
      </c>
      <c r="H21" s="1398">
        <v>0</v>
      </c>
      <c r="I21" s="1398">
        <v>0</v>
      </c>
      <c r="J21" s="1398">
        <v>0</v>
      </c>
      <c r="K21" s="1398">
        <v>0</v>
      </c>
      <c r="L21" s="630">
        <v>0</v>
      </c>
      <c r="M21" s="630"/>
      <c r="N21" s="630"/>
      <c r="O21" s="630"/>
      <c r="P21" s="630"/>
      <c r="Q21" s="630"/>
      <c r="R21" s="630"/>
      <c r="S21" s="630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</row>
    <row r="22" spans="1:30" s="64" customFormat="1" ht="11.25" customHeight="1" x14ac:dyDescent="0.25">
      <c r="A22" s="31"/>
      <c r="B22" s="209"/>
      <c r="C22" s="241"/>
      <c r="D22" s="682"/>
      <c r="E22" s="682"/>
      <c r="F22" s="682"/>
      <c r="G22" s="682"/>
      <c r="H22" s="682"/>
      <c r="I22" s="682"/>
      <c r="J22" s="682"/>
      <c r="K22" s="682"/>
      <c r="L22" s="535"/>
      <c r="M22" s="535"/>
      <c r="N22" s="535"/>
      <c r="O22" s="535"/>
      <c r="P22" s="535"/>
      <c r="Q22" s="535"/>
      <c r="R22" s="535"/>
      <c r="S22" s="535"/>
      <c r="T22" s="1598"/>
      <c r="U22" s="1598"/>
      <c r="V22" s="1598"/>
      <c r="W22" s="1598"/>
      <c r="X22" s="1598"/>
      <c r="Y22" s="1598"/>
      <c r="Z22" s="1598"/>
      <c r="AA22" s="1598"/>
      <c r="AB22" s="1598"/>
      <c r="AC22" s="1598"/>
      <c r="AD22" s="1598"/>
    </row>
    <row r="23" spans="1:30" s="73" customFormat="1" ht="15" x14ac:dyDescent="0.2">
      <c r="A23" s="1787" t="s">
        <v>35</v>
      </c>
      <c r="B23" s="1788"/>
      <c r="C23" s="241"/>
      <c r="D23" s="1390"/>
      <c r="E23" s="1390"/>
      <c r="F23" s="1390"/>
      <c r="G23" s="1390"/>
      <c r="H23" s="1390"/>
      <c r="I23" s="1390"/>
      <c r="J23" s="1390"/>
      <c r="K23" s="1390"/>
      <c r="L23" s="630"/>
      <c r="M23" s="630"/>
      <c r="N23" s="630"/>
      <c r="O23" s="630"/>
      <c r="P23" s="630"/>
      <c r="Q23" s="630"/>
      <c r="R23" s="630"/>
      <c r="S23" s="630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</row>
    <row r="24" spans="1:30" s="73" customFormat="1" ht="15" x14ac:dyDescent="0.2">
      <c r="A24" s="133"/>
      <c r="B24" s="209" t="s">
        <v>1591</v>
      </c>
      <c r="C24" s="241"/>
      <c r="D24" s="630">
        <v>19000000</v>
      </c>
      <c r="E24" s="630">
        <v>19000000</v>
      </c>
      <c r="F24" s="630"/>
      <c r="G24" s="630">
        <v>0</v>
      </c>
      <c r="H24" s="630"/>
      <c r="I24" s="630"/>
      <c r="J24" s="630"/>
      <c r="K24" s="630"/>
      <c r="L24" s="630"/>
      <c r="M24" s="630"/>
      <c r="N24" s="630"/>
      <c r="O24" s="630"/>
      <c r="P24" s="630"/>
      <c r="Q24" s="630"/>
      <c r="R24" s="630"/>
      <c r="S24" s="630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</row>
    <row r="25" spans="1:30" s="73" customFormat="1" ht="15" x14ac:dyDescent="0.2">
      <c r="A25" s="133"/>
      <c r="B25" s="209" t="s">
        <v>1591</v>
      </c>
      <c r="C25" s="241" t="s">
        <v>1355</v>
      </c>
      <c r="D25" s="630"/>
      <c r="E25" s="630">
        <v>145000</v>
      </c>
      <c r="F25" s="630"/>
      <c r="G25" s="630">
        <v>145000</v>
      </c>
      <c r="H25" s="630"/>
      <c r="I25" s="630"/>
      <c r="J25" s="630"/>
      <c r="K25" s="630"/>
      <c r="L25" s="630"/>
      <c r="M25" s="630"/>
      <c r="N25" s="630"/>
      <c r="O25" s="630"/>
      <c r="P25" s="630"/>
      <c r="Q25" s="630"/>
      <c r="R25" s="630"/>
      <c r="S25" s="630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</row>
    <row r="26" spans="1:30" s="73" customFormat="1" ht="15" x14ac:dyDescent="0.2">
      <c r="A26" s="133"/>
      <c r="B26" s="209" t="s">
        <v>1342</v>
      </c>
      <c r="C26" s="241"/>
      <c r="D26" s="630">
        <v>1000000</v>
      </c>
      <c r="E26" s="630">
        <v>1000000</v>
      </c>
      <c r="F26" s="630"/>
      <c r="G26" s="630">
        <v>0</v>
      </c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</row>
    <row r="27" spans="1:30" s="73" customFormat="1" ht="15" x14ac:dyDescent="0.2">
      <c r="A27" s="133"/>
      <c r="B27" s="209" t="s">
        <v>1343</v>
      </c>
      <c r="C27" s="241"/>
      <c r="D27" s="630">
        <v>3000000</v>
      </c>
      <c r="E27" s="630">
        <v>3000000</v>
      </c>
      <c r="F27" s="630"/>
      <c r="G27" s="630">
        <v>0</v>
      </c>
      <c r="H27" s="630"/>
      <c r="I27" s="630"/>
      <c r="J27" s="630"/>
      <c r="K27" s="630"/>
      <c r="L27" s="630"/>
      <c r="M27" s="630"/>
      <c r="N27" s="630"/>
      <c r="O27" s="630"/>
      <c r="P27" s="630"/>
      <c r="Q27" s="630"/>
      <c r="R27" s="630"/>
      <c r="S27" s="630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</row>
    <row r="28" spans="1:30" s="73" customFormat="1" ht="15" x14ac:dyDescent="0.2">
      <c r="A28" s="133"/>
      <c r="B28" s="209" t="s">
        <v>1343</v>
      </c>
      <c r="C28" s="241" t="s">
        <v>1355</v>
      </c>
      <c r="D28" s="630"/>
      <c r="E28" s="630">
        <v>50000</v>
      </c>
      <c r="F28" s="630"/>
      <c r="G28" s="630">
        <v>50000</v>
      </c>
      <c r="H28" s="630"/>
      <c r="I28" s="630"/>
      <c r="J28" s="630"/>
      <c r="K28" s="630"/>
      <c r="L28" s="630"/>
      <c r="M28" s="630"/>
      <c r="N28" s="630"/>
      <c r="O28" s="630"/>
      <c r="P28" s="630"/>
      <c r="Q28" s="630"/>
      <c r="R28" s="630"/>
      <c r="S28" s="630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</row>
    <row r="29" spans="1:30" s="73" customFormat="1" ht="15" x14ac:dyDescent="0.2">
      <c r="A29" s="133"/>
      <c r="B29" s="209" t="s">
        <v>1344</v>
      </c>
      <c r="C29" s="241"/>
      <c r="D29" s="630">
        <v>1000000</v>
      </c>
      <c r="E29" s="630">
        <v>1000000</v>
      </c>
      <c r="F29" s="630"/>
      <c r="G29" s="630">
        <v>0</v>
      </c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0"/>
      <c r="S29" s="630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</row>
    <row r="30" spans="1:30" s="73" customFormat="1" ht="15" x14ac:dyDescent="0.2">
      <c r="A30" s="133"/>
      <c r="B30" s="209" t="s">
        <v>1345</v>
      </c>
      <c r="C30" s="241"/>
      <c r="D30" s="630">
        <v>6000000</v>
      </c>
      <c r="E30" s="630">
        <v>4000000</v>
      </c>
      <c r="F30" s="630"/>
      <c r="G30" s="630">
        <v>-2000000</v>
      </c>
      <c r="H30" s="630"/>
      <c r="I30" s="630"/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</row>
    <row r="31" spans="1:30" s="73" customFormat="1" ht="15" x14ac:dyDescent="0.2">
      <c r="A31" s="133"/>
      <c r="B31" s="209" t="s">
        <v>1345</v>
      </c>
      <c r="C31" s="241" t="s">
        <v>1355</v>
      </c>
      <c r="D31" s="630"/>
      <c r="E31" s="630">
        <v>165000</v>
      </c>
      <c r="F31" s="630"/>
      <c r="G31" s="630">
        <v>165000</v>
      </c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0"/>
      <c r="S31" s="630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</row>
    <row r="32" spans="1:30" s="73" customFormat="1" ht="15" x14ac:dyDescent="0.2">
      <c r="A32" s="133"/>
      <c r="B32" s="209" t="s">
        <v>1346</v>
      </c>
      <c r="C32" s="241"/>
      <c r="D32" s="630">
        <v>200000</v>
      </c>
      <c r="E32" s="630">
        <v>500000</v>
      </c>
      <c r="F32" s="630"/>
      <c r="G32" s="630">
        <v>300000</v>
      </c>
      <c r="H32" s="630"/>
      <c r="I32" s="630"/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</row>
    <row r="33" spans="1:30" s="73" customFormat="1" ht="15" x14ac:dyDescent="0.2">
      <c r="A33" s="133"/>
      <c r="B33" s="209" t="s">
        <v>1347</v>
      </c>
      <c r="C33" s="241"/>
      <c r="D33" s="630">
        <v>3000000</v>
      </c>
      <c r="E33" s="630">
        <v>3000000</v>
      </c>
      <c r="F33" s="630"/>
      <c r="G33" s="630">
        <v>0</v>
      </c>
      <c r="H33" s="630"/>
      <c r="I33" s="630"/>
      <c r="J33" s="630"/>
      <c r="K33" s="630"/>
      <c r="L33" s="630"/>
      <c r="M33" s="630"/>
      <c r="N33" s="630"/>
      <c r="O33" s="630"/>
      <c r="P33" s="630"/>
      <c r="Q33" s="630"/>
      <c r="R33" s="630"/>
      <c r="S33" s="630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</row>
    <row r="34" spans="1:30" s="73" customFormat="1" ht="15" x14ac:dyDescent="0.2">
      <c r="A34" s="133"/>
      <c r="B34" s="209" t="s">
        <v>1347</v>
      </c>
      <c r="C34" s="241" t="s">
        <v>1355</v>
      </c>
      <c r="D34" s="630"/>
      <c r="E34" s="630">
        <v>15000</v>
      </c>
      <c r="F34" s="630"/>
      <c r="G34" s="630">
        <v>15000</v>
      </c>
      <c r="H34" s="630"/>
      <c r="I34" s="630"/>
      <c r="J34" s="630"/>
      <c r="K34" s="630"/>
      <c r="L34" s="630"/>
      <c r="M34" s="630"/>
      <c r="N34" s="630"/>
      <c r="O34" s="630"/>
      <c r="P34" s="630"/>
      <c r="Q34" s="630"/>
      <c r="R34" s="630"/>
      <c r="S34" s="630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</row>
    <row r="35" spans="1:30" s="73" customFormat="1" ht="15" x14ac:dyDescent="0.2">
      <c r="A35" s="133"/>
      <c r="B35" s="209" t="s">
        <v>1348</v>
      </c>
      <c r="C35" s="241"/>
      <c r="D35" s="630">
        <v>9000000</v>
      </c>
      <c r="E35" s="630">
        <v>8000000</v>
      </c>
      <c r="F35" s="630"/>
      <c r="G35" s="630">
        <v>-1000000</v>
      </c>
      <c r="H35" s="630"/>
      <c r="I35" s="630"/>
      <c r="J35" s="630"/>
      <c r="K35" s="630"/>
      <c r="L35" s="630"/>
      <c r="M35" s="630"/>
      <c r="N35" s="630"/>
      <c r="O35" s="630"/>
      <c r="P35" s="630"/>
      <c r="Q35" s="630"/>
      <c r="R35" s="630"/>
      <c r="S35" s="630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</row>
    <row r="36" spans="1:30" s="73" customFormat="1" ht="15" x14ac:dyDescent="0.2">
      <c r="A36" s="133"/>
      <c r="B36" s="209" t="s">
        <v>1348</v>
      </c>
      <c r="C36" s="241" t="s">
        <v>1355</v>
      </c>
      <c r="D36" s="630"/>
      <c r="E36" s="630">
        <v>18000</v>
      </c>
      <c r="F36" s="630"/>
      <c r="G36" s="630">
        <v>18000</v>
      </c>
      <c r="H36" s="630"/>
      <c r="I36" s="630"/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</row>
    <row r="37" spans="1:30" s="73" customFormat="1" ht="30" x14ac:dyDescent="0.2">
      <c r="A37" s="133"/>
      <c r="B37" s="209" t="s">
        <v>1349</v>
      </c>
      <c r="C37" s="241"/>
      <c r="D37" s="630">
        <v>15000000</v>
      </c>
      <c r="E37" s="630">
        <v>25000000</v>
      </c>
      <c r="F37" s="630"/>
      <c r="G37" s="630">
        <v>10000000</v>
      </c>
      <c r="H37" s="630"/>
      <c r="I37" s="630"/>
      <c r="J37" s="630"/>
      <c r="K37" s="630"/>
      <c r="L37" s="630"/>
      <c r="M37" s="630"/>
      <c r="N37" s="630"/>
      <c r="O37" s="630"/>
      <c r="P37" s="630"/>
      <c r="Q37" s="630"/>
      <c r="R37" s="630"/>
      <c r="S37" s="630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</row>
    <row r="38" spans="1:30" s="73" customFormat="1" ht="30" x14ac:dyDescent="0.2">
      <c r="A38" s="133"/>
      <c r="B38" s="209" t="s">
        <v>1349</v>
      </c>
      <c r="C38" s="241" t="s">
        <v>1355</v>
      </c>
      <c r="D38" s="630"/>
      <c r="E38" s="630">
        <v>775037</v>
      </c>
      <c r="F38" s="630"/>
      <c r="G38" s="630">
        <v>775037</v>
      </c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630"/>
      <c r="S38" s="630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</row>
    <row r="39" spans="1:30" s="73" customFormat="1" ht="15" x14ac:dyDescent="0.2">
      <c r="A39" s="133"/>
      <c r="B39" s="209" t="s">
        <v>1592</v>
      </c>
      <c r="C39" s="241"/>
      <c r="D39" s="630">
        <v>3000000</v>
      </c>
      <c r="E39" s="630">
        <v>3000000</v>
      </c>
      <c r="F39" s="630"/>
      <c r="G39" s="630">
        <v>0</v>
      </c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630"/>
      <c r="S39" s="630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</row>
    <row r="40" spans="1:30" s="73" customFormat="1" ht="15" x14ac:dyDescent="0.2">
      <c r="A40" s="133"/>
      <c r="B40" s="209" t="s">
        <v>1593</v>
      </c>
      <c r="C40" s="241"/>
      <c r="D40" s="630">
        <v>2500000</v>
      </c>
      <c r="E40" s="630">
        <v>2000000</v>
      </c>
      <c r="F40" s="630"/>
      <c r="G40" s="630">
        <v>-500000</v>
      </c>
      <c r="H40" s="630"/>
      <c r="I40" s="630"/>
      <c r="J40" s="630"/>
      <c r="K40" s="630"/>
      <c r="L40" s="630"/>
      <c r="M40" s="630"/>
      <c r="N40" s="630"/>
      <c r="O40" s="630"/>
      <c r="P40" s="630"/>
      <c r="Q40" s="630"/>
      <c r="R40" s="630"/>
      <c r="S40" s="630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</row>
    <row r="41" spans="1:30" s="73" customFormat="1" ht="15" x14ac:dyDescent="0.2">
      <c r="A41" s="133"/>
      <c r="B41" s="209" t="s">
        <v>1594</v>
      </c>
      <c r="C41" s="241"/>
      <c r="D41" s="630">
        <v>6000000</v>
      </c>
      <c r="E41" s="630">
        <v>3000000</v>
      </c>
      <c r="F41" s="630"/>
      <c r="G41" s="630">
        <v>-3000000</v>
      </c>
      <c r="H41" s="630"/>
      <c r="I41" s="630"/>
      <c r="J41" s="630"/>
      <c r="K41" s="630"/>
      <c r="L41" s="630"/>
      <c r="M41" s="630"/>
      <c r="N41" s="630"/>
      <c r="O41" s="630"/>
      <c r="P41" s="630"/>
      <c r="Q41" s="630"/>
      <c r="R41" s="630"/>
      <c r="S41" s="630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</row>
    <row r="42" spans="1:30" s="73" customFormat="1" ht="15" x14ac:dyDescent="0.2">
      <c r="A42" s="133"/>
      <c r="B42" s="209" t="s">
        <v>1594</v>
      </c>
      <c r="C42" s="241" t="s">
        <v>1355</v>
      </c>
      <c r="D42" s="630"/>
      <c r="E42" s="630">
        <v>15000</v>
      </c>
      <c r="F42" s="630"/>
      <c r="G42" s="630">
        <v>15000</v>
      </c>
      <c r="H42" s="630"/>
      <c r="I42" s="630"/>
      <c r="J42" s="630"/>
      <c r="K42" s="630"/>
      <c r="L42" s="630"/>
      <c r="M42" s="630"/>
      <c r="N42" s="630"/>
      <c r="O42" s="630"/>
      <c r="P42" s="630"/>
      <c r="Q42" s="630"/>
      <c r="R42" s="630"/>
      <c r="S42" s="630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</row>
    <row r="43" spans="1:30" s="73" customFormat="1" ht="15" x14ac:dyDescent="0.2">
      <c r="A43" s="133"/>
      <c r="B43" s="209" t="s">
        <v>1595</v>
      </c>
      <c r="C43" s="241"/>
      <c r="D43" s="630">
        <v>3000000</v>
      </c>
      <c r="E43" s="630">
        <v>1000000</v>
      </c>
      <c r="F43" s="630"/>
      <c r="G43" s="630">
        <v>-2000000</v>
      </c>
      <c r="H43" s="630"/>
      <c r="I43" s="630"/>
      <c r="J43" s="630"/>
      <c r="K43" s="630"/>
      <c r="L43" s="630"/>
      <c r="M43" s="630"/>
      <c r="N43" s="630"/>
      <c r="O43" s="630"/>
      <c r="P43" s="630"/>
      <c r="Q43" s="630"/>
      <c r="R43" s="630"/>
      <c r="S43" s="630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</row>
    <row r="44" spans="1:30" s="73" customFormat="1" ht="15" x14ac:dyDescent="0.2">
      <c r="A44" s="133"/>
      <c r="B44" s="209" t="s">
        <v>1351</v>
      </c>
      <c r="C44" s="241"/>
      <c r="D44" s="630">
        <v>3000000</v>
      </c>
      <c r="E44" s="630">
        <v>2000000</v>
      </c>
      <c r="F44" s="630"/>
      <c r="G44" s="630">
        <v>-1000000</v>
      </c>
      <c r="H44" s="630"/>
      <c r="I44" s="630"/>
      <c r="J44" s="630"/>
      <c r="K44" s="630"/>
      <c r="L44" s="630"/>
      <c r="M44" s="630"/>
      <c r="N44" s="630"/>
      <c r="O44" s="630"/>
      <c r="P44" s="630"/>
      <c r="Q44" s="630"/>
      <c r="R44" s="630"/>
      <c r="S44" s="630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</row>
    <row r="45" spans="1:30" s="73" customFormat="1" ht="15" x14ac:dyDescent="0.2">
      <c r="A45" s="133"/>
      <c r="B45" s="209" t="s">
        <v>1351</v>
      </c>
      <c r="C45" s="241" t="s">
        <v>1355</v>
      </c>
      <c r="D45" s="630"/>
      <c r="E45" s="630">
        <v>8465</v>
      </c>
      <c r="F45" s="630"/>
      <c r="G45" s="630">
        <v>8465</v>
      </c>
      <c r="H45" s="630"/>
      <c r="I45" s="630"/>
      <c r="J45" s="630"/>
      <c r="K45" s="630"/>
      <c r="L45" s="630"/>
      <c r="M45" s="630"/>
      <c r="N45" s="630"/>
      <c r="O45" s="630"/>
      <c r="P45" s="630"/>
      <c r="Q45" s="630"/>
      <c r="R45" s="630"/>
      <c r="S45" s="630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</row>
    <row r="46" spans="1:30" s="73" customFormat="1" ht="15" x14ac:dyDescent="0.2">
      <c r="A46" s="133"/>
      <c r="B46" s="209" t="s">
        <v>1352</v>
      </c>
      <c r="C46" s="241"/>
      <c r="D46" s="630">
        <v>4000000</v>
      </c>
      <c r="E46" s="630">
        <v>2000000</v>
      </c>
      <c r="F46" s="630"/>
      <c r="G46" s="630">
        <v>-2000000</v>
      </c>
      <c r="H46" s="630"/>
      <c r="I46" s="630"/>
      <c r="J46" s="630"/>
      <c r="K46" s="630"/>
      <c r="L46" s="630"/>
      <c r="M46" s="630"/>
      <c r="N46" s="630"/>
      <c r="O46" s="630"/>
      <c r="P46" s="630"/>
      <c r="Q46" s="630"/>
      <c r="R46" s="630"/>
      <c r="S46" s="630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</row>
    <row r="47" spans="1:30" s="73" customFormat="1" ht="15" x14ac:dyDescent="0.2">
      <c r="A47" s="133"/>
      <c r="B47" s="209" t="s">
        <v>1353</v>
      </c>
      <c r="C47" s="241"/>
      <c r="D47" s="630">
        <v>4500000</v>
      </c>
      <c r="E47" s="630">
        <v>3500000</v>
      </c>
      <c r="F47" s="630"/>
      <c r="G47" s="630">
        <v>-1000000</v>
      </c>
      <c r="H47" s="630"/>
      <c r="I47" s="630"/>
      <c r="J47" s="630"/>
      <c r="K47" s="630"/>
      <c r="L47" s="630"/>
      <c r="M47" s="630"/>
      <c r="N47" s="630"/>
      <c r="O47" s="630"/>
      <c r="P47" s="630"/>
      <c r="Q47" s="630"/>
      <c r="R47" s="630"/>
      <c r="S47" s="630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</row>
    <row r="48" spans="1:30" s="73" customFormat="1" ht="30" x14ac:dyDescent="0.2">
      <c r="A48" s="133"/>
      <c r="B48" s="209" t="s">
        <v>1596</v>
      </c>
      <c r="C48" s="241"/>
      <c r="D48" s="630">
        <v>10000000</v>
      </c>
      <c r="E48" s="630">
        <v>10000000</v>
      </c>
      <c r="F48" s="630"/>
      <c r="G48" s="630">
        <v>0</v>
      </c>
      <c r="H48" s="630"/>
      <c r="I48" s="630"/>
      <c r="J48" s="630"/>
      <c r="K48" s="630"/>
      <c r="L48" s="630"/>
      <c r="M48" s="630"/>
      <c r="N48" s="630"/>
      <c r="O48" s="630"/>
      <c r="P48" s="630"/>
      <c r="Q48" s="630"/>
      <c r="R48" s="630"/>
      <c r="S48" s="630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</row>
    <row r="49" spans="1:30" s="73" customFormat="1" ht="30" x14ac:dyDescent="0.2">
      <c r="A49" s="133"/>
      <c r="B49" s="209" t="s">
        <v>1596</v>
      </c>
      <c r="C49" s="241" t="s">
        <v>1355</v>
      </c>
      <c r="D49" s="630"/>
      <c r="E49" s="630">
        <v>20000</v>
      </c>
      <c r="F49" s="630"/>
      <c r="G49" s="630">
        <v>20000</v>
      </c>
      <c r="H49" s="630"/>
      <c r="I49" s="630"/>
      <c r="J49" s="630"/>
      <c r="K49" s="630"/>
      <c r="L49" s="630"/>
      <c r="M49" s="630"/>
      <c r="N49" s="630"/>
      <c r="O49" s="630"/>
      <c r="P49" s="630"/>
      <c r="Q49" s="630"/>
      <c r="R49" s="630"/>
      <c r="S49" s="630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</row>
    <row r="50" spans="1:30" s="73" customFormat="1" ht="15" x14ac:dyDescent="0.2">
      <c r="A50" s="133"/>
      <c r="B50" s="133" t="s">
        <v>1354</v>
      </c>
      <c r="C50" s="241"/>
      <c r="D50" s="630">
        <v>0</v>
      </c>
      <c r="E50" s="630">
        <v>2000000</v>
      </c>
      <c r="F50" s="630"/>
      <c r="G50" s="630">
        <v>2000000</v>
      </c>
      <c r="H50" s="630"/>
      <c r="I50" s="630"/>
      <c r="J50" s="630"/>
      <c r="K50" s="630"/>
      <c r="L50" s="630"/>
      <c r="M50" s="630"/>
      <c r="N50" s="630"/>
      <c r="O50" s="630"/>
      <c r="P50" s="630"/>
      <c r="Q50" s="630"/>
      <c r="R50" s="630"/>
      <c r="S50" s="630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</row>
    <row r="51" spans="1:30" s="73" customFormat="1" ht="15" x14ac:dyDescent="0.2">
      <c r="A51" s="133"/>
      <c r="B51" s="133" t="s">
        <v>1354</v>
      </c>
      <c r="C51" s="241" t="s">
        <v>1355</v>
      </c>
      <c r="D51" s="630"/>
      <c r="E51" s="630">
        <v>500000</v>
      </c>
      <c r="F51" s="630"/>
      <c r="G51" s="630">
        <v>500000</v>
      </c>
      <c r="H51" s="630"/>
      <c r="I51" s="630"/>
      <c r="J51" s="630"/>
      <c r="K51" s="630"/>
      <c r="L51" s="630"/>
      <c r="M51" s="630"/>
      <c r="N51" s="630"/>
      <c r="O51" s="630"/>
      <c r="P51" s="630"/>
      <c r="Q51" s="630"/>
      <c r="R51" s="630"/>
      <c r="S51" s="630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</row>
    <row r="52" spans="1:30" s="73" customFormat="1" ht="15" x14ac:dyDescent="0.2">
      <c r="A52" s="133"/>
      <c r="B52" s="209" t="s">
        <v>1350</v>
      </c>
      <c r="C52" s="241"/>
      <c r="D52" s="630">
        <v>25000000</v>
      </c>
      <c r="E52" s="630">
        <v>40000000</v>
      </c>
      <c r="F52" s="630"/>
      <c r="G52" s="630">
        <v>15000000</v>
      </c>
      <c r="H52" s="630"/>
      <c r="I52" s="630"/>
      <c r="J52" s="630"/>
      <c r="K52" s="630"/>
      <c r="L52" s="630"/>
      <c r="M52" s="630"/>
      <c r="N52" s="630"/>
      <c r="O52" s="630"/>
      <c r="P52" s="630"/>
      <c r="Q52" s="630"/>
      <c r="R52" s="630"/>
      <c r="S52" s="630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</row>
    <row r="53" spans="1:30" s="73" customFormat="1" ht="15" x14ac:dyDescent="0.2">
      <c r="A53" s="133"/>
      <c r="B53" s="209" t="s">
        <v>1350</v>
      </c>
      <c r="C53" s="241" t="s">
        <v>1355</v>
      </c>
      <c r="D53" s="630"/>
      <c r="E53" s="630">
        <v>122091</v>
      </c>
      <c r="F53" s="630"/>
      <c r="G53" s="630">
        <v>122091</v>
      </c>
      <c r="H53" s="630"/>
      <c r="I53" s="630"/>
      <c r="J53" s="630"/>
      <c r="K53" s="630"/>
      <c r="L53" s="630"/>
      <c r="M53" s="630"/>
      <c r="N53" s="630"/>
      <c r="O53" s="630"/>
      <c r="P53" s="630"/>
      <c r="Q53" s="630"/>
      <c r="R53" s="630"/>
      <c r="S53" s="630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</row>
    <row r="54" spans="1:30" s="73" customFormat="1" ht="15" hidden="1" x14ac:dyDescent="0.2">
      <c r="A54" s="133"/>
      <c r="B54" s="209"/>
      <c r="C54" s="241"/>
      <c r="D54" s="630"/>
      <c r="E54" s="630"/>
      <c r="F54" s="630"/>
      <c r="G54" s="630">
        <v>0</v>
      </c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</row>
    <row r="55" spans="1:30" s="73" customFormat="1" ht="15" hidden="1" x14ac:dyDescent="0.2">
      <c r="A55" s="133"/>
      <c r="B55" s="209"/>
      <c r="C55" s="241"/>
      <c r="D55" s="630"/>
      <c r="E55" s="630"/>
      <c r="F55" s="630"/>
      <c r="G55" s="630">
        <v>0</v>
      </c>
      <c r="H55" s="630"/>
      <c r="I55" s="630"/>
      <c r="J55" s="630"/>
      <c r="K55" s="630"/>
      <c r="L55" s="630"/>
      <c r="M55" s="630"/>
      <c r="N55" s="630"/>
      <c r="O55" s="630"/>
      <c r="P55" s="630"/>
      <c r="Q55" s="630"/>
      <c r="R55" s="630"/>
      <c r="S55" s="630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</row>
    <row r="56" spans="1:30" s="73" customFormat="1" ht="15" hidden="1" x14ac:dyDescent="0.2">
      <c r="A56" s="133"/>
      <c r="B56" s="209"/>
      <c r="C56" s="241"/>
      <c r="D56" s="630"/>
      <c r="E56" s="630"/>
      <c r="F56" s="630"/>
      <c r="G56" s="630">
        <v>0</v>
      </c>
      <c r="H56" s="630"/>
      <c r="I56" s="630"/>
      <c r="J56" s="630"/>
      <c r="K56" s="630"/>
      <c r="L56" s="630"/>
      <c r="M56" s="630"/>
      <c r="N56" s="630"/>
      <c r="O56" s="630"/>
      <c r="P56" s="630"/>
      <c r="Q56" s="630"/>
      <c r="R56" s="630"/>
      <c r="S56" s="630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</row>
    <row r="57" spans="1:30" s="73" customFormat="1" ht="15" hidden="1" x14ac:dyDescent="0.2">
      <c r="A57" s="133"/>
      <c r="B57" s="209"/>
      <c r="C57" s="241"/>
      <c r="D57" s="630"/>
      <c r="E57" s="630"/>
      <c r="F57" s="630"/>
      <c r="G57" s="630">
        <v>0</v>
      </c>
      <c r="H57" s="630"/>
      <c r="I57" s="630"/>
      <c r="J57" s="630"/>
      <c r="K57" s="630"/>
      <c r="L57" s="630"/>
      <c r="M57" s="630"/>
      <c r="N57" s="630"/>
      <c r="O57" s="630"/>
      <c r="P57" s="630"/>
      <c r="Q57" s="630"/>
      <c r="R57" s="630"/>
      <c r="S57" s="630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</row>
    <row r="58" spans="1:30" s="73" customFormat="1" ht="12" customHeight="1" thickBot="1" x14ac:dyDescent="0.25">
      <c r="A58" s="133"/>
      <c r="B58" s="209"/>
      <c r="C58" s="241"/>
      <c r="D58" s="630"/>
      <c r="E58" s="630"/>
      <c r="F58" s="630"/>
      <c r="G58" s="630"/>
      <c r="H58" s="630"/>
      <c r="I58" s="630"/>
      <c r="J58" s="630"/>
      <c r="K58" s="630"/>
      <c r="L58" s="630"/>
      <c r="M58" s="630"/>
      <c r="N58" s="630"/>
      <c r="O58" s="630"/>
      <c r="P58" s="630"/>
      <c r="Q58" s="630"/>
      <c r="R58" s="630"/>
      <c r="S58" s="630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</row>
    <row r="59" spans="1:30" s="73" customFormat="1" ht="17.25" customHeight="1" thickBot="1" x14ac:dyDescent="0.25">
      <c r="A59" s="152"/>
      <c r="B59" s="152"/>
      <c r="C59" s="252"/>
      <c r="D59" s="1395">
        <v>118200000</v>
      </c>
      <c r="E59" s="1395">
        <v>134833593</v>
      </c>
      <c r="F59" s="1395">
        <v>0</v>
      </c>
      <c r="G59" s="1395">
        <v>16633593</v>
      </c>
      <c r="H59" s="1398">
        <v>0</v>
      </c>
      <c r="I59" s="1398">
        <v>0</v>
      </c>
      <c r="J59" s="1398">
        <v>0</v>
      </c>
      <c r="K59" s="1398">
        <v>0</v>
      </c>
      <c r="L59" s="630">
        <v>0</v>
      </c>
      <c r="M59" s="630"/>
      <c r="N59" s="630"/>
      <c r="O59" s="630"/>
      <c r="P59" s="630"/>
      <c r="Q59" s="630"/>
      <c r="R59" s="630"/>
      <c r="S59" s="630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</row>
    <row r="60" spans="1:30" s="64" customFormat="1" ht="15.75" thickBot="1" x14ac:dyDescent="0.3">
      <c r="A60" s="152"/>
      <c r="B60" s="1755"/>
      <c r="C60" s="252"/>
      <c r="D60" s="688"/>
      <c r="E60" s="688"/>
      <c r="F60" s="688"/>
      <c r="G60" s="688"/>
      <c r="H60" s="682"/>
      <c r="I60" s="682"/>
      <c r="J60" s="682"/>
      <c r="K60" s="682"/>
      <c r="L60" s="535"/>
      <c r="M60" s="535"/>
      <c r="N60" s="535"/>
      <c r="O60" s="535"/>
      <c r="P60" s="535"/>
      <c r="Q60" s="535"/>
      <c r="R60" s="535"/>
      <c r="S60" s="535"/>
      <c r="T60" s="1598"/>
      <c r="U60" s="1598"/>
      <c r="V60" s="1598"/>
      <c r="W60" s="1598"/>
      <c r="X60" s="1598"/>
      <c r="Y60" s="1598"/>
      <c r="Z60" s="1598"/>
      <c r="AA60" s="1598"/>
      <c r="AB60" s="1598"/>
      <c r="AC60" s="1598"/>
      <c r="AD60" s="1598"/>
    </row>
    <row r="61" spans="1:30" s="64" customFormat="1" ht="21" customHeight="1" thickBot="1" x14ac:dyDescent="0.3">
      <c r="A61" s="1790" t="s">
        <v>1207</v>
      </c>
      <c r="B61" s="1925" t="s">
        <v>1368</v>
      </c>
      <c r="C61" s="1791"/>
      <c r="D61" s="1792">
        <v>119429000</v>
      </c>
      <c r="E61" s="1792">
        <v>135814713</v>
      </c>
      <c r="F61" s="1792">
        <v>0</v>
      </c>
      <c r="G61" s="1792">
        <v>16385713</v>
      </c>
      <c r="H61" s="1398">
        <v>0</v>
      </c>
      <c r="I61" s="1398">
        <v>0</v>
      </c>
      <c r="J61" s="1398">
        <v>0</v>
      </c>
      <c r="K61" s="1398">
        <v>0</v>
      </c>
      <c r="L61" s="535">
        <v>0</v>
      </c>
      <c r="M61" s="535"/>
      <c r="N61" s="535"/>
      <c r="O61" s="535"/>
      <c r="P61" s="535"/>
      <c r="Q61" s="535"/>
      <c r="R61" s="535"/>
      <c r="S61" s="535"/>
      <c r="T61" s="1598"/>
      <c r="U61" s="1598"/>
      <c r="V61" s="1598"/>
      <c r="W61" s="1598"/>
      <c r="X61" s="1598"/>
      <c r="Y61" s="1598"/>
      <c r="Z61" s="1598"/>
      <c r="AA61" s="1598"/>
      <c r="AB61" s="1598"/>
      <c r="AC61" s="1598"/>
      <c r="AD61" s="1598"/>
    </row>
    <row r="62" spans="1:30" s="83" customFormat="1" ht="15.75" x14ac:dyDescent="0.25">
      <c r="A62" s="153"/>
      <c r="B62" s="213"/>
      <c r="C62" s="254"/>
      <c r="D62" s="529"/>
      <c r="E62" s="529"/>
      <c r="F62" s="529"/>
      <c r="G62" s="529"/>
      <c r="H62" s="529"/>
      <c r="I62" s="529"/>
      <c r="J62" s="529"/>
      <c r="K62" s="529"/>
      <c r="L62" s="529"/>
      <c r="M62" s="529"/>
      <c r="N62" s="529"/>
      <c r="O62" s="529"/>
      <c r="P62" s="529"/>
      <c r="Q62" s="529"/>
      <c r="R62" s="529"/>
      <c r="S62" s="529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</row>
  </sheetData>
  <mergeCells count="2">
    <mergeCell ref="A1:H1"/>
    <mergeCell ref="A3:C3"/>
  </mergeCells>
  <printOptions horizontalCentered="1"/>
  <pageMargins left="0.23622047244094491" right="0.23622047244094491" top="0.74803149606299213" bottom="0.55118110236220474" header="0.31496062992125984" footer="0.31496062992125984"/>
  <pageSetup paperSize="9" scale="89" firstPageNumber="4" orientation="portrait" r:id="rId1"/>
  <headerFooter alignWithMargins="0">
    <oddHeader>&amp;C&amp;8
&amp;R&amp;"Times New Roman,Félkövér"14. melléklet a(z) ...../2022.(     ) önkormányzati rendelethez</oddHeader>
    <oddFooter>&amp;C&amp;8&amp;P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tabColor rgb="FF92D050"/>
  </sheetPr>
  <dimension ref="A1:X59"/>
  <sheetViews>
    <sheetView view="pageBreakPreview" topLeftCell="A10" zoomScale="89" zoomScaleNormal="100" zoomScaleSheetLayoutView="89" workbookViewId="0">
      <selection activeCell="I36" sqref="I36"/>
    </sheetView>
  </sheetViews>
  <sheetFormatPr defaultColWidth="9.140625" defaultRowHeight="12.75" x14ac:dyDescent="0.2"/>
  <cols>
    <col min="1" max="1" width="52.28515625" style="151" customWidth="1"/>
    <col min="2" max="3" width="16.85546875" style="323" customWidth="1"/>
    <col min="4" max="4" width="17.28515625" style="323" hidden="1" customWidth="1"/>
    <col min="5" max="5" width="15.7109375" style="323" hidden="1" customWidth="1"/>
    <col min="6" max="6" width="17.42578125" style="323" hidden="1" customWidth="1"/>
    <col min="7" max="7" width="16.28515625" style="323" hidden="1" customWidth="1"/>
    <col min="8" max="8" width="12.7109375" style="323" hidden="1" customWidth="1"/>
    <col min="9" max="9" width="16.85546875" style="323" customWidth="1"/>
    <col min="10" max="10" width="50.28515625" style="151" customWidth="1"/>
    <col min="11" max="11" width="15.85546875" style="323" customWidth="1"/>
    <col min="12" max="12" width="16.85546875" style="323" customWidth="1"/>
    <col min="13" max="13" width="16.28515625" style="323" hidden="1" customWidth="1"/>
    <col min="14" max="14" width="16.85546875" style="323" hidden="1" customWidth="1"/>
    <col min="15" max="15" width="16.28515625" style="323" hidden="1" customWidth="1"/>
    <col min="16" max="16" width="16.140625" style="323" hidden="1" customWidth="1"/>
    <col min="17" max="17" width="11.42578125" style="323" hidden="1" customWidth="1"/>
    <col min="18" max="18" width="16.85546875" style="323" customWidth="1"/>
    <col min="19" max="21" width="9.140625" style="151" customWidth="1"/>
    <col min="22" max="16384" width="9.140625" style="151"/>
  </cols>
  <sheetData>
    <row r="1" spans="1:18" s="154" customFormat="1" ht="42" customHeight="1" x14ac:dyDescent="0.3">
      <c r="A1" s="1955" t="s">
        <v>1306</v>
      </c>
      <c r="B1" s="1955"/>
      <c r="C1" s="1955"/>
      <c r="D1" s="1955"/>
      <c r="E1" s="1955"/>
      <c r="F1" s="1955"/>
      <c r="G1" s="1955"/>
      <c r="H1" s="1955"/>
      <c r="I1" s="1955"/>
      <c r="J1" s="1955"/>
      <c r="K1" s="1955"/>
      <c r="L1" s="1955"/>
      <c r="M1" s="1955"/>
      <c r="N1" s="1955"/>
      <c r="O1" s="1955"/>
      <c r="P1" s="1955"/>
      <c r="Q1" s="1955"/>
      <c r="R1" s="1955"/>
    </row>
    <row r="2" spans="1:18" ht="15" customHeight="1" thickBot="1" x14ac:dyDescent="0.25">
      <c r="A2" s="271"/>
      <c r="B2" s="322"/>
      <c r="C2" s="322"/>
      <c r="D2" s="322"/>
      <c r="F2" s="324" t="s">
        <v>569</v>
      </c>
      <c r="G2" s="322"/>
      <c r="H2" s="322"/>
      <c r="I2" s="325" t="s">
        <v>812</v>
      </c>
      <c r="J2" s="272"/>
      <c r="K2" s="379"/>
      <c r="L2" s="379"/>
      <c r="M2" s="322"/>
      <c r="N2" s="322"/>
      <c r="O2" s="324" t="s">
        <v>569</v>
      </c>
      <c r="P2" s="379"/>
      <c r="Q2" s="379"/>
      <c r="R2" s="325" t="s">
        <v>812</v>
      </c>
    </row>
    <row r="3" spans="1:18" s="1262" customFormat="1" ht="53.25" customHeight="1" thickBot="1" x14ac:dyDescent="0.3">
      <c r="A3" s="1250" t="s">
        <v>31</v>
      </c>
      <c r="B3" s="1251" t="s">
        <v>767</v>
      </c>
      <c r="C3" s="1251" t="s">
        <v>1186</v>
      </c>
      <c r="D3" s="1251" t="s">
        <v>1284</v>
      </c>
      <c r="E3" s="1251" t="s">
        <v>766</v>
      </c>
      <c r="F3" s="1251" t="s">
        <v>1300</v>
      </c>
      <c r="G3" s="1251" t="s">
        <v>750</v>
      </c>
      <c r="H3" s="1251" t="s">
        <v>687</v>
      </c>
      <c r="I3" s="1251" t="s">
        <v>774</v>
      </c>
      <c r="J3" s="1252" t="s">
        <v>30</v>
      </c>
      <c r="K3" s="1251" t="s">
        <v>767</v>
      </c>
      <c r="L3" s="1251" t="s">
        <v>1186</v>
      </c>
      <c r="M3" s="1251" t="s">
        <v>1284</v>
      </c>
      <c r="N3" s="1251" t="s">
        <v>766</v>
      </c>
      <c r="O3" s="1251" t="s">
        <v>1300</v>
      </c>
      <c r="P3" s="1251" t="s">
        <v>750</v>
      </c>
      <c r="Q3" s="1251" t="s">
        <v>687</v>
      </c>
      <c r="R3" s="1251" t="s">
        <v>774</v>
      </c>
    </row>
    <row r="4" spans="1:18" s="153" customFormat="1" ht="27" customHeight="1" thickBot="1" x14ac:dyDescent="0.3">
      <c r="A4" s="1952" t="s">
        <v>32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4"/>
    </row>
    <row r="5" spans="1:18" s="276" customFormat="1" ht="15.75" x14ac:dyDescent="0.2">
      <c r="A5" s="275" t="s">
        <v>754</v>
      </c>
      <c r="B5" s="326"/>
      <c r="C5" s="327"/>
      <c r="D5" s="1240"/>
      <c r="E5" s="1242"/>
      <c r="F5" s="329"/>
      <c r="G5" s="326"/>
      <c r="H5" s="328"/>
      <c r="I5" s="330"/>
      <c r="J5" s="275" t="s">
        <v>757</v>
      </c>
      <c r="K5" s="380"/>
      <c r="L5" s="327"/>
      <c r="M5" s="1240"/>
      <c r="N5" s="1242"/>
      <c r="O5" s="330"/>
      <c r="P5" s="380"/>
      <c r="Q5" s="328"/>
      <c r="R5" s="330"/>
    </row>
    <row r="6" spans="1:18" s="153" customFormat="1" ht="15.75" x14ac:dyDescent="0.25">
      <c r="A6" s="277" t="s">
        <v>426</v>
      </c>
      <c r="B6" s="331">
        <v>5355746549</v>
      </c>
      <c r="C6" s="332">
        <v>6151270326</v>
      </c>
      <c r="D6" s="1241">
        <v>2293568309</v>
      </c>
      <c r="E6" s="1269">
        <v>0</v>
      </c>
      <c r="F6" s="333">
        <v>2293568309</v>
      </c>
      <c r="G6" s="331">
        <v>0</v>
      </c>
      <c r="H6" s="332"/>
      <c r="I6" s="334">
        <v>795523777</v>
      </c>
      <c r="J6" s="278" t="s">
        <v>358</v>
      </c>
      <c r="K6" s="381">
        <v>6589385134</v>
      </c>
      <c r="L6" s="382">
        <v>7913970855</v>
      </c>
      <c r="M6" s="1246">
        <v>6421442736</v>
      </c>
      <c r="N6" s="1275">
        <v>0</v>
      </c>
      <c r="O6" s="333">
        <v>6421442736</v>
      </c>
      <c r="P6" s="381">
        <v>0</v>
      </c>
      <c r="Q6" s="382"/>
      <c r="R6" s="383">
        <v>1324585721</v>
      </c>
    </row>
    <row r="7" spans="1:18" s="153" customFormat="1" ht="15.75" x14ac:dyDescent="0.25">
      <c r="A7" s="277" t="s">
        <v>779</v>
      </c>
      <c r="B7" s="331">
        <v>7757289000</v>
      </c>
      <c r="C7" s="332">
        <v>8739309000</v>
      </c>
      <c r="D7" s="1241">
        <v>43300000</v>
      </c>
      <c r="E7" s="1269">
        <v>0</v>
      </c>
      <c r="F7" s="335">
        <v>43300000</v>
      </c>
      <c r="G7" s="331">
        <v>0</v>
      </c>
      <c r="H7" s="332"/>
      <c r="I7" s="334">
        <v>982020000</v>
      </c>
      <c r="J7" s="277" t="s">
        <v>628</v>
      </c>
      <c r="K7" s="331">
        <v>1114904727</v>
      </c>
      <c r="L7" s="332">
        <v>1173427360</v>
      </c>
      <c r="M7" s="1241">
        <v>1036127284</v>
      </c>
      <c r="N7" s="1269">
        <v>0</v>
      </c>
      <c r="O7" s="335">
        <v>1036127284</v>
      </c>
      <c r="P7" s="331">
        <v>0</v>
      </c>
      <c r="Q7" s="332"/>
      <c r="R7" s="383">
        <v>58522633</v>
      </c>
    </row>
    <row r="8" spans="1:18" s="153" customFormat="1" ht="15.75" x14ac:dyDescent="0.25">
      <c r="A8" s="277" t="s">
        <v>780</v>
      </c>
      <c r="B8" s="331">
        <v>4111741350</v>
      </c>
      <c r="C8" s="332">
        <v>4403114080</v>
      </c>
      <c r="D8" s="1241">
        <v>307359244</v>
      </c>
      <c r="E8" s="1269">
        <v>0</v>
      </c>
      <c r="F8" s="335">
        <v>307359244</v>
      </c>
      <c r="G8" s="331">
        <v>0</v>
      </c>
      <c r="H8" s="332"/>
      <c r="I8" s="334">
        <v>291372730</v>
      </c>
      <c r="J8" s="277" t="s">
        <v>388</v>
      </c>
      <c r="K8" s="331">
        <v>7439824109</v>
      </c>
      <c r="L8" s="332">
        <v>8796193781</v>
      </c>
      <c r="M8" s="1241">
        <v>2251764881</v>
      </c>
      <c r="N8" s="1269">
        <v>0</v>
      </c>
      <c r="O8" s="335">
        <v>2251764881</v>
      </c>
      <c r="P8" s="331">
        <v>0</v>
      </c>
      <c r="Q8" s="332"/>
      <c r="R8" s="383">
        <v>1356369672</v>
      </c>
    </row>
    <row r="9" spans="1:18" s="153" customFormat="1" ht="15.75" x14ac:dyDescent="0.25">
      <c r="A9" s="277" t="s">
        <v>1278</v>
      </c>
      <c r="B9" s="331">
        <v>245674158</v>
      </c>
      <c r="C9" s="332">
        <v>297954449</v>
      </c>
      <c r="D9" s="1241">
        <v>14946000</v>
      </c>
      <c r="E9" s="1269">
        <v>0</v>
      </c>
      <c r="F9" s="335">
        <v>14946000</v>
      </c>
      <c r="G9" s="331">
        <v>0</v>
      </c>
      <c r="H9" s="332"/>
      <c r="I9" s="334">
        <v>52280291</v>
      </c>
      <c r="J9" s="277" t="s">
        <v>68</v>
      </c>
      <c r="K9" s="331">
        <v>119429000</v>
      </c>
      <c r="L9" s="332">
        <v>135814713</v>
      </c>
      <c r="M9" s="1241">
        <v>1229000</v>
      </c>
      <c r="N9" s="1269">
        <v>0</v>
      </c>
      <c r="O9" s="335">
        <v>1229000</v>
      </c>
      <c r="P9" s="331">
        <v>0</v>
      </c>
      <c r="Q9" s="332"/>
      <c r="R9" s="383">
        <v>16385713</v>
      </c>
    </row>
    <row r="10" spans="1:18" s="153" customFormat="1" ht="16.5" thickBot="1" x14ac:dyDescent="0.3">
      <c r="A10" s="277"/>
      <c r="B10" s="336"/>
      <c r="C10" s="337"/>
      <c r="D10" s="1241"/>
      <c r="E10" s="1269"/>
      <c r="F10" s="335"/>
      <c r="G10" s="336"/>
      <c r="H10" s="332"/>
      <c r="I10" s="334"/>
      <c r="J10" s="277" t="s">
        <v>448</v>
      </c>
      <c r="K10" s="331">
        <v>4374934878</v>
      </c>
      <c r="L10" s="332">
        <v>4140231971</v>
      </c>
      <c r="M10" s="1241">
        <v>234701130</v>
      </c>
      <c r="N10" s="1269">
        <v>0</v>
      </c>
      <c r="O10" s="335">
        <v>234701130</v>
      </c>
      <c r="P10" s="331">
        <v>0</v>
      </c>
      <c r="Q10" s="332"/>
      <c r="R10" s="383">
        <v>-234702907</v>
      </c>
    </row>
    <row r="11" spans="1:18" s="153" customFormat="1" ht="14.1" hidden="1" customHeight="1" thickBot="1" x14ac:dyDescent="0.3">
      <c r="A11" s="277"/>
      <c r="B11" s="336"/>
      <c r="C11" s="337"/>
      <c r="D11" s="1241"/>
      <c r="E11" s="1269"/>
      <c r="F11" s="335">
        <v>0</v>
      </c>
      <c r="G11" s="336"/>
      <c r="H11" s="332"/>
      <c r="I11" s="334"/>
      <c r="J11" s="277"/>
      <c r="K11" s="359"/>
      <c r="L11" s="337"/>
      <c r="M11" s="1241"/>
      <c r="N11" s="1269"/>
      <c r="O11" s="335">
        <v>0</v>
      </c>
      <c r="P11" s="359"/>
      <c r="Q11" s="332"/>
      <c r="R11" s="383"/>
    </row>
    <row r="12" spans="1:18" s="276" customFormat="1" ht="16.5" customHeight="1" thickBot="1" x14ac:dyDescent="0.25">
      <c r="A12" s="281" t="s">
        <v>801</v>
      </c>
      <c r="B12" s="338">
        <v>17470451057</v>
      </c>
      <c r="C12" s="339">
        <v>19591647855</v>
      </c>
      <c r="D12" s="338">
        <v>2659173553</v>
      </c>
      <c r="E12" s="467">
        <v>0</v>
      </c>
      <c r="F12" s="341">
        <v>2659173553</v>
      </c>
      <c r="G12" s="338">
        <v>0</v>
      </c>
      <c r="H12" s="339">
        <v>0</v>
      </c>
      <c r="I12" s="342">
        <v>2121196798</v>
      </c>
      <c r="J12" s="281" t="s">
        <v>802</v>
      </c>
      <c r="K12" s="340">
        <v>19638477848</v>
      </c>
      <c r="L12" s="339">
        <v>22159638680</v>
      </c>
      <c r="M12" s="338">
        <v>9945265031</v>
      </c>
      <c r="N12" s="467">
        <v>0</v>
      </c>
      <c r="O12" s="341">
        <v>9945265031</v>
      </c>
      <c r="P12" s="340">
        <v>0</v>
      </c>
      <c r="Q12" s="339">
        <v>0</v>
      </c>
      <c r="R12" s="342">
        <v>2521160832</v>
      </c>
    </row>
    <row r="13" spans="1:18" s="153" customFormat="1" ht="15.75" hidden="1" customHeight="1" thickBot="1" x14ac:dyDescent="0.3">
      <c r="A13" s="282"/>
      <c r="B13" s="343"/>
      <c r="C13" s="344"/>
      <c r="D13" s="344"/>
      <c r="E13" s="345"/>
      <c r="F13" s="346"/>
      <c r="G13" s="343"/>
      <c r="H13" s="344"/>
      <c r="I13" s="347"/>
      <c r="J13" s="282"/>
      <c r="K13" s="384"/>
      <c r="L13" s="385"/>
      <c r="M13" s="385"/>
      <c r="N13" s="386"/>
      <c r="O13" s="387"/>
      <c r="P13" s="384"/>
      <c r="Q13" s="385"/>
      <c r="R13" s="387"/>
    </row>
    <row r="14" spans="1:18" s="283" customFormat="1" ht="24.75" customHeight="1" thickBot="1" x14ac:dyDescent="0.3">
      <c r="A14" s="1952" t="s">
        <v>70</v>
      </c>
      <c r="B14" s="1953"/>
      <c r="C14" s="1953"/>
      <c r="D14" s="1953"/>
      <c r="E14" s="1953"/>
      <c r="F14" s="1953"/>
      <c r="G14" s="1953"/>
      <c r="H14" s="1953"/>
      <c r="I14" s="1953"/>
      <c r="J14" s="1953"/>
      <c r="K14" s="1953"/>
      <c r="L14" s="1953"/>
      <c r="M14" s="1953"/>
      <c r="N14" s="1953"/>
      <c r="O14" s="1953"/>
      <c r="P14" s="1953"/>
      <c r="Q14" s="1953"/>
      <c r="R14" s="1954"/>
    </row>
    <row r="15" spans="1:18" s="153" customFormat="1" ht="17.25" customHeight="1" x14ac:dyDescent="0.25">
      <c r="A15" s="275" t="s">
        <v>755</v>
      </c>
      <c r="B15" s="326"/>
      <c r="C15" s="327"/>
      <c r="D15" s="1243"/>
      <c r="E15" s="1245"/>
      <c r="F15" s="349"/>
      <c r="G15" s="326"/>
      <c r="H15" s="348"/>
      <c r="I15" s="350"/>
      <c r="J15" s="275" t="s">
        <v>758</v>
      </c>
      <c r="K15" s="380"/>
      <c r="L15" s="327"/>
      <c r="M15" s="1243"/>
      <c r="N15" s="1245"/>
      <c r="O15" s="349"/>
      <c r="P15" s="380"/>
      <c r="Q15" s="348"/>
      <c r="R15" s="350"/>
    </row>
    <row r="16" spans="1:18" s="153" customFormat="1" ht="15.75" x14ac:dyDescent="0.25">
      <c r="A16" s="277" t="s">
        <v>214</v>
      </c>
      <c r="B16" s="351">
        <v>1992679007</v>
      </c>
      <c r="C16" s="352">
        <v>1695429819</v>
      </c>
      <c r="D16" s="1244">
        <v>0</v>
      </c>
      <c r="E16" s="1270">
        <v>0</v>
      </c>
      <c r="F16" s="333">
        <v>0</v>
      </c>
      <c r="G16" s="351">
        <v>0</v>
      </c>
      <c r="H16" s="352"/>
      <c r="I16" s="334">
        <v>-297249188</v>
      </c>
      <c r="J16" s="277" t="s">
        <v>210</v>
      </c>
      <c r="K16" s="351">
        <v>4239768354</v>
      </c>
      <c r="L16" s="352">
        <v>3278899477</v>
      </c>
      <c r="M16" s="1244">
        <v>373975601</v>
      </c>
      <c r="N16" s="477">
        <v>0</v>
      </c>
      <c r="O16" s="1263">
        <v>373975601</v>
      </c>
      <c r="P16" s="351">
        <v>0</v>
      </c>
      <c r="Q16" s="352"/>
      <c r="R16" s="383">
        <v>-960868877</v>
      </c>
    </row>
    <row r="17" spans="1:18" s="153" customFormat="1" ht="15.75" x14ac:dyDescent="0.25">
      <c r="A17" s="277" t="s">
        <v>1279</v>
      </c>
      <c r="B17" s="353">
        <v>395286014</v>
      </c>
      <c r="C17" s="337">
        <v>334102526</v>
      </c>
      <c r="D17" s="336">
        <v>4930214</v>
      </c>
      <c r="E17" s="477">
        <v>0</v>
      </c>
      <c r="F17" s="335">
        <v>4930214</v>
      </c>
      <c r="G17" s="353">
        <v>0</v>
      </c>
      <c r="H17" s="337"/>
      <c r="I17" s="334">
        <v>-61183488</v>
      </c>
      <c r="J17" s="277" t="s">
        <v>211</v>
      </c>
      <c r="K17" s="353">
        <v>1170756762</v>
      </c>
      <c r="L17" s="337">
        <v>1997222023</v>
      </c>
      <c r="M17" s="336">
        <v>112550401</v>
      </c>
      <c r="N17" s="477">
        <v>0</v>
      </c>
      <c r="O17" s="335">
        <v>112550401</v>
      </c>
      <c r="P17" s="353">
        <v>0</v>
      </c>
      <c r="Q17" s="337"/>
      <c r="R17" s="383">
        <v>826465261</v>
      </c>
    </row>
    <row r="18" spans="1:18" s="153" customFormat="1" ht="16.5" thickBot="1" x14ac:dyDescent="0.3">
      <c r="A18" s="277" t="s">
        <v>1280</v>
      </c>
      <c r="B18" s="353">
        <v>250278000</v>
      </c>
      <c r="C18" s="337">
        <v>237444460</v>
      </c>
      <c r="D18" s="336">
        <v>0</v>
      </c>
      <c r="E18" s="477">
        <v>0</v>
      </c>
      <c r="F18" s="335">
        <v>0</v>
      </c>
      <c r="G18" s="353">
        <v>0</v>
      </c>
      <c r="H18" s="337"/>
      <c r="I18" s="334">
        <v>-12833540</v>
      </c>
      <c r="J18" s="277" t="s">
        <v>212</v>
      </c>
      <c r="K18" s="353">
        <v>2974235985</v>
      </c>
      <c r="L18" s="337">
        <v>1911499759</v>
      </c>
      <c r="M18" s="336">
        <v>0</v>
      </c>
      <c r="N18" s="477">
        <v>0</v>
      </c>
      <c r="O18" s="335">
        <v>0</v>
      </c>
      <c r="P18" s="353">
        <v>0</v>
      </c>
      <c r="Q18" s="337"/>
      <c r="R18" s="383">
        <v>-1062736226</v>
      </c>
    </row>
    <row r="19" spans="1:18" s="153" customFormat="1" ht="17.25" customHeight="1" thickBot="1" x14ac:dyDescent="0.3">
      <c r="A19" s="281" t="s">
        <v>803</v>
      </c>
      <c r="B19" s="354">
        <v>2638243021</v>
      </c>
      <c r="C19" s="355">
        <v>2266976805</v>
      </c>
      <c r="D19" s="354">
        <v>4930214</v>
      </c>
      <c r="E19" s="415">
        <v>0</v>
      </c>
      <c r="F19" s="357">
        <v>4930214</v>
      </c>
      <c r="G19" s="354">
        <v>0</v>
      </c>
      <c r="H19" s="355">
        <v>0</v>
      </c>
      <c r="I19" s="357">
        <v>-371266216</v>
      </c>
      <c r="J19" s="284" t="s">
        <v>804</v>
      </c>
      <c r="K19" s="388">
        <v>8384761101</v>
      </c>
      <c r="L19" s="355">
        <v>7187621259</v>
      </c>
      <c r="M19" s="354">
        <v>486526002</v>
      </c>
      <c r="N19" s="415">
        <v>0</v>
      </c>
      <c r="O19" s="389">
        <v>486526002</v>
      </c>
      <c r="P19" s="388">
        <v>0</v>
      </c>
      <c r="Q19" s="355">
        <v>0</v>
      </c>
      <c r="R19" s="357">
        <v>-1197139842</v>
      </c>
    </row>
    <row r="20" spans="1:18" s="276" customFormat="1" ht="16.5" hidden="1" thickBot="1" x14ac:dyDescent="0.3">
      <c r="A20" s="282" t="s">
        <v>434</v>
      </c>
      <c r="B20" s="343"/>
      <c r="C20" s="344"/>
      <c r="D20" s="343"/>
      <c r="E20" s="1271"/>
      <c r="F20" s="346"/>
      <c r="G20" s="343"/>
      <c r="H20" s="344"/>
      <c r="I20" s="347"/>
      <c r="J20" s="282" t="s">
        <v>434</v>
      </c>
      <c r="K20" s="390"/>
      <c r="L20" s="371"/>
      <c r="M20" s="511"/>
      <c r="N20" s="512"/>
      <c r="O20" s="393">
        <v>0</v>
      </c>
      <c r="P20" s="390"/>
      <c r="Q20" s="391"/>
      <c r="R20" s="394"/>
    </row>
    <row r="21" spans="1:18" s="153" customFormat="1" ht="28.5" customHeight="1" thickBot="1" x14ac:dyDescent="0.3">
      <c r="A21" s="281" t="s">
        <v>435</v>
      </c>
      <c r="B21" s="338">
        <v>20108694078</v>
      </c>
      <c r="C21" s="339">
        <v>21858624660</v>
      </c>
      <c r="D21" s="338">
        <v>2664103767</v>
      </c>
      <c r="E21" s="467">
        <v>0</v>
      </c>
      <c r="F21" s="341">
        <v>2664103767</v>
      </c>
      <c r="G21" s="338">
        <v>0</v>
      </c>
      <c r="H21" s="339">
        <v>0</v>
      </c>
      <c r="I21" s="342">
        <v>1749930582</v>
      </c>
      <c r="J21" s="286" t="s">
        <v>401</v>
      </c>
      <c r="K21" s="370">
        <v>28023238949</v>
      </c>
      <c r="L21" s="339">
        <v>29347259939</v>
      </c>
      <c r="M21" s="338">
        <v>10431791033</v>
      </c>
      <c r="N21" s="467">
        <v>0</v>
      </c>
      <c r="O21" s="341">
        <v>10431791033</v>
      </c>
      <c r="P21" s="370">
        <v>0</v>
      </c>
      <c r="Q21" s="339">
        <v>0</v>
      </c>
      <c r="R21" s="342">
        <v>1324020990</v>
      </c>
    </row>
    <row r="22" spans="1:18" s="153" customFormat="1" ht="32.25" customHeight="1" thickBot="1" x14ac:dyDescent="0.3">
      <c r="A22" s="1952" t="s">
        <v>391</v>
      </c>
      <c r="B22" s="1953"/>
      <c r="C22" s="1953"/>
      <c r="D22" s="1953"/>
      <c r="E22" s="1953"/>
      <c r="F22" s="1953"/>
      <c r="G22" s="1953"/>
      <c r="H22" s="1953"/>
      <c r="I22" s="1953"/>
      <c r="J22" s="1953"/>
      <c r="K22" s="1953"/>
      <c r="L22" s="1953"/>
      <c r="M22" s="1953"/>
      <c r="N22" s="1953"/>
      <c r="O22" s="1953"/>
      <c r="P22" s="1953"/>
      <c r="Q22" s="1953"/>
      <c r="R22" s="1954"/>
    </row>
    <row r="23" spans="1:18" s="153" customFormat="1" ht="15.75" customHeight="1" x14ac:dyDescent="0.25">
      <c r="A23" s="275" t="s">
        <v>756</v>
      </c>
      <c r="B23" s="326"/>
      <c r="C23" s="327"/>
      <c r="D23" s="1243"/>
      <c r="E23" s="1245"/>
      <c r="F23" s="350"/>
      <c r="G23" s="326"/>
      <c r="H23" s="348"/>
      <c r="I23" s="350"/>
      <c r="J23" s="275" t="s">
        <v>759</v>
      </c>
      <c r="K23" s="395"/>
      <c r="L23" s="395"/>
      <c r="M23" s="1243"/>
      <c r="N23" s="1245"/>
      <c r="O23" s="349"/>
      <c r="P23" s="395"/>
      <c r="Q23" s="395"/>
      <c r="R23" s="348"/>
    </row>
    <row r="24" spans="1:18" s="153" customFormat="1" ht="15.75" x14ac:dyDescent="0.25">
      <c r="A24" s="277" t="s">
        <v>1281</v>
      </c>
      <c r="B24" s="351">
        <v>0</v>
      </c>
      <c r="C24" s="352">
        <v>0</v>
      </c>
      <c r="D24" s="1244">
        <v>0</v>
      </c>
      <c r="E24" s="1270">
        <v>0</v>
      </c>
      <c r="F24" s="1263">
        <v>0</v>
      </c>
      <c r="G24" s="351">
        <v>0</v>
      </c>
      <c r="H24" s="352"/>
      <c r="I24" s="334">
        <v>0</v>
      </c>
      <c r="J24" s="277" t="s">
        <v>775</v>
      </c>
      <c r="K24" s="396">
        <v>0</v>
      </c>
      <c r="L24" s="396">
        <v>0</v>
      </c>
      <c r="M24" s="1244">
        <v>0</v>
      </c>
      <c r="N24" s="1270">
        <v>0</v>
      </c>
      <c r="O24" s="1263">
        <v>0</v>
      </c>
      <c r="P24" s="396">
        <v>0</v>
      </c>
      <c r="Q24" s="396"/>
      <c r="R24" s="332">
        <v>0</v>
      </c>
    </row>
    <row r="25" spans="1:18" s="153" customFormat="1" ht="15.75" x14ac:dyDescent="0.25">
      <c r="A25" s="277" t="s">
        <v>1282</v>
      </c>
      <c r="B25" s="353">
        <v>3912942039</v>
      </c>
      <c r="C25" s="337">
        <v>9642454713</v>
      </c>
      <c r="D25" s="336">
        <v>829548294</v>
      </c>
      <c r="E25" s="477">
        <v>0</v>
      </c>
      <c r="F25" s="383">
        <v>829548294</v>
      </c>
      <c r="G25" s="353">
        <v>0</v>
      </c>
      <c r="H25" s="337"/>
      <c r="I25" s="334">
        <v>5729512674</v>
      </c>
      <c r="J25" s="277"/>
      <c r="K25" s="367"/>
      <c r="L25" s="367"/>
      <c r="M25" s="336"/>
      <c r="N25" s="477"/>
      <c r="O25" s="335"/>
      <c r="P25" s="367"/>
      <c r="Q25" s="367"/>
      <c r="R25" s="332"/>
    </row>
    <row r="26" spans="1:18" s="153" customFormat="1" ht="15.75" x14ac:dyDescent="0.25">
      <c r="A26" s="277" t="s">
        <v>613</v>
      </c>
      <c r="B26" s="359">
        <v>6593932898</v>
      </c>
      <c r="C26" s="337">
        <v>8139386760</v>
      </c>
      <c r="D26" s="336">
        <v>6938138972</v>
      </c>
      <c r="E26" s="477">
        <v>0</v>
      </c>
      <c r="F26" s="383">
        <v>6938138972</v>
      </c>
      <c r="G26" s="359">
        <v>0</v>
      </c>
      <c r="H26" s="337"/>
      <c r="I26" s="332">
        <v>1545453862</v>
      </c>
      <c r="J26" s="277" t="s">
        <v>613</v>
      </c>
      <c r="K26" s="367">
        <v>6593932898</v>
      </c>
      <c r="L26" s="367">
        <v>8139386760</v>
      </c>
      <c r="M26" s="336">
        <v>0</v>
      </c>
      <c r="N26" s="477">
        <v>0</v>
      </c>
      <c r="O26" s="335">
        <v>0</v>
      </c>
      <c r="P26" s="367">
        <v>0</v>
      </c>
      <c r="Q26" s="367"/>
      <c r="R26" s="332">
        <v>1545453862</v>
      </c>
    </row>
    <row r="27" spans="1:18" s="153" customFormat="1" ht="15.75" x14ac:dyDescent="0.25">
      <c r="A27" s="277" t="s">
        <v>760</v>
      </c>
      <c r="B27" s="360">
        <v>0</v>
      </c>
      <c r="C27" s="361">
        <v>0</v>
      </c>
      <c r="D27" s="932">
        <v>0</v>
      </c>
      <c r="E27" s="477">
        <v>0</v>
      </c>
      <c r="F27" s="383">
        <v>0</v>
      </c>
      <c r="G27" s="360">
        <v>0</v>
      </c>
      <c r="H27" s="361"/>
      <c r="I27" s="334">
        <v>0</v>
      </c>
      <c r="J27" s="277" t="s">
        <v>629</v>
      </c>
      <c r="K27" s="367">
        <v>116229592</v>
      </c>
      <c r="L27" s="367">
        <v>115985734</v>
      </c>
      <c r="M27" s="336">
        <v>0</v>
      </c>
      <c r="N27" s="477">
        <v>0</v>
      </c>
      <c r="O27" s="335">
        <v>0</v>
      </c>
      <c r="P27" s="367">
        <v>0</v>
      </c>
      <c r="Q27" s="367"/>
      <c r="R27" s="332">
        <v>-243858</v>
      </c>
    </row>
    <row r="28" spans="1:18" s="153" customFormat="1" ht="18" customHeight="1" x14ac:dyDescent="0.25">
      <c r="A28" s="287" t="s">
        <v>1077</v>
      </c>
      <c r="B28" s="362">
        <v>10506874937</v>
      </c>
      <c r="C28" s="363">
        <v>17781841473</v>
      </c>
      <c r="D28" s="397">
        <v>7767687266</v>
      </c>
      <c r="E28" s="1273">
        <v>0</v>
      </c>
      <c r="F28" s="365">
        <v>7767687266</v>
      </c>
      <c r="G28" s="362">
        <v>0</v>
      </c>
      <c r="H28" s="363">
        <v>0</v>
      </c>
      <c r="I28" s="365">
        <v>7274966536</v>
      </c>
      <c r="J28" s="287" t="s">
        <v>279</v>
      </c>
      <c r="K28" s="365">
        <v>6710162490</v>
      </c>
      <c r="L28" s="365">
        <v>8255372494</v>
      </c>
      <c r="M28" s="397">
        <v>0</v>
      </c>
      <c r="N28" s="1273">
        <v>0</v>
      </c>
      <c r="O28" s="364">
        <v>0</v>
      </c>
      <c r="P28" s="365">
        <v>0</v>
      </c>
      <c r="Q28" s="365">
        <v>0</v>
      </c>
      <c r="R28" s="363">
        <v>1545210004</v>
      </c>
    </row>
    <row r="29" spans="1:18" s="153" customFormat="1" ht="15.75" x14ac:dyDescent="0.25">
      <c r="A29" s="277" t="s">
        <v>761</v>
      </c>
      <c r="B29" s="336">
        <v>4117832424</v>
      </c>
      <c r="C29" s="337">
        <v>0</v>
      </c>
      <c r="D29" s="336">
        <v>0</v>
      </c>
      <c r="E29" s="477">
        <v>0</v>
      </c>
      <c r="F29" s="367">
        <v>0</v>
      </c>
      <c r="G29" s="336">
        <v>0</v>
      </c>
      <c r="H29" s="337"/>
      <c r="I29" s="367">
        <v>-4117832424</v>
      </c>
      <c r="J29" s="277" t="s">
        <v>630</v>
      </c>
      <c r="K29" s="367">
        <v>0</v>
      </c>
      <c r="L29" s="367">
        <v>2037833700</v>
      </c>
      <c r="M29" s="336">
        <v>0</v>
      </c>
      <c r="N29" s="477">
        <v>0</v>
      </c>
      <c r="O29" s="366">
        <v>0</v>
      </c>
      <c r="P29" s="367">
        <v>0</v>
      </c>
      <c r="Q29" s="367"/>
      <c r="R29" s="337">
        <v>2037833700</v>
      </c>
    </row>
    <row r="30" spans="1:18" s="153" customFormat="1" ht="15.75" x14ac:dyDescent="0.25">
      <c r="A30" s="277" t="s">
        <v>762</v>
      </c>
      <c r="B30" s="336"/>
      <c r="C30" s="337"/>
      <c r="D30" s="336"/>
      <c r="E30" s="477"/>
      <c r="F30" s="367"/>
      <c r="G30" s="336"/>
      <c r="H30" s="337"/>
      <c r="I30" s="367">
        <v>0</v>
      </c>
      <c r="J30" s="277" t="s">
        <v>631</v>
      </c>
      <c r="K30" s="367"/>
      <c r="L30" s="367"/>
      <c r="M30" s="336"/>
      <c r="N30" s="1274"/>
      <c r="O30" s="366"/>
      <c r="P30" s="367"/>
      <c r="Q30" s="367"/>
      <c r="R30" s="337">
        <v>0</v>
      </c>
    </row>
    <row r="31" spans="1:18" s="153" customFormat="1" ht="19.5" customHeight="1" thickBot="1" x14ac:dyDescent="0.3">
      <c r="A31" s="287" t="s">
        <v>1078</v>
      </c>
      <c r="B31" s="368">
        <v>4117832424</v>
      </c>
      <c r="C31" s="369">
        <v>0</v>
      </c>
      <c r="D31" s="397">
        <v>0</v>
      </c>
      <c r="E31" s="1273">
        <v>0</v>
      </c>
      <c r="F31" s="365">
        <v>0</v>
      </c>
      <c r="G31" s="368">
        <v>0</v>
      </c>
      <c r="H31" s="363">
        <v>0</v>
      </c>
      <c r="I31" s="365">
        <v>-4117832424</v>
      </c>
      <c r="J31" s="288" t="s">
        <v>280</v>
      </c>
      <c r="K31" s="398">
        <v>0</v>
      </c>
      <c r="L31" s="398">
        <v>2037833700</v>
      </c>
      <c r="M31" s="397">
        <v>0</v>
      </c>
      <c r="N31" s="1273">
        <v>0</v>
      </c>
      <c r="O31" s="364">
        <v>0</v>
      </c>
      <c r="P31" s="398">
        <v>0</v>
      </c>
      <c r="Q31" s="398">
        <v>0</v>
      </c>
      <c r="R31" s="363">
        <v>2037833700</v>
      </c>
    </row>
    <row r="32" spans="1:18" s="153" customFormat="1" ht="18" customHeight="1" thickBot="1" x14ac:dyDescent="0.3">
      <c r="A32" s="281" t="s">
        <v>763</v>
      </c>
      <c r="B32" s="370">
        <v>14624707361</v>
      </c>
      <c r="C32" s="339">
        <v>17781841473</v>
      </c>
      <c r="D32" s="338">
        <v>7767687266</v>
      </c>
      <c r="E32" s="467">
        <v>0</v>
      </c>
      <c r="F32" s="342">
        <v>7767687266</v>
      </c>
      <c r="G32" s="370">
        <v>0</v>
      </c>
      <c r="H32" s="339">
        <v>0</v>
      </c>
      <c r="I32" s="342">
        <v>3157134112</v>
      </c>
      <c r="J32" s="281" t="s">
        <v>805</v>
      </c>
      <c r="K32" s="355">
        <v>6710162490</v>
      </c>
      <c r="L32" s="355">
        <v>10293206194</v>
      </c>
      <c r="M32" s="354">
        <v>0</v>
      </c>
      <c r="N32" s="415">
        <v>0</v>
      </c>
      <c r="O32" s="389">
        <v>0</v>
      </c>
      <c r="P32" s="355">
        <v>0</v>
      </c>
      <c r="Q32" s="355">
        <v>0</v>
      </c>
      <c r="R32" s="355">
        <v>3583043704</v>
      </c>
    </row>
    <row r="33" spans="1:18" s="153" customFormat="1" ht="15" hidden="1" customHeight="1" thickBot="1" x14ac:dyDescent="0.3">
      <c r="A33" s="281" t="s">
        <v>436</v>
      </c>
      <c r="B33" s="340"/>
      <c r="C33" s="339"/>
      <c r="D33" s="338"/>
      <c r="E33" s="467"/>
      <c r="F33" s="342"/>
      <c r="G33" s="340"/>
      <c r="H33" s="339"/>
      <c r="I33" s="342"/>
      <c r="J33" s="289" t="s">
        <v>436</v>
      </c>
      <c r="K33" s="339"/>
      <c r="L33" s="339"/>
      <c r="M33" s="338"/>
      <c r="N33" s="467"/>
      <c r="O33" s="341"/>
      <c r="P33" s="339"/>
      <c r="Q33" s="339"/>
      <c r="R33" s="339"/>
    </row>
    <row r="34" spans="1:18" s="276" customFormat="1" ht="39.75" customHeight="1" thickBot="1" x14ac:dyDescent="0.25">
      <c r="A34" s="1276" t="s">
        <v>1099</v>
      </c>
      <c r="B34" s="1020">
        <v>-6593932898</v>
      </c>
      <c r="C34" s="371">
        <v>-8139386760</v>
      </c>
      <c r="D34" s="338">
        <v>-6938138972</v>
      </c>
      <c r="E34" s="1277">
        <v>0</v>
      </c>
      <c r="F34" s="372">
        <v>-6938138972</v>
      </c>
      <c r="G34" s="1020">
        <v>0</v>
      </c>
      <c r="H34" s="339"/>
      <c r="I34" s="372">
        <v>-1545453862</v>
      </c>
      <c r="J34" s="1276" t="s">
        <v>1099</v>
      </c>
      <c r="K34" s="371">
        <v>-6593932898</v>
      </c>
      <c r="L34" s="371">
        <v>-8139386760</v>
      </c>
      <c r="M34" s="1020">
        <v>0</v>
      </c>
      <c r="N34" s="521">
        <v>0</v>
      </c>
      <c r="O34" s="372">
        <v>0</v>
      </c>
      <c r="P34" s="371">
        <v>0</v>
      </c>
      <c r="Q34" s="371"/>
      <c r="R34" s="371">
        <v>-1545453862</v>
      </c>
    </row>
    <row r="35" spans="1:18" s="153" customFormat="1" ht="14.25" customHeight="1" thickBot="1" x14ac:dyDescent="0.3">
      <c r="A35" s="281"/>
      <c r="B35" s="370"/>
      <c r="C35" s="339"/>
      <c r="D35" s="338"/>
      <c r="E35" s="467"/>
      <c r="F35" s="342"/>
      <c r="G35" s="370"/>
      <c r="H35" s="339"/>
      <c r="I35" s="342"/>
      <c r="J35" s="290"/>
      <c r="K35" s="339"/>
      <c r="L35" s="339"/>
      <c r="M35" s="338"/>
      <c r="N35" s="467"/>
      <c r="O35" s="341"/>
      <c r="P35" s="339"/>
      <c r="Q35" s="339"/>
      <c r="R35" s="339"/>
    </row>
    <row r="36" spans="1:18" s="1264" customFormat="1" ht="30" customHeight="1" thickBot="1" x14ac:dyDescent="0.25">
      <c r="A36" s="1253" t="s">
        <v>433</v>
      </c>
      <c r="B36" s="1254">
        <v>28139468541</v>
      </c>
      <c r="C36" s="1255">
        <v>31501079373</v>
      </c>
      <c r="D36" s="1254">
        <v>3493652061</v>
      </c>
      <c r="E36" s="1272">
        <v>0</v>
      </c>
      <c r="F36" s="1256">
        <v>3493652061</v>
      </c>
      <c r="G36" s="1254">
        <v>0</v>
      </c>
      <c r="H36" s="1255">
        <v>0</v>
      </c>
      <c r="I36" s="1256">
        <v>3361610832</v>
      </c>
      <c r="J36" s="1257" t="s">
        <v>432</v>
      </c>
      <c r="K36" s="1255">
        <v>28139468541</v>
      </c>
      <c r="L36" s="1255">
        <v>31501079373</v>
      </c>
      <c r="M36" s="1254">
        <v>10431791033</v>
      </c>
      <c r="N36" s="1272">
        <v>0</v>
      </c>
      <c r="O36" s="1256">
        <v>10431791033</v>
      </c>
      <c r="P36" s="1255">
        <v>0</v>
      </c>
      <c r="Q36" s="1255">
        <v>0</v>
      </c>
      <c r="R36" s="1255">
        <v>3361610832</v>
      </c>
    </row>
    <row r="37" spans="1:18" ht="18.75" customHeight="1" thickBot="1" x14ac:dyDescent="0.25">
      <c r="J37" s="291"/>
      <c r="K37" s="401"/>
      <c r="L37" s="401"/>
      <c r="P37" s="401"/>
      <c r="Q37" s="401"/>
    </row>
    <row r="38" spans="1:18" s="293" customFormat="1" ht="21" customHeight="1" x14ac:dyDescent="0.25">
      <c r="A38" s="292" t="s">
        <v>764</v>
      </c>
      <c r="B38" s="373">
        <v>136406704</v>
      </c>
      <c r="C38" s="374">
        <v>1465507846</v>
      </c>
      <c r="D38" s="1268">
        <v>1569937576</v>
      </c>
      <c r="E38" s="1268">
        <v>0</v>
      </c>
      <c r="F38" s="1268">
        <v>1569937576</v>
      </c>
      <c r="G38" s="374">
        <v>0</v>
      </c>
      <c r="H38" s="373"/>
      <c r="I38" s="376"/>
      <c r="K38" s="402"/>
      <c r="L38" s="402"/>
      <c r="M38" s="402"/>
      <c r="N38" s="402"/>
      <c r="O38" s="402"/>
      <c r="P38" s="402"/>
      <c r="Q38" s="402"/>
      <c r="R38" s="402"/>
    </row>
    <row r="39" spans="1:18" s="293" customFormat="1" ht="21" customHeight="1" x14ac:dyDescent="0.25">
      <c r="A39" s="294" t="s">
        <v>765</v>
      </c>
      <c r="B39" s="375">
        <v>-136406704</v>
      </c>
      <c r="C39" s="375">
        <v>-1465507846</v>
      </c>
      <c r="D39" s="493">
        <v>4423902424</v>
      </c>
      <c r="E39" s="493">
        <v>0</v>
      </c>
      <c r="F39" s="493">
        <v>4423902424</v>
      </c>
      <c r="G39" s="375">
        <v>0</v>
      </c>
      <c r="H39" s="376"/>
      <c r="I39" s="376"/>
      <c r="K39" s="402"/>
      <c r="L39" s="402"/>
      <c r="M39" s="402"/>
      <c r="N39" s="402"/>
      <c r="O39" s="402"/>
      <c r="P39" s="402"/>
      <c r="Q39" s="402"/>
      <c r="R39" s="402"/>
    </row>
    <row r="40" spans="1:18" s="293" customFormat="1" ht="21" customHeight="1" thickBot="1" x14ac:dyDescent="0.3">
      <c r="A40" s="295" t="s">
        <v>776</v>
      </c>
      <c r="B40" s="377">
        <v>-7914544871</v>
      </c>
      <c r="C40" s="378">
        <v>-7488635279</v>
      </c>
      <c r="D40" s="1016">
        <v>-7767687266</v>
      </c>
      <c r="E40" s="1016">
        <v>0</v>
      </c>
      <c r="F40" s="1016">
        <v>-7767687266</v>
      </c>
      <c r="G40" s="378">
        <v>0</v>
      </c>
      <c r="H40" s="377"/>
      <c r="I40" s="376"/>
      <c r="K40" s="402"/>
      <c r="L40" s="402"/>
      <c r="M40" s="402"/>
      <c r="N40" s="402"/>
      <c r="O40" s="402"/>
      <c r="P40" s="402"/>
      <c r="Q40" s="402"/>
      <c r="R40" s="402"/>
    </row>
    <row r="42" spans="1:18" x14ac:dyDescent="0.2">
      <c r="A42" s="1622"/>
      <c r="J42" s="1622"/>
    </row>
    <row r="43" spans="1:18" x14ac:dyDescent="0.2">
      <c r="A43" s="1622"/>
      <c r="J43" s="1622"/>
    </row>
    <row r="44" spans="1:18" x14ac:dyDescent="0.2">
      <c r="A44" s="1622"/>
      <c r="J44" s="1622"/>
    </row>
    <row r="45" spans="1:18" x14ac:dyDescent="0.2">
      <c r="A45" s="1622"/>
      <c r="J45" s="1622"/>
    </row>
    <row r="46" spans="1:18" x14ac:dyDescent="0.2">
      <c r="A46" s="1622"/>
      <c r="J46" s="1622"/>
    </row>
    <row r="47" spans="1:18" x14ac:dyDescent="0.2">
      <c r="A47" s="1622"/>
      <c r="J47" s="1622"/>
    </row>
    <row r="48" spans="1:18" x14ac:dyDescent="0.2">
      <c r="A48" s="1622"/>
      <c r="J48" s="1622"/>
    </row>
    <row r="49" spans="1:10" x14ac:dyDescent="0.2">
      <c r="A49" s="1622"/>
      <c r="J49" s="1622"/>
    </row>
    <row r="50" spans="1:10" x14ac:dyDescent="0.2">
      <c r="A50" s="1622"/>
      <c r="J50" s="1622"/>
    </row>
    <row r="51" spans="1:10" x14ac:dyDescent="0.2">
      <c r="A51" s="1622"/>
      <c r="J51" s="1622"/>
    </row>
    <row r="52" spans="1:10" x14ac:dyDescent="0.2">
      <c r="A52" s="1622"/>
      <c r="J52" s="1622"/>
    </row>
    <row r="53" spans="1:10" x14ac:dyDescent="0.2">
      <c r="A53" s="1622"/>
      <c r="J53" s="1622"/>
    </row>
    <row r="54" spans="1:10" x14ac:dyDescent="0.2">
      <c r="A54" s="1622"/>
      <c r="J54" s="1622"/>
    </row>
    <row r="55" spans="1:10" x14ac:dyDescent="0.2">
      <c r="A55" s="1622"/>
      <c r="J55" s="1622"/>
    </row>
    <row r="56" spans="1:10" x14ac:dyDescent="0.2">
      <c r="A56" s="1622"/>
      <c r="J56" s="1622"/>
    </row>
    <row r="57" spans="1:10" x14ac:dyDescent="0.2">
      <c r="J57" s="1622"/>
    </row>
    <row r="58" spans="1:10" x14ac:dyDescent="0.2">
      <c r="J58" s="1622"/>
    </row>
    <row r="59" spans="1:10" x14ac:dyDescent="0.2">
      <c r="J59" s="1622"/>
    </row>
  </sheetData>
  <mergeCells count="4">
    <mergeCell ref="A14:R14"/>
    <mergeCell ref="A22:R22"/>
    <mergeCell ref="A1:R1"/>
    <mergeCell ref="A4:R4"/>
  </mergeCells>
  <phoneticPr fontId="13" type="noConversion"/>
  <printOptions horizontalCentered="1"/>
  <pageMargins left="0.23622047244094491" right="0.23622047244094491" top="0.35433070866141736" bottom="0.35433070866141736" header="0.31496062992125984" footer="0.31496062992125984"/>
  <pageSetup paperSize="9" scale="70" orientation="landscape" r:id="rId1"/>
  <headerFooter alignWithMargins="0">
    <oddHeader>&amp;R&amp;"Times New Roman,Félkövér"2. melléklet a(z) ...../2022.(     ) önkormányzati rendelethez</oddHead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Z38"/>
  <sheetViews>
    <sheetView view="pageBreakPreview" zoomScale="80" zoomScaleNormal="100" zoomScaleSheetLayoutView="80" workbookViewId="0">
      <selection activeCell="D66" sqref="D66"/>
    </sheetView>
  </sheetViews>
  <sheetFormatPr defaultRowHeight="15.75" x14ac:dyDescent="0.25"/>
  <cols>
    <col min="1" max="1" width="9.140625" style="1698"/>
    <col min="2" max="2" width="83" style="1699" customWidth="1"/>
    <col min="3" max="5" width="17.28515625" style="1700" customWidth="1"/>
    <col min="6" max="6" width="12.5703125" style="1699" customWidth="1"/>
    <col min="7" max="7" width="37.28515625" style="1699" customWidth="1"/>
    <col min="8" max="8" width="16.85546875" style="1701" customWidth="1"/>
    <col min="9" max="9" width="36.5703125" style="1701" customWidth="1"/>
    <col min="10" max="29" width="16.140625" style="1605" customWidth="1"/>
    <col min="30" max="52" width="9.140625" style="1605"/>
    <col min="53" max="16384" width="9.140625" style="1606"/>
  </cols>
  <sheetData>
    <row r="1" spans="1:9" ht="57" customHeight="1" thickBot="1" x14ac:dyDescent="0.3">
      <c r="I1" s="1691" t="s">
        <v>812</v>
      </c>
    </row>
    <row r="2" spans="1:9" ht="66" customHeight="1" thickBot="1" x14ac:dyDescent="0.25">
      <c r="A2" s="1702" t="s">
        <v>1035</v>
      </c>
      <c r="B2" s="1703" t="s">
        <v>1036</v>
      </c>
      <c r="C2" s="1704" t="s">
        <v>1285</v>
      </c>
      <c r="D2" s="1704" t="s">
        <v>11</v>
      </c>
      <c r="E2" s="1704" t="s">
        <v>1303</v>
      </c>
      <c r="F2" s="1703" t="s">
        <v>1037</v>
      </c>
      <c r="G2" s="1705" t="s">
        <v>1145</v>
      </c>
      <c r="H2" s="1705" t="s">
        <v>1038</v>
      </c>
      <c r="I2" s="1706" t="s">
        <v>1039</v>
      </c>
    </row>
    <row r="3" spans="1:9" ht="66" customHeight="1" x14ac:dyDescent="0.25">
      <c r="A3" s="1707" t="s">
        <v>1040</v>
      </c>
      <c r="B3" s="1708" t="s">
        <v>1041</v>
      </c>
      <c r="C3" s="1709"/>
      <c r="D3" s="1709"/>
      <c r="E3" s="1709"/>
      <c r="F3" s="1710"/>
      <c r="G3" s="2192" t="s">
        <v>1189</v>
      </c>
      <c r="H3" s="1708"/>
      <c r="I3" s="1711"/>
    </row>
    <row r="4" spans="1:9" ht="92.25" hidden="1" customHeight="1" x14ac:dyDescent="0.2">
      <c r="A4" s="1712"/>
      <c r="B4" s="1713" t="s">
        <v>1313</v>
      </c>
      <c r="C4" s="1714">
        <v>0</v>
      </c>
      <c r="D4" s="1714">
        <f>SUM(J4:CD4)</f>
        <v>0</v>
      </c>
      <c r="E4" s="1714">
        <f>SUM(C4:D4)</f>
        <v>0</v>
      </c>
      <c r="F4" s="1715">
        <v>21104</v>
      </c>
      <c r="G4" s="2193"/>
      <c r="H4" s="1716" t="s">
        <v>1042</v>
      </c>
      <c r="I4" s="1717" t="s">
        <v>1144</v>
      </c>
    </row>
    <row r="5" spans="1:9" ht="47.25" hidden="1" x14ac:dyDescent="0.2">
      <c r="A5" s="1712"/>
      <c r="B5" s="1713" t="s">
        <v>1314</v>
      </c>
      <c r="C5" s="1714">
        <v>0</v>
      </c>
      <c r="D5" s="1714">
        <f t="shared" ref="D5:D16" si="0">SUM(J5:CD5)</f>
        <v>0</v>
      </c>
      <c r="E5" s="1714">
        <f t="shared" ref="E5:E16" si="1">SUM(C5:D5)</f>
        <v>0</v>
      </c>
      <c r="F5" s="1715">
        <v>21104</v>
      </c>
      <c r="G5" s="2193"/>
      <c r="H5" s="1716" t="s">
        <v>1042</v>
      </c>
      <c r="I5" s="1717" t="s">
        <v>1144</v>
      </c>
    </row>
    <row r="6" spans="1:9" ht="25.5" hidden="1" customHeight="1" x14ac:dyDescent="0.2">
      <c r="A6" s="1712"/>
      <c r="B6" s="1713" t="s">
        <v>1123</v>
      </c>
      <c r="C6" s="1714">
        <v>0</v>
      </c>
      <c r="D6" s="1714">
        <f t="shared" si="0"/>
        <v>0</v>
      </c>
      <c r="E6" s="1714">
        <f t="shared" si="1"/>
        <v>0</v>
      </c>
      <c r="F6" s="1715">
        <v>21105</v>
      </c>
      <c r="G6" s="2193"/>
      <c r="H6" s="1716" t="s">
        <v>1042</v>
      </c>
      <c r="I6" s="1718" t="s">
        <v>1140</v>
      </c>
    </row>
    <row r="7" spans="1:9" ht="25.5" hidden="1" customHeight="1" x14ac:dyDescent="0.2">
      <c r="A7" s="1712"/>
      <c r="B7" s="1713" t="s">
        <v>1119</v>
      </c>
      <c r="C7" s="1714">
        <v>0</v>
      </c>
      <c r="D7" s="1714">
        <f t="shared" si="0"/>
        <v>0</v>
      </c>
      <c r="E7" s="1714">
        <f t="shared" si="1"/>
        <v>0</v>
      </c>
      <c r="F7" s="1715">
        <v>21105</v>
      </c>
      <c r="G7" s="2193"/>
      <c r="H7" s="1716" t="s">
        <v>1042</v>
      </c>
      <c r="I7" s="1718" t="s">
        <v>1140</v>
      </c>
    </row>
    <row r="8" spans="1:9" ht="25.5" hidden="1" customHeight="1" x14ac:dyDescent="0.2">
      <c r="A8" s="1712"/>
      <c r="B8" s="1713" t="s">
        <v>1124</v>
      </c>
      <c r="C8" s="1714">
        <v>0</v>
      </c>
      <c r="D8" s="1714">
        <f t="shared" si="0"/>
        <v>0</v>
      </c>
      <c r="E8" s="1714">
        <f t="shared" si="1"/>
        <v>0</v>
      </c>
      <c r="F8" s="1715">
        <v>20301</v>
      </c>
      <c r="G8" s="2193"/>
      <c r="H8" s="1716" t="s">
        <v>1042</v>
      </c>
      <c r="I8" s="1718" t="s">
        <v>1139</v>
      </c>
    </row>
    <row r="9" spans="1:9" ht="25.5" hidden="1" customHeight="1" x14ac:dyDescent="0.2">
      <c r="A9" s="1712"/>
      <c r="B9" s="1713" t="s">
        <v>1125</v>
      </c>
      <c r="C9" s="1714">
        <v>0</v>
      </c>
      <c r="D9" s="1714">
        <f t="shared" si="0"/>
        <v>0</v>
      </c>
      <c r="E9" s="1714">
        <f t="shared" si="1"/>
        <v>0</v>
      </c>
      <c r="F9" s="1715">
        <v>20600</v>
      </c>
      <c r="G9" s="2193"/>
      <c r="H9" s="1716" t="s">
        <v>1042</v>
      </c>
      <c r="I9" s="1718" t="s">
        <v>1139</v>
      </c>
    </row>
    <row r="10" spans="1:9" ht="31.5" hidden="1" x14ac:dyDescent="0.2">
      <c r="A10" s="1719"/>
      <c r="B10" s="1713" t="s">
        <v>1031</v>
      </c>
      <c r="C10" s="1714">
        <v>0</v>
      </c>
      <c r="D10" s="1714">
        <f t="shared" si="0"/>
        <v>0</v>
      </c>
      <c r="E10" s="1714">
        <f t="shared" si="1"/>
        <v>0</v>
      </c>
      <c r="F10" s="1715">
        <v>20701</v>
      </c>
      <c r="G10" s="2193"/>
      <c r="H10" s="1716" t="s">
        <v>1042</v>
      </c>
      <c r="I10" s="1717" t="s">
        <v>1142</v>
      </c>
    </row>
    <row r="11" spans="1:9" ht="31.5" hidden="1" x14ac:dyDescent="0.2">
      <c r="A11" s="1719"/>
      <c r="B11" s="1713" t="s">
        <v>1032</v>
      </c>
      <c r="C11" s="1714">
        <v>0</v>
      </c>
      <c r="D11" s="1714">
        <f t="shared" si="0"/>
        <v>0</v>
      </c>
      <c r="E11" s="1714">
        <f t="shared" si="1"/>
        <v>0</v>
      </c>
      <c r="F11" s="1715">
        <v>22004</v>
      </c>
      <c r="G11" s="2193"/>
      <c r="H11" s="1716" t="s">
        <v>1042</v>
      </c>
      <c r="I11" s="1717" t="s">
        <v>1142</v>
      </c>
    </row>
    <row r="12" spans="1:9" ht="31.5" x14ac:dyDescent="0.2">
      <c r="A12" s="1719"/>
      <c r="B12" s="1713" t="s">
        <v>1033</v>
      </c>
      <c r="C12" s="1714">
        <v>74000000</v>
      </c>
      <c r="D12" s="1714">
        <f t="shared" si="0"/>
        <v>0</v>
      </c>
      <c r="E12" s="1714">
        <f t="shared" si="1"/>
        <v>74000000</v>
      </c>
      <c r="F12" s="1715">
        <v>20701</v>
      </c>
      <c r="G12" s="2193"/>
      <c r="H12" s="1716" t="s">
        <v>1042</v>
      </c>
      <c r="I12" s="1717" t="s">
        <v>1142</v>
      </c>
    </row>
    <row r="13" spans="1:9" ht="31.5" hidden="1" x14ac:dyDescent="0.2">
      <c r="A13" s="1719"/>
      <c r="B13" s="1713" t="s">
        <v>1126</v>
      </c>
      <c r="C13" s="1714">
        <v>0</v>
      </c>
      <c r="D13" s="1714">
        <f t="shared" si="0"/>
        <v>0</v>
      </c>
      <c r="E13" s="1714">
        <f t="shared" si="1"/>
        <v>0</v>
      </c>
      <c r="F13" s="1715">
        <v>20701</v>
      </c>
      <c r="G13" s="2193"/>
      <c r="H13" s="1716" t="s">
        <v>1042</v>
      </c>
      <c r="I13" s="1717" t="s">
        <v>1142</v>
      </c>
    </row>
    <row r="14" spans="1:9" ht="32.25" thickBot="1" x14ac:dyDescent="0.25">
      <c r="A14" s="1719"/>
      <c r="B14" s="1713" t="s">
        <v>1090</v>
      </c>
      <c r="C14" s="1714">
        <v>179085000</v>
      </c>
      <c r="D14" s="1714">
        <f t="shared" si="0"/>
        <v>0</v>
      </c>
      <c r="E14" s="1714">
        <f t="shared" si="1"/>
        <v>179085000</v>
      </c>
      <c r="F14" s="1715">
        <v>20701</v>
      </c>
      <c r="G14" s="2193"/>
      <c r="H14" s="1716" t="s">
        <v>1042</v>
      </c>
      <c r="I14" s="1717" t="s">
        <v>1142</v>
      </c>
    </row>
    <row r="15" spans="1:9" ht="49.5" hidden="1" customHeight="1" x14ac:dyDescent="0.2">
      <c r="A15" s="1719"/>
      <c r="B15" s="1713" t="s">
        <v>1127</v>
      </c>
      <c r="C15" s="1714">
        <v>0</v>
      </c>
      <c r="D15" s="1714">
        <f t="shared" si="0"/>
        <v>0</v>
      </c>
      <c r="E15" s="1714">
        <f t="shared" si="1"/>
        <v>0</v>
      </c>
      <c r="F15" s="1715" t="s">
        <v>1129</v>
      </c>
      <c r="G15" s="2193"/>
      <c r="H15" s="1716" t="s">
        <v>1042</v>
      </c>
      <c r="I15" s="1717" t="s">
        <v>1143</v>
      </c>
    </row>
    <row r="16" spans="1:9" ht="48" hidden="1" thickBot="1" x14ac:dyDescent="0.25">
      <c r="A16" s="1720"/>
      <c r="B16" s="1721" t="s">
        <v>1128</v>
      </c>
      <c r="C16" s="1722">
        <v>0</v>
      </c>
      <c r="D16" s="1722">
        <f t="shared" si="0"/>
        <v>0</v>
      </c>
      <c r="E16" s="1722">
        <f t="shared" si="1"/>
        <v>0</v>
      </c>
      <c r="F16" s="1723" t="s">
        <v>1129</v>
      </c>
      <c r="G16" s="2193"/>
      <c r="H16" s="1724" t="s">
        <v>1042</v>
      </c>
      <c r="I16" s="1725" t="s">
        <v>1144</v>
      </c>
    </row>
    <row r="17" spans="1:52" ht="15.75" hidden="1" customHeight="1" x14ac:dyDescent="0.2">
      <c r="A17" s="1726"/>
      <c r="B17" s="1727"/>
      <c r="C17" s="1728"/>
      <c r="D17" s="1728"/>
      <c r="E17" s="1728"/>
      <c r="F17" s="1729"/>
      <c r="G17" s="2193"/>
      <c r="H17" s="1730"/>
      <c r="I17" s="1731"/>
    </row>
    <row r="18" spans="1:52" ht="15.75" hidden="1" customHeight="1" x14ac:dyDescent="0.2">
      <c r="A18" s="1719"/>
      <c r="B18" s="1713"/>
      <c r="C18" s="1714"/>
      <c r="D18" s="1714"/>
      <c r="E18" s="1714"/>
      <c r="F18" s="1715"/>
      <c r="G18" s="2193"/>
      <c r="H18" s="1716"/>
      <c r="I18" s="1718"/>
    </row>
    <row r="19" spans="1:52" ht="15.75" hidden="1" customHeight="1" x14ac:dyDescent="0.2">
      <c r="A19" s="1719"/>
      <c r="B19" s="1713"/>
      <c r="C19" s="1714"/>
      <c r="D19" s="1714"/>
      <c r="E19" s="1714"/>
      <c r="F19" s="1715"/>
      <c r="G19" s="2193"/>
      <c r="H19" s="1716"/>
      <c r="I19" s="1718"/>
    </row>
    <row r="20" spans="1:52" ht="15.75" hidden="1" customHeight="1" x14ac:dyDescent="0.2">
      <c r="A20" s="1719"/>
      <c r="B20" s="1713"/>
      <c r="C20" s="1714"/>
      <c r="D20" s="1714"/>
      <c r="E20" s="1714"/>
      <c r="F20" s="1715"/>
      <c r="G20" s="2193"/>
      <c r="H20" s="1716"/>
      <c r="I20" s="1718"/>
    </row>
    <row r="21" spans="1:52" ht="16.5" hidden="1" customHeight="1" thickBot="1" x14ac:dyDescent="0.25">
      <c r="A21" s="1720"/>
      <c r="B21" s="1732"/>
      <c r="C21" s="1722"/>
      <c r="D21" s="1722"/>
      <c r="E21" s="1722"/>
      <c r="F21" s="1723"/>
      <c r="G21" s="2193"/>
      <c r="H21" s="1724"/>
      <c r="I21" s="1733"/>
    </row>
    <row r="22" spans="1:52" s="1740" customFormat="1" ht="68.25" hidden="1" customHeight="1" x14ac:dyDescent="0.25">
      <c r="A22" s="1707" t="s">
        <v>1046</v>
      </c>
      <c r="B22" s="1734" t="s">
        <v>935</v>
      </c>
      <c r="C22" s="1735"/>
      <c r="D22" s="1735"/>
      <c r="E22" s="1735"/>
      <c r="F22" s="1736"/>
      <c r="G22" s="2193"/>
      <c r="H22" s="1737"/>
      <c r="I22" s="1738"/>
      <c r="J22" s="1739"/>
      <c r="K22" s="1739"/>
      <c r="L22" s="1739"/>
      <c r="M22" s="1739"/>
      <c r="N22" s="1739"/>
      <c r="O22" s="1739"/>
      <c r="P22" s="1739"/>
      <c r="Q22" s="1739"/>
      <c r="R22" s="1739"/>
      <c r="S22" s="1739"/>
      <c r="T22" s="1739"/>
      <c r="U22" s="1739"/>
      <c r="V22" s="1739"/>
      <c r="W22" s="1739"/>
      <c r="X22" s="1739"/>
      <c r="Y22" s="1739"/>
      <c r="Z22" s="1739"/>
      <c r="AA22" s="1739"/>
      <c r="AB22" s="1739"/>
      <c r="AC22" s="1739"/>
      <c r="AD22" s="1739"/>
      <c r="AE22" s="1739"/>
      <c r="AF22" s="1739"/>
      <c r="AG22" s="1739"/>
      <c r="AH22" s="1739"/>
      <c r="AI22" s="1739"/>
      <c r="AJ22" s="1739"/>
      <c r="AK22" s="1739"/>
      <c r="AL22" s="1739"/>
      <c r="AM22" s="1739"/>
      <c r="AN22" s="1739"/>
      <c r="AO22" s="1739"/>
      <c r="AP22" s="1739"/>
      <c r="AQ22" s="1739"/>
      <c r="AR22" s="1739"/>
      <c r="AS22" s="1739"/>
      <c r="AT22" s="1739"/>
      <c r="AU22" s="1739"/>
      <c r="AV22" s="1739"/>
      <c r="AW22" s="1739"/>
      <c r="AX22" s="1739"/>
      <c r="AY22" s="1739"/>
      <c r="AZ22" s="1739"/>
    </row>
    <row r="23" spans="1:52" ht="39.75" hidden="1" customHeight="1" x14ac:dyDescent="0.25">
      <c r="A23" s="1741" t="s">
        <v>1047</v>
      </c>
      <c r="B23" s="1742" t="s">
        <v>37</v>
      </c>
      <c r="C23" s="1743"/>
      <c r="D23" s="1743"/>
      <c r="E23" s="1743"/>
      <c r="F23" s="1744"/>
      <c r="G23" s="2193"/>
      <c r="H23" s="1745"/>
      <c r="I23" s="1746"/>
    </row>
    <row r="24" spans="1:52" ht="21" hidden="1" customHeight="1" x14ac:dyDescent="0.2">
      <c r="A24" s="1719"/>
      <c r="B24" s="1713" t="s">
        <v>1034</v>
      </c>
      <c r="C24" s="1714">
        <v>0</v>
      </c>
      <c r="D24" s="1714">
        <f>SUM(J24:CD24)</f>
        <v>0</v>
      </c>
      <c r="E24" s="1714">
        <f>SUM(C24:D24)</f>
        <v>0</v>
      </c>
      <c r="F24" s="1747">
        <v>30204</v>
      </c>
      <c r="G24" s="2193"/>
      <c r="H24" s="1716" t="s">
        <v>1042</v>
      </c>
      <c r="I24" s="1718" t="s">
        <v>1141</v>
      </c>
    </row>
    <row r="25" spans="1:52" ht="21" hidden="1" customHeight="1" x14ac:dyDescent="0.2">
      <c r="A25" s="1719"/>
      <c r="B25" s="1713" t="s">
        <v>1138</v>
      </c>
      <c r="C25" s="1714">
        <v>0</v>
      </c>
      <c r="D25" s="1714">
        <f>SUM(J25:CD25)</f>
        <v>0</v>
      </c>
      <c r="E25" s="1714">
        <f>SUM(C25:D25)</f>
        <v>0</v>
      </c>
      <c r="F25" s="1747">
        <v>30204</v>
      </c>
      <c r="G25" s="2193"/>
      <c r="H25" s="1716" t="s">
        <v>1042</v>
      </c>
      <c r="I25" s="1718" t="s">
        <v>1140</v>
      </c>
    </row>
    <row r="26" spans="1:52" ht="30.75" hidden="1" customHeight="1" thickBot="1" x14ac:dyDescent="0.25">
      <c r="A26" s="1719"/>
      <c r="B26" s="1713" t="s">
        <v>1130</v>
      </c>
      <c r="C26" s="1714">
        <v>0</v>
      </c>
      <c r="D26" s="1714">
        <f>SUM(J26:CD26)</f>
        <v>0</v>
      </c>
      <c r="E26" s="1714">
        <f>SUM(C26:D26)</f>
        <v>0</v>
      </c>
      <c r="F26" s="1747">
        <v>30204</v>
      </c>
      <c r="G26" s="2193"/>
      <c r="H26" s="1716" t="s">
        <v>1042</v>
      </c>
      <c r="I26" s="1718" t="s">
        <v>1139</v>
      </c>
    </row>
    <row r="27" spans="1:52" hidden="1" x14ac:dyDescent="0.25">
      <c r="A27" s="1741" t="s">
        <v>1048</v>
      </c>
      <c r="B27" s="1742" t="s">
        <v>908</v>
      </c>
      <c r="C27" s="1743"/>
      <c r="D27" s="1743"/>
      <c r="E27" s="1743"/>
      <c r="F27" s="1744"/>
      <c r="G27" s="2193"/>
      <c r="H27" s="1745"/>
      <c r="I27" s="1748"/>
    </row>
    <row r="28" spans="1:52" ht="22.5" hidden="1" customHeight="1" x14ac:dyDescent="0.2">
      <c r="A28" s="1719"/>
      <c r="B28" s="1749" t="s">
        <v>1136</v>
      </c>
      <c r="C28" s="1714">
        <v>0</v>
      </c>
      <c r="D28" s="1714">
        <f>SUM(J28:CD28)</f>
        <v>0</v>
      </c>
      <c r="E28" s="1714">
        <f>SUM(C28:D28)</f>
        <v>0</v>
      </c>
      <c r="F28" s="1747">
        <v>41101</v>
      </c>
      <c r="G28" s="2193"/>
      <c r="H28" s="1716" t="s">
        <v>1042</v>
      </c>
      <c r="I28" s="1718" t="s">
        <v>1140</v>
      </c>
    </row>
    <row r="29" spans="1:52" ht="22.5" hidden="1" customHeight="1" x14ac:dyDescent="0.2">
      <c r="A29" s="1719"/>
      <c r="B29" s="1749" t="s">
        <v>1137</v>
      </c>
      <c r="C29" s="1714">
        <v>0</v>
      </c>
      <c r="D29" s="1714">
        <f>SUM(J29:CD29)</f>
        <v>0</v>
      </c>
      <c r="E29" s="1714">
        <f>SUM(C29:D29)</f>
        <v>0</v>
      </c>
      <c r="F29" s="1747">
        <v>41303</v>
      </c>
      <c r="G29" s="2193"/>
      <c r="H29" s="1716" t="s">
        <v>1043</v>
      </c>
      <c r="I29" s="1718" t="s">
        <v>1140</v>
      </c>
    </row>
    <row r="30" spans="1:52" ht="27" hidden="1" customHeight="1" x14ac:dyDescent="0.25">
      <c r="A30" s="1741" t="s">
        <v>1049</v>
      </c>
      <c r="B30" s="1742" t="s">
        <v>910</v>
      </c>
      <c r="C30" s="1743"/>
      <c r="D30" s="1743"/>
      <c r="E30" s="1743"/>
      <c r="F30" s="1744"/>
      <c r="G30" s="2193"/>
      <c r="H30" s="1745"/>
      <c r="I30" s="1748"/>
    </row>
    <row r="31" spans="1:52" ht="21.75" hidden="1" customHeight="1" x14ac:dyDescent="0.2">
      <c r="A31" s="1719"/>
      <c r="B31" s="1603" t="s">
        <v>1146</v>
      </c>
      <c r="C31" s="1714">
        <v>0</v>
      </c>
      <c r="D31" s="1714">
        <f>SUM(J31:CD31)</f>
        <v>0</v>
      </c>
      <c r="E31" s="1714">
        <f>SUM(C31:D31)</f>
        <v>0</v>
      </c>
      <c r="F31" s="1747">
        <v>42000</v>
      </c>
      <c r="G31" s="2193"/>
      <c r="H31" s="1716" t="s">
        <v>1043</v>
      </c>
      <c r="I31" s="1718" t="s">
        <v>1139</v>
      </c>
    </row>
    <row r="32" spans="1:52" ht="29.25" hidden="1" customHeight="1" x14ac:dyDescent="0.25">
      <c r="A32" s="1741" t="s">
        <v>1050</v>
      </c>
      <c r="B32" s="1742" t="s">
        <v>1045</v>
      </c>
      <c r="C32" s="1743"/>
      <c r="D32" s="1743"/>
      <c r="E32" s="1743"/>
      <c r="F32" s="1744"/>
      <c r="G32" s="2193"/>
      <c r="H32" s="1745"/>
      <c r="I32" s="1748"/>
    </row>
    <row r="33" spans="1:9" ht="20.25" hidden="1" customHeight="1" x14ac:dyDescent="0.2">
      <c r="A33" s="1719"/>
      <c r="B33" s="1749" t="s">
        <v>1131</v>
      </c>
      <c r="C33" s="1714">
        <v>0</v>
      </c>
      <c r="D33" s="1714">
        <f>SUM(J33:CD33)</f>
        <v>0</v>
      </c>
      <c r="E33" s="1714">
        <f>SUM(C33:D33)</f>
        <v>0</v>
      </c>
      <c r="F33" s="1747">
        <v>44000</v>
      </c>
      <c r="G33" s="2193"/>
      <c r="H33" s="1716" t="s">
        <v>1043</v>
      </c>
      <c r="I33" s="1718" t="s">
        <v>1140</v>
      </c>
    </row>
    <row r="34" spans="1:9" ht="20.25" hidden="1" customHeight="1" x14ac:dyDescent="0.2">
      <c r="A34" s="1719"/>
      <c r="B34" s="1749" t="s">
        <v>1132</v>
      </c>
      <c r="C34" s="1714">
        <v>0</v>
      </c>
      <c r="D34" s="1714">
        <f>SUM(J34:CD34)</f>
        <v>0</v>
      </c>
      <c r="E34" s="1714">
        <f>SUM(C34:D34)</f>
        <v>0</v>
      </c>
      <c r="F34" s="1747">
        <v>44000</v>
      </c>
      <c r="G34" s="2193"/>
      <c r="H34" s="1716" t="s">
        <v>1043</v>
      </c>
      <c r="I34" s="1718" t="s">
        <v>1140</v>
      </c>
    </row>
    <row r="35" spans="1:9" ht="20.25" hidden="1" customHeight="1" x14ac:dyDescent="0.2">
      <c r="A35" s="1719"/>
      <c r="B35" s="1749" t="s">
        <v>1133</v>
      </c>
      <c r="C35" s="1714">
        <v>0</v>
      </c>
      <c r="D35" s="1714">
        <f>SUM(J35:CD35)</f>
        <v>0</v>
      </c>
      <c r="E35" s="1714">
        <f>SUM(C35:D35)</f>
        <v>0</v>
      </c>
      <c r="F35" s="1747">
        <v>44000</v>
      </c>
      <c r="G35" s="2193"/>
      <c r="H35" s="1716" t="s">
        <v>1043</v>
      </c>
      <c r="I35" s="1718" t="s">
        <v>1140</v>
      </c>
    </row>
    <row r="36" spans="1:9" ht="20.25" hidden="1" customHeight="1" x14ac:dyDescent="0.2">
      <c r="A36" s="1719"/>
      <c r="B36" s="1749" t="s">
        <v>1134</v>
      </c>
      <c r="C36" s="1714">
        <v>0</v>
      </c>
      <c r="D36" s="1714">
        <f>SUM(J36:CD36)</f>
        <v>0</v>
      </c>
      <c r="E36" s="1714">
        <f>SUM(C36:D36)</f>
        <v>0</v>
      </c>
      <c r="F36" s="1747">
        <v>44000</v>
      </c>
      <c r="G36" s="2193"/>
      <c r="H36" s="1716" t="s">
        <v>1043</v>
      </c>
      <c r="I36" s="1718" t="s">
        <v>1140</v>
      </c>
    </row>
    <row r="37" spans="1:9" ht="20.25" hidden="1" customHeight="1" thickBot="1" x14ac:dyDescent="0.25">
      <c r="A37" s="1719"/>
      <c r="B37" s="1750" t="s">
        <v>1135</v>
      </c>
      <c r="C37" s="1714">
        <v>0</v>
      </c>
      <c r="D37" s="1714">
        <f>SUM(J37:CD37)</f>
        <v>0</v>
      </c>
      <c r="E37" s="1714">
        <f>SUM(C37:D37)</f>
        <v>0</v>
      </c>
      <c r="F37" s="1747">
        <v>44000</v>
      </c>
      <c r="G37" s="2194"/>
      <c r="H37" s="1716" t="s">
        <v>1043</v>
      </c>
      <c r="I37" s="1718" t="s">
        <v>1139</v>
      </c>
    </row>
    <row r="38" spans="1:9" ht="53.25" customHeight="1" thickBot="1" x14ac:dyDescent="0.25">
      <c r="A38" s="1702" t="s">
        <v>1161</v>
      </c>
      <c r="B38" s="1751" t="s">
        <v>1162</v>
      </c>
      <c r="C38" s="1752">
        <f>SUM(C3:C37)</f>
        <v>253085000</v>
      </c>
      <c r="D38" s="1752">
        <f>SUM(D3:D37)</f>
        <v>0</v>
      </c>
      <c r="E38" s="1752">
        <f>SUM(E3:E37)</f>
        <v>253085000</v>
      </c>
      <c r="F38" s="1753"/>
      <c r="G38" s="1754"/>
      <c r="H38" s="1702"/>
      <c r="I38" s="1753"/>
    </row>
  </sheetData>
  <mergeCells count="1">
    <mergeCell ref="G3:G37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50" orientation="landscape" r:id="rId1"/>
  <headerFooter>
    <oddHeader>&amp;C&amp;18
&amp;"Arial CE,Félkövér"Budapest Főváros VIII. kerület Józsefvárosi Önkormányzat 2021. évi zárolt előirányzatai&amp;R&amp;"Arial CE,Félkövér"&amp;12 15. melléklet a(z) ...../2022.(     ) önkormányzati rendelethez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392"/>
  <sheetViews>
    <sheetView view="pageBreakPreview" zoomScale="80" zoomScaleNormal="100" zoomScaleSheetLayoutView="80" workbookViewId="0">
      <pane xSplit="1" ySplit="5" topLeftCell="B6" activePane="bottomRight" state="frozen"/>
      <selection activeCell="C65" activeCellId="1" sqref="C61 C65"/>
      <selection pane="topRight" activeCell="C65" activeCellId="1" sqref="C61 C65"/>
      <selection pane="bottomLeft" activeCell="C65" activeCellId="1" sqref="C61 C65"/>
      <selection pane="bottomRight" activeCell="J12" sqref="J12"/>
    </sheetView>
  </sheetViews>
  <sheetFormatPr defaultColWidth="9.140625" defaultRowHeight="15" x14ac:dyDescent="0.25"/>
  <cols>
    <col min="1" max="1" width="40" style="1657" customWidth="1"/>
    <col min="2" max="3" width="15" style="1608" customWidth="1"/>
    <col min="4" max="4" width="17" style="1608" customWidth="1"/>
    <col min="5" max="5" width="13.42578125" style="1608" customWidth="1"/>
    <col min="6" max="6" width="13.5703125" style="1608" customWidth="1"/>
    <col min="7" max="7" width="15.28515625" style="1608" customWidth="1"/>
    <col min="8" max="9" width="14.28515625" style="1608" customWidth="1"/>
    <col min="10" max="10" width="15.85546875" style="1608" bestFit="1" customWidth="1"/>
    <col min="11" max="11" width="15.85546875" style="1608" customWidth="1"/>
    <col min="12" max="12" width="16.85546875" style="1697" customWidth="1"/>
    <col min="13" max="13" width="17" style="1657" customWidth="1"/>
    <col min="14" max="14" width="17.85546875" style="1657" customWidth="1"/>
    <col min="15" max="15" width="15.28515625" style="1657" hidden="1" customWidth="1"/>
    <col min="16" max="16" width="15.7109375" style="1657" hidden="1" customWidth="1"/>
    <col min="17" max="19" width="14.28515625" style="1657" hidden="1" customWidth="1"/>
    <col min="20" max="20" width="17.140625" style="1693" customWidth="1"/>
    <col min="21" max="26" width="9.140625" style="1657" customWidth="1"/>
    <col min="27" max="16384" width="9.140625" style="1657"/>
  </cols>
  <sheetData>
    <row r="1" spans="1:20" s="768" customFormat="1" ht="71.25" customHeight="1" x14ac:dyDescent="0.25">
      <c r="A1" s="1955" t="s">
        <v>1317</v>
      </c>
      <c r="B1" s="1955"/>
      <c r="C1" s="1955"/>
      <c r="D1" s="1955"/>
      <c r="E1" s="1955"/>
      <c r="F1" s="1955"/>
      <c r="G1" s="1955"/>
      <c r="H1" s="1955"/>
      <c r="I1" s="1955"/>
      <c r="J1" s="1955"/>
      <c r="K1" s="1955"/>
      <c r="L1" s="1955"/>
      <c r="M1" s="1955"/>
      <c r="N1" s="1955"/>
      <c r="O1" s="1955"/>
      <c r="P1" s="1955"/>
      <c r="Q1" s="1955"/>
      <c r="R1" s="1955"/>
      <c r="S1" s="1955"/>
      <c r="T1" s="1955"/>
    </row>
    <row r="2" spans="1:20" s="768" customFormat="1" ht="13.5" customHeight="1" thickBot="1" x14ac:dyDescent="0.3">
      <c r="A2" s="1856"/>
      <c r="B2" s="1857"/>
      <c r="C2" s="1857"/>
      <c r="D2" s="1857"/>
      <c r="E2" s="1857"/>
      <c r="F2" s="1857"/>
      <c r="G2" s="1857"/>
      <c r="H2" s="1857"/>
      <c r="I2" s="1857"/>
      <c r="J2" s="1857"/>
      <c r="K2" s="1857"/>
      <c r="L2" s="1858"/>
      <c r="M2" s="1857"/>
      <c r="N2" s="1859"/>
      <c r="O2" s="1859"/>
      <c r="P2" s="1859"/>
      <c r="Q2" s="1859"/>
      <c r="R2" s="1859"/>
      <c r="S2" s="1859"/>
      <c r="T2" s="1860" t="s">
        <v>812</v>
      </c>
    </row>
    <row r="3" spans="1:20" s="1280" customFormat="1" ht="30.75" customHeight="1" thickBot="1" x14ac:dyDescent="0.3">
      <c r="A3" s="2195"/>
      <c r="B3" s="2198" t="s">
        <v>1423</v>
      </c>
      <c r="C3" s="2199"/>
      <c r="D3" s="2199"/>
      <c r="E3" s="2199"/>
      <c r="F3" s="2199"/>
      <c r="G3" s="2199"/>
      <c r="H3" s="2199"/>
      <c r="I3" s="2199"/>
      <c r="J3" s="2199"/>
      <c r="K3" s="2199"/>
      <c r="L3" s="2199"/>
      <c r="M3" s="2199"/>
      <c r="N3" s="2199"/>
      <c r="O3" s="2199"/>
      <c r="P3" s="2199"/>
      <c r="Q3" s="2199"/>
      <c r="R3" s="2199"/>
      <c r="S3" s="2199"/>
      <c r="T3" s="2200"/>
    </row>
    <row r="4" spans="1:20" s="1280" customFormat="1" ht="23.25" customHeight="1" thickBot="1" x14ac:dyDescent="0.3">
      <c r="A4" s="2196"/>
      <c r="B4" s="2201" t="s">
        <v>1166</v>
      </c>
      <c r="C4" s="2202"/>
      <c r="D4" s="2202"/>
      <c r="E4" s="2202"/>
      <c r="F4" s="2202"/>
      <c r="G4" s="2202"/>
      <c r="H4" s="2202"/>
      <c r="I4" s="2202"/>
      <c r="J4" s="2202"/>
      <c r="K4" s="2202"/>
      <c r="L4" s="2203"/>
      <c r="M4" s="2201" t="s">
        <v>1157</v>
      </c>
      <c r="N4" s="2202"/>
      <c r="O4" s="2202"/>
      <c r="P4" s="2202"/>
      <c r="Q4" s="2202"/>
      <c r="R4" s="2202"/>
      <c r="S4" s="2202"/>
      <c r="T4" s="2203"/>
    </row>
    <row r="5" spans="1:20" s="1280" customFormat="1" ht="54" customHeight="1" thickBot="1" x14ac:dyDescent="0.3">
      <c r="A5" s="2197"/>
      <c r="B5" s="1861" t="s">
        <v>1163</v>
      </c>
      <c r="C5" s="1553" t="s">
        <v>1150</v>
      </c>
      <c r="D5" s="1862" t="s">
        <v>1152</v>
      </c>
      <c r="E5" s="1862" t="s">
        <v>1153</v>
      </c>
      <c r="F5" s="1862" t="s">
        <v>1154</v>
      </c>
      <c r="G5" s="1863" t="s">
        <v>1167</v>
      </c>
      <c r="H5" s="1863" t="s">
        <v>1168</v>
      </c>
      <c r="I5" s="1863" t="s">
        <v>1206</v>
      </c>
      <c r="J5" s="1863" t="s">
        <v>1225</v>
      </c>
      <c r="K5" s="1863" t="s">
        <v>1584</v>
      </c>
      <c r="L5" s="1863" t="s">
        <v>1155</v>
      </c>
      <c r="M5" s="1784" t="s">
        <v>1169</v>
      </c>
      <c r="N5" s="1784" t="s">
        <v>1151</v>
      </c>
      <c r="O5" s="1784" t="s">
        <v>1148</v>
      </c>
      <c r="P5" s="1784" t="s">
        <v>1158</v>
      </c>
      <c r="Q5" s="1784" t="s">
        <v>1159</v>
      </c>
      <c r="R5" s="1784"/>
      <c r="S5" s="1784"/>
      <c r="T5" s="1864" t="s">
        <v>1155</v>
      </c>
    </row>
    <row r="6" spans="1:20" s="1865" customFormat="1" ht="18" customHeight="1" x14ac:dyDescent="0.25">
      <c r="A6" s="1866"/>
      <c r="B6" s="1867"/>
      <c r="C6" s="1867"/>
      <c r="D6" s="1867"/>
      <c r="E6" s="1867"/>
      <c r="F6" s="1867"/>
      <c r="G6" s="1867"/>
      <c r="H6" s="1867"/>
      <c r="I6" s="1867"/>
      <c r="J6" s="1867"/>
      <c r="K6" s="1867"/>
      <c r="L6" s="1868"/>
      <c r="M6" s="1869"/>
      <c r="N6" s="1870"/>
      <c r="O6" s="1870"/>
      <c r="P6" s="1871"/>
      <c r="Q6" s="1871"/>
      <c r="R6" s="1871"/>
      <c r="S6" s="1871"/>
      <c r="T6" s="1872"/>
    </row>
    <row r="7" spans="1:20" s="1879" customFormat="1" ht="33.75" customHeight="1" x14ac:dyDescent="0.2">
      <c r="A7" s="1873" t="s">
        <v>902</v>
      </c>
      <c r="B7" s="1874"/>
      <c r="C7" s="1874"/>
      <c r="D7" s="1874">
        <v>992233000</v>
      </c>
      <c r="E7" s="1874"/>
      <c r="F7" s="1874"/>
      <c r="G7" s="1874"/>
      <c r="H7" s="1874"/>
      <c r="I7" s="1874"/>
      <c r="J7" s="1874"/>
      <c r="K7" s="1874"/>
      <c r="L7" s="1875">
        <v>992233000</v>
      </c>
      <c r="M7" s="1876">
        <v>992233000</v>
      </c>
      <c r="N7" s="1877"/>
      <c r="O7" s="1877"/>
      <c r="P7" s="1877"/>
      <c r="Q7" s="1877"/>
      <c r="R7" s="1877"/>
      <c r="S7" s="1877"/>
      <c r="T7" s="1878">
        <v>992233000</v>
      </c>
    </row>
    <row r="8" spans="1:20" s="1879" customFormat="1" ht="48" customHeight="1" x14ac:dyDescent="0.2">
      <c r="A8" s="1880" t="s">
        <v>992</v>
      </c>
      <c r="B8" s="1881"/>
      <c r="C8" s="1881"/>
      <c r="D8" s="1881"/>
      <c r="E8" s="1881"/>
      <c r="F8" s="1881"/>
      <c r="G8" s="1881"/>
      <c r="H8" s="1881"/>
      <c r="I8" s="1881"/>
      <c r="J8" s="1881"/>
      <c r="K8" s="1881"/>
      <c r="L8" s="1875">
        <v>0</v>
      </c>
      <c r="M8" s="1882"/>
      <c r="N8" s="1883">
        <v>40000000</v>
      </c>
      <c r="O8" s="1883"/>
      <c r="P8" s="1883"/>
      <c r="Q8" s="1883"/>
      <c r="R8" s="1883"/>
      <c r="S8" s="1883"/>
      <c r="T8" s="1878">
        <v>40000000</v>
      </c>
    </row>
    <row r="9" spans="1:20" s="1879" customFormat="1" ht="48" customHeight="1" x14ac:dyDescent="0.2">
      <c r="A9" s="1880" t="s">
        <v>1020</v>
      </c>
      <c r="B9" s="1881"/>
      <c r="C9" s="1881"/>
      <c r="D9" s="1881">
        <v>86360000</v>
      </c>
      <c r="E9" s="1881"/>
      <c r="F9" s="1881"/>
      <c r="G9" s="1881"/>
      <c r="H9" s="1881"/>
      <c r="I9" s="1881"/>
      <c r="J9" s="1881"/>
      <c r="K9" s="1881">
        <v>2037833700</v>
      </c>
      <c r="L9" s="1875">
        <v>2124193700</v>
      </c>
      <c r="M9" s="1882"/>
      <c r="N9" s="1883">
        <v>2124193700</v>
      </c>
      <c r="O9" s="1883"/>
      <c r="P9" s="1883"/>
      <c r="Q9" s="1883"/>
      <c r="R9" s="1883"/>
      <c r="S9" s="1883"/>
      <c r="T9" s="1878">
        <v>2124193700</v>
      </c>
    </row>
    <row r="10" spans="1:20" s="1879" customFormat="1" ht="48" customHeight="1" x14ac:dyDescent="0.2">
      <c r="A10" s="1880" t="s">
        <v>1149</v>
      </c>
      <c r="B10" s="1881"/>
      <c r="C10" s="1881"/>
      <c r="D10" s="1881"/>
      <c r="E10" s="1881"/>
      <c r="F10" s="1881"/>
      <c r="G10" s="1881"/>
      <c r="H10" s="1881"/>
      <c r="I10" s="1881"/>
      <c r="J10" s="1881">
        <v>1074346</v>
      </c>
      <c r="K10" s="1881"/>
      <c r="L10" s="1875">
        <v>1074346</v>
      </c>
      <c r="M10" s="1882"/>
      <c r="N10" s="1883">
        <v>1074346</v>
      </c>
      <c r="O10" s="1883"/>
      <c r="P10" s="1883"/>
      <c r="Q10" s="1883"/>
      <c r="R10" s="1883"/>
      <c r="S10" s="1883"/>
      <c r="T10" s="1878">
        <v>1074346</v>
      </c>
    </row>
    <row r="11" spans="1:20" s="1879" customFormat="1" ht="48" customHeight="1" x14ac:dyDescent="0.2">
      <c r="A11" s="1880" t="s">
        <v>1076</v>
      </c>
      <c r="B11" s="1881"/>
      <c r="C11" s="1881">
        <v>138773</v>
      </c>
      <c r="D11" s="1881">
        <v>17081924</v>
      </c>
      <c r="E11" s="1881"/>
      <c r="F11" s="1881"/>
      <c r="G11" s="1881">
        <v>1667645</v>
      </c>
      <c r="H11" s="1881"/>
      <c r="I11" s="1881"/>
      <c r="J11" s="1881"/>
      <c r="K11" s="1881"/>
      <c r="L11" s="1875">
        <v>18888342</v>
      </c>
      <c r="M11" s="1882">
        <v>6866686</v>
      </c>
      <c r="N11" s="1883">
        <v>12021656</v>
      </c>
      <c r="O11" s="1883"/>
      <c r="P11" s="1883"/>
      <c r="Q11" s="1883"/>
      <c r="R11" s="1883"/>
      <c r="S11" s="1883"/>
      <c r="T11" s="1878">
        <v>18888342</v>
      </c>
    </row>
    <row r="12" spans="1:20" s="1879" customFormat="1" ht="48" customHeight="1" x14ac:dyDescent="0.2">
      <c r="A12" s="1880" t="s">
        <v>1006</v>
      </c>
      <c r="B12" s="1881"/>
      <c r="C12" s="1881">
        <v>13338000</v>
      </c>
      <c r="D12" s="1881">
        <v>470870552</v>
      </c>
      <c r="E12" s="1881"/>
      <c r="F12" s="1881">
        <v>27415629</v>
      </c>
      <c r="G12" s="1881">
        <v>16463844</v>
      </c>
      <c r="H12" s="1881"/>
      <c r="I12" s="1881"/>
      <c r="J12" s="1881"/>
      <c r="K12" s="1881"/>
      <c r="L12" s="1875">
        <v>528088025</v>
      </c>
      <c r="M12" s="1882">
        <v>273578499</v>
      </c>
      <c r="N12" s="1883">
        <v>254509526</v>
      </c>
      <c r="O12" s="1883"/>
      <c r="P12" s="1883"/>
      <c r="Q12" s="1883"/>
      <c r="R12" s="1883"/>
      <c r="S12" s="1883"/>
      <c r="T12" s="1878">
        <v>528088025</v>
      </c>
    </row>
    <row r="13" spans="1:20" s="1879" customFormat="1" ht="48" customHeight="1" x14ac:dyDescent="0.2">
      <c r="A13" s="1880" t="s">
        <v>1089</v>
      </c>
      <c r="B13" s="1881">
        <v>39999479</v>
      </c>
      <c r="C13" s="1881">
        <v>27029166</v>
      </c>
      <c r="D13" s="1881">
        <v>1077000</v>
      </c>
      <c r="E13" s="1881"/>
      <c r="F13" s="1881"/>
      <c r="G13" s="1881"/>
      <c r="H13" s="1881">
        <v>7269500</v>
      </c>
      <c r="I13" s="1881"/>
      <c r="J13" s="1881"/>
      <c r="K13" s="1881"/>
      <c r="L13" s="1875">
        <v>75375145</v>
      </c>
      <c r="M13" s="1882">
        <v>14529089</v>
      </c>
      <c r="N13" s="1883">
        <v>60846056</v>
      </c>
      <c r="O13" s="1883"/>
      <c r="P13" s="1883"/>
      <c r="Q13" s="1883"/>
      <c r="R13" s="1883"/>
      <c r="S13" s="1883"/>
      <c r="T13" s="1878">
        <v>75375145</v>
      </c>
    </row>
    <row r="14" spans="1:20" s="1879" customFormat="1" ht="44.25" customHeight="1" x14ac:dyDescent="0.2">
      <c r="A14" s="1880" t="s">
        <v>1171</v>
      </c>
      <c r="B14" s="1881"/>
      <c r="C14" s="1881"/>
      <c r="D14" s="1881">
        <v>461950000</v>
      </c>
      <c r="E14" s="1881"/>
      <c r="F14" s="1881"/>
      <c r="G14" s="1881"/>
      <c r="H14" s="1881"/>
      <c r="I14" s="1881"/>
      <c r="J14" s="1881"/>
      <c r="K14" s="1881"/>
      <c r="L14" s="1875">
        <v>461950000</v>
      </c>
      <c r="M14" s="1882"/>
      <c r="N14" s="1883">
        <v>461950000</v>
      </c>
      <c r="O14" s="1883"/>
      <c r="P14" s="1883"/>
      <c r="Q14" s="1883"/>
      <c r="R14" s="1883"/>
      <c r="S14" s="1883"/>
      <c r="T14" s="1878">
        <v>461950000</v>
      </c>
    </row>
    <row r="15" spans="1:20" s="1879" customFormat="1" ht="44.25" customHeight="1" x14ac:dyDescent="0.2">
      <c r="A15" s="1880" t="s">
        <v>1585</v>
      </c>
      <c r="B15" s="1881"/>
      <c r="C15" s="1881">
        <v>5000000</v>
      </c>
      <c r="D15" s="1881">
        <v>45000000</v>
      </c>
      <c r="E15" s="1881"/>
      <c r="F15" s="1881"/>
      <c r="G15" s="1881"/>
      <c r="H15" s="1881"/>
      <c r="I15" s="1881"/>
      <c r="J15" s="1881"/>
      <c r="K15" s="1881"/>
      <c r="L15" s="1875">
        <v>50000000</v>
      </c>
      <c r="M15" s="1882"/>
      <c r="N15" s="1883">
        <v>50000000</v>
      </c>
      <c r="O15" s="1883"/>
      <c r="P15" s="1883"/>
      <c r="Q15" s="1883"/>
      <c r="R15" s="1883"/>
      <c r="S15" s="1883"/>
      <c r="T15" s="1878">
        <v>50000000</v>
      </c>
    </row>
    <row r="16" spans="1:20" s="1879" customFormat="1" ht="66.75" customHeight="1" x14ac:dyDescent="0.2">
      <c r="A16" s="1880" t="s">
        <v>1005</v>
      </c>
      <c r="B16" s="1881"/>
      <c r="C16" s="1881"/>
      <c r="D16" s="1881"/>
      <c r="E16" s="1881"/>
      <c r="F16" s="1881"/>
      <c r="G16" s="1881"/>
      <c r="H16" s="1881"/>
      <c r="I16" s="1881"/>
      <c r="J16" s="1881">
        <v>6825001</v>
      </c>
      <c r="K16" s="1881"/>
      <c r="L16" s="1875">
        <v>6825001</v>
      </c>
      <c r="M16" s="1882"/>
      <c r="N16" s="1883">
        <v>6825001</v>
      </c>
      <c r="O16" s="1883"/>
      <c r="P16" s="1883"/>
      <c r="Q16" s="1883"/>
      <c r="R16" s="1883"/>
      <c r="S16" s="1883"/>
      <c r="T16" s="1878">
        <v>6825001</v>
      </c>
    </row>
    <row r="17" spans="1:20" s="1879" customFormat="1" ht="65.25" customHeight="1" x14ac:dyDescent="0.2">
      <c r="A17" s="1884" t="s">
        <v>1172</v>
      </c>
      <c r="B17" s="1885"/>
      <c r="C17" s="1885"/>
      <c r="D17" s="1885"/>
      <c r="E17" s="1885"/>
      <c r="F17" s="1885"/>
      <c r="G17" s="1885"/>
      <c r="H17" s="1885"/>
      <c r="I17" s="1885"/>
      <c r="J17" s="1885"/>
      <c r="K17" s="1885"/>
      <c r="L17" s="1886"/>
      <c r="M17" s="1887"/>
      <c r="N17" s="1888"/>
      <c r="O17" s="1888"/>
      <c r="P17" s="1888"/>
      <c r="Q17" s="1888"/>
      <c r="R17" s="1888"/>
      <c r="S17" s="1888"/>
      <c r="T17" s="1889"/>
    </row>
    <row r="18" spans="1:20" s="1879" customFormat="1" ht="31.5" customHeight="1" x14ac:dyDescent="0.2">
      <c r="A18" s="1890" t="s">
        <v>1160</v>
      </c>
      <c r="B18" s="1885">
        <v>11491481</v>
      </c>
      <c r="C18" s="1885">
        <v>10187287</v>
      </c>
      <c r="D18" s="1885">
        <v>7512479</v>
      </c>
      <c r="E18" s="1885"/>
      <c r="F18" s="1885">
        <v>6771098</v>
      </c>
      <c r="G18" s="1885"/>
      <c r="H18" s="1885"/>
      <c r="I18" s="1885">
        <v>2854264</v>
      </c>
      <c r="J18" s="1885"/>
      <c r="K18" s="1885"/>
      <c r="L18" s="1886">
        <v>38816609</v>
      </c>
      <c r="M18" s="1887">
        <v>10009709</v>
      </c>
      <c r="N18" s="1888">
        <v>28806900</v>
      </c>
      <c r="O18" s="1888"/>
      <c r="P18" s="1888"/>
      <c r="Q18" s="1888"/>
      <c r="R18" s="1888"/>
      <c r="S18" s="1888"/>
      <c r="T18" s="1889">
        <v>38816609</v>
      </c>
    </row>
    <row r="19" spans="1:20" s="1879" customFormat="1" ht="26.25" customHeight="1" x14ac:dyDescent="0.2">
      <c r="A19" s="1891" t="s">
        <v>1156</v>
      </c>
      <c r="B19" s="1885"/>
      <c r="C19" s="1885"/>
      <c r="D19" s="1885"/>
      <c r="E19" s="1885"/>
      <c r="F19" s="1885"/>
      <c r="G19" s="1885"/>
      <c r="H19" s="1885"/>
      <c r="I19" s="1885"/>
      <c r="J19" s="1885"/>
      <c r="K19" s="1885"/>
      <c r="L19" s="1886">
        <v>0</v>
      </c>
      <c r="M19" s="1887"/>
      <c r="N19" s="1888"/>
      <c r="O19" s="1888"/>
      <c r="P19" s="1888"/>
      <c r="Q19" s="1888"/>
      <c r="R19" s="1888"/>
      <c r="S19" s="1888"/>
      <c r="T19" s="1889"/>
    </row>
    <row r="20" spans="1:20" s="1879" customFormat="1" ht="30.75" customHeight="1" x14ac:dyDescent="0.2">
      <c r="A20" s="1890" t="s">
        <v>1164</v>
      </c>
      <c r="B20" s="1885">
        <v>20324623</v>
      </c>
      <c r="C20" s="1885">
        <v>4374492</v>
      </c>
      <c r="D20" s="1885">
        <v>133350</v>
      </c>
      <c r="E20" s="1885"/>
      <c r="F20" s="1885"/>
      <c r="G20" s="1885"/>
      <c r="H20" s="1885"/>
      <c r="I20" s="1885"/>
      <c r="J20" s="1885"/>
      <c r="K20" s="1885"/>
      <c r="L20" s="1886">
        <v>24832465</v>
      </c>
      <c r="M20" s="1887">
        <v>8227606</v>
      </c>
      <c r="N20" s="1888">
        <v>16604859</v>
      </c>
      <c r="O20" s="1888"/>
      <c r="P20" s="1888"/>
      <c r="Q20" s="1888"/>
      <c r="R20" s="1888"/>
      <c r="S20" s="1888"/>
      <c r="T20" s="1889">
        <v>24832465</v>
      </c>
    </row>
    <row r="21" spans="1:20" s="1879" customFormat="1" ht="28.5" customHeight="1" x14ac:dyDescent="0.2">
      <c r="A21" s="1892" t="s">
        <v>1165</v>
      </c>
      <c r="B21" s="1893">
        <v>35611997</v>
      </c>
      <c r="C21" s="1874">
        <v>96752884</v>
      </c>
      <c r="D21" s="1874"/>
      <c r="E21" s="1874"/>
      <c r="F21" s="1874"/>
      <c r="G21" s="1874"/>
      <c r="H21" s="1874"/>
      <c r="I21" s="1874"/>
      <c r="J21" s="1874"/>
      <c r="K21" s="1874"/>
      <c r="L21" s="1875">
        <v>132364881</v>
      </c>
      <c r="M21" s="1876"/>
      <c r="N21" s="1877">
        <v>132364881</v>
      </c>
      <c r="O21" s="1877"/>
      <c r="P21" s="1877"/>
      <c r="Q21" s="1877"/>
      <c r="R21" s="1877"/>
      <c r="S21" s="1877"/>
      <c r="T21" s="1878">
        <v>132364881</v>
      </c>
    </row>
    <row r="22" spans="1:20" s="1865" customFormat="1" ht="18" hidden="1" customHeight="1" x14ac:dyDescent="0.25">
      <c r="A22" s="1866"/>
      <c r="B22" s="1867"/>
      <c r="C22" s="1867"/>
      <c r="D22" s="1867"/>
      <c r="E22" s="1867"/>
      <c r="F22" s="1867"/>
      <c r="G22" s="1867"/>
      <c r="H22" s="1867"/>
      <c r="I22" s="1867"/>
      <c r="J22" s="1867"/>
      <c r="K22" s="1867"/>
      <c r="L22" s="1886">
        <v>0</v>
      </c>
      <c r="M22" s="1869"/>
      <c r="N22" s="1871"/>
      <c r="O22" s="1871"/>
      <c r="P22" s="1871"/>
      <c r="Q22" s="1871"/>
      <c r="R22" s="1871"/>
      <c r="S22" s="1871"/>
      <c r="T22" s="1872"/>
    </row>
    <row r="23" spans="1:20" s="1865" customFormat="1" ht="18" hidden="1" customHeight="1" x14ac:dyDescent="0.25">
      <c r="A23" s="1866"/>
      <c r="B23" s="1867"/>
      <c r="C23" s="1867"/>
      <c r="D23" s="1867"/>
      <c r="E23" s="1867"/>
      <c r="F23" s="1867"/>
      <c r="G23" s="1867"/>
      <c r="H23" s="1867"/>
      <c r="I23" s="1867"/>
      <c r="J23" s="1867"/>
      <c r="K23" s="1867"/>
      <c r="L23" s="1886">
        <v>0</v>
      </c>
      <c r="M23" s="1869"/>
      <c r="N23" s="1871"/>
      <c r="O23" s="1871"/>
      <c r="P23" s="1871"/>
      <c r="Q23" s="1871"/>
      <c r="R23" s="1871"/>
      <c r="S23" s="1871"/>
      <c r="T23" s="1872"/>
    </row>
    <row r="24" spans="1:20" s="1865" customFormat="1" ht="18" hidden="1" customHeight="1" x14ac:dyDescent="0.25">
      <c r="A24" s="1866"/>
      <c r="B24" s="1867"/>
      <c r="C24" s="1867"/>
      <c r="D24" s="1867"/>
      <c r="E24" s="1867"/>
      <c r="F24" s="1867"/>
      <c r="G24" s="1867"/>
      <c r="H24" s="1867"/>
      <c r="I24" s="1867"/>
      <c r="J24" s="1867"/>
      <c r="K24" s="1867"/>
      <c r="L24" s="1886">
        <v>0</v>
      </c>
      <c r="M24" s="1869"/>
      <c r="N24" s="1871"/>
      <c r="O24" s="1871"/>
      <c r="P24" s="1871"/>
      <c r="Q24" s="1871"/>
      <c r="R24" s="1871"/>
      <c r="S24" s="1871"/>
      <c r="T24" s="1872"/>
    </row>
    <row r="25" spans="1:20" s="1865" customFormat="1" ht="15.75" customHeight="1" thickBot="1" x14ac:dyDescent="0.3">
      <c r="A25" s="1866"/>
      <c r="B25" s="1894"/>
      <c r="C25" s="1894"/>
      <c r="D25" s="1867"/>
      <c r="E25" s="1867"/>
      <c r="F25" s="1867"/>
      <c r="G25" s="1867"/>
      <c r="H25" s="1867"/>
      <c r="I25" s="1867"/>
      <c r="J25" s="1867"/>
      <c r="K25" s="1867"/>
      <c r="L25" s="1895"/>
      <c r="M25" s="1869"/>
      <c r="N25" s="1896"/>
      <c r="O25" s="1896"/>
      <c r="P25" s="1871"/>
      <c r="Q25" s="1871"/>
      <c r="R25" s="1871"/>
      <c r="S25" s="1871"/>
      <c r="T25" s="1872"/>
    </row>
    <row r="26" spans="1:20" s="1902" customFormat="1" ht="32.25" customHeight="1" thickBot="1" x14ac:dyDescent="0.25">
      <c r="A26" s="1897" t="s">
        <v>36</v>
      </c>
      <c r="B26" s="1898">
        <v>107427580</v>
      </c>
      <c r="C26" s="1899">
        <v>156820602</v>
      </c>
      <c r="D26" s="1899">
        <v>2082218305</v>
      </c>
      <c r="E26" s="1899">
        <v>0</v>
      </c>
      <c r="F26" s="1899">
        <v>34186727</v>
      </c>
      <c r="G26" s="1899">
        <v>18131489</v>
      </c>
      <c r="H26" s="1899">
        <v>7269500</v>
      </c>
      <c r="I26" s="1899">
        <v>2854264</v>
      </c>
      <c r="J26" s="1899">
        <v>7899347</v>
      </c>
      <c r="K26" s="1899">
        <v>2037833700</v>
      </c>
      <c r="L26" s="1900">
        <v>4454641514</v>
      </c>
      <c r="M26" s="1899">
        <v>1305444589</v>
      </c>
      <c r="N26" s="1901">
        <v>3189196925</v>
      </c>
      <c r="O26" s="1901">
        <v>0</v>
      </c>
      <c r="P26" s="1901">
        <v>0</v>
      </c>
      <c r="Q26" s="1901">
        <v>0</v>
      </c>
      <c r="R26" s="1901">
        <v>0</v>
      </c>
      <c r="S26" s="1901">
        <v>0</v>
      </c>
      <c r="T26" s="1900">
        <v>4494641514</v>
      </c>
    </row>
    <row r="27" spans="1:20" s="1692" customFormat="1" x14ac:dyDescent="0.25">
      <c r="A27" s="1693"/>
      <c r="B27" s="1694"/>
      <c r="C27" s="1694"/>
      <c r="D27" s="1694"/>
      <c r="E27" s="1694"/>
      <c r="F27" s="1694"/>
      <c r="G27" s="1694"/>
      <c r="H27" s="1694"/>
      <c r="I27" s="1694"/>
      <c r="J27" s="1694"/>
      <c r="K27" s="1694"/>
      <c r="L27" s="1695"/>
      <c r="T27" s="1696"/>
    </row>
    <row r="28" spans="1:20" s="1692" customFormat="1" x14ac:dyDescent="0.25">
      <c r="A28" s="1657"/>
      <c r="B28" s="1694"/>
      <c r="C28" s="1694"/>
      <c r="D28" s="1694"/>
      <c r="E28" s="1694"/>
      <c r="F28" s="1694"/>
      <c r="G28" s="1694"/>
      <c r="H28" s="1694"/>
      <c r="I28" s="1694"/>
      <c r="J28" s="1694"/>
      <c r="K28" s="1694"/>
      <c r="L28" s="1695"/>
      <c r="T28" s="1696"/>
    </row>
    <row r="29" spans="1:20" s="1692" customFormat="1" x14ac:dyDescent="0.25">
      <c r="A29" s="1657"/>
      <c r="B29" s="1694"/>
      <c r="C29" s="1694"/>
      <c r="D29" s="1694"/>
      <c r="E29" s="1694"/>
      <c r="F29" s="1694"/>
      <c r="G29" s="1694"/>
      <c r="H29" s="1694"/>
      <c r="I29" s="1694"/>
      <c r="J29" s="1694"/>
      <c r="K29" s="1694"/>
      <c r="L29" s="1695"/>
      <c r="T29" s="1696"/>
    </row>
    <row r="30" spans="1:20" s="1692" customFormat="1" x14ac:dyDescent="0.25">
      <c r="A30" s="1657"/>
      <c r="B30" s="1694"/>
      <c r="C30" s="1694"/>
      <c r="D30" s="1694"/>
      <c r="E30" s="1694"/>
      <c r="F30" s="1694"/>
      <c r="G30" s="1694"/>
      <c r="H30" s="1694"/>
      <c r="I30" s="1694"/>
      <c r="J30" s="1694"/>
      <c r="K30" s="1694"/>
      <c r="L30" s="1695"/>
      <c r="T30" s="1696"/>
    </row>
    <row r="31" spans="1:20" s="1692" customFormat="1" x14ac:dyDescent="0.25">
      <c r="A31" s="1657"/>
      <c r="B31" s="1694"/>
      <c r="C31" s="1694"/>
      <c r="D31" s="1694"/>
      <c r="E31" s="1694"/>
      <c r="F31" s="1694"/>
      <c r="G31" s="1694"/>
      <c r="H31" s="1694"/>
      <c r="I31" s="1694"/>
      <c r="J31" s="1694"/>
      <c r="K31" s="1694"/>
      <c r="L31" s="1695"/>
      <c r="T31" s="1696"/>
    </row>
    <row r="32" spans="1:20" s="1692" customFormat="1" x14ac:dyDescent="0.25">
      <c r="A32" s="1657"/>
      <c r="B32" s="1694"/>
      <c r="C32" s="1694"/>
      <c r="D32" s="1694"/>
      <c r="E32" s="1694"/>
      <c r="F32" s="1694"/>
      <c r="G32" s="1694"/>
      <c r="H32" s="1694"/>
      <c r="I32" s="1694"/>
      <c r="J32" s="1694"/>
      <c r="K32" s="1694"/>
      <c r="L32" s="1695"/>
      <c r="T32" s="1696"/>
    </row>
    <row r="33" spans="1:20" s="1692" customFormat="1" x14ac:dyDescent="0.25">
      <c r="A33" s="1657"/>
      <c r="B33" s="1694"/>
      <c r="C33" s="1694"/>
      <c r="D33" s="1694"/>
      <c r="E33" s="1694"/>
      <c r="F33" s="1694"/>
      <c r="G33" s="1694"/>
      <c r="H33" s="1694"/>
      <c r="I33" s="1694"/>
      <c r="J33" s="1694"/>
      <c r="K33" s="1694"/>
      <c r="L33" s="1695"/>
      <c r="T33" s="1696"/>
    </row>
    <row r="34" spans="1:20" s="1692" customFormat="1" x14ac:dyDescent="0.25">
      <c r="A34" s="1657"/>
      <c r="B34" s="1694"/>
      <c r="C34" s="1694"/>
      <c r="D34" s="1694"/>
      <c r="E34" s="1694"/>
      <c r="F34" s="1694"/>
      <c r="G34" s="1694"/>
      <c r="H34" s="1694"/>
      <c r="I34" s="1694"/>
      <c r="J34" s="1694"/>
      <c r="K34" s="1694"/>
      <c r="L34" s="1695"/>
      <c r="T34" s="1696"/>
    </row>
    <row r="35" spans="1:20" s="1692" customFormat="1" x14ac:dyDescent="0.25">
      <c r="A35" s="1657"/>
      <c r="B35" s="1694"/>
      <c r="C35" s="1694"/>
      <c r="D35" s="1694"/>
      <c r="E35" s="1694"/>
      <c r="F35" s="1694"/>
      <c r="G35" s="1694"/>
      <c r="H35" s="1694"/>
      <c r="I35" s="1694"/>
      <c r="J35" s="1694"/>
      <c r="K35" s="1694"/>
      <c r="L35" s="1695"/>
      <c r="T35" s="1696"/>
    </row>
    <row r="36" spans="1:20" s="1692" customFormat="1" x14ac:dyDescent="0.25">
      <c r="A36" s="1657"/>
      <c r="B36" s="1694"/>
      <c r="C36" s="1694"/>
      <c r="D36" s="1694"/>
      <c r="E36" s="1694"/>
      <c r="F36" s="1694"/>
      <c r="G36" s="1694"/>
      <c r="H36" s="1694"/>
      <c r="I36" s="1694"/>
      <c r="J36" s="1694"/>
      <c r="K36" s="1694"/>
      <c r="L36" s="1695"/>
      <c r="T36" s="1696"/>
    </row>
    <row r="37" spans="1:20" s="1692" customFormat="1" x14ac:dyDescent="0.25">
      <c r="A37" s="1657"/>
      <c r="B37" s="1694"/>
      <c r="C37" s="1694"/>
      <c r="D37" s="1694"/>
      <c r="E37" s="1694"/>
      <c r="F37" s="1694"/>
      <c r="G37" s="1694"/>
      <c r="H37" s="1694"/>
      <c r="I37" s="1694"/>
      <c r="J37" s="1694"/>
      <c r="K37" s="1694"/>
      <c r="L37" s="1695"/>
      <c r="T37" s="1696"/>
    </row>
    <row r="38" spans="1:20" s="1692" customFormat="1" x14ac:dyDescent="0.25">
      <c r="A38" s="1657"/>
      <c r="B38" s="1694"/>
      <c r="C38" s="1694"/>
      <c r="D38" s="1694"/>
      <c r="E38" s="1694"/>
      <c r="F38" s="1694"/>
      <c r="G38" s="1694"/>
      <c r="H38" s="1694"/>
      <c r="I38" s="1694"/>
      <c r="J38" s="1694"/>
      <c r="K38" s="1694"/>
      <c r="L38" s="1695"/>
      <c r="T38" s="1696"/>
    </row>
    <row r="39" spans="1:20" s="1692" customFormat="1" x14ac:dyDescent="0.25">
      <c r="A39" s="1657"/>
      <c r="B39" s="1694"/>
      <c r="C39" s="1694"/>
      <c r="D39" s="1694"/>
      <c r="E39" s="1694"/>
      <c r="F39" s="1694"/>
      <c r="G39" s="1694"/>
      <c r="H39" s="1694"/>
      <c r="I39" s="1694"/>
      <c r="J39" s="1694"/>
      <c r="K39" s="1694"/>
      <c r="L39" s="1695"/>
      <c r="T39" s="1696"/>
    </row>
    <row r="40" spans="1:20" s="1692" customFormat="1" x14ac:dyDescent="0.25">
      <c r="A40" s="1657"/>
      <c r="B40" s="1694"/>
      <c r="C40" s="1694"/>
      <c r="D40" s="1694"/>
      <c r="E40" s="1694"/>
      <c r="F40" s="1694"/>
      <c r="G40" s="1694"/>
      <c r="H40" s="1694"/>
      <c r="I40" s="1694"/>
      <c r="J40" s="1694"/>
      <c r="K40" s="1694"/>
      <c r="L40" s="1695"/>
      <c r="T40" s="1696"/>
    </row>
    <row r="41" spans="1:20" s="1692" customFormat="1" x14ac:dyDescent="0.25">
      <c r="A41" s="1657"/>
      <c r="B41" s="1694"/>
      <c r="C41" s="1694"/>
      <c r="D41" s="1694"/>
      <c r="E41" s="1694"/>
      <c r="F41" s="1694"/>
      <c r="G41" s="1694"/>
      <c r="H41" s="1694"/>
      <c r="I41" s="1694"/>
      <c r="J41" s="1694"/>
      <c r="K41" s="1694"/>
      <c r="L41" s="1695"/>
      <c r="T41" s="1696"/>
    </row>
    <row r="42" spans="1:20" s="1692" customFormat="1" x14ac:dyDescent="0.25">
      <c r="A42" s="1657"/>
      <c r="B42" s="1694"/>
      <c r="C42" s="1694"/>
      <c r="D42" s="1694"/>
      <c r="E42" s="1694"/>
      <c r="F42" s="1694"/>
      <c r="G42" s="1694"/>
      <c r="H42" s="1694"/>
      <c r="I42" s="1694"/>
      <c r="J42" s="1694"/>
      <c r="K42" s="1694"/>
      <c r="L42" s="1695"/>
      <c r="T42" s="1696"/>
    </row>
    <row r="43" spans="1:20" s="1692" customFormat="1" x14ac:dyDescent="0.25">
      <c r="A43" s="1657"/>
      <c r="B43" s="1694"/>
      <c r="C43" s="1694"/>
      <c r="D43" s="1694"/>
      <c r="E43" s="1694"/>
      <c r="F43" s="1694"/>
      <c r="G43" s="1694"/>
      <c r="H43" s="1694"/>
      <c r="I43" s="1694"/>
      <c r="J43" s="1694"/>
      <c r="K43" s="1694"/>
      <c r="L43" s="1695"/>
      <c r="T43" s="1696"/>
    </row>
    <row r="44" spans="1:20" s="1692" customFormat="1" x14ac:dyDescent="0.25">
      <c r="A44" s="1657"/>
      <c r="B44" s="1694"/>
      <c r="C44" s="1694"/>
      <c r="D44" s="1694"/>
      <c r="E44" s="1694"/>
      <c r="F44" s="1694"/>
      <c r="G44" s="1694"/>
      <c r="H44" s="1694"/>
      <c r="I44" s="1694"/>
      <c r="J44" s="1694"/>
      <c r="K44" s="1694"/>
      <c r="L44" s="1695"/>
      <c r="T44" s="1696"/>
    </row>
    <row r="45" spans="1:20" s="1692" customFormat="1" x14ac:dyDescent="0.25">
      <c r="A45" s="1657"/>
      <c r="B45" s="1694"/>
      <c r="C45" s="1694"/>
      <c r="D45" s="1694"/>
      <c r="E45" s="1694"/>
      <c r="F45" s="1694"/>
      <c r="G45" s="1694"/>
      <c r="H45" s="1694"/>
      <c r="I45" s="1694"/>
      <c r="J45" s="1694"/>
      <c r="K45" s="1694"/>
      <c r="L45" s="1695"/>
      <c r="T45" s="1696"/>
    </row>
    <row r="46" spans="1:20" s="1692" customFormat="1" x14ac:dyDescent="0.25">
      <c r="A46" s="1657"/>
      <c r="B46" s="1694"/>
      <c r="C46" s="1694"/>
      <c r="D46" s="1694"/>
      <c r="E46" s="1694"/>
      <c r="F46" s="1694"/>
      <c r="G46" s="1694"/>
      <c r="H46" s="1694"/>
      <c r="I46" s="1694"/>
      <c r="J46" s="1694"/>
      <c r="K46" s="1694"/>
      <c r="L46" s="1695"/>
      <c r="T46" s="1696"/>
    </row>
    <row r="47" spans="1:20" s="1692" customFormat="1" x14ac:dyDescent="0.25">
      <c r="A47" s="1657"/>
      <c r="B47" s="1694"/>
      <c r="C47" s="1694"/>
      <c r="D47" s="1694"/>
      <c r="E47" s="1694"/>
      <c r="F47" s="1694"/>
      <c r="G47" s="1694"/>
      <c r="H47" s="1694"/>
      <c r="I47" s="1694"/>
      <c r="J47" s="1694"/>
      <c r="K47" s="1694"/>
      <c r="L47" s="1695"/>
      <c r="T47" s="1696"/>
    </row>
    <row r="48" spans="1:20" s="1692" customFormat="1" x14ac:dyDescent="0.25">
      <c r="A48" s="1657"/>
      <c r="B48" s="1694"/>
      <c r="C48" s="1694"/>
      <c r="D48" s="1694"/>
      <c r="E48" s="1694"/>
      <c r="F48" s="1694"/>
      <c r="G48" s="1694"/>
      <c r="H48" s="1694"/>
      <c r="I48" s="1694"/>
      <c r="J48" s="1694"/>
      <c r="K48" s="1694"/>
      <c r="L48" s="1695"/>
      <c r="T48" s="1696"/>
    </row>
    <row r="49" spans="1:20" s="1692" customFormat="1" x14ac:dyDescent="0.25">
      <c r="A49" s="1657"/>
      <c r="B49" s="1694"/>
      <c r="C49" s="1694"/>
      <c r="D49" s="1694"/>
      <c r="E49" s="1694"/>
      <c r="F49" s="1694"/>
      <c r="G49" s="1694"/>
      <c r="H49" s="1694"/>
      <c r="I49" s="1694"/>
      <c r="J49" s="1694"/>
      <c r="K49" s="1694"/>
      <c r="L49" s="1695"/>
      <c r="T49" s="1696"/>
    </row>
    <row r="50" spans="1:20" s="1692" customFormat="1" x14ac:dyDescent="0.25">
      <c r="A50" s="1657"/>
      <c r="B50" s="1694"/>
      <c r="C50" s="1694"/>
      <c r="D50" s="1694"/>
      <c r="E50" s="1694"/>
      <c r="F50" s="1694"/>
      <c r="G50" s="1694"/>
      <c r="H50" s="1694"/>
      <c r="I50" s="1694"/>
      <c r="J50" s="1694"/>
      <c r="K50" s="1694"/>
      <c r="L50" s="1695"/>
      <c r="T50" s="1696"/>
    </row>
    <row r="51" spans="1:20" s="1692" customFormat="1" x14ac:dyDescent="0.25">
      <c r="A51" s="1657"/>
      <c r="B51" s="1694"/>
      <c r="C51" s="1694"/>
      <c r="D51" s="1694"/>
      <c r="E51" s="1694"/>
      <c r="F51" s="1694"/>
      <c r="G51" s="1694"/>
      <c r="H51" s="1694"/>
      <c r="I51" s="1694"/>
      <c r="J51" s="1694"/>
      <c r="K51" s="1694"/>
      <c r="L51" s="1695"/>
      <c r="T51" s="1696"/>
    </row>
    <row r="52" spans="1:20" s="1692" customFormat="1" x14ac:dyDescent="0.25">
      <c r="A52" s="1657"/>
      <c r="B52" s="1694"/>
      <c r="C52" s="1694"/>
      <c r="D52" s="1694"/>
      <c r="E52" s="1694"/>
      <c r="F52" s="1694"/>
      <c r="G52" s="1694"/>
      <c r="H52" s="1694"/>
      <c r="I52" s="1694"/>
      <c r="J52" s="1694"/>
      <c r="K52" s="1694"/>
      <c r="L52" s="1695"/>
      <c r="T52" s="1696"/>
    </row>
    <row r="53" spans="1:20" s="1692" customFormat="1" x14ac:dyDescent="0.25">
      <c r="A53" s="1657"/>
      <c r="B53" s="1694"/>
      <c r="C53" s="1694"/>
      <c r="D53" s="1694"/>
      <c r="E53" s="1694"/>
      <c r="F53" s="1694"/>
      <c r="G53" s="1694"/>
      <c r="H53" s="1694"/>
      <c r="I53" s="1694"/>
      <c r="J53" s="1694"/>
      <c r="K53" s="1694"/>
      <c r="L53" s="1695"/>
      <c r="T53" s="1696"/>
    </row>
    <row r="54" spans="1:20" s="1692" customFormat="1" x14ac:dyDescent="0.25">
      <c r="A54" s="1657"/>
      <c r="B54" s="1694"/>
      <c r="C54" s="1694"/>
      <c r="D54" s="1694"/>
      <c r="E54" s="1694"/>
      <c r="F54" s="1694"/>
      <c r="G54" s="1694"/>
      <c r="H54" s="1694"/>
      <c r="I54" s="1694"/>
      <c r="J54" s="1694"/>
      <c r="K54" s="1694"/>
      <c r="L54" s="1695"/>
      <c r="T54" s="1696"/>
    </row>
    <row r="55" spans="1:20" s="1692" customFormat="1" x14ac:dyDescent="0.25">
      <c r="A55" s="1657"/>
      <c r="B55" s="1694"/>
      <c r="C55" s="1694"/>
      <c r="D55" s="1694"/>
      <c r="E55" s="1694"/>
      <c r="F55" s="1694"/>
      <c r="G55" s="1694"/>
      <c r="H55" s="1694"/>
      <c r="I55" s="1694"/>
      <c r="J55" s="1694"/>
      <c r="K55" s="1694"/>
      <c r="L55" s="1695"/>
      <c r="T55" s="1696"/>
    </row>
    <row r="56" spans="1:20" s="1692" customFormat="1" x14ac:dyDescent="0.25">
      <c r="A56" s="1657"/>
      <c r="B56" s="1694"/>
      <c r="C56" s="1694"/>
      <c r="D56" s="1694"/>
      <c r="E56" s="1694"/>
      <c r="F56" s="1694"/>
      <c r="G56" s="1694"/>
      <c r="H56" s="1694"/>
      <c r="I56" s="1694"/>
      <c r="J56" s="1694"/>
      <c r="K56" s="1694"/>
      <c r="L56" s="1695"/>
      <c r="T56" s="1696"/>
    </row>
    <row r="57" spans="1:20" s="1692" customFormat="1" x14ac:dyDescent="0.25">
      <c r="A57" s="1657"/>
      <c r="B57" s="1694"/>
      <c r="C57" s="1694"/>
      <c r="D57" s="1694"/>
      <c r="E57" s="1694"/>
      <c r="F57" s="1694"/>
      <c r="G57" s="1694"/>
      <c r="H57" s="1694"/>
      <c r="I57" s="1694"/>
      <c r="J57" s="1694"/>
      <c r="K57" s="1694"/>
      <c r="L57" s="1695"/>
      <c r="T57" s="1696"/>
    </row>
    <row r="58" spans="1:20" s="1692" customFormat="1" x14ac:dyDescent="0.25">
      <c r="A58" s="1657"/>
      <c r="B58" s="1694"/>
      <c r="C58" s="1694"/>
      <c r="D58" s="1694"/>
      <c r="E58" s="1694"/>
      <c r="F58" s="1694"/>
      <c r="G58" s="1694"/>
      <c r="H58" s="1694"/>
      <c r="I58" s="1694"/>
      <c r="J58" s="1694"/>
      <c r="K58" s="1694"/>
      <c r="L58" s="1695"/>
      <c r="T58" s="1696"/>
    </row>
    <row r="59" spans="1:20" s="1692" customFormat="1" x14ac:dyDescent="0.25">
      <c r="A59" s="1657"/>
      <c r="B59" s="1694"/>
      <c r="C59" s="1694"/>
      <c r="D59" s="1694"/>
      <c r="E59" s="1694"/>
      <c r="F59" s="1694"/>
      <c r="G59" s="1694"/>
      <c r="H59" s="1694"/>
      <c r="I59" s="1694"/>
      <c r="J59" s="1694"/>
      <c r="K59" s="1694"/>
      <c r="L59" s="1695"/>
      <c r="T59" s="1696"/>
    </row>
    <row r="60" spans="1:20" s="1692" customFormat="1" x14ac:dyDescent="0.25">
      <c r="A60" s="1657"/>
      <c r="B60" s="1694"/>
      <c r="C60" s="1694"/>
      <c r="D60" s="1694"/>
      <c r="E60" s="1694"/>
      <c r="F60" s="1694"/>
      <c r="G60" s="1694"/>
      <c r="H60" s="1694"/>
      <c r="I60" s="1694"/>
      <c r="J60" s="1694"/>
      <c r="K60" s="1694"/>
      <c r="L60" s="1695"/>
      <c r="T60" s="1696"/>
    </row>
    <row r="61" spans="1:20" s="1692" customFormat="1" x14ac:dyDescent="0.25">
      <c r="A61" s="1657"/>
      <c r="B61" s="1694"/>
      <c r="C61" s="1694"/>
      <c r="D61" s="1694"/>
      <c r="E61" s="1694"/>
      <c r="F61" s="1694"/>
      <c r="G61" s="1694"/>
      <c r="H61" s="1694"/>
      <c r="I61" s="1694"/>
      <c r="J61" s="1694"/>
      <c r="K61" s="1694"/>
      <c r="L61" s="1695"/>
      <c r="T61" s="1696"/>
    </row>
    <row r="62" spans="1:20" s="1692" customFormat="1" x14ac:dyDescent="0.25">
      <c r="A62" s="1657"/>
      <c r="B62" s="1694"/>
      <c r="C62" s="1694"/>
      <c r="D62" s="1694"/>
      <c r="E62" s="1694"/>
      <c r="F62" s="1694"/>
      <c r="G62" s="1694"/>
      <c r="H62" s="1694"/>
      <c r="I62" s="1694"/>
      <c r="J62" s="1694"/>
      <c r="K62" s="1694"/>
      <c r="L62" s="1695"/>
      <c r="T62" s="1696"/>
    </row>
    <row r="63" spans="1:20" s="1692" customFormat="1" x14ac:dyDescent="0.25">
      <c r="A63" s="1657"/>
      <c r="B63" s="1694"/>
      <c r="C63" s="1694"/>
      <c r="D63" s="1694"/>
      <c r="E63" s="1694"/>
      <c r="F63" s="1694"/>
      <c r="G63" s="1694"/>
      <c r="H63" s="1694"/>
      <c r="I63" s="1694"/>
      <c r="J63" s="1694"/>
      <c r="K63" s="1694"/>
      <c r="L63" s="1695"/>
      <c r="T63" s="1696"/>
    </row>
    <row r="64" spans="1:20" s="1692" customFormat="1" x14ac:dyDescent="0.25">
      <c r="A64" s="1657"/>
      <c r="B64" s="1694"/>
      <c r="C64" s="1694"/>
      <c r="D64" s="1694"/>
      <c r="E64" s="1694"/>
      <c r="F64" s="1694"/>
      <c r="G64" s="1694"/>
      <c r="H64" s="1694"/>
      <c r="I64" s="1694"/>
      <c r="J64" s="1694"/>
      <c r="K64" s="1694"/>
      <c r="L64" s="1695"/>
      <c r="T64" s="1696"/>
    </row>
    <row r="65" spans="1:20" s="1692" customFormat="1" x14ac:dyDescent="0.25">
      <c r="A65" s="1657"/>
      <c r="B65" s="1694"/>
      <c r="C65" s="1694"/>
      <c r="D65" s="1694"/>
      <c r="E65" s="1694"/>
      <c r="F65" s="1694"/>
      <c r="G65" s="1694"/>
      <c r="H65" s="1694"/>
      <c r="I65" s="1694"/>
      <c r="J65" s="1694"/>
      <c r="K65" s="1694"/>
      <c r="L65" s="1695"/>
      <c r="T65" s="1696"/>
    </row>
    <row r="66" spans="1:20" s="1692" customFormat="1" x14ac:dyDescent="0.25">
      <c r="A66" s="1657"/>
      <c r="B66" s="1694"/>
      <c r="C66" s="1694"/>
      <c r="D66" s="1694"/>
      <c r="E66" s="1694"/>
      <c r="F66" s="1694"/>
      <c r="G66" s="1694"/>
      <c r="H66" s="1694"/>
      <c r="I66" s="1694"/>
      <c r="J66" s="1694"/>
      <c r="K66" s="1694"/>
      <c r="L66" s="1695"/>
      <c r="T66" s="1696"/>
    </row>
    <row r="67" spans="1:20" s="1692" customFormat="1" x14ac:dyDescent="0.25">
      <c r="A67" s="1657"/>
      <c r="B67" s="1694"/>
      <c r="C67" s="1694"/>
      <c r="D67" s="1694"/>
      <c r="E67" s="1694"/>
      <c r="F67" s="1694"/>
      <c r="G67" s="1694"/>
      <c r="H67" s="1694"/>
      <c r="I67" s="1694"/>
      <c r="J67" s="1694"/>
      <c r="K67" s="1694"/>
      <c r="L67" s="1695"/>
      <c r="T67" s="1696"/>
    </row>
    <row r="68" spans="1:20" s="1692" customFormat="1" x14ac:dyDescent="0.25">
      <c r="A68" s="1657"/>
      <c r="B68" s="1694"/>
      <c r="C68" s="1694"/>
      <c r="D68" s="1694"/>
      <c r="E68" s="1694"/>
      <c r="F68" s="1694"/>
      <c r="G68" s="1694"/>
      <c r="H68" s="1694"/>
      <c r="I68" s="1694"/>
      <c r="J68" s="1694"/>
      <c r="K68" s="1694"/>
      <c r="L68" s="1695"/>
      <c r="T68" s="1696"/>
    </row>
    <row r="69" spans="1:20" s="1692" customFormat="1" x14ac:dyDescent="0.25">
      <c r="A69" s="1657"/>
      <c r="B69" s="1694"/>
      <c r="C69" s="1694"/>
      <c r="D69" s="1694"/>
      <c r="E69" s="1694"/>
      <c r="F69" s="1694"/>
      <c r="G69" s="1694"/>
      <c r="H69" s="1694"/>
      <c r="I69" s="1694"/>
      <c r="J69" s="1694"/>
      <c r="K69" s="1694"/>
      <c r="L69" s="1695"/>
      <c r="T69" s="1696"/>
    </row>
    <row r="70" spans="1:20" s="1692" customFormat="1" x14ac:dyDescent="0.25">
      <c r="A70" s="1657"/>
      <c r="B70" s="1694"/>
      <c r="C70" s="1694"/>
      <c r="D70" s="1694"/>
      <c r="E70" s="1694"/>
      <c r="F70" s="1694"/>
      <c r="G70" s="1694"/>
      <c r="H70" s="1694"/>
      <c r="I70" s="1694"/>
      <c r="J70" s="1694"/>
      <c r="K70" s="1694"/>
      <c r="L70" s="1695"/>
      <c r="T70" s="1696"/>
    </row>
    <row r="71" spans="1:20" s="1692" customFormat="1" x14ac:dyDescent="0.25">
      <c r="A71" s="1657"/>
      <c r="B71" s="1694"/>
      <c r="C71" s="1694"/>
      <c r="D71" s="1694"/>
      <c r="E71" s="1694"/>
      <c r="F71" s="1694"/>
      <c r="G71" s="1694"/>
      <c r="H71" s="1694"/>
      <c r="I71" s="1694"/>
      <c r="J71" s="1694"/>
      <c r="K71" s="1694"/>
      <c r="L71" s="1695"/>
      <c r="T71" s="1696"/>
    </row>
    <row r="72" spans="1:20" s="1692" customFormat="1" x14ac:dyDescent="0.25">
      <c r="A72" s="1657"/>
      <c r="B72" s="1694"/>
      <c r="C72" s="1694"/>
      <c r="D72" s="1694"/>
      <c r="E72" s="1694"/>
      <c r="F72" s="1694"/>
      <c r="G72" s="1694"/>
      <c r="H72" s="1694"/>
      <c r="I72" s="1694"/>
      <c r="J72" s="1694"/>
      <c r="K72" s="1694"/>
      <c r="L72" s="1695"/>
      <c r="T72" s="1696"/>
    </row>
    <row r="73" spans="1:20" s="1692" customFormat="1" x14ac:dyDescent="0.25">
      <c r="A73" s="1657"/>
      <c r="B73" s="1694"/>
      <c r="C73" s="1694"/>
      <c r="D73" s="1694"/>
      <c r="E73" s="1694"/>
      <c r="F73" s="1694"/>
      <c r="G73" s="1694"/>
      <c r="H73" s="1694"/>
      <c r="I73" s="1694"/>
      <c r="J73" s="1694"/>
      <c r="K73" s="1694"/>
      <c r="L73" s="1695"/>
      <c r="T73" s="1696"/>
    </row>
    <row r="74" spans="1:20" s="1692" customFormat="1" x14ac:dyDescent="0.25">
      <c r="A74" s="1657"/>
      <c r="B74" s="1694"/>
      <c r="C74" s="1694"/>
      <c r="D74" s="1694"/>
      <c r="E74" s="1694"/>
      <c r="F74" s="1694"/>
      <c r="G74" s="1694"/>
      <c r="H74" s="1694"/>
      <c r="I74" s="1694"/>
      <c r="J74" s="1694"/>
      <c r="K74" s="1694"/>
      <c r="L74" s="1695"/>
      <c r="T74" s="1696"/>
    </row>
    <row r="75" spans="1:20" s="1692" customFormat="1" x14ac:dyDescent="0.25">
      <c r="A75" s="1657"/>
      <c r="B75" s="1694"/>
      <c r="C75" s="1694"/>
      <c r="D75" s="1694"/>
      <c r="E75" s="1694"/>
      <c r="F75" s="1694"/>
      <c r="G75" s="1694"/>
      <c r="H75" s="1694"/>
      <c r="I75" s="1694"/>
      <c r="J75" s="1694"/>
      <c r="K75" s="1694"/>
      <c r="L75" s="1695"/>
      <c r="T75" s="1696"/>
    </row>
    <row r="76" spans="1:20" s="1692" customFormat="1" x14ac:dyDescent="0.25">
      <c r="A76" s="1657"/>
      <c r="B76" s="1694"/>
      <c r="C76" s="1694"/>
      <c r="D76" s="1694"/>
      <c r="E76" s="1694"/>
      <c r="F76" s="1694"/>
      <c r="G76" s="1694"/>
      <c r="H76" s="1694"/>
      <c r="I76" s="1694"/>
      <c r="J76" s="1694"/>
      <c r="K76" s="1694"/>
      <c r="L76" s="1695"/>
      <c r="T76" s="1696"/>
    </row>
    <row r="77" spans="1:20" s="1692" customFormat="1" x14ac:dyDescent="0.25">
      <c r="A77" s="1657"/>
      <c r="B77" s="1694"/>
      <c r="C77" s="1694"/>
      <c r="D77" s="1694"/>
      <c r="E77" s="1694"/>
      <c r="F77" s="1694"/>
      <c r="G77" s="1694"/>
      <c r="H77" s="1694"/>
      <c r="I77" s="1694"/>
      <c r="J77" s="1694"/>
      <c r="K77" s="1694"/>
      <c r="L77" s="1695"/>
      <c r="T77" s="1696"/>
    </row>
    <row r="78" spans="1:20" s="1692" customFormat="1" x14ac:dyDescent="0.25">
      <c r="A78" s="1657"/>
      <c r="B78" s="1694"/>
      <c r="C78" s="1694"/>
      <c r="D78" s="1694"/>
      <c r="E78" s="1694"/>
      <c r="F78" s="1694"/>
      <c r="G78" s="1694"/>
      <c r="H78" s="1694"/>
      <c r="I78" s="1694"/>
      <c r="J78" s="1694"/>
      <c r="K78" s="1694"/>
      <c r="L78" s="1695"/>
      <c r="T78" s="1696"/>
    </row>
    <row r="79" spans="1:20" s="1692" customFormat="1" x14ac:dyDescent="0.25">
      <c r="A79" s="1657"/>
      <c r="B79" s="1694"/>
      <c r="C79" s="1694"/>
      <c r="D79" s="1694"/>
      <c r="E79" s="1694"/>
      <c r="F79" s="1694"/>
      <c r="G79" s="1694"/>
      <c r="H79" s="1694"/>
      <c r="I79" s="1694"/>
      <c r="J79" s="1694"/>
      <c r="K79" s="1694"/>
      <c r="L79" s="1695"/>
      <c r="T79" s="1696"/>
    </row>
    <row r="80" spans="1:20" s="1692" customFormat="1" x14ac:dyDescent="0.25">
      <c r="A80" s="1657"/>
      <c r="B80" s="1694"/>
      <c r="C80" s="1694"/>
      <c r="D80" s="1694"/>
      <c r="E80" s="1694"/>
      <c r="F80" s="1694"/>
      <c r="G80" s="1694"/>
      <c r="H80" s="1694"/>
      <c r="I80" s="1694"/>
      <c r="J80" s="1694"/>
      <c r="K80" s="1694"/>
      <c r="L80" s="1695"/>
      <c r="T80" s="1696"/>
    </row>
    <row r="81" spans="1:20" s="1692" customFormat="1" x14ac:dyDescent="0.25">
      <c r="A81" s="1657"/>
      <c r="B81" s="1694"/>
      <c r="C81" s="1694"/>
      <c r="D81" s="1694"/>
      <c r="E81" s="1694"/>
      <c r="F81" s="1694"/>
      <c r="G81" s="1694"/>
      <c r="H81" s="1694"/>
      <c r="I81" s="1694"/>
      <c r="J81" s="1694"/>
      <c r="K81" s="1694"/>
      <c r="L81" s="1695"/>
      <c r="T81" s="1696"/>
    </row>
    <row r="82" spans="1:20" s="1692" customFormat="1" x14ac:dyDescent="0.25">
      <c r="A82" s="1657"/>
      <c r="B82" s="1694"/>
      <c r="C82" s="1694"/>
      <c r="D82" s="1694"/>
      <c r="E82" s="1694"/>
      <c r="F82" s="1694"/>
      <c r="G82" s="1694"/>
      <c r="H82" s="1694"/>
      <c r="I82" s="1694"/>
      <c r="J82" s="1694"/>
      <c r="K82" s="1694"/>
      <c r="L82" s="1695"/>
      <c r="T82" s="1696"/>
    </row>
    <row r="83" spans="1:20" s="1692" customFormat="1" x14ac:dyDescent="0.25">
      <c r="A83" s="1657"/>
      <c r="B83" s="1694"/>
      <c r="C83" s="1694"/>
      <c r="D83" s="1694"/>
      <c r="E83" s="1694"/>
      <c r="F83" s="1694"/>
      <c r="G83" s="1694"/>
      <c r="H83" s="1694"/>
      <c r="I83" s="1694"/>
      <c r="J83" s="1694"/>
      <c r="K83" s="1694"/>
      <c r="L83" s="1695"/>
      <c r="T83" s="1696"/>
    </row>
    <row r="84" spans="1:20" s="1692" customFormat="1" x14ac:dyDescent="0.25">
      <c r="A84" s="1657"/>
      <c r="B84" s="1694"/>
      <c r="C84" s="1694"/>
      <c r="D84" s="1694"/>
      <c r="E84" s="1694"/>
      <c r="F84" s="1694"/>
      <c r="G84" s="1694"/>
      <c r="H84" s="1694"/>
      <c r="I84" s="1694"/>
      <c r="J84" s="1694"/>
      <c r="K84" s="1694"/>
      <c r="L84" s="1695"/>
      <c r="T84" s="1696"/>
    </row>
    <row r="85" spans="1:20" s="1692" customFormat="1" x14ac:dyDescent="0.25">
      <c r="A85" s="1657"/>
      <c r="B85" s="1694"/>
      <c r="C85" s="1694"/>
      <c r="D85" s="1694"/>
      <c r="E85" s="1694"/>
      <c r="F85" s="1694"/>
      <c r="G85" s="1694"/>
      <c r="H85" s="1694"/>
      <c r="I85" s="1694"/>
      <c r="J85" s="1694"/>
      <c r="K85" s="1694"/>
      <c r="L85" s="1695"/>
      <c r="T85" s="1696"/>
    </row>
    <row r="86" spans="1:20" s="1692" customFormat="1" x14ac:dyDescent="0.25">
      <c r="A86" s="1657"/>
      <c r="B86" s="1694"/>
      <c r="C86" s="1694"/>
      <c r="D86" s="1694"/>
      <c r="E86" s="1694"/>
      <c r="F86" s="1694"/>
      <c r="G86" s="1694"/>
      <c r="H86" s="1694"/>
      <c r="I86" s="1694"/>
      <c r="J86" s="1694"/>
      <c r="K86" s="1694"/>
      <c r="L86" s="1695"/>
      <c r="T86" s="1696"/>
    </row>
    <row r="87" spans="1:20" s="1692" customFormat="1" x14ac:dyDescent="0.25">
      <c r="A87" s="1657"/>
      <c r="B87" s="1694"/>
      <c r="C87" s="1694"/>
      <c r="D87" s="1694"/>
      <c r="E87" s="1694"/>
      <c r="F87" s="1694"/>
      <c r="G87" s="1694"/>
      <c r="H87" s="1694"/>
      <c r="I87" s="1694"/>
      <c r="J87" s="1694"/>
      <c r="K87" s="1694"/>
      <c r="L87" s="1695"/>
      <c r="T87" s="1696"/>
    </row>
    <row r="88" spans="1:20" s="1692" customFormat="1" x14ac:dyDescent="0.25">
      <c r="A88" s="1657"/>
      <c r="B88" s="1694"/>
      <c r="C88" s="1694"/>
      <c r="D88" s="1694"/>
      <c r="E88" s="1694"/>
      <c r="F88" s="1694"/>
      <c r="G88" s="1694"/>
      <c r="H88" s="1694"/>
      <c r="I88" s="1694"/>
      <c r="J88" s="1694"/>
      <c r="K88" s="1694"/>
      <c r="L88" s="1695"/>
      <c r="T88" s="1696"/>
    </row>
    <row r="89" spans="1:20" s="1692" customFormat="1" x14ac:dyDescent="0.25">
      <c r="A89" s="1657"/>
      <c r="B89" s="1694"/>
      <c r="C89" s="1694"/>
      <c r="D89" s="1694"/>
      <c r="E89" s="1694"/>
      <c r="F89" s="1694"/>
      <c r="G89" s="1694"/>
      <c r="H89" s="1694"/>
      <c r="I89" s="1694"/>
      <c r="J89" s="1694"/>
      <c r="K89" s="1694"/>
      <c r="L89" s="1695"/>
      <c r="T89" s="1696"/>
    </row>
    <row r="90" spans="1:20" s="1692" customFormat="1" x14ac:dyDescent="0.25">
      <c r="A90" s="1657"/>
      <c r="B90" s="1694"/>
      <c r="C90" s="1694"/>
      <c r="D90" s="1694"/>
      <c r="E90" s="1694"/>
      <c r="F90" s="1694"/>
      <c r="G90" s="1694"/>
      <c r="H90" s="1694"/>
      <c r="I90" s="1694"/>
      <c r="J90" s="1694"/>
      <c r="K90" s="1694"/>
      <c r="L90" s="1695"/>
      <c r="T90" s="1696"/>
    </row>
    <row r="91" spans="1:20" s="1692" customFormat="1" x14ac:dyDescent="0.25">
      <c r="A91" s="1657"/>
      <c r="B91" s="1694"/>
      <c r="C91" s="1694"/>
      <c r="D91" s="1694"/>
      <c r="E91" s="1694"/>
      <c r="F91" s="1694"/>
      <c r="G91" s="1694"/>
      <c r="H91" s="1694"/>
      <c r="I91" s="1694"/>
      <c r="J91" s="1694"/>
      <c r="K91" s="1694"/>
      <c r="L91" s="1695"/>
      <c r="T91" s="1696"/>
    </row>
    <row r="92" spans="1:20" s="1692" customFormat="1" x14ac:dyDescent="0.25">
      <c r="A92" s="1657"/>
      <c r="B92" s="1694"/>
      <c r="C92" s="1694"/>
      <c r="D92" s="1694"/>
      <c r="E92" s="1694"/>
      <c r="F92" s="1694"/>
      <c r="G92" s="1694"/>
      <c r="H92" s="1694"/>
      <c r="I92" s="1694"/>
      <c r="J92" s="1694"/>
      <c r="K92" s="1694"/>
      <c r="L92" s="1695"/>
      <c r="T92" s="1696"/>
    </row>
    <row r="93" spans="1:20" s="1692" customFormat="1" x14ac:dyDescent="0.25">
      <c r="A93" s="1657"/>
      <c r="B93" s="1694"/>
      <c r="C93" s="1694"/>
      <c r="D93" s="1694"/>
      <c r="E93" s="1694"/>
      <c r="F93" s="1694"/>
      <c r="G93" s="1694"/>
      <c r="H93" s="1694"/>
      <c r="I93" s="1694"/>
      <c r="J93" s="1694"/>
      <c r="K93" s="1694"/>
      <c r="L93" s="1695"/>
      <c r="T93" s="1696"/>
    </row>
    <row r="94" spans="1:20" s="1692" customFormat="1" x14ac:dyDescent="0.25">
      <c r="A94" s="1657"/>
      <c r="B94" s="1694"/>
      <c r="C94" s="1694"/>
      <c r="D94" s="1694"/>
      <c r="E94" s="1694"/>
      <c r="F94" s="1694"/>
      <c r="G94" s="1694"/>
      <c r="H94" s="1694"/>
      <c r="I94" s="1694"/>
      <c r="J94" s="1694"/>
      <c r="K94" s="1694"/>
      <c r="L94" s="1695"/>
      <c r="T94" s="1696"/>
    </row>
    <row r="95" spans="1:20" s="1692" customFormat="1" x14ac:dyDescent="0.25">
      <c r="A95" s="1657"/>
      <c r="B95" s="1694"/>
      <c r="C95" s="1694"/>
      <c r="D95" s="1694"/>
      <c r="E95" s="1694"/>
      <c r="F95" s="1694"/>
      <c r="G95" s="1694"/>
      <c r="H95" s="1694"/>
      <c r="I95" s="1694"/>
      <c r="J95" s="1694"/>
      <c r="K95" s="1694"/>
      <c r="L95" s="1695"/>
      <c r="T95" s="1696"/>
    </row>
    <row r="96" spans="1:20" s="1692" customFormat="1" x14ac:dyDescent="0.25">
      <c r="A96" s="1657"/>
      <c r="B96" s="1694"/>
      <c r="C96" s="1694"/>
      <c r="D96" s="1694"/>
      <c r="E96" s="1694"/>
      <c r="F96" s="1694"/>
      <c r="G96" s="1694"/>
      <c r="H96" s="1694"/>
      <c r="I96" s="1694"/>
      <c r="J96" s="1694"/>
      <c r="K96" s="1694"/>
      <c r="L96" s="1695"/>
      <c r="T96" s="1696"/>
    </row>
    <row r="97" spans="1:20" s="1692" customFormat="1" x14ac:dyDescent="0.25">
      <c r="A97" s="1657"/>
      <c r="B97" s="1694"/>
      <c r="C97" s="1694"/>
      <c r="D97" s="1694"/>
      <c r="E97" s="1694"/>
      <c r="F97" s="1694"/>
      <c r="G97" s="1694"/>
      <c r="H97" s="1694"/>
      <c r="I97" s="1694"/>
      <c r="J97" s="1694"/>
      <c r="K97" s="1694"/>
      <c r="L97" s="1695"/>
      <c r="T97" s="1696"/>
    </row>
    <row r="98" spans="1:20" s="1692" customFormat="1" x14ac:dyDescent="0.25">
      <c r="A98" s="1657"/>
      <c r="B98" s="1694"/>
      <c r="C98" s="1694"/>
      <c r="D98" s="1694"/>
      <c r="E98" s="1694"/>
      <c r="F98" s="1694"/>
      <c r="G98" s="1694"/>
      <c r="H98" s="1694"/>
      <c r="I98" s="1694"/>
      <c r="J98" s="1694"/>
      <c r="K98" s="1694"/>
      <c r="L98" s="1695"/>
      <c r="T98" s="1696"/>
    </row>
    <row r="99" spans="1:20" s="1692" customFormat="1" x14ac:dyDescent="0.25">
      <c r="A99" s="1657"/>
      <c r="B99" s="1694"/>
      <c r="C99" s="1694"/>
      <c r="D99" s="1694"/>
      <c r="E99" s="1694"/>
      <c r="F99" s="1694"/>
      <c r="G99" s="1694"/>
      <c r="H99" s="1694"/>
      <c r="I99" s="1694"/>
      <c r="J99" s="1694"/>
      <c r="K99" s="1694"/>
      <c r="L99" s="1695"/>
      <c r="T99" s="1696"/>
    </row>
    <row r="100" spans="1:20" s="1692" customFormat="1" x14ac:dyDescent="0.25">
      <c r="A100" s="1657"/>
      <c r="B100" s="1694"/>
      <c r="C100" s="1694"/>
      <c r="D100" s="1694"/>
      <c r="E100" s="1694"/>
      <c r="F100" s="1694"/>
      <c r="G100" s="1694"/>
      <c r="H100" s="1694"/>
      <c r="I100" s="1694"/>
      <c r="J100" s="1694"/>
      <c r="K100" s="1694"/>
      <c r="L100" s="1695"/>
      <c r="T100" s="1696"/>
    </row>
    <row r="101" spans="1:20" s="1692" customFormat="1" x14ac:dyDescent="0.25">
      <c r="A101" s="1657"/>
      <c r="B101" s="1694"/>
      <c r="C101" s="1694"/>
      <c r="D101" s="1694"/>
      <c r="E101" s="1694"/>
      <c r="F101" s="1694"/>
      <c r="G101" s="1694"/>
      <c r="H101" s="1694"/>
      <c r="I101" s="1694"/>
      <c r="J101" s="1694"/>
      <c r="K101" s="1694"/>
      <c r="L101" s="1695"/>
      <c r="T101" s="1696"/>
    </row>
    <row r="102" spans="1:20" s="1692" customFormat="1" x14ac:dyDescent="0.25">
      <c r="A102" s="1657"/>
      <c r="B102" s="1694"/>
      <c r="C102" s="1694"/>
      <c r="D102" s="1694"/>
      <c r="E102" s="1694"/>
      <c r="F102" s="1694"/>
      <c r="G102" s="1694"/>
      <c r="H102" s="1694"/>
      <c r="I102" s="1694"/>
      <c r="J102" s="1694"/>
      <c r="K102" s="1694"/>
      <c r="L102" s="1695"/>
      <c r="T102" s="1696"/>
    </row>
    <row r="103" spans="1:20" s="1692" customFormat="1" x14ac:dyDescent="0.25">
      <c r="A103" s="1657"/>
      <c r="B103" s="1694"/>
      <c r="C103" s="1694"/>
      <c r="D103" s="1694"/>
      <c r="E103" s="1694"/>
      <c r="F103" s="1694"/>
      <c r="G103" s="1694"/>
      <c r="H103" s="1694"/>
      <c r="I103" s="1694"/>
      <c r="J103" s="1694"/>
      <c r="K103" s="1694"/>
      <c r="L103" s="1695"/>
      <c r="T103" s="1696"/>
    </row>
    <row r="104" spans="1:20" s="1692" customFormat="1" x14ac:dyDescent="0.25">
      <c r="A104" s="1657"/>
      <c r="B104" s="1694"/>
      <c r="C104" s="1694"/>
      <c r="D104" s="1694"/>
      <c r="E104" s="1694"/>
      <c r="F104" s="1694"/>
      <c r="G104" s="1694"/>
      <c r="H104" s="1694"/>
      <c r="I104" s="1694"/>
      <c r="J104" s="1694"/>
      <c r="K104" s="1694"/>
      <c r="L104" s="1695"/>
      <c r="T104" s="1696"/>
    </row>
    <row r="105" spans="1:20" s="1692" customFormat="1" x14ac:dyDescent="0.25">
      <c r="A105" s="1657"/>
      <c r="B105" s="1694"/>
      <c r="C105" s="1694"/>
      <c r="D105" s="1694"/>
      <c r="E105" s="1694"/>
      <c r="F105" s="1694"/>
      <c r="G105" s="1694"/>
      <c r="H105" s="1694"/>
      <c r="I105" s="1694"/>
      <c r="J105" s="1694"/>
      <c r="K105" s="1694"/>
      <c r="L105" s="1695"/>
      <c r="T105" s="1696"/>
    </row>
    <row r="106" spans="1:20" s="1692" customFormat="1" x14ac:dyDescent="0.25">
      <c r="A106" s="1657"/>
      <c r="B106" s="1694"/>
      <c r="C106" s="1694"/>
      <c r="D106" s="1694"/>
      <c r="E106" s="1694"/>
      <c r="F106" s="1694"/>
      <c r="G106" s="1694"/>
      <c r="H106" s="1694"/>
      <c r="I106" s="1694"/>
      <c r="J106" s="1694"/>
      <c r="K106" s="1694"/>
      <c r="L106" s="1695"/>
      <c r="T106" s="1696"/>
    </row>
    <row r="107" spans="1:20" s="1692" customFormat="1" x14ac:dyDescent="0.25">
      <c r="A107" s="1657"/>
      <c r="B107" s="1694"/>
      <c r="C107" s="1694"/>
      <c r="D107" s="1694"/>
      <c r="E107" s="1694"/>
      <c r="F107" s="1694"/>
      <c r="G107" s="1694"/>
      <c r="H107" s="1694"/>
      <c r="I107" s="1694"/>
      <c r="J107" s="1694"/>
      <c r="K107" s="1694"/>
      <c r="L107" s="1695"/>
      <c r="T107" s="1696"/>
    </row>
    <row r="108" spans="1:20" s="1692" customFormat="1" x14ac:dyDescent="0.25">
      <c r="A108" s="1657"/>
      <c r="B108" s="1694"/>
      <c r="C108" s="1694"/>
      <c r="D108" s="1694"/>
      <c r="E108" s="1694"/>
      <c r="F108" s="1694"/>
      <c r="G108" s="1694"/>
      <c r="H108" s="1694"/>
      <c r="I108" s="1694"/>
      <c r="J108" s="1694"/>
      <c r="K108" s="1694"/>
      <c r="L108" s="1695"/>
      <c r="T108" s="1696"/>
    </row>
    <row r="109" spans="1:20" s="1692" customFormat="1" x14ac:dyDescent="0.25">
      <c r="A109" s="1657"/>
      <c r="B109" s="1694"/>
      <c r="C109" s="1694"/>
      <c r="D109" s="1694"/>
      <c r="E109" s="1694"/>
      <c r="F109" s="1694"/>
      <c r="G109" s="1694"/>
      <c r="H109" s="1694"/>
      <c r="I109" s="1694"/>
      <c r="J109" s="1694"/>
      <c r="K109" s="1694"/>
      <c r="L109" s="1695"/>
      <c r="T109" s="1696"/>
    </row>
    <row r="110" spans="1:20" s="1692" customFormat="1" x14ac:dyDescent="0.25">
      <c r="A110" s="1657"/>
      <c r="B110" s="1694"/>
      <c r="C110" s="1694"/>
      <c r="D110" s="1694"/>
      <c r="E110" s="1694"/>
      <c r="F110" s="1694"/>
      <c r="G110" s="1694"/>
      <c r="H110" s="1694"/>
      <c r="I110" s="1694"/>
      <c r="J110" s="1694"/>
      <c r="K110" s="1694"/>
      <c r="L110" s="1695"/>
      <c r="T110" s="1696"/>
    </row>
    <row r="111" spans="1:20" s="1692" customFormat="1" x14ac:dyDescent="0.25">
      <c r="A111" s="1657"/>
      <c r="B111" s="1694"/>
      <c r="C111" s="1694"/>
      <c r="D111" s="1694"/>
      <c r="E111" s="1694"/>
      <c r="F111" s="1694"/>
      <c r="G111" s="1694"/>
      <c r="H111" s="1694"/>
      <c r="I111" s="1694"/>
      <c r="J111" s="1694"/>
      <c r="K111" s="1694"/>
      <c r="L111" s="1695"/>
      <c r="T111" s="1696"/>
    </row>
    <row r="112" spans="1:20" s="1692" customFormat="1" x14ac:dyDescent="0.25">
      <c r="A112" s="1657"/>
      <c r="B112" s="1694"/>
      <c r="C112" s="1694"/>
      <c r="D112" s="1694"/>
      <c r="E112" s="1694"/>
      <c r="F112" s="1694"/>
      <c r="G112" s="1694"/>
      <c r="H112" s="1694"/>
      <c r="I112" s="1694"/>
      <c r="J112" s="1694"/>
      <c r="K112" s="1694"/>
      <c r="L112" s="1695"/>
      <c r="T112" s="1696"/>
    </row>
    <row r="113" spans="1:20" s="1692" customFormat="1" x14ac:dyDescent="0.25">
      <c r="A113" s="1657"/>
      <c r="B113" s="1694"/>
      <c r="C113" s="1694"/>
      <c r="D113" s="1694"/>
      <c r="E113" s="1694"/>
      <c r="F113" s="1694"/>
      <c r="G113" s="1694"/>
      <c r="H113" s="1694"/>
      <c r="I113" s="1694"/>
      <c r="J113" s="1694"/>
      <c r="K113" s="1694"/>
      <c r="L113" s="1695"/>
      <c r="T113" s="1696"/>
    </row>
    <row r="114" spans="1:20" s="1692" customFormat="1" x14ac:dyDescent="0.25">
      <c r="A114" s="1657"/>
      <c r="B114" s="1694"/>
      <c r="C114" s="1694"/>
      <c r="D114" s="1694"/>
      <c r="E114" s="1694"/>
      <c r="F114" s="1694"/>
      <c r="G114" s="1694"/>
      <c r="H114" s="1694"/>
      <c r="I114" s="1694"/>
      <c r="J114" s="1694"/>
      <c r="K114" s="1694"/>
      <c r="L114" s="1695"/>
      <c r="T114" s="1696"/>
    </row>
    <row r="115" spans="1:20" s="1692" customFormat="1" x14ac:dyDescent="0.25">
      <c r="A115" s="1657"/>
      <c r="B115" s="1694"/>
      <c r="C115" s="1694"/>
      <c r="D115" s="1694"/>
      <c r="E115" s="1694"/>
      <c r="F115" s="1694"/>
      <c r="G115" s="1694"/>
      <c r="H115" s="1694"/>
      <c r="I115" s="1694"/>
      <c r="J115" s="1694"/>
      <c r="K115" s="1694"/>
      <c r="L115" s="1695"/>
      <c r="T115" s="1696"/>
    </row>
    <row r="116" spans="1:20" s="1692" customFormat="1" x14ac:dyDescent="0.25">
      <c r="A116" s="1657"/>
      <c r="B116" s="1694"/>
      <c r="C116" s="1694"/>
      <c r="D116" s="1694"/>
      <c r="E116" s="1694"/>
      <c r="F116" s="1694"/>
      <c r="G116" s="1694"/>
      <c r="H116" s="1694"/>
      <c r="I116" s="1694"/>
      <c r="J116" s="1694"/>
      <c r="K116" s="1694"/>
      <c r="L116" s="1695"/>
      <c r="T116" s="1696"/>
    </row>
    <row r="117" spans="1:20" s="1692" customFormat="1" x14ac:dyDescent="0.25">
      <c r="A117" s="1657"/>
      <c r="B117" s="1694"/>
      <c r="C117" s="1694"/>
      <c r="D117" s="1694"/>
      <c r="E117" s="1694"/>
      <c r="F117" s="1694"/>
      <c r="G117" s="1694"/>
      <c r="H117" s="1694"/>
      <c r="I117" s="1694"/>
      <c r="J117" s="1694"/>
      <c r="K117" s="1694"/>
      <c r="L117" s="1695"/>
      <c r="T117" s="1696"/>
    </row>
    <row r="118" spans="1:20" s="1692" customFormat="1" x14ac:dyDescent="0.25">
      <c r="A118" s="1657"/>
      <c r="B118" s="1694"/>
      <c r="C118" s="1694"/>
      <c r="D118" s="1694"/>
      <c r="E118" s="1694"/>
      <c r="F118" s="1694"/>
      <c r="G118" s="1694"/>
      <c r="H118" s="1694"/>
      <c r="I118" s="1694"/>
      <c r="J118" s="1694"/>
      <c r="K118" s="1694"/>
      <c r="L118" s="1695"/>
      <c r="T118" s="1696"/>
    </row>
    <row r="119" spans="1:20" s="1692" customFormat="1" x14ac:dyDescent="0.25">
      <c r="A119" s="1657"/>
      <c r="B119" s="1694"/>
      <c r="C119" s="1694"/>
      <c r="D119" s="1694"/>
      <c r="E119" s="1694"/>
      <c r="F119" s="1694"/>
      <c r="G119" s="1694"/>
      <c r="H119" s="1694"/>
      <c r="I119" s="1694"/>
      <c r="J119" s="1694"/>
      <c r="K119" s="1694"/>
      <c r="L119" s="1695"/>
      <c r="T119" s="1696"/>
    </row>
    <row r="120" spans="1:20" s="1692" customFormat="1" x14ac:dyDescent="0.25">
      <c r="A120" s="1657"/>
      <c r="B120" s="1694"/>
      <c r="C120" s="1694"/>
      <c r="D120" s="1694"/>
      <c r="E120" s="1694"/>
      <c r="F120" s="1694"/>
      <c r="G120" s="1694"/>
      <c r="H120" s="1694"/>
      <c r="I120" s="1694"/>
      <c r="J120" s="1694"/>
      <c r="K120" s="1694"/>
      <c r="L120" s="1695"/>
      <c r="T120" s="1696"/>
    </row>
    <row r="121" spans="1:20" s="1692" customFormat="1" x14ac:dyDescent="0.25">
      <c r="A121" s="1657"/>
      <c r="B121" s="1694"/>
      <c r="C121" s="1694"/>
      <c r="D121" s="1694"/>
      <c r="E121" s="1694"/>
      <c r="F121" s="1694"/>
      <c r="G121" s="1694"/>
      <c r="H121" s="1694"/>
      <c r="I121" s="1694"/>
      <c r="J121" s="1694"/>
      <c r="K121" s="1694"/>
      <c r="L121" s="1695"/>
      <c r="T121" s="1696"/>
    </row>
    <row r="122" spans="1:20" s="1692" customFormat="1" x14ac:dyDescent="0.25">
      <c r="A122" s="1657"/>
      <c r="B122" s="1694"/>
      <c r="C122" s="1694"/>
      <c r="D122" s="1694"/>
      <c r="E122" s="1694"/>
      <c r="F122" s="1694"/>
      <c r="G122" s="1694"/>
      <c r="H122" s="1694"/>
      <c r="I122" s="1694"/>
      <c r="J122" s="1694"/>
      <c r="K122" s="1694"/>
      <c r="L122" s="1695"/>
      <c r="T122" s="1696"/>
    </row>
    <row r="123" spans="1:20" s="1692" customFormat="1" x14ac:dyDescent="0.25">
      <c r="A123" s="1657"/>
      <c r="B123" s="1694"/>
      <c r="C123" s="1694"/>
      <c r="D123" s="1694"/>
      <c r="E123" s="1694"/>
      <c r="F123" s="1694"/>
      <c r="G123" s="1694"/>
      <c r="H123" s="1694"/>
      <c r="I123" s="1694"/>
      <c r="J123" s="1694"/>
      <c r="K123" s="1694"/>
      <c r="L123" s="1695"/>
      <c r="T123" s="1696"/>
    </row>
    <row r="124" spans="1:20" s="1692" customFormat="1" x14ac:dyDescent="0.25">
      <c r="A124" s="1657"/>
      <c r="B124" s="1694"/>
      <c r="C124" s="1694"/>
      <c r="D124" s="1694"/>
      <c r="E124" s="1694"/>
      <c r="F124" s="1694"/>
      <c r="G124" s="1694"/>
      <c r="H124" s="1694"/>
      <c r="I124" s="1694"/>
      <c r="J124" s="1694"/>
      <c r="K124" s="1694"/>
      <c r="L124" s="1695"/>
      <c r="T124" s="1696"/>
    </row>
    <row r="125" spans="1:20" s="1692" customFormat="1" x14ac:dyDescent="0.25">
      <c r="A125" s="1657"/>
      <c r="B125" s="1694"/>
      <c r="C125" s="1694"/>
      <c r="D125" s="1694"/>
      <c r="E125" s="1694"/>
      <c r="F125" s="1694"/>
      <c r="G125" s="1694"/>
      <c r="H125" s="1694"/>
      <c r="I125" s="1694"/>
      <c r="J125" s="1694"/>
      <c r="K125" s="1694"/>
      <c r="L125" s="1695"/>
      <c r="T125" s="1696"/>
    </row>
    <row r="126" spans="1:20" s="1692" customFormat="1" x14ac:dyDescent="0.25">
      <c r="A126" s="1657"/>
      <c r="B126" s="1694"/>
      <c r="C126" s="1694"/>
      <c r="D126" s="1694"/>
      <c r="E126" s="1694"/>
      <c r="F126" s="1694"/>
      <c r="G126" s="1694"/>
      <c r="H126" s="1694"/>
      <c r="I126" s="1694"/>
      <c r="J126" s="1694"/>
      <c r="K126" s="1694"/>
      <c r="L126" s="1695"/>
      <c r="T126" s="1696"/>
    </row>
    <row r="127" spans="1:20" s="1692" customFormat="1" x14ac:dyDescent="0.25">
      <c r="A127" s="1657"/>
      <c r="B127" s="1694"/>
      <c r="C127" s="1694"/>
      <c r="D127" s="1694"/>
      <c r="E127" s="1694"/>
      <c r="F127" s="1694"/>
      <c r="G127" s="1694"/>
      <c r="H127" s="1694"/>
      <c r="I127" s="1694"/>
      <c r="J127" s="1694"/>
      <c r="K127" s="1694"/>
      <c r="L127" s="1695"/>
      <c r="T127" s="1696"/>
    </row>
    <row r="128" spans="1:20" s="1692" customFormat="1" x14ac:dyDescent="0.25">
      <c r="A128" s="1657"/>
      <c r="B128" s="1694"/>
      <c r="C128" s="1694"/>
      <c r="D128" s="1694"/>
      <c r="E128" s="1694"/>
      <c r="F128" s="1694"/>
      <c r="G128" s="1694"/>
      <c r="H128" s="1694"/>
      <c r="I128" s="1694"/>
      <c r="J128" s="1694"/>
      <c r="K128" s="1694"/>
      <c r="L128" s="1695"/>
      <c r="T128" s="1696"/>
    </row>
    <row r="129" spans="1:20" s="1692" customFormat="1" x14ac:dyDescent="0.25">
      <c r="A129" s="1657"/>
      <c r="B129" s="1694"/>
      <c r="C129" s="1694"/>
      <c r="D129" s="1694"/>
      <c r="E129" s="1694"/>
      <c r="F129" s="1694"/>
      <c r="G129" s="1694"/>
      <c r="H129" s="1694"/>
      <c r="I129" s="1694"/>
      <c r="J129" s="1694"/>
      <c r="K129" s="1694"/>
      <c r="L129" s="1695"/>
      <c r="T129" s="1696"/>
    </row>
    <row r="130" spans="1:20" s="1692" customFormat="1" x14ac:dyDescent="0.25">
      <c r="A130" s="1657"/>
      <c r="B130" s="1694"/>
      <c r="C130" s="1694"/>
      <c r="D130" s="1694"/>
      <c r="E130" s="1694"/>
      <c r="F130" s="1694"/>
      <c r="G130" s="1694"/>
      <c r="H130" s="1694"/>
      <c r="I130" s="1694"/>
      <c r="J130" s="1694"/>
      <c r="K130" s="1694"/>
      <c r="L130" s="1695"/>
      <c r="T130" s="1696"/>
    </row>
    <row r="131" spans="1:20" s="1692" customFormat="1" x14ac:dyDescent="0.25">
      <c r="A131" s="1657"/>
      <c r="B131" s="1694"/>
      <c r="C131" s="1694"/>
      <c r="D131" s="1694"/>
      <c r="E131" s="1694"/>
      <c r="F131" s="1694"/>
      <c r="G131" s="1694"/>
      <c r="H131" s="1694"/>
      <c r="I131" s="1694"/>
      <c r="J131" s="1694"/>
      <c r="K131" s="1694"/>
      <c r="L131" s="1695"/>
      <c r="T131" s="1696"/>
    </row>
    <row r="132" spans="1:20" s="1692" customFormat="1" x14ac:dyDescent="0.25">
      <c r="A132" s="1657"/>
      <c r="B132" s="1694"/>
      <c r="C132" s="1694"/>
      <c r="D132" s="1694"/>
      <c r="E132" s="1694"/>
      <c r="F132" s="1694"/>
      <c r="G132" s="1694"/>
      <c r="H132" s="1694"/>
      <c r="I132" s="1694"/>
      <c r="J132" s="1694"/>
      <c r="K132" s="1694"/>
      <c r="L132" s="1695"/>
      <c r="T132" s="1696"/>
    </row>
    <row r="133" spans="1:20" s="1692" customFormat="1" x14ac:dyDescent="0.25">
      <c r="A133" s="1657"/>
      <c r="B133" s="1694"/>
      <c r="C133" s="1694"/>
      <c r="D133" s="1694"/>
      <c r="E133" s="1694"/>
      <c r="F133" s="1694"/>
      <c r="G133" s="1694"/>
      <c r="H133" s="1694"/>
      <c r="I133" s="1694"/>
      <c r="J133" s="1694"/>
      <c r="K133" s="1694"/>
      <c r="L133" s="1695"/>
      <c r="T133" s="1696"/>
    </row>
    <row r="134" spans="1:20" s="1692" customFormat="1" x14ac:dyDescent="0.25">
      <c r="A134" s="1657"/>
      <c r="B134" s="1694"/>
      <c r="C134" s="1694"/>
      <c r="D134" s="1694"/>
      <c r="E134" s="1694"/>
      <c r="F134" s="1694"/>
      <c r="G134" s="1694"/>
      <c r="H134" s="1694"/>
      <c r="I134" s="1694"/>
      <c r="J134" s="1694"/>
      <c r="K134" s="1694"/>
      <c r="L134" s="1695"/>
      <c r="T134" s="1696"/>
    </row>
    <row r="135" spans="1:20" s="1692" customFormat="1" x14ac:dyDescent="0.25">
      <c r="A135" s="1657"/>
      <c r="B135" s="1694"/>
      <c r="C135" s="1694"/>
      <c r="D135" s="1694"/>
      <c r="E135" s="1694"/>
      <c r="F135" s="1694"/>
      <c r="G135" s="1694"/>
      <c r="H135" s="1694"/>
      <c r="I135" s="1694"/>
      <c r="J135" s="1694"/>
      <c r="K135" s="1694"/>
      <c r="L135" s="1695"/>
      <c r="T135" s="1696"/>
    </row>
    <row r="136" spans="1:20" s="1692" customFormat="1" x14ac:dyDescent="0.25">
      <c r="A136" s="1657"/>
      <c r="B136" s="1694"/>
      <c r="C136" s="1694"/>
      <c r="D136" s="1694"/>
      <c r="E136" s="1694"/>
      <c r="F136" s="1694"/>
      <c r="G136" s="1694"/>
      <c r="H136" s="1694"/>
      <c r="I136" s="1694"/>
      <c r="J136" s="1694"/>
      <c r="K136" s="1694"/>
      <c r="L136" s="1695"/>
      <c r="T136" s="1696"/>
    </row>
    <row r="137" spans="1:20" s="1692" customFormat="1" x14ac:dyDescent="0.25">
      <c r="A137" s="1657"/>
      <c r="B137" s="1694"/>
      <c r="C137" s="1694"/>
      <c r="D137" s="1694"/>
      <c r="E137" s="1694"/>
      <c r="F137" s="1694"/>
      <c r="G137" s="1694"/>
      <c r="H137" s="1694"/>
      <c r="I137" s="1694"/>
      <c r="J137" s="1694"/>
      <c r="K137" s="1694"/>
      <c r="L137" s="1695"/>
      <c r="T137" s="1696"/>
    </row>
    <row r="138" spans="1:20" s="1692" customFormat="1" x14ac:dyDescent="0.25">
      <c r="A138" s="1657"/>
      <c r="B138" s="1694"/>
      <c r="C138" s="1694"/>
      <c r="D138" s="1694"/>
      <c r="E138" s="1694"/>
      <c r="F138" s="1694"/>
      <c r="G138" s="1694"/>
      <c r="H138" s="1694"/>
      <c r="I138" s="1694"/>
      <c r="J138" s="1694"/>
      <c r="K138" s="1694"/>
      <c r="L138" s="1695"/>
      <c r="T138" s="1696"/>
    </row>
    <row r="139" spans="1:20" s="1692" customFormat="1" x14ac:dyDescent="0.25">
      <c r="A139" s="1657"/>
      <c r="B139" s="1694"/>
      <c r="C139" s="1694"/>
      <c r="D139" s="1694"/>
      <c r="E139" s="1694"/>
      <c r="F139" s="1694"/>
      <c r="G139" s="1694"/>
      <c r="H139" s="1694"/>
      <c r="I139" s="1694"/>
      <c r="J139" s="1694"/>
      <c r="K139" s="1694"/>
      <c r="L139" s="1695"/>
      <c r="T139" s="1696"/>
    </row>
    <row r="140" spans="1:20" s="1692" customFormat="1" x14ac:dyDescent="0.25">
      <c r="A140" s="1657"/>
      <c r="B140" s="1694"/>
      <c r="C140" s="1694"/>
      <c r="D140" s="1694"/>
      <c r="E140" s="1694"/>
      <c r="F140" s="1694"/>
      <c r="G140" s="1694"/>
      <c r="H140" s="1694"/>
      <c r="I140" s="1694"/>
      <c r="J140" s="1694"/>
      <c r="K140" s="1694"/>
      <c r="L140" s="1695"/>
      <c r="T140" s="1696"/>
    </row>
    <row r="141" spans="1:20" s="1692" customFormat="1" x14ac:dyDescent="0.25">
      <c r="A141" s="1657"/>
      <c r="B141" s="1694"/>
      <c r="C141" s="1694"/>
      <c r="D141" s="1694"/>
      <c r="E141" s="1694"/>
      <c r="F141" s="1694"/>
      <c r="G141" s="1694"/>
      <c r="H141" s="1694"/>
      <c r="I141" s="1694"/>
      <c r="J141" s="1694"/>
      <c r="K141" s="1694"/>
      <c r="L141" s="1695"/>
      <c r="T141" s="1696"/>
    </row>
    <row r="142" spans="1:20" s="1692" customFormat="1" x14ac:dyDescent="0.25">
      <c r="A142" s="1657"/>
      <c r="B142" s="1694"/>
      <c r="C142" s="1694"/>
      <c r="D142" s="1694"/>
      <c r="E142" s="1694"/>
      <c r="F142" s="1694"/>
      <c r="G142" s="1694"/>
      <c r="H142" s="1694"/>
      <c r="I142" s="1694"/>
      <c r="J142" s="1694"/>
      <c r="K142" s="1694"/>
      <c r="L142" s="1695"/>
      <c r="T142" s="1696"/>
    </row>
    <row r="143" spans="1:20" s="1692" customFormat="1" x14ac:dyDescent="0.25">
      <c r="A143" s="1657"/>
      <c r="B143" s="1694"/>
      <c r="C143" s="1694"/>
      <c r="D143" s="1694"/>
      <c r="E143" s="1694"/>
      <c r="F143" s="1694"/>
      <c r="G143" s="1694"/>
      <c r="H143" s="1694"/>
      <c r="I143" s="1694"/>
      <c r="J143" s="1694"/>
      <c r="K143" s="1694"/>
      <c r="L143" s="1695"/>
      <c r="T143" s="1696"/>
    </row>
    <row r="144" spans="1:20" s="1692" customFormat="1" x14ac:dyDescent="0.25">
      <c r="A144" s="1657"/>
      <c r="B144" s="1694"/>
      <c r="C144" s="1694"/>
      <c r="D144" s="1694"/>
      <c r="E144" s="1694"/>
      <c r="F144" s="1694"/>
      <c r="G144" s="1694"/>
      <c r="H144" s="1694"/>
      <c r="I144" s="1694"/>
      <c r="J144" s="1694"/>
      <c r="K144" s="1694"/>
      <c r="L144" s="1695"/>
      <c r="T144" s="1696"/>
    </row>
    <row r="145" spans="1:20" s="1692" customFormat="1" x14ac:dyDescent="0.25">
      <c r="A145" s="1657"/>
      <c r="B145" s="1694"/>
      <c r="C145" s="1694"/>
      <c r="D145" s="1694"/>
      <c r="E145" s="1694"/>
      <c r="F145" s="1694"/>
      <c r="G145" s="1694"/>
      <c r="H145" s="1694"/>
      <c r="I145" s="1694"/>
      <c r="J145" s="1694"/>
      <c r="K145" s="1694"/>
      <c r="L145" s="1695"/>
      <c r="T145" s="1696"/>
    </row>
    <row r="146" spans="1:20" s="1692" customFormat="1" x14ac:dyDescent="0.25">
      <c r="A146" s="1657"/>
      <c r="B146" s="1694"/>
      <c r="C146" s="1694"/>
      <c r="D146" s="1694"/>
      <c r="E146" s="1694"/>
      <c r="F146" s="1694"/>
      <c r="G146" s="1694"/>
      <c r="H146" s="1694"/>
      <c r="I146" s="1694"/>
      <c r="J146" s="1694"/>
      <c r="K146" s="1694"/>
      <c r="L146" s="1695"/>
      <c r="T146" s="1696"/>
    </row>
    <row r="147" spans="1:20" s="1692" customFormat="1" x14ac:dyDescent="0.25">
      <c r="A147" s="1657"/>
      <c r="B147" s="1694"/>
      <c r="C147" s="1694"/>
      <c r="D147" s="1694"/>
      <c r="E147" s="1694"/>
      <c r="F147" s="1694"/>
      <c r="G147" s="1694"/>
      <c r="H147" s="1694"/>
      <c r="I147" s="1694"/>
      <c r="J147" s="1694"/>
      <c r="K147" s="1694"/>
      <c r="L147" s="1695"/>
      <c r="T147" s="1696"/>
    </row>
    <row r="148" spans="1:20" s="1692" customFormat="1" x14ac:dyDescent="0.25">
      <c r="A148" s="1657"/>
      <c r="B148" s="1694"/>
      <c r="C148" s="1694"/>
      <c r="D148" s="1694"/>
      <c r="E148" s="1694"/>
      <c r="F148" s="1694"/>
      <c r="G148" s="1694"/>
      <c r="H148" s="1694"/>
      <c r="I148" s="1694"/>
      <c r="J148" s="1694"/>
      <c r="K148" s="1694"/>
      <c r="L148" s="1695"/>
      <c r="T148" s="1696"/>
    </row>
    <row r="149" spans="1:20" s="1692" customFormat="1" x14ac:dyDescent="0.25">
      <c r="A149" s="1657"/>
      <c r="B149" s="1694"/>
      <c r="C149" s="1694"/>
      <c r="D149" s="1694"/>
      <c r="E149" s="1694"/>
      <c r="F149" s="1694"/>
      <c r="G149" s="1694"/>
      <c r="H149" s="1694"/>
      <c r="I149" s="1694"/>
      <c r="J149" s="1694"/>
      <c r="K149" s="1694"/>
      <c r="L149" s="1695"/>
      <c r="T149" s="1696"/>
    </row>
    <row r="150" spans="1:20" s="1692" customFormat="1" x14ac:dyDescent="0.25">
      <c r="A150" s="1657"/>
      <c r="B150" s="1694"/>
      <c r="C150" s="1694"/>
      <c r="D150" s="1694"/>
      <c r="E150" s="1694"/>
      <c r="F150" s="1694"/>
      <c r="G150" s="1694"/>
      <c r="H150" s="1694"/>
      <c r="I150" s="1694"/>
      <c r="J150" s="1694"/>
      <c r="K150" s="1694"/>
      <c r="L150" s="1695"/>
      <c r="T150" s="1696"/>
    </row>
    <row r="151" spans="1:20" s="1692" customFormat="1" x14ac:dyDescent="0.25">
      <c r="A151" s="1657"/>
      <c r="B151" s="1694"/>
      <c r="C151" s="1694"/>
      <c r="D151" s="1694"/>
      <c r="E151" s="1694"/>
      <c r="F151" s="1694"/>
      <c r="G151" s="1694"/>
      <c r="H151" s="1694"/>
      <c r="I151" s="1694"/>
      <c r="J151" s="1694"/>
      <c r="K151" s="1694"/>
      <c r="L151" s="1695"/>
      <c r="T151" s="1696"/>
    </row>
    <row r="152" spans="1:20" s="1692" customFormat="1" x14ac:dyDescent="0.25">
      <c r="A152" s="1657"/>
      <c r="B152" s="1694"/>
      <c r="C152" s="1694"/>
      <c r="D152" s="1694"/>
      <c r="E152" s="1694"/>
      <c r="F152" s="1694"/>
      <c r="G152" s="1694"/>
      <c r="H152" s="1694"/>
      <c r="I152" s="1694"/>
      <c r="J152" s="1694"/>
      <c r="K152" s="1694"/>
      <c r="L152" s="1695"/>
      <c r="T152" s="1696"/>
    </row>
    <row r="153" spans="1:20" s="1692" customFormat="1" x14ac:dyDescent="0.25">
      <c r="A153" s="1657"/>
      <c r="B153" s="1694"/>
      <c r="C153" s="1694"/>
      <c r="D153" s="1694"/>
      <c r="E153" s="1694"/>
      <c r="F153" s="1694"/>
      <c r="G153" s="1694"/>
      <c r="H153" s="1694"/>
      <c r="I153" s="1694"/>
      <c r="J153" s="1694"/>
      <c r="K153" s="1694"/>
      <c r="L153" s="1695"/>
      <c r="T153" s="1696"/>
    </row>
    <row r="154" spans="1:20" s="1692" customFormat="1" x14ac:dyDescent="0.25">
      <c r="A154" s="1657"/>
      <c r="B154" s="1694"/>
      <c r="C154" s="1694"/>
      <c r="D154" s="1694"/>
      <c r="E154" s="1694"/>
      <c r="F154" s="1694"/>
      <c r="G154" s="1694"/>
      <c r="H154" s="1694"/>
      <c r="I154" s="1694"/>
      <c r="J154" s="1694"/>
      <c r="K154" s="1694"/>
      <c r="L154" s="1695"/>
      <c r="T154" s="1696"/>
    </row>
    <row r="155" spans="1:20" s="1692" customFormat="1" x14ac:dyDescent="0.25">
      <c r="A155" s="1657"/>
      <c r="B155" s="1694"/>
      <c r="C155" s="1694"/>
      <c r="D155" s="1694"/>
      <c r="E155" s="1694"/>
      <c r="F155" s="1694"/>
      <c r="G155" s="1694"/>
      <c r="H155" s="1694"/>
      <c r="I155" s="1694"/>
      <c r="J155" s="1694"/>
      <c r="K155" s="1694"/>
      <c r="L155" s="1695"/>
      <c r="T155" s="1696"/>
    </row>
    <row r="156" spans="1:20" s="1692" customFormat="1" x14ac:dyDescent="0.25">
      <c r="A156" s="1657"/>
      <c r="B156" s="1694"/>
      <c r="C156" s="1694"/>
      <c r="D156" s="1694"/>
      <c r="E156" s="1694"/>
      <c r="F156" s="1694"/>
      <c r="G156" s="1694"/>
      <c r="H156" s="1694"/>
      <c r="I156" s="1694"/>
      <c r="J156" s="1694"/>
      <c r="K156" s="1694"/>
      <c r="L156" s="1695"/>
      <c r="T156" s="1696"/>
    </row>
    <row r="157" spans="1:20" s="1692" customFormat="1" x14ac:dyDescent="0.25">
      <c r="A157" s="1657"/>
      <c r="B157" s="1694"/>
      <c r="C157" s="1694"/>
      <c r="D157" s="1694"/>
      <c r="E157" s="1694"/>
      <c r="F157" s="1694"/>
      <c r="G157" s="1694"/>
      <c r="H157" s="1694"/>
      <c r="I157" s="1694"/>
      <c r="J157" s="1694"/>
      <c r="K157" s="1694"/>
      <c r="L157" s="1695"/>
      <c r="T157" s="1696"/>
    </row>
    <row r="158" spans="1:20" s="1692" customFormat="1" x14ac:dyDescent="0.25">
      <c r="A158" s="1657"/>
      <c r="B158" s="1694"/>
      <c r="C158" s="1694"/>
      <c r="D158" s="1694"/>
      <c r="E158" s="1694"/>
      <c r="F158" s="1694"/>
      <c r="G158" s="1694"/>
      <c r="H158" s="1694"/>
      <c r="I158" s="1694"/>
      <c r="J158" s="1694"/>
      <c r="K158" s="1694"/>
      <c r="L158" s="1695"/>
      <c r="T158" s="1696"/>
    </row>
    <row r="159" spans="1:20" s="1692" customFormat="1" x14ac:dyDescent="0.25">
      <c r="A159" s="1657"/>
      <c r="B159" s="1694"/>
      <c r="C159" s="1694"/>
      <c r="D159" s="1694"/>
      <c r="E159" s="1694"/>
      <c r="F159" s="1694"/>
      <c r="G159" s="1694"/>
      <c r="H159" s="1694"/>
      <c r="I159" s="1694"/>
      <c r="J159" s="1694"/>
      <c r="K159" s="1694"/>
      <c r="L159" s="1695"/>
      <c r="T159" s="1696"/>
    </row>
    <row r="160" spans="1:20" s="1692" customFormat="1" x14ac:dyDescent="0.25">
      <c r="A160" s="1657"/>
      <c r="B160" s="1694"/>
      <c r="C160" s="1694"/>
      <c r="D160" s="1694"/>
      <c r="E160" s="1694"/>
      <c r="F160" s="1694"/>
      <c r="G160" s="1694"/>
      <c r="H160" s="1694"/>
      <c r="I160" s="1694"/>
      <c r="J160" s="1694"/>
      <c r="K160" s="1694"/>
      <c r="L160" s="1695"/>
      <c r="T160" s="1696"/>
    </row>
    <row r="161" spans="1:20" s="1692" customFormat="1" x14ac:dyDescent="0.25">
      <c r="A161" s="1657"/>
      <c r="B161" s="1694"/>
      <c r="C161" s="1694"/>
      <c r="D161" s="1694"/>
      <c r="E161" s="1694"/>
      <c r="F161" s="1694"/>
      <c r="G161" s="1694"/>
      <c r="H161" s="1694"/>
      <c r="I161" s="1694"/>
      <c r="J161" s="1694"/>
      <c r="K161" s="1694"/>
      <c r="L161" s="1695"/>
      <c r="T161" s="1696"/>
    </row>
    <row r="162" spans="1:20" s="1692" customFormat="1" x14ac:dyDescent="0.25">
      <c r="A162" s="1657"/>
      <c r="B162" s="1694"/>
      <c r="C162" s="1694"/>
      <c r="D162" s="1694"/>
      <c r="E162" s="1694"/>
      <c r="F162" s="1694"/>
      <c r="G162" s="1694"/>
      <c r="H162" s="1694"/>
      <c r="I162" s="1694"/>
      <c r="J162" s="1694"/>
      <c r="K162" s="1694"/>
      <c r="L162" s="1695"/>
      <c r="T162" s="1696"/>
    </row>
    <row r="163" spans="1:20" s="1692" customFormat="1" x14ac:dyDescent="0.25">
      <c r="A163" s="1657"/>
      <c r="B163" s="1694"/>
      <c r="C163" s="1694"/>
      <c r="D163" s="1694"/>
      <c r="E163" s="1694"/>
      <c r="F163" s="1694"/>
      <c r="G163" s="1694"/>
      <c r="H163" s="1694"/>
      <c r="I163" s="1694"/>
      <c r="J163" s="1694"/>
      <c r="K163" s="1694"/>
      <c r="L163" s="1695"/>
      <c r="T163" s="1696"/>
    </row>
    <row r="164" spans="1:20" s="1692" customFormat="1" x14ac:dyDescent="0.25">
      <c r="A164" s="1657"/>
      <c r="B164" s="1694"/>
      <c r="C164" s="1694"/>
      <c r="D164" s="1694"/>
      <c r="E164" s="1694"/>
      <c r="F164" s="1694"/>
      <c r="G164" s="1694"/>
      <c r="H164" s="1694"/>
      <c r="I164" s="1694"/>
      <c r="J164" s="1694"/>
      <c r="K164" s="1694"/>
      <c r="L164" s="1695"/>
      <c r="T164" s="1696"/>
    </row>
    <row r="165" spans="1:20" s="1692" customFormat="1" x14ac:dyDescent="0.25">
      <c r="A165" s="1657"/>
      <c r="B165" s="1694"/>
      <c r="C165" s="1694"/>
      <c r="D165" s="1694"/>
      <c r="E165" s="1694"/>
      <c r="F165" s="1694"/>
      <c r="G165" s="1694"/>
      <c r="H165" s="1694"/>
      <c r="I165" s="1694"/>
      <c r="J165" s="1694"/>
      <c r="K165" s="1694"/>
      <c r="L165" s="1695"/>
      <c r="T165" s="1696"/>
    </row>
    <row r="166" spans="1:20" s="1692" customFormat="1" x14ac:dyDescent="0.25">
      <c r="A166" s="1657"/>
      <c r="B166" s="1694"/>
      <c r="C166" s="1694"/>
      <c r="D166" s="1694"/>
      <c r="E166" s="1694"/>
      <c r="F166" s="1694"/>
      <c r="G166" s="1694"/>
      <c r="H166" s="1694"/>
      <c r="I166" s="1694"/>
      <c r="J166" s="1694"/>
      <c r="K166" s="1694"/>
      <c r="L166" s="1695"/>
      <c r="T166" s="1696"/>
    </row>
    <row r="167" spans="1:20" s="1692" customFormat="1" x14ac:dyDescent="0.25">
      <c r="A167" s="1657"/>
      <c r="B167" s="1694"/>
      <c r="C167" s="1694"/>
      <c r="D167" s="1694"/>
      <c r="E167" s="1694"/>
      <c r="F167" s="1694"/>
      <c r="G167" s="1694"/>
      <c r="H167" s="1694"/>
      <c r="I167" s="1694"/>
      <c r="J167" s="1694"/>
      <c r="K167" s="1694"/>
      <c r="L167" s="1695"/>
      <c r="T167" s="1696"/>
    </row>
    <row r="168" spans="1:20" s="1692" customFormat="1" x14ac:dyDescent="0.25">
      <c r="A168" s="1657"/>
      <c r="B168" s="1694"/>
      <c r="C168" s="1694"/>
      <c r="D168" s="1694"/>
      <c r="E168" s="1694"/>
      <c r="F168" s="1694"/>
      <c r="G168" s="1694"/>
      <c r="H168" s="1694"/>
      <c r="I168" s="1694"/>
      <c r="J168" s="1694"/>
      <c r="K168" s="1694"/>
      <c r="L168" s="1695"/>
      <c r="T168" s="1696"/>
    </row>
    <row r="169" spans="1:20" s="1692" customFormat="1" x14ac:dyDescent="0.25">
      <c r="A169" s="1657"/>
      <c r="B169" s="1694"/>
      <c r="C169" s="1694"/>
      <c r="D169" s="1694"/>
      <c r="E169" s="1694"/>
      <c r="F169" s="1694"/>
      <c r="G169" s="1694"/>
      <c r="H169" s="1694"/>
      <c r="I169" s="1694"/>
      <c r="J169" s="1694"/>
      <c r="K169" s="1694"/>
      <c r="L169" s="1695"/>
      <c r="T169" s="1696"/>
    </row>
    <row r="170" spans="1:20" s="1692" customFormat="1" x14ac:dyDescent="0.25">
      <c r="A170" s="1657"/>
      <c r="B170" s="1694"/>
      <c r="C170" s="1694"/>
      <c r="D170" s="1694"/>
      <c r="E170" s="1694"/>
      <c r="F170" s="1694"/>
      <c r="G170" s="1694"/>
      <c r="H170" s="1694"/>
      <c r="I170" s="1694"/>
      <c r="J170" s="1694"/>
      <c r="K170" s="1694"/>
      <c r="L170" s="1695"/>
      <c r="T170" s="1696"/>
    </row>
    <row r="171" spans="1:20" s="1692" customFormat="1" x14ac:dyDescent="0.25">
      <c r="A171" s="1657"/>
      <c r="B171" s="1694"/>
      <c r="C171" s="1694"/>
      <c r="D171" s="1694"/>
      <c r="E171" s="1694"/>
      <c r="F171" s="1694"/>
      <c r="G171" s="1694"/>
      <c r="H171" s="1694"/>
      <c r="I171" s="1694"/>
      <c r="J171" s="1694"/>
      <c r="K171" s="1694"/>
      <c r="L171" s="1695"/>
      <c r="T171" s="1696"/>
    </row>
    <row r="172" spans="1:20" s="1692" customFormat="1" x14ac:dyDescent="0.25">
      <c r="A172" s="1657"/>
      <c r="B172" s="1694"/>
      <c r="C172" s="1694"/>
      <c r="D172" s="1694"/>
      <c r="E172" s="1694"/>
      <c r="F172" s="1694"/>
      <c r="G172" s="1694"/>
      <c r="H172" s="1694"/>
      <c r="I172" s="1694"/>
      <c r="J172" s="1694"/>
      <c r="K172" s="1694"/>
      <c r="L172" s="1695"/>
      <c r="T172" s="1696"/>
    </row>
    <row r="173" spans="1:20" s="1692" customFormat="1" x14ac:dyDescent="0.25">
      <c r="A173" s="1657"/>
      <c r="B173" s="1694"/>
      <c r="C173" s="1694"/>
      <c r="D173" s="1694"/>
      <c r="E173" s="1694"/>
      <c r="F173" s="1694"/>
      <c r="G173" s="1694"/>
      <c r="H173" s="1694"/>
      <c r="I173" s="1694"/>
      <c r="J173" s="1694"/>
      <c r="K173" s="1694"/>
      <c r="L173" s="1695"/>
      <c r="T173" s="1696"/>
    </row>
    <row r="174" spans="1:20" s="1692" customFormat="1" x14ac:dyDescent="0.25">
      <c r="A174" s="1657"/>
      <c r="B174" s="1694"/>
      <c r="C174" s="1694"/>
      <c r="D174" s="1694"/>
      <c r="E174" s="1694"/>
      <c r="F174" s="1694"/>
      <c r="G174" s="1694"/>
      <c r="H174" s="1694"/>
      <c r="I174" s="1694"/>
      <c r="J174" s="1694"/>
      <c r="K174" s="1694"/>
      <c r="L174" s="1695"/>
      <c r="T174" s="1696"/>
    </row>
    <row r="175" spans="1:20" s="1692" customFormat="1" x14ac:dyDescent="0.25">
      <c r="A175" s="1657"/>
      <c r="B175" s="1694"/>
      <c r="C175" s="1694"/>
      <c r="D175" s="1694"/>
      <c r="E175" s="1694"/>
      <c r="F175" s="1694"/>
      <c r="G175" s="1694"/>
      <c r="H175" s="1694"/>
      <c r="I175" s="1694"/>
      <c r="J175" s="1694"/>
      <c r="K175" s="1694"/>
      <c r="L175" s="1695"/>
      <c r="T175" s="1696"/>
    </row>
    <row r="176" spans="1:20" s="1692" customFormat="1" x14ac:dyDescent="0.25">
      <c r="A176" s="1657"/>
      <c r="B176" s="1694"/>
      <c r="C176" s="1694"/>
      <c r="D176" s="1694"/>
      <c r="E176" s="1694"/>
      <c r="F176" s="1694"/>
      <c r="G176" s="1694"/>
      <c r="H176" s="1694"/>
      <c r="I176" s="1694"/>
      <c r="J176" s="1694"/>
      <c r="K176" s="1694"/>
      <c r="L176" s="1695"/>
      <c r="T176" s="1696"/>
    </row>
    <row r="177" spans="1:20" s="1692" customFormat="1" x14ac:dyDescent="0.25">
      <c r="A177" s="1657"/>
      <c r="B177" s="1694"/>
      <c r="C177" s="1694"/>
      <c r="D177" s="1694"/>
      <c r="E177" s="1694"/>
      <c r="F177" s="1694"/>
      <c r="G177" s="1694"/>
      <c r="H177" s="1694"/>
      <c r="I177" s="1694"/>
      <c r="J177" s="1694"/>
      <c r="K177" s="1694"/>
      <c r="L177" s="1695"/>
      <c r="T177" s="1696"/>
    </row>
    <row r="178" spans="1:20" s="1692" customFormat="1" x14ac:dyDescent="0.25">
      <c r="A178" s="1657"/>
      <c r="B178" s="1694"/>
      <c r="C178" s="1694"/>
      <c r="D178" s="1694"/>
      <c r="E178" s="1694"/>
      <c r="F178" s="1694"/>
      <c r="G178" s="1694"/>
      <c r="H178" s="1694"/>
      <c r="I178" s="1694"/>
      <c r="J178" s="1694"/>
      <c r="K178" s="1694"/>
      <c r="L178" s="1695"/>
      <c r="T178" s="1696"/>
    </row>
    <row r="179" spans="1:20" s="1692" customFormat="1" x14ac:dyDescent="0.25">
      <c r="A179" s="1657"/>
      <c r="B179" s="1694"/>
      <c r="C179" s="1694"/>
      <c r="D179" s="1694"/>
      <c r="E179" s="1694"/>
      <c r="F179" s="1694"/>
      <c r="G179" s="1694"/>
      <c r="H179" s="1694"/>
      <c r="I179" s="1694"/>
      <c r="J179" s="1694"/>
      <c r="K179" s="1694"/>
      <c r="L179" s="1695"/>
      <c r="T179" s="1696"/>
    </row>
    <row r="180" spans="1:20" s="1692" customFormat="1" x14ac:dyDescent="0.25">
      <c r="A180" s="1657"/>
      <c r="B180" s="1694"/>
      <c r="C180" s="1694"/>
      <c r="D180" s="1694"/>
      <c r="E180" s="1694"/>
      <c r="F180" s="1694"/>
      <c r="G180" s="1694"/>
      <c r="H180" s="1694"/>
      <c r="I180" s="1694"/>
      <c r="J180" s="1694"/>
      <c r="K180" s="1694"/>
      <c r="L180" s="1695"/>
      <c r="T180" s="1696"/>
    </row>
    <row r="181" spans="1:20" s="1692" customFormat="1" x14ac:dyDescent="0.25">
      <c r="A181" s="1657"/>
      <c r="B181" s="1694"/>
      <c r="C181" s="1694"/>
      <c r="D181" s="1694"/>
      <c r="E181" s="1694"/>
      <c r="F181" s="1694"/>
      <c r="G181" s="1694"/>
      <c r="H181" s="1694"/>
      <c r="I181" s="1694"/>
      <c r="J181" s="1694"/>
      <c r="K181" s="1694"/>
      <c r="L181" s="1695"/>
      <c r="T181" s="1696"/>
    </row>
    <row r="182" spans="1:20" s="1692" customFormat="1" x14ac:dyDescent="0.25">
      <c r="A182" s="1657"/>
      <c r="B182" s="1694"/>
      <c r="C182" s="1694"/>
      <c r="D182" s="1694"/>
      <c r="E182" s="1694"/>
      <c r="F182" s="1694"/>
      <c r="G182" s="1694"/>
      <c r="H182" s="1694"/>
      <c r="I182" s="1694"/>
      <c r="J182" s="1694"/>
      <c r="K182" s="1694"/>
      <c r="L182" s="1695"/>
      <c r="T182" s="1696"/>
    </row>
    <row r="183" spans="1:20" s="1692" customFormat="1" x14ac:dyDescent="0.25">
      <c r="A183" s="1657"/>
      <c r="B183" s="1694"/>
      <c r="C183" s="1694"/>
      <c r="D183" s="1694"/>
      <c r="E183" s="1694"/>
      <c r="F183" s="1694"/>
      <c r="G183" s="1694"/>
      <c r="H183" s="1694"/>
      <c r="I183" s="1694"/>
      <c r="J183" s="1694"/>
      <c r="K183" s="1694"/>
      <c r="L183" s="1695"/>
      <c r="T183" s="1696"/>
    </row>
    <row r="184" spans="1:20" s="1692" customFormat="1" x14ac:dyDescent="0.25">
      <c r="A184" s="1657"/>
      <c r="B184" s="1694"/>
      <c r="C184" s="1694"/>
      <c r="D184" s="1694"/>
      <c r="E184" s="1694"/>
      <c r="F184" s="1694"/>
      <c r="G184" s="1694"/>
      <c r="H184" s="1694"/>
      <c r="I184" s="1694"/>
      <c r="J184" s="1694"/>
      <c r="K184" s="1694"/>
      <c r="L184" s="1695"/>
      <c r="T184" s="1696"/>
    </row>
    <row r="185" spans="1:20" s="1692" customFormat="1" x14ac:dyDescent="0.25">
      <c r="A185" s="1657"/>
      <c r="B185" s="1694"/>
      <c r="C185" s="1694"/>
      <c r="D185" s="1694"/>
      <c r="E185" s="1694"/>
      <c r="F185" s="1694"/>
      <c r="G185" s="1694"/>
      <c r="H185" s="1694"/>
      <c r="I185" s="1694"/>
      <c r="J185" s="1694"/>
      <c r="K185" s="1694"/>
      <c r="L185" s="1695"/>
      <c r="T185" s="1696"/>
    </row>
    <row r="186" spans="1:20" s="1692" customFormat="1" x14ac:dyDescent="0.25">
      <c r="A186" s="1657"/>
      <c r="B186" s="1694"/>
      <c r="C186" s="1694"/>
      <c r="D186" s="1694"/>
      <c r="E186" s="1694"/>
      <c r="F186" s="1694"/>
      <c r="G186" s="1694"/>
      <c r="H186" s="1694"/>
      <c r="I186" s="1694"/>
      <c r="J186" s="1694"/>
      <c r="K186" s="1694"/>
      <c r="L186" s="1695"/>
      <c r="T186" s="1696"/>
    </row>
    <row r="187" spans="1:20" s="1692" customFormat="1" x14ac:dyDescent="0.25">
      <c r="A187" s="1657"/>
      <c r="B187" s="1694"/>
      <c r="C187" s="1694"/>
      <c r="D187" s="1694"/>
      <c r="E187" s="1694"/>
      <c r="F187" s="1694"/>
      <c r="G187" s="1694"/>
      <c r="H187" s="1694"/>
      <c r="I187" s="1694"/>
      <c r="J187" s="1694"/>
      <c r="K187" s="1694"/>
      <c r="L187" s="1695"/>
      <c r="T187" s="1696"/>
    </row>
    <row r="188" spans="1:20" s="1692" customFormat="1" x14ac:dyDescent="0.25">
      <c r="A188" s="1657"/>
      <c r="B188" s="1694"/>
      <c r="C188" s="1694"/>
      <c r="D188" s="1694"/>
      <c r="E188" s="1694"/>
      <c r="F188" s="1694"/>
      <c r="G188" s="1694"/>
      <c r="H188" s="1694"/>
      <c r="I188" s="1694"/>
      <c r="J188" s="1694"/>
      <c r="K188" s="1694"/>
      <c r="L188" s="1695"/>
      <c r="T188" s="1696"/>
    </row>
    <row r="189" spans="1:20" s="1692" customFormat="1" x14ac:dyDescent="0.25">
      <c r="A189" s="1657"/>
      <c r="B189" s="1694"/>
      <c r="C189" s="1694"/>
      <c r="D189" s="1694"/>
      <c r="E189" s="1694"/>
      <c r="F189" s="1694"/>
      <c r="G189" s="1694"/>
      <c r="H189" s="1694"/>
      <c r="I189" s="1694"/>
      <c r="J189" s="1694"/>
      <c r="K189" s="1694"/>
      <c r="L189" s="1695"/>
      <c r="T189" s="1696"/>
    </row>
    <row r="190" spans="1:20" s="1692" customFormat="1" x14ac:dyDescent="0.25">
      <c r="A190" s="1657"/>
      <c r="B190" s="1694"/>
      <c r="C190" s="1694"/>
      <c r="D190" s="1694"/>
      <c r="E190" s="1694"/>
      <c r="F190" s="1694"/>
      <c r="G190" s="1694"/>
      <c r="H190" s="1694"/>
      <c r="I190" s="1694"/>
      <c r="J190" s="1694"/>
      <c r="K190" s="1694"/>
      <c r="L190" s="1695"/>
      <c r="T190" s="1696"/>
    </row>
    <row r="191" spans="1:20" s="1692" customFormat="1" x14ac:dyDescent="0.25">
      <c r="A191" s="1657"/>
      <c r="B191" s="1694"/>
      <c r="C191" s="1694"/>
      <c r="D191" s="1694"/>
      <c r="E191" s="1694"/>
      <c r="F191" s="1694"/>
      <c r="G191" s="1694"/>
      <c r="H191" s="1694"/>
      <c r="I191" s="1694"/>
      <c r="J191" s="1694"/>
      <c r="K191" s="1694"/>
      <c r="L191" s="1695"/>
      <c r="T191" s="1696"/>
    </row>
    <row r="192" spans="1:20" s="1692" customFormat="1" x14ac:dyDescent="0.25">
      <c r="A192" s="1657"/>
      <c r="B192" s="1694"/>
      <c r="C192" s="1694"/>
      <c r="D192" s="1694"/>
      <c r="E192" s="1694"/>
      <c r="F192" s="1694"/>
      <c r="G192" s="1694"/>
      <c r="H192" s="1694"/>
      <c r="I192" s="1694"/>
      <c r="J192" s="1694"/>
      <c r="K192" s="1694"/>
      <c r="L192" s="1695"/>
      <c r="T192" s="1696"/>
    </row>
    <row r="193" spans="1:20" s="1692" customFormat="1" x14ac:dyDescent="0.25">
      <c r="A193" s="1657"/>
      <c r="B193" s="1694"/>
      <c r="C193" s="1694"/>
      <c r="D193" s="1694"/>
      <c r="E193" s="1694"/>
      <c r="F193" s="1694"/>
      <c r="G193" s="1694"/>
      <c r="H193" s="1694"/>
      <c r="I193" s="1694"/>
      <c r="J193" s="1694"/>
      <c r="K193" s="1694"/>
      <c r="L193" s="1695"/>
      <c r="T193" s="1696"/>
    </row>
    <row r="194" spans="1:20" s="1692" customFormat="1" x14ac:dyDescent="0.25">
      <c r="A194" s="1657"/>
      <c r="B194" s="1694"/>
      <c r="C194" s="1694"/>
      <c r="D194" s="1694"/>
      <c r="E194" s="1694"/>
      <c r="F194" s="1694"/>
      <c r="G194" s="1694"/>
      <c r="H194" s="1694"/>
      <c r="I194" s="1694"/>
      <c r="J194" s="1694"/>
      <c r="K194" s="1694"/>
      <c r="L194" s="1695"/>
      <c r="T194" s="1696"/>
    </row>
    <row r="195" spans="1:20" s="1692" customFormat="1" x14ac:dyDescent="0.25">
      <c r="A195" s="1657"/>
      <c r="B195" s="1694"/>
      <c r="C195" s="1694"/>
      <c r="D195" s="1694"/>
      <c r="E195" s="1694"/>
      <c r="F195" s="1694"/>
      <c r="G195" s="1694"/>
      <c r="H195" s="1694"/>
      <c r="I195" s="1694"/>
      <c r="J195" s="1694"/>
      <c r="K195" s="1694"/>
      <c r="L195" s="1695"/>
      <c r="T195" s="1696"/>
    </row>
    <row r="196" spans="1:20" s="1692" customFormat="1" x14ac:dyDescent="0.25">
      <c r="A196" s="1657"/>
      <c r="B196" s="1694"/>
      <c r="C196" s="1694"/>
      <c r="D196" s="1694"/>
      <c r="E196" s="1694"/>
      <c r="F196" s="1694"/>
      <c r="G196" s="1694"/>
      <c r="H196" s="1694"/>
      <c r="I196" s="1694"/>
      <c r="J196" s="1694"/>
      <c r="K196" s="1694"/>
      <c r="L196" s="1695"/>
      <c r="T196" s="1696"/>
    </row>
    <row r="197" spans="1:20" s="1692" customFormat="1" x14ac:dyDescent="0.25">
      <c r="A197" s="1657"/>
      <c r="B197" s="1694"/>
      <c r="C197" s="1694"/>
      <c r="D197" s="1694"/>
      <c r="E197" s="1694"/>
      <c r="F197" s="1694"/>
      <c r="G197" s="1694"/>
      <c r="H197" s="1694"/>
      <c r="I197" s="1694"/>
      <c r="J197" s="1694"/>
      <c r="K197" s="1694"/>
      <c r="L197" s="1695"/>
      <c r="T197" s="1696"/>
    </row>
    <row r="198" spans="1:20" s="1692" customFormat="1" x14ac:dyDescent="0.25">
      <c r="A198" s="1657"/>
      <c r="B198" s="1694"/>
      <c r="C198" s="1694"/>
      <c r="D198" s="1694"/>
      <c r="E198" s="1694"/>
      <c r="F198" s="1694"/>
      <c r="G198" s="1694"/>
      <c r="H198" s="1694"/>
      <c r="I198" s="1694"/>
      <c r="J198" s="1694"/>
      <c r="K198" s="1694"/>
      <c r="L198" s="1695"/>
      <c r="T198" s="1696"/>
    </row>
    <row r="199" spans="1:20" s="1692" customFormat="1" x14ac:dyDescent="0.25">
      <c r="A199" s="1657"/>
      <c r="B199" s="1694"/>
      <c r="C199" s="1694"/>
      <c r="D199" s="1694"/>
      <c r="E199" s="1694"/>
      <c r="F199" s="1694"/>
      <c r="G199" s="1694"/>
      <c r="H199" s="1694"/>
      <c r="I199" s="1694"/>
      <c r="J199" s="1694"/>
      <c r="K199" s="1694"/>
      <c r="L199" s="1695"/>
      <c r="T199" s="1696"/>
    </row>
    <row r="200" spans="1:20" s="1692" customFormat="1" x14ac:dyDescent="0.25">
      <c r="A200" s="1657"/>
      <c r="B200" s="1694"/>
      <c r="C200" s="1694"/>
      <c r="D200" s="1694"/>
      <c r="E200" s="1694"/>
      <c r="F200" s="1694"/>
      <c r="G200" s="1694"/>
      <c r="H200" s="1694"/>
      <c r="I200" s="1694"/>
      <c r="J200" s="1694"/>
      <c r="K200" s="1694"/>
      <c r="L200" s="1695"/>
      <c r="T200" s="1696"/>
    </row>
    <row r="201" spans="1:20" s="1692" customFormat="1" x14ac:dyDescent="0.25">
      <c r="A201" s="1657"/>
      <c r="B201" s="1694"/>
      <c r="C201" s="1694"/>
      <c r="D201" s="1694"/>
      <c r="E201" s="1694"/>
      <c r="F201" s="1694"/>
      <c r="G201" s="1694"/>
      <c r="H201" s="1694"/>
      <c r="I201" s="1694"/>
      <c r="J201" s="1694"/>
      <c r="K201" s="1694"/>
      <c r="L201" s="1695"/>
      <c r="T201" s="1696"/>
    </row>
    <row r="202" spans="1:20" s="1692" customFormat="1" x14ac:dyDescent="0.25">
      <c r="A202" s="1657"/>
      <c r="B202" s="1694"/>
      <c r="C202" s="1694"/>
      <c r="D202" s="1694"/>
      <c r="E202" s="1694"/>
      <c r="F202" s="1694"/>
      <c r="G202" s="1694"/>
      <c r="H202" s="1694"/>
      <c r="I202" s="1694"/>
      <c r="J202" s="1694"/>
      <c r="K202" s="1694"/>
      <c r="L202" s="1695"/>
      <c r="T202" s="1696"/>
    </row>
    <row r="203" spans="1:20" s="1692" customFormat="1" x14ac:dyDescent="0.25">
      <c r="A203" s="1657"/>
      <c r="B203" s="1694"/>
      <c r="C203" s="1694"/>
      <c r="D203" s="1694"/>
      <c r="E203" s="1694"/>
      <c r="F203" s="1694"/>
      <c r="G203" s="1694"/>
      <c r="H203" s="1694"/>
      <c r="I203" s="1694"/>
      <c r="J203" s="1694"/>
      <c r="K203" s="1694"/>
      <c r="L203" s="1695"/>
      <c r="T203" s="1696"/>
    </row>
    <row r="204" spans="1:20" s="1692" customFormat="1" x14ac:dyDescent="0.25">
      <c r="A204" s="1657"/>
      <c r="B204" s="1694"/>
      <c r="C204" s="1694"/>
      <c r="D204" s="1694"/>
      <c r="E204" s="1694"/>
      <c r="F204" s="1694"/>
      <c r="G204" s="1694"/>
      <c r="H204" s="1694"/>
      <c r="I204" s="1694"/>
      <c r="J204" s="1694"/>
      <c r="K204" s="1694"/>
      <c r="L204" s="1695"/>
      <c r="T204" s="1696"/>
    </row>
    <row r="205" spans="1:20" s="1692" customFormat="1" x14ac:dyDescent="0.25">
      <c r="A205" s="1657"/>
      <c r="B205" s="1694"/>
      <c r="C205" s="1694"/>
      <c r="D205" s="1694"/>
      <c r="E205" s="1694"/>
      <c r="F205" s="1694"/>
      <c r="G205" s="1694"/>
      <c r="H205" s="1694"/>
      <c r="I205" s="1694"/>
      <c r="J205" s="1694"/>
      <c r="K205" s="1694"/>
      <c r="L205" s="1695"/>
      <c r="T205" s="1696"/>
    </row>
    <row r="206" spans="1:20" s="1692" customFormat="1" x14ac:dyDescent="0.25">
      <c r="A206" s="1657"/>
      <c r="B206" s="1694"/>
      <c r="C206" s="1694"/>
      <c r="D206" s="1694"/>
      <c r="E206" s="1694"/>
      <c r="F206" s="1694"/>
      <c r="G206" s="1694"/>
      <c r="H206" s="1694"/>
      <c r="I206" s="1694"/>
      <c r="J206" s="1694"/>
      <c r="K206" s="1694"/>
      <c r="L206" s="1695"/>
      <c r="T206" s="1696"/>
    </row>
    <row r="207" spans="1:20" s="1692" customFormat="1" x14ac:dyDescent="0.25">
      <c r="A207" s="1657"/>
      <c r="B207" s="1694"/>
      <c r="C207" s="1694"/>
      <c r="D207" s="1694"/>
      <c r="E207" s="1694"/>
      <c r="F207" s="1694"/>
      <c r="G207" s="1694"/>
      <c r="H207" s="1694"/>
      <c r="I207" s="1694"/>
      <c r="J207" s="1694"/>
      <c r="K207" s="1694"/>
      <c r="L207" s="1695"/>
      <c r="T207" s="1696"/>
    </row>
    <row r="208" spans="1:20" s="1692" customFormat="1" x14ac:dyDescent="0.25">
      <c r="A208" s="1657"/>
      <c r="B208" s="1694"/>
      <c r="C208" s="1694"/>
      <c r="D208" s="1694"/>
      <c r="E208" s="1694"/>
      <c r="F208" s="1694"/>
      <c r="G208" s="1694"/>
      <c r="H208" s="1694"/>
      <c r="I208" s="1694"/>
      <c r="J208" s="1694"/>
      <c r="K208" s="1694"/>
      <c r="L208" s="1695"/>
      <c r="T208" s="1696"/>
    </row>
    <row r="209" spans="1:20" s="1692" customFormat="1" x14ac:dyDescent="0.25">
      <c r="A209" s="1657"/>
      <c r="B209" s="1694"/>
      <c r="C209" s="1694"/>
      <c r="D209" s="1694"/>
      <c r="E209" s="1694"/>
      <c r="F209" s="1694"/>
      <c r="G209" s="1694"/>
      <c r="H209" s="1694"/>
      <c r="I209" s="1694"/>
      <c r="J209" s="1694"/>
      <c r="K209" s="1694"/>
      <c r="L209" s="1695"/>
      <c r="T209" s="1696"/>
    </row>
    <row r="210" spans="1:20" s="1692" customFormat="1" x14ac:dyDescent="0.25">
      <c r="A210" s="1657"/>
      <c r="B210" s="1694"/>
      <c r="C210" s="1694"/>
      <c r="D210" s="1694"/>
      <c r="E210" s="1694"/>
      <c r="F210" s="1694"/>
      <c r="G210" s="1694"/>
      <c r="H210" s="1694"/>
      <c r="I210" s="1694"/>
      <c r="J210" s="1694"/>
      <c r="K210" s="1694"/>
      <c r="L210" s="1695"/>
      <c r="T210" s="1696"/>
    </row>
    <row r="211" spans="1:20" s="1692" customFormat="1" x14ac:dyDescent="0.25">
      <c r="A211" s="1657"/>
      <c r="B211" s="1694"/>
      <c r="C211" s="1694"/>
      <c r="D211" s="1694"/>
      <c r="E211" s="1694"/>
      <c r="F211" s="1694"/>
      <c r="G211" s="1694"/>
      <c r="H211" s="1694"/>
      <c r="I211" s="1694"/>
      <c r="J211" s="1694"/>
      <c r="K211" s="1694"/>
      <c r="L211" s="1695"/>
      <c r="T211" s="1696"/>
    </row>
    <row r="212" spans="1:20" s="1692" customFormat="1" x14ac:dyDescent="0.25">
      <c r="A212" s="1657"/>
      <c r="B212" s="1694"/>
      <c r="C212" s="1694"/>
      <c r="D212" s="1694"/>
      <c r="E212" s="1694"/>
      <c r="F212" s="1694"/>
      <c r="G212" s="1694"/>
      <c r="H212" s="1694"/>
      <c r="I212" s="1694"/>
      <c r="J212" s="1694"/>
      <c r="K212" s="1694"/>
      <c r="L212" s="1695"/>
      <c r="T212" s="1696"/>
    </row>
    <row r="213" spans="1:20" s="1692" customFormat="1" x14ac:dyDescent="0.25">
      <c r="A213" s="1657"/>
      <c r="B213" s="1694"/>
      <c r="C213" s="1694"/>
      <c r="D213" s="1694"/>
      <c r="E213" s="1694"/>
      <c r="F213" s="1694"/>
      <c r="G213" s="1694"/>
      <c r="H213" s="1694"/>
      <c r="I213" s="1694"/>
      <c r="J213" s="1694"/>
      <c r="K213" s="1694"/>
      <c r="L213" s="1695"/>
      <c r="T213" s="1696"/>
    </row>
    <row r="214" spans="1:20" s="1692" customFormat="1" x14ac:dyDescent="0.25">
      <c r="A214" s="1657"/>
      <c r="B214" s="1694"/>
      <c r="C214" s="1694"/>
      <c r="D214" s="1694"/>
      <c r="E214" s="1694"/>
      <c r="F214" s="1694"/>
      <c r="G214" s="1694"/>
      <c r="H214" s="1694"/>
      <c r="I214" s="1694"/>
      <c r="J214" s="1694"/>
      <c r="K214" s="1694"/>
      <c r="L214" s="1695"/>
      <c r="T214" s="1696"/>
    </row>
    <row r="215" spans="1:20" s="1692" customFormat="1" x14ac:dyDescent="0.25">
      <c r="A215" s="1657"/>
      <c r="B215" s="1694"/>
      <c r="C215" s="1694"/>
      <c r="D215" s="1694"/>
      <c r="E215" s="1694"/>
      <c r="F215" s="1694"/>
      <c r="G215" s="1694"/>
      <c r="H215" s="1694"/>
      <c r="I215" s="1694"/>
      <c r="J215" s="1694"/>
      <c r="K215" s="1694"/>
      <c r="L215" s="1695"/>
      <c r="T215" s="1696"/>
    </row>
    <row r="216" spans="1:20" s="1692" customFormat="1" x14ac:dyDescent="0.25">
      <c r="A216" s="1657"/>
      <c r="B216" s="1694"/>
      <c r="C216" s="1694"/>
      <c r="D216" s="1694"/>
      <c r="E216" s="1694"/>
      <c r="F216" s="1694"/>
      <c r="G216" s="1694"/>
      <c r="H216" s="1694"/>
      <c r="I216" s="1694"/>
      <c r="J216" s="1694"/>
      <c r="K216" s="1694"/>
      <c r="L216" s="1695"/>
      <c r="T216" s="1696"/>
    </row>
    <row r="217" spans="1:20" s="1692" customFormat="1" x14ac:dyDescent="0.25">
      <c r="A217" s="1657"/>
      <c r="B217" s="1694"/>
      <c r="C217" s="1694"/>
      <c r="D217" s="1694"/>
      <c r="E217" s="1694"/>
      <c r="F217" s="1694"/>
      <c r="G217" s="1694"/>
      <c r="H217" s="1694"/>
      <c r="I217" s="1694"/>
      <c r="J217" s="1694"/>
      <c r="K217" s="1694"/>
      <c r="L217" s="1695"/>
      <c r="T217" s="1696"/>
    </row>
    <row r="218" spans="1:20" s="1692" customFormat="1" x14ac:dyDescent="0.25">
      <c r="A218" s="1657"/>
      <c r="B218" s="1694"/>
      <c r="C218" s="1694"/>
      <c r="D218" s="1694"/>
      <c r="E218" s="1694"/>
      <c r="F218" s="1694"/>
      <c r="G218" s="1694"/>
      <c r="H218" s="1694"/>
      <c r="I218" s="1694"/>
      <c r="J218" s="1694"/>
      <c r="K218" s="1694"/>
      <c r="L218" s="1695"/>
      <c r="T218" s="1696"/>
    </row>
    <row r="219" spans="1:20" s="1692" customFormat="1" x14ac:dyDescent="0.25">
      <c r="A219" s="1657"/>
      <c r="B219" s="1694"/>
      <c r="C219" s="1694"/>
      <c r="D219" s="1694"/>
      <c r="E219" s="1694"/>
      <c r="F219" s="1694"/>
      <c r="G219" s="1694"/>
      <c r="H219" s="1694"/>
      <c r="I219" s="1694"/>
      <c r="J219" s="1694"/>
      <c r="K219" s="1694"/>
      <c r="L219" s="1695"/>
      <c r="T219" s="1696"/>
    </row>
    <row r="220" spans="1:20" s="1692" customFormat="1" x14ac:dyDescent="0.25">
      <c r="A220" s="1657"/>
      <c r="B220" s="1694"/>
      <c r="C220" s="1694"/>
      <c r="D220" s="1694"/>
      <c r="E220" s="1694"/>
      <c r="F220" s="1694"/>
      <c r="G220" s="1694"/>
      <c r="H220" s="1694"/>
      <c r="I220" s="1694"/>
      <c r="J220" s="1694"/>
      <c r="K220" s="1694"/>
      <c r="L220" s="1695"/>
      <c r="T220" s="1696"/>
    </row>
    <row r="221" spans="1:20" s="1692" customFormat="1" x14ac:dyDescent="0.25">
      <c r="A221" s="1657"/>
      <c r="B221" s="1694"/>
      <c r="C221" s="1694"/>
      <c r="D221" s="1694"/>
      <c r="E221" s="1694"/>
      <c r="F221" s="1694"/>
      <c r="G221" s="1694"/>
      <c r="H221" s="1694"/>
      <c r="I221" s="1694"/>
      <c r="J221" s="1694"/>
      <c r="K221" s="1694"/>
      <c r="L221" s="1695"/>
      <c r="T221" s="1696"/>
    </row>
    <row r="222" spans="1:20" s="1692" customFormat="1" x14ac:dyDescent="0.25">
      <c r="A222" s="1657"/>
      <c r="B222" s="1694"/>
      <c r="C222" s="1694"/>
      <c r="D222" s="1694"/>
      <c r="E222" s="1694"/>
      <c r="F222" s="1694"/>
      <c r="G222" s="1694"/>
      <c r="H222" s="1694"/>
      <c r="I222" s="1694"/>
      <c r="J222" s="1694"/>
      <c r="K222" s="1694"/>
      <c r="L222" s="1695"/>
      <c r="T222" s="1696"/>
    </row>
    <row r="223" spans="1:20" s="1692" customFormat="1" x14ac:dyDescent="0.25">
      <c r="A223" s="1657"/>
      <c r="B223" s="1694"/>
      <c r="C223" s="1694"/>
      <c r="D223" s="1694"/>
      <c r="E223" s="1694"/>
      <c r="F223" s="1694"/>
      <c r="G223" s="1694"/>
      <c r="H223" s="1694"/>
      <c r="I223" s="1694"/>
      <c r="J223" s="1694"/>
      <c r="K223" s="1694"/>
      <c r="L223" s="1695"/>
      <c r="T223" s="1696"/>
    </row>
    <row r="224" spans="1:20" s="1692" customFormat="1" x14ac:dyDescent="0.25">
      <c r="A224" s="1657"/>
      <c r="B224" s="1694"/>
      <c r="C224" s="1694"/>
      <c r="D224" s="1694"/>
      <c r="E224" s="1694"/>
      <c r="F224" s="1694"/>
      <c r="G224" s="1694"/>
      <c r="H224" s="1694"/>
      <c r="I224" s="1694"/>
      <c r="J224" s="1694"/>
      <c r="K224" s="1694"/>
      <c r="L224" s="1695"/>
      <c r="T224" s="1696"/>
    </row>
    <row r="225" spans="1:20" s="1692" customFormat="1" x14ac:dyDescent="0.25">
      <c r="A225" s="1657"/>
      <c r="B225" s="1694"/>
      <c r="C225" s="1694"/>
      <c r="D225" s="1694"/>
      <c r="E225" s="1694"/>
      <c r="F225" s="1694"/>
      <c r="G225" s="1694"/>
      <c r="H225" s="1694"/>
      <c r="I225" s="1694"/>
      <c r="J225" s="1694"/>
      <c r="K225" s="1694"/>
      <c r="L225" s="1695"/>
      <c r="T225" s="1696"/>
    </row>
    <row r="226" spans="1:20" s="1692" customFormat="1" x14ac:dyDescent="0.25">
      <c r="A226" s="1657"/>
      <c r="B226" s="1694"/>
      <c r="C226" s="1694"/>
      <c r="D226" s="1694"/>
      <c r="E226" s="1694"/>
      <c r="F226" s="1694"/>
      <c r="G226" s="1694"/>
      <c r="H226" s="1694"/>
      <c r="I226" s="1694"/>
      <c r="J226" s="1694"/>
      <c r="K226" s="1694"/>
      <c r="L226" s="1695"/>
      <c r="T226" s="1696"/>
    </row>
    <row r="227" spans="1:20" s="1692" customFormat="1" x14ac:dyDescent="0.25">
      <c r="A227" s="1657"/>
      <c r="B227" s="1694"/>
      <c r="C227" s="1694"/>
      <c r="D227" s="1694"/>
      <c r="E227" s="1694"/>
      <c r="F227" s="1694"/>
      <c r="G227" s="1694"/>
      <c r="H227" s="1694"/>
      <c r="I227" s="1694"/>
      <c r="J227" s="1694"/>
      <c r="K227" s="1694"/>
      <c r="L227" s="1695"/>
      <c r="T227" s="1696"/>
    </row>
    <row r="228" spans="1:20" s="1692" customFormat="1" x14ac:dyDescent="0.25">
      <c r="A228" s="1657"/>
      <c r="B228" s="1694"/>
      <c r="C228" s="1694"/>
      <c r="D228" s="1694"/>
      <c r="E228" s="1694"/>
      <c r="F228" s="1694"/>
      <c r="G228" s="1694"/>
      <c r="H228" s="1694"/>
      <c r="I228" s="1694"/>
      <c r="J228" s="1694"/>
      <c r="K228" s="1694"/>
      <c r="L228" s="1695"/>
      <c r="T228" s="1696"/>
    </row>
    <row r="229" spans="1:20" s="1692" customFormat="1" x14ac:dyDescent="0.25">
      <c r="A229" s="1657"/>
      <c r="B229" s="1694"/>
      <c r="C229" s="1694"/>
      <c r="D229" s="1694"/>
      <c r="E229" s="1694"/>
      <c r="F229" s="1694"/>
      <c r="G229" s="1694"/>
      <c r="H229" s="1694"/>
      <c r="I229" s="1694"/>
      <c r="J229" s="1694"/>
      <c r="K229" s="1694"/>
      <c r="L229" s="1695"/>
      <c r="T229" s="1696"/>
    </row>
    <row r="230" spans="1:20" s="1692" customFormat="1" x14ac:dyDescent="0.25">
      <c r="A230" s="1657"/>
      <c r="B230" s="1694"/>
      <c r="C230" s="1694"/>
      <c r="D230" s="1694"/>
      <c r="E230" s="1694"/>
      <c r="F230" s="1694"/>
      <c r="G230" s="1694"/>
      <c r="H230" s="1694"/>
      <c r="I230" s="1694"/>
      <c r="J230" s="1694"/>
      <c r="K230" s="1694"/>
      <c r="L230" s="1695"/>
      <c r="T230" s="1696"/>
    </row>
    <row r="231" spans="1:20" s="1692" customFormat="1" x14ac:dyDescent="0.25">
      <c r="A231" s="1657"/>
      <c r="B231" s="1694"/>
      <c r="C231" s="1694"/>
      <c r="D231" s="1694"/>
      <c r="E231" s="1694"/>
      <c r="F231" s="1694"/>
      <c r="G231" s="1694"/>
      <c r="H231" s="1694"/>
      <c r="I231" s="1694"/>
      <c r="J231" s="1694"/>
      <c r="K231" s="1694"/>
      <c r="L231" s="1695"/>
      <c r="T231" s="1696"/>
    </row>
    <row r="232" spans="1:20" s="1692" customFormat="1" x14ac:dyDescent="0.25">
      <c r="A232" s="1657"/>
      <c r="B232" s="1694"/>
      <c r="C232" s="1694"/>
      <c r="D232" s="1694"/>
      <c r="E232" s="1694"/>
      <c r="F232" s="1694"/>
      <c r="G232" s="1694"/>
      <c r="H232" s="1694"/>
      <c r="I232" s="1694"/>
      <c r="J232" s="1694"/>
      <c r="K232" s="1694"/>
      <c r="L232" s="1695"/>
      <c r="T232" s="1696"/>
    </row>
    <row r="233" spans="1:20" s="1692" customFormat="1" x14ac:dyDescent="0.25">
      <c r="A233" s="1657"/>
      <c r="B233" s="1694"/>
      <c r="C233" s="1694"/>
      <c r="D233" s="1694"/>
      <c r="E233" s="1694"/>
      <c r="F233" s="1694"/>
      <c r="G233" s="1694"/>
      <c r="H233" s="1694"/>
      <c r="I233" s="1694"/>
      <c r="J233" s="1694"/>
      <c r="K233" s="1694"/>
      <c r="L233" s="1695"/>
      <c r="T233" s="1696"/>
    </row>
    <row r="234" spans="1:20" s="1692" customFormat="1" x14ac:dyDescent="0.25">
      <c r="A234" s="1657"/>
      <c r="B234" s="1694"/>
      <c r="C234" s="1694"/>
      <c r="D234" s="1694"/>
      <c r="E234" s="1694"/>
      <c r="F234" s="1694"/>
      <c r="G234" s="1694"/>
      <c r="H234" s="1694"/>
      <c r="I234" s="1694"/>
      <c r="J234" s="1694"/>
      <c r="K234" s="1694"/>
      <c r="L234" s="1695"/>
      <c r="T234" s="1696"/>
    </row>
    <row r="235" spans="1:20" s="1692" customFormat="1" x14ac:dyDescent="0.25">
      <c r="A235" s="1657"/>
      <c r="B235" s="1694"/>
      <c r="C235" s="1694"/>
      <c r="D235" s="1694"/>
      <c r="E235" s="1694"/>
      <c r="F235" s="1694"/>
      <c r="G235" s="1694"/>
      <c r="H235" s="1694"/>
      <c r="I235" s="1694"/>
      <c r="J235" s="1694"/>
      <c r="K235" s="1694"/>
      <c r="L235" s="1695"/>
      <c r="T235" s="1696"/>
    </row>
    <row r="236" spans="1:20" s="1692" customFormat="1" x14ac:dyDescent="0.25">
      <c r="A236" s="1657"/>
      <c r="B236" s="1694"/>
      <c r="C236" s="1694"/>
      <c r="D236" s="1694"/>
      <c r="E236" s="1694"/>
      <c r="F236" s="1694"/>
      <c r="G236" s="1694"/>
      <c r="H236" s="1694"/>
      <c r="I236" s="1694"/>
      <c r="J236" s="1694"/>
      <c r="K236" s="1694"/>
      <c r="L236" s="1695"/>
      <c r="T236" s="1696"/>
    </row>
    <row r="237" spans="1:20" s="1692" customFormat="1" x14ac:dyDescent="0.25">
      <c r="A237" s="1657"/>
      <c r="B237" s="1694"/>
      <c r="C237" s="1694"/>
      <c r="D237" s="1694"/>
      <c r="E237" s="1694"/>
      <c r="F237" s="1694"/>
      <c r="G237" s="1694"/>
      <c r="H237" s="1694"/>
      <c r="I237" s="1694"/>
      <c r="J237" s="1694"/>
      <c r="K237" s="1694"/>
      <c r="L237" s="1695"/>
      <c r="T237" s="1696"/>
    </row>
    <row r="238" spans="1:20" s="1692" customFormat="1" x14ac:dyDescent="0.25">
      <c r="A238" s="1657"/>
      <c r="B238" s="1694"/>
      <c r="C238" s="1694"/>
      <c r="D238" s="1694"/>
      <c r="E238" s="1694"/>
      <c r="F238" s="1694"/>
      <c r="G238" s="1694"/>
      <c r="H238" s="1694"/>
      <c r="I238" s="1694"/>
      <c r="J238" s="1694"/>
      <c r="K238" s="1694"/>
      <c r="L238" s="1695"/>
      <c r="T238" s="1696"/>
    </row>
    <row r="239" spans="1:20" s="1692" customFormat="1" x14ac:dyDescent="0.25">
      <c r="A239" s="1657"/>
      <c r="B239" s="1694"/>
      <c r="C239" s="1694"/>
      <c r="D239" s="1694"/>
      <c r="E239" s="1694"/>
      <c r="F239" s="1694"/>
      <c r="G239" s="1694"/>
      <c r="H239" s="1694"/>
      <c r="I239" s="1694"/>
      <c r="J239" s="1694"/>
      <c r="K239" s="1694"/>
      <c r="L239" s="1695"/>
      <c r="T239" s="1696"/>
    </row>
    <row r="240" spans="1:20" s="1692" customFormat="1" x14ac:dyDescent="0.25">
      <c r="A240" s="1657"/>
      <c r="B240" s="1694"/>
      <c r="C240" s="1694"/>
      <c r="D240" s="1694"/>
      <c r="E240" s="1694"/>
      <c r="F240" s="1694"/>
      <c r="G240" s="1694"/>
      <c r="H240" s="1694"/>
      <c r="I240" s="1694"/>
      <c r="J240" s="1694"/>
      <c r="K240" s="1694"/>
      <c r="L240" s="1695"/>
      <c r="T240" s="1696"/>
    </row>
    <row r="241" spans="1:20" s="1692" customFormat="1" x14ac:dyDescent="0.25">
      <c r="A241" s="1657"/>
      <c r="B241" s="1694"/>
      <c r="C241" s="1694"/>
      <c r="D241" s="1694"/>
      <c r="E241" s="1694"/>
      <c r="F241" s="1694"/>
      <c r="G241" s="1694"/>
      <c r="H241" s="1694"/>
      <c r="I241" s="1694"/>
      <c r="J241" s="1694"/>
      <c r="K241" s="1694"/>
      <c r="L241" s="1695"/>
      <c r="T241" s="1696"/>
    </row>
    <row r="242" spans="1:20" s="1692" customFormat="1" x14ac:dyDescent="0.25">
      <c r="A242" s="1657"/>
      <c r="B242" s="1694"/>
      <c r="C242" s="1694"/>
      <c r="D242" s="1694"/>
      <c r="E242" s="1694"/>
      <c r="F242" s="1694"/>
      <c r="G242" s="1694"/>
      <c r="H242" s="1694"/>
      <c r="I242" s="1694"/>
      <c r="J242" s="1694"/>
      <c r="K242" s="1694"/>
      <c r="L242" s="1695"/>
      <c r="T242" s="1696"/>
    </row>
    <row r="243" spans="1:20" s="1692" customFormat="1" x14ac:dyDescent="0.25">
      <c r="A243" s="1657"/>
      <c r="B243" s="1694"/>
      <c r="C243" s="1694"/>
      <c r="D243" s="1694"/>
      <c r="E243" s="1694"/>
      <c r="F243" s="1694"/>
      <c r="G243" s="1694"/>
      <c r="H243" s="1694"/>
      <c r="I243" s="1694"/>
      <c r="J243" s="1694"/>
      <c r="K243" s="1694"/>
      <c r="L243" s="1695"/>
      <c r="T243" s="1696"/>
    </row>
    <row r="244" spans="1:20" s="1692" customFormat="1" x14ac:dyDescent="0.25">
      <c r="A244" s="1657"/>
      <c r="B244" s="1694"/>
      <c r="C244" s="1694"/>
      <c r="D244" s="1694"/>
      <c r="E244" s="1694"/>
      <c r="F244" s="1694"/>
      <c r="G244" s="1694"/>
      <c r="H244" s="1694"/>
      <c r="I244" s="1694"/>
      <c r="J244" s="1694"/>
      <c r="K244" s="1694"/>
      <c r="L244" s="1695"/>
      <c r="T244" s="1696"/>
    </row>
    <row r="245" spans="1:20" s="1692" customFormat="1" x14ac:dyDescent="0.25">
      <c r="A245" s="1657"/>
      <c r="B245" s="1694"/>
      <c r="C245" s="1694"/>
      <c r="D245" s="1694"/>
      <c r="E245" s="1694"/>
      <c r="F245" s="1694"/>
      <c r="G245" s="1694"/>
      <c r="H245" s="1694"/>
      <c r="I245" s="1694"/>
      <c r="J245" s="1694"/>
      <c r="K245" s="1694"/>
      <c r="L245" s="1695"/>
      <c r="T245" s="1696"/>
    </row>
    <row r="246" spans="1:20" s="1692" customFormat="1" x14ac:dyDescent="0.25">
      <c r="A246" s="1657"/>
      <c r="B246" s="1694"/>
      <c r="C246" s="1694"/>
      <c r="D246" s="1694"/>
      <c r="E246" s="1694"/>
      <c r="F246" s="1694"/>
      <c r="G246" s="1694"/>
      <c r="H246" s="1694"/>
      <c r="I246" s="1694"/>
      <c r="J246" s="1694"/>
      <c r="K246" s="1694"/>
      <c r="L246" s="1695"/>
      <c r="T246" s="1696"/>
    </row>
    <row r="247" spans="1:20" s="1692" customFormat="1" x14ac:dyDescent="0.25">
      <c r="A247" s="1657"/>
      <c r="B247" s="1694"/>
      <c r="C247" s="1694"/>
      <c r="D247" s="1694"/>
      <c r="E247" s="1694"/>
      <c r="F247" s="1694"/>
      <c r="G247" s="1694"/>
      <c r="H247" s="1694"/>
      <c r="I247" s="1694"/>
      <c r="J247" s="1694"/>
      <c r="K247" s="1694"/>
      <c r="L247" s="1695"/>
      <c r="T247" s="1696"/>
    </row>
    <row r="248" spans="1:20" s="1692" customFormat="1" x14ac:dyDescent="0.25">
      <c r="A248" s="1657"/>
      <c r="B248" s="1694"/>
      <c r="C248" s="1694"/>
      <c r="D248" s="1694"/>
      <c r="E248" s="1694"/>
      <c r="F248" s="1694"/>
      <c r="G248" s="1694"/>
      <c r="H248" s="1694"/>
      <c r="I248" s="1694"/>
      <c r="J248" s="1694"/>
      <c r="K248" s="1694"/>
      <c r="L248" s="1695"/>
      <c r="T248" s="1696"/>
    </row>
    <row r="249" spans="1:20" s="1692" customFormat="1" x14ac:dyDescent="0.25">
      <c r="A249" s="1657"/>
      <c r="B249" s="1694"/>
      <c r="C249" s="1694"/>
      <c r="D249" s="1694"/>
      <c r="E249" s="1694"/>
      <c r="F249" s="1694"/>
      <c r="G249" s="1694"/>
      <c r="H249" s="1694"/>
      <c r="I249" s="1694"/>
      <c r="J249" s="1694"/>
      <c r="K249" s="1694"/>
      <c r="L249" s="1695"/>
      <c r="T249" s="1696"/>
    </row>
    <row r="250" spans="1:20" s="1692" customFormat="1" x14ac:dyDescent="0.25">
      <c r="A250" s="1657"/>
      <c r="B250" s="1694"/>
      <c r="C250" s="1694"/>
      <c r="D250" s="1694"/>
      <c r="E250" s="1694"/>
      <c r="F250" s="1694"/>
      <c r="G250" s="1694"/>
      <c r="H250" s="1694"/>
      <c r="I250" s="1694"/>
      <c r="J250" s="1694"/>
      <c r="K250" s="1694"/>
      <c r="L250" s="1695"/>
      <c r="T250" s="1696"/>
    </row>
    <row r="251" spans="1:20" s="1692" customFormat="1" x14ac:dyDescent="0.25">
      <c r="A251" s="1657"/>
      <c r="B251" s="1694"/>
      <c r="C251" s="1694"/>
      <c r="D251" s="1694"/>
      <c r="E251" s="1694"/>
      <c r="F251" s="1694"/>
      <c r="G251" s="1694"/>
      <c r="H251" s="1694"/>
      <c r="I251" s="1694"/>
      <c r="J251" s="1694"/>
      <c r="K251" s="1694"/>
      <c r="L251" s="1695"/>
      <c r="T251" s="1696"/>
    </row>
    <row r="252" spans="1:20" s="1692" customFormat="1" x14ac:dyDescent="0.25">
      <c r="A252" s="1657"/>
      <c r="B252" s="1694"/>
      <c r="C252" s="1694"/>
      <c r="D252" s="1694"/>
      <c r="E252" s="1694"/>
      <c r="F252" s="1694"/>
      <c r="G252" s="1694"/>
      <c r="H252" s="1694"/>
      <c r="I252" s="1694"/>
      <c r="J252" s="1694"/>
      <c r="K252" s="1694"/>
      <c r="L252" s="1695"/>
      <c r="T252" s="1696"/>
    </row>
    <row r="253" spans="1:20" s="1692" customFormat="1" x14ac:dyDescent="0.25">
      <c r="A253" s="1657"/>
      <c r="B253" s="1694"/>
      <c r="C253" s="1694"/>
      <c r="D253" s="1694"/>
      <c r="E253" s="1694"/>
      <c r="F253" s="1694"/>
      <c r="G253" s="1694"/>
      <c r="H253" s="1694"/>
      <c r="I253" s="1694"/>
      <c r="J253" s="1694"/>
      <c r="K253" s="1694"/>
      <c r="L253" s="1695"/>
      <c r="T253" s="1696"/>
    </row>
    <row r="254" spans="1:20" s="1692" customFormat="1" x14ac:dyDescent="0.25">
      <c r="A254" s="1657"/>
      <c r="B254" s="1694"/>
      <c r="C254" s="1694"/>
      <c r="D254" s="1694"/>
      <c r="E254" s="1694"/>
      <c r="F254" s="1694"/>
      <c r="G254" s="1694"/>
      <c r="H254" s="1694"/>
      <c r="I254" s="1694"/>
      <c r="J254" s="1694"/>
      <c r="K254" s="1694"/>
      <c r="L254" s="1695"/>
      <c r="T254" s="1696"/>
    </row>
    <row r="255" spans="1:20" s="1692" customFormat="1" x14ac:dyDescent="0.25">
      <c r="A255" s="1657"/>
      <c r="B255" s="1694"/>
      <c r="C255" s="1694"/>
      <c r="D255" s="1694"/>
      <c r="E255" s="1694"/>
      <c r="F255" s="1694"/>
      <c r="G255" s="1694"/>
      <c r="H255" s="1694"/>
      <c r="I255" s="1694"/>
      <c r="J255" s="1694"/>
      <c r="K255" s="1694"/>
      <c r="L255" s="1695"/>
      <c r="T255" s="1696"/>
    </row>
    <row r="256" spans="1:20" s="1692" customFormat="1" x14ac:dyDescent="0.25">
      <c r="A256" s="1657"/>
      <c r="B256" s="1694"/>
      <c r="C256" s="1694"/>
      <c r="D256" s="1694"/>
      <c r="E256" s="1694"/>
      <c r="F256" s="1694"/>
      <c r="G256" s="1694"/>
      <c r="H256" s="1694"/>
      <c r="I256" s="1694"/>
      <c r="J256" s="1694"/>
      <c r="K256" s="1694"/>
      <c r="L256" s="1695"/>
      <c r="T256" s="1696"/>
    </row>
    <row r="257" spans="1:20" s="1692" customFormat="1" x14ac:dyDescent="0.25">
      <c r="A257" s="1657"/>
      <c r="B257" s="1694"/>
      <c r="C257" s="1694"/>
      <c r="D257" s="1694"/>
      <c r="E257" s="1694"/>
      <c r="F257" s="1694"/>
      <c r="G257" s="1694"/>
      <c r="H257" s="1694"/>
      <c r="I257" s="1694"/>
      <c r="J257" s="1694"/>
      <c r="K257" s="1694"/>
      <c r="L257" s="1695"/>
      <c r="T257" s="1696"/>
    </row>
    <row r="258" spans="1:20" s="1692" customFormat="1" x14ac:dyDescent="0.25">
      <c r="A258" s="1657"/>
      <c r="B258" s="1694"/>
      <c r="C258" s="1694"/>
      <c r="D258" s="1694"/>
      <c r="E258" s="1694"/>
      <c r="F258" s="1694"/>
      <c r="G258" s="1694"/>
      <c r="H258" s="1694"/>
      <c r="I258" s="1694"/>
      <c r="J258" s="1694"/>
      <c r="K258" s="1694"/>
      <c r="L258" s="1695"/>
      <c r="T258" s="1696"/>
    </row>
    <row r="259" spans="1:20" s="1692" customFormat="1" x14ac:dyDescent="0.25">
      <c r="A259" s="1657"/>
      <c r="B259" s="1694"/>
      <c r="C259" s="1694"/>
      <c r="D259" s="1694"/>
      <c r="E259" s="1694"/>
      <c r="F259" s="1694"/>
      <c r="G259" s="1694"/>
      <c r="H259" s="1694"/>
      <c r="I259" s="1694"/>
      <c r="J259" s="1694"/>
      <c r="K259" s="1694"/>
      <c r="L259" s="1695"/>
      <c r="T259" s="1696"/>
    </row>
    <row r="260" spans="1:20" s="1692" customFormat="1" x14ac:dyDescent="0.25">
      <c r="A260" s="1657"/>
      <c r="B260" s="1694"/>
      <c r="C260" s="1694"/>
      <c r="D260" s="1694"/>
      <c r="E260" s="1694"/>
      <c r="F260" s="1694"/>
      <c r="G260" s="1694"/>
      <c r="H260" s="1694"/>
      <c r="I260" s="1694"/>
      <c r="J260" s="1694"/>
      <c r="K260" s="1694"/>
      <c r="L260" s="1695"/>
      <c r="T260" s="1696"/>
    </row>
    <row r="261" spans="1:20" s="1692" customFormat="1" x14ac:dyDescent="0.25">
      <c r="A261" s="1657"/>
      <c r="B261" s="1694"/>
      <c r="C261" s="1694"/>
      <c r="D261" s="1694"/>
      <c r="E261" s="1694"/>
      <c r="F261" s="1694"/>
      <c r="G261" s="1694"/>
      <c r="H261" s="1694"/>
      <c r="I261" s="1694"/>
      <c r="J261" s="1694"/>
      <c r="K261" s="1694"/>
      <c r="L261" s="1695"/>
      <c r="T261" s="1696"/>
    </row>
    <row r="262" spans="1:20" s="1692" customFormat="1" x14ac:dyDescent="0.25">
      <c r="A262" s="1657"/>
      <c r="B262" s="1694"/>
      <c r="C262" s="1694"/>
      <c r="D262" s="1694"/>
      <c r="E262" s="1694"/>
      <c r="F262" s="1694"/>
      <c r="G262" s="1694"/>
      <c r="H262" s="1694"/>
      <c r="I262" s="1694"/>
      <c r="J262" s="1694"/>
      <c r="K262" s="1694"/>
      <c r="L262" s="1695"/>
      <c r="T262" s="1696"/>
    </row>
    <row r="263" spans="1:20" s="1692" customFormat="1" x14ac:dyDescent="0.25">
      <c r="A263" s="1657"/>
      <c r="B263" s="1694"/>
      <c r="C263" s="1694"/>
      <c r="D263" s="1694"/>
      <c r="E263" s="1694"/>
      <c r="F263" s="1694"/>
      <c r="G263" s="1694"/>
      <c r="H263" s="1694"/>
      <c r="I263" s="1694"/>
      <c r="J263" s="1694"/>
      <c r="K263" s="1694"/>
      <c r="L263" s="1695"/>
      <c r="T263" s="1696"/>
    </row>
    <row r="264" spans="1:20" s="1692" customFormat="1" x14ac:dyDescent="0.25">
      <c r="A264" s="1657"/>
      <c r="B264" s="1694"/>
      <c r="C264" s="1694"/>
      <c r="D264" s="1694"/>
      <c r="E264" s="1694"/>
      <c r="F264" s="1694"/>
      <c r="G264" s="1694"/>
      <c r="H264" s="1694"/>
      <c r="I264" s="1694"/>
      <c r="J264" s="1694"/>
      <c r="K264" s="1694"/>
      <c r="L264" s="1695"/>
      <c r="T264" s="1696"/>
    </row>
    <row r="265" spans="1:20" s="1692" customFormat="1" x14ac:dyDescent="0.25">
      <c r="A265" s="1657"/>
      <c r="B265" s="1694"/>
      <c r="C265" s="1694"/>
      <c r="D265" s="1694"/>
      <c r="E265" s="1694"/>
      <c r="F265" s="1694"/>
      <c r="G265" s="1694"/>
      <c r="H265" s="1694"/>
      <c r="I265" s="1694"/>
      <c r="J265" s="1694"/>
      <c r="K265" s="1694"/>
      <c r="L265" s="1695"/>
      <c r="T265" s="1696"/>
    </row>
    <row r="266" spans="1:20" s="1692" customFormat="1" x14ac:dyDescent="0.25">
      <c r="A266" s="1657"/>
      <c r="B266" s="1694"/>
      <c r="C266" s="1694"/>
      <c r="D266" s="1694"/>
      <c r="E266" s="1694"/>
      <c r="F266" s="1694"/>
      <c r="G266" s="1694"/>
      <c r="H266" s="1694"/>
      <c r="I266" s="1694"/>
      <c r="J266" s="1694"/>
      <c r="K266" s="1694"/>
      <c r="L266" s="1695"/>
      <c r="T266" s="1696"/>
    </row>
    <row r="267" spans="1:20" s="1692" customFormat="1" x14ac:dyDescent="0.25">
      <c r="A267" s="1657"/>
      <c r="B267" s="1694"/>
      <c r="C267" s="1694"/>
      <c r="D267" s="1694"/>
      <c r="E267" s="1694"/>
      <c r="F267" s="1694"/>
      <c r="G267" s="1694"/>
      <c r="H267" s="1694"/>
      <c r="I267" s="1694"/>
      <c r="J267" s="1694"/>
      <c r="K267" s="1694"/>
      <c r="L267" s="1695"/>
      <c r="T267" s="1696"/>
    </row>
    <row r="268" spans="1:20" s="1692" customFormat="1" x14ac:dyDescent="0.25">
      <c r="A268" s="1657"/>
      <c r="B268" s="1694"/>
      <c r="C268" s="1694"/>
      <c r="D268" s="1694"/>
      <c r="E268" s="1694"/>
      <c r="F268" s="1694"/>
      <c r="G268" s="1694"/>
      <c r="H268" s="1694"/>
      <c r="I268" s="1694"/>
      <c r="J268" s="1694"/>
      <c r="K268" s="1694"/>
      <c r="L268" s="1695"/>
      <c r="T268" s="1696"/>
    </row>
    <row r="269" spans="1:20" s="1692" customFormat="1" x14ac:dyDescent="0.25">
      <c r="A269" s="1657"/>
      <c r="B269" s="1694"/>
      <c r="C269" s="1694"/>
      <c r="D269" s="1694"/>
      <c r="E269" s="1694"/>
      <c r="F269" s="1694"/>
      <c r="G269" s="1694"/>
      <c r="H269" s="1694"/>
      <c r="I269" s="1694"/>
      <c r="J269" s="1694"/>
      <c r="K269" s="1694"/>
      <c r="L269" s="1695"/>
      <c r="T269" s="1696"/>
    </row>
    <row r="270" spans="1:20" s="1692" customFormat="1" x14ac:dyDescent="0.25">
      <c r="A270" s="1657"/>
      <c r="B270" s="1694"/>
      <c r="C270" s="1694"/>
      <c r="D270" s="1694"/>
      <c r="E270" s="1694"/>
      <c r="F270" s="1694"/>
      <c r="G270" s="1694"/>
      <c r="H270" s="1694"/>
      <c r="I270" s="1694"/>
      <c r="J270" s="1694"/>
      <c r="K270" s="1694"/>
      <c r="L270" s="1695"/>
      <c r="T270" s="1696"/>
    </row>
    <row r="271" spans="1:20" s="1692" customFormat="1" x14ac:dyDescent="0.25">
      <c r="A271" s="1657"/>
      <c r="B271" s="1694"/>
      <c r="C271" s="1694"/>
      <c r="D271" s="1694"/>
      <c r="E271" s="1694"/>
      <c r="F271" s="1694"/>
      <c r="G271" s="1694"/>
      <c r="H271" s="1694"/>
      <c r="I271" s="1694"/>
      <c r="J271" s="1694"/>
      <c r="K271" s="1694"/>
      <c r="L271" s="1695"/>
      <c r="T271" s="1696"/>
    </row>
    <row r="272" spans="1:20" s="1692" customFormat="1" x14ac:dyDescent="0.25">
      <c r="A272" s="1657"/>
      <c r="B272" s="1694"/>
      <c r="C272" s="1694"/>
      <c r="D272" s="1694"/>
      <c r="E272" s="1694"/>
      <c r="F272" s="1694"/>
      <c r="G272" s="1694"/>
      <c r="H272" s="1694"/>
      <c r="I272" s="1694"/>
      <c r="J272" s="1694"/>
      <c r="K272" s="1694"/>
      <c r="L272" s="1695"/>
      <c r="T272" s="1696"/>
    </row>
    <row r="273" spans="1:20" s="1692" customFormat="1" x14ac:dyDescent="0.25">
      <c r="A273" s="1657"/>
      <c r="B273" s="1694"/>
      <c r="C273" s="1694"/>
      <c r="D273" s="1694"/>
      <c r="E273" s="1694"/>
      <c r="F273" s="1694"/>
      <c r="G273" s="1694"/>
      <c r="H273" s="1694"/>
      <c r="I273" s="1694"/>
      <c r="J273" s="1694"/>
      <c r="K273" s="1694"/>
      <c r="L273" s="1695"/>
      <c r="T273" s="1696"/>
    </row>
    <row r="274" spans="1:20" s="1692" customFormat="1" x14ac:dyDescent="0.25">
      <c r="A274" s="1657"/>
      <c r="B274" s="1694"/>
      <c r="C274" s="1694"/>
      <c r="D274" s="1694"/>
      <c r="E274" s="1694"/>
      <c r="F274" s="1694"/>
      <c r="G274" s="1694"/>
      <c r="H274" s="1694"/>
      <c r="I274" s="1694"/>
      <c r="J274" s="1694"/>
      <c r="K274" s="1694"/>
      <c r="L274" s="1695"/>
      <c r="T274" s="1696"/>
    </row>
    <row r="275" spans="1:20" s="1692" customFormat="1" x14ac:dyDescent="0.25">
      <c r="A275" s="1657"/>
      <c r="B275" s="1694"/>
      <c r="C275" s="1694"/>
      <c r="D275" s="1694"/>
      <c r="E275" s="1694"/>
      <c r="F275" s="1694"/>
      <c r="G275" s="1694"/>
      <c r="H275" s="1694"/>
      <c r="I275" s="1694"/>
      <c r="J275" s="1694"/>
      <c r="K275" s="1694"/>
      <c r="L275" s="1695"/>
      <c r="T275" s="1696"/>
    </row>
    <row r="276" spans="1:20" s="1692" customFormat="1" x14ac:dyDescent="0.25">
      <c r="A276" s="1657"/>
      <c r="B276" s="1694"/>
      <c r="C276" s="1694"/>
      <c r="D276" s="1694"/>
      <c r="E276" s="1694"/>
      <c r="F276" s="1694"/>
      <c r="G276" s="1694"/>
      <c r="H276" s="1694"/>
      <c r="I276" s="1694"/>
      <c r="J276" s="1694"/>
      <c r="K276" s="1694"/>
      <c r="L276" s="1695"/>
      <c r="T276" s="1696"/>
    </row>
    <row r="277" spans="1:20" s="1692" customFormat="1" x14ac:dyDescent="0.25">
      <c r="A277" s="1657"/>
      <c r="B277" s="1694"/>
      <c r="C277" s="1694"/>
      <c r="D277" s="1694"/>
      <c r="E277" s="1694"/>
      <c r="F277" s="1694"/>
      <c r="G277" s="1694"/>
      <c r="H277" s="1694"/>
      <c r="I277" s="1694"/>
      <c r="J277" s="1694"/>
      <c r="K277" s="1694"/>
      <c r="L277" s="1695"/>
      <c r="T277" s="1696"/>
    </row>
    <row r="278" spans="1:20" s="1692" customFormat="1" x14ac:dyDescent="0.25">
      <c r="A278" s="1657"/>
      <c r="B278" s="1694"/>
      <c r="C278" s="1694"/>
      <c r="D278" s="1694"/>
      <c r="E278" s="1694"/>
      <c r="F278" s="1694"/>
      <c r="G278" s="1694"/>
      <c r="H278" s="1694"/>
      <c r="I278" s="1694"/>
      <c r="J278" s="1694"/>
      <c r="K278" s="1694"/>
      <c r="L278" s="1695"/>
      <c r="T278" s="1696"/>
    </row>
    <row r="279" spans="1:20" s="1692" customFormat="1" x14ac:dyDescent="0.25">
      <c r="A279" s="1657"/>
      <c r="B279" s="1694"/>
      <c r="C279" s="1694"/>
      <c r="D279" s="1694"/>
      <c r="E279" s="1694"/>
      <c r="F279" s="1694"/>
      <c r="G279" s="1694"/>
      <c r="H279" s="1694"/>
      <c r="I279" s="1694"/>
      <c r="J279" s="1694"/>
      <c r="K279" s="1694"/>
      <c r="L279" s="1695"/>
      <c r="T279" s="1696"/>
    </row>
    <row r="280" spans="1:20" s="1692" customFormat="1" x14ac:dyDescent="0.25">
      <c r="A280" s="1657"/>
      <c r="B280" s="1694"/>
      <c r="C280" s="1694"/>
      <c r="D280" s="1694"/>
      <c r="E280" s="1694"/>
      <c r="F280" s="1694"/>
      <c r="G280" s="1694"/>
      <c r="H280" s="1694"/>
      <c r="I280" s="1694"/>
      <c r="J280" s="1694"/>
      <c r="K280" s="1694"/>
      <c r="L280" s="1695"/>
      <c r="T280" s="1696"/>
    </row>
    <row r="281" spans="1:20" s="1692" customFormat="1" x14ac:dyDescent="0.25">
      <c r="A281" s="1657"/>
      <c r="B281" s="1694"/>
      <c r="C281" s="1694"/>
      <c r="D281" s="1694"/>
      <c r="E281" s="1694"/>
      <c r="F281" s="1694"/>
      <c r="G281" s="1694"/>
      <c r="H281" s="1694"/>
      <c r="I281" s="1694"/>
      <c r="J281" s="1694"/>
      <c r="K281" s="1694"/>
      <c r="L281" s="1695"/>
      <c r="T281" s="1696"/>
    </row>
    <row r="282" spans="1:20" s="1692" customFormat="1" x14ac:dyDescent="0.25">
      <c r="A282" s="1657"/>
      <c r="B282" s="1694"/>
      <c r="C282" s="1694"/>
      <c r="D282" s="1694"/>
      <c r="E282" s="1694"/>
      <c r="F282" s="1694"/>
      <c r="G282" s="1694"/>
      <c r="H282" s="1694"/>
      <c r="I282" s="1694"/>
      <c r="J282" s="1694"/>
      <c r="K282" s="1694"/>
      <c r="L282" s="1695"/>
      <c r="T282" s="1696"/>
    </row>
    <row r="283" spans="1:20" s="1692" customFormat="1" x14ac:dyDescent="0.25">
      <c r="A283" s="1657"/>
      <c r="B283" s="1694"/>
      <c r="C283" s="1694"/>
      <c r="D283" s="1694"/>
      <c r="E283" s="1694"/>
      <c r="F283" s="1694"/>
      <c r="G283" s="1694"/>
      <c r="H283" s="1694"/>
      <c r="I283" s="1694"/>
      <c r="J283" s="1694"/>
      <c r="K283" s="1694"/>
      <c r="L283" s="1695"/>
      <c r="T283" s="1696"/>
    </row>
    <row r="284" spans="1:20" s="1692" customFormat="1" x14ac:dyDescent="0.25">
      <c r="A284" s="1657"/>
      <c r="B284" s="1694"/>
      <c r="C284" s="1694"/>
      <c r="D284" s="1694"/>
      <c r="E284" s="1694"/>
      <c r="F284" s="1694"/>
      <c r="G284" s="1694"/>
      <c r="H284" s="1694"/>
      <c r="I284" s="1694"/>
      <c r="J284" s="1694"/>
      <c r="K284" s="1694"/>
      <c r="L284" s="1695"/>
      <c r="T284" s="1696"/>
    </row>
    <row r="285" spans="1:20" s="1692" customFormat="1" x14ac:dyDescent="0.25">
      <c r="A285" s="1657"/>
      <c r="B285" s="1694"/>
      <c r="C285" s="1694"/>
      <c r="D285" s="1694"/>
      <c r="E285" s="1694"/>
      <c r="F285" s="1694"/>
      <c r="G285" s="1694"/>
      <c r="H285" s="1694"/>
      <c r="I285" s="1694"/>
      <c r="J285" s="1694"/>
      <c r="K285" s="1694"/>
      <c r="L285" s="1695"/>
      <c r="T285" s="1696"/>
    </row>
    <row r="286" spans="1:20" s="1692" customFormat="1" x14ac:dyDescent="0.25">
      <c r="A286" s="1657"/>
      <c r="B286" s="1694"/>
      <c r="C286" s="1694"/>
      <c r="D286" s="1694"/>
      <c r="E286" s="1694"/>
      <c r="F286" s="1694"/>
      <c r="G286" s="1694"/>
      <c r="H286" s="1694"/>
      <c r="I286" s="1694"/>
      <c r="J286" s="1694"/>
      <c r="K286" s="1694"/>
      <c r="L286" s="1695"/>
      <c r="T286" s="1696"/>
    </row>
    <row r="287" spans="1:20" s="1692" customFormat="1" x14ac:dyDescent="0.25">
      <c r="A287" s="1657"/>
      <c r="B287" s="1694"/>
      <c r="C287" s="1694"/>
      <c r="D287" s="1694"/>
      <c r="E287" s="1694"/>
      <c r="F287" s="1694"/>
      <c r="G287" s="1694"/>
      <c r="H287" s="1694"/>
      <c r="I287" s="1694"/>
      <c r="J287" s="1694"/>
      <c r="K287" s="1694"/>
      <c r="L287" s="1695"/>
      <c r="T287" s="1696"/>
    </row>
    <row r="288" spans="1:20" s="1692" customFormat="1" x14ac:dyDescent="0.25">
      <c r="A288" s="1657"/>
      <c r="B288" s="1694"/>
      <c r="C288" s="1694"/>
      <c r="D288" s="1694"/>
      <c r="E288" s="1694"/>
      <c r="F288" s="1694"/>
      <c r="G288" s="1694"/>
      <c r="H288" s="1694"/>
      <c r="I288" s="1694"/>
      <c r="J288" s="1694"/>
      <c r="K288" s="1694"/>
      <c r="L288" s="1695"/>
      <c r="T288" s="1696"/>
    </row>
    <row r="289" spans="1:20" s="1692" customFormat="1" x14ac:dyDescent="0.25">
      <c r="A289" s="1657"/>
      <c r="B289" s="1694"/>
      <c r="C289" s="1694"/>
      <c r="D289" s="1694"/>
      <c r="E289" s="1694"/>
      <c r="F289" s="1694"/>
      <c r="G289" s="1694"/>
      <c r="H289" s="1694"/>
      <c r="I289" s="1694"/>
      <c r="J289" s="1694"/>
      <c r="K289" s="1694"/>
      <c r="L289" s="1695"/>
      <c r="T289" s="1696"/>
    </row>
    <row r="290" spans="1:20" s="1692" customFormat="1" x14ac:dyDescent="0.25">
      <c r="A290" s="1657"/>
      <c r="B290" s="1694"/>
      <c r="C290" s="1694"/>
      <c r="D290" s="1694"/>
      <c r="E290" s="1694"/>
      <c r="F290" s="1694"/>
      <c r="G290" s="1694"/>
      <c r="H290" s="1694"/>
      <c r="I290" s="1694"/>
      <c r="J290" s="1694"/>
      <c r="K290" s="1694"/>
      <c r="L290" s="1695"/>
      <c r="T290" s="1696"/>
    </row>
    <row r="291" spans="1:20" s="1692" customFormat="1" x14ac:dyDescent="0.25">
      <c r="A291" s="1657"/>
      <c r="B291" s="1694"/>
      <c r="C291" s="1694"/>
      <c r="D291" s="1694"/>
      <c r="E291" s="1694"/>
      <c r="F291" s="1694"/>
      <c r="G291" s="1694"/>
      <c r="H291" s="1694"/>
      <c r="I291" s="1694"/>
      <c r="J291" s="1694"/>
      <c r="K291" s="1694"/>
      <c r="L291" s="1695"/>
      <c r="T291" s="1696"/>
    </row>
    <row r="292" spans="1:20" s="1692" customFormat="1" x14ac:dyDescent="0.25">
      <c r="A292" s="1657"/>
      <c r="B292" s="1694"/>
      <c r="C292" s="1694"/>
      <c r="D292" s="1694"/>
      <c r="E292" s="1694"/>
      <c r="F292" s="1694"/>
      <c r="G292" s="1694"/>
      <c r="H292" s="1694"/>
      <c r="I292" s="1694"/>
      <c r="J292" s="1694"/>
      <c r="K292" s="1694"/>
      <c r="L292" s="1695"/>
      <c r="T292" s="1696"/>
    </row>
    <row r="293" spans="1:20" s="1692" customFormat="1" x14ac:dyDescent="0.25">
      <c r="A293" s="1657"/>
      <c r="B293" s="1694"/>
      <c r="C293" s="1694"/>
      <c r="D293" s="1694"/>
      <c r="E293" s="1694"/>
      <c r="F293" s="1694"/>
      <c r="G293" s="1694"/>
      <c r="H293" s="1694"/>
      <c r="I293" s="1694"/>
      <c r="J293" s="1694"/>
      <c r="K293" s="1694"/>
      <c r="L293" s="1695"/>
      <c r="T293" s="1696"/>
    </row>
    <row r="294" spans="1:20" s="1692" customFormat="1" x14ac:dyDescent="0.25">
      <c r="A294" s="1657"/>
      <c r="B294" s="1694"/>
      <c r="C294" s="1694"/>
      <c r="D294" s="1694"/>
      <c r="E294" s="1694"/>
      <c r="F294" s="1694"/>
      <c r="G294" s="1694"/>
      <c r="H294" s="1694"/>
      <c r="I294" s="1694"/>
      <c r="J294" s="1694"/>
      <c r="K294" s="1694"/>
      <c r="L294" s="1695"/>
      <c r="T294" s="1696"/>
    </row>
    <row r="295" spans="1:20" s="1692" customFormat="1" x14ac:dyDescent="0.25">
      <c r="A295" s="1657"/>
      <c r="B295" s="1694"/>
      <c r="C295" s="1694"/>
      <c r="D295" s="1694"/>
      <c r="E295" s="1694"/>
      <c r="F295" s="1694"/>
      <c r="G295" s="1694"/>
      <c r="H295" s="1694"/>
      <c r="I295" s="1694"/>
      <c r="J295" s="1694"/>
      <c r="K295" s="1694"/>
      <c r="L295" s="1695"/>
      <c r="T295" s="1696"/>
    </row>
    <row r="296" spans="1:20" s="1692" customFormat="1" x14ac:dyDescent="0.25">
      <c r="A296" s="1657"/>
      <c r="B296" s="1694"/>
      <c r="C296" s="1694"/>
      <c r="D296" s="1694"/>
      <c r="E296" s="1694"/>
      <c r="F296" s="1694"/>
      <c r="G296" s="1694"/>
      <c r="H296" s="1694"/>
      <c r="I296" s="1694"/>
      <c r="J296" s="1694"/>
      <c r="K296" s="1694"/>
      <c r="L296" s="1695"/>
      <c r="T296" s="1696"/>
    </row>
    <row r="297" spans="1:20" s="1692" customFormat="1" x14ac:dyDescent="0.25">
      <c r="A297" s="1657"/>
      <c r="B297" s="1694"/>
      <c r="C297" s="1694"/>
      <c r="D297" s="1694"/>
      <c r="E297" s="1694"/>
      <c r="F297" s="1694"/>
      <c r="G297" s="1694"/>
      <c r="H297" s="1694"/>
      <c r="I297" s="1694"/>
      <c r="J297" s="1694"/>
      <c r="K297" s="1694"/>
      <c r="L297" s="1695"/>
      <c r="T297" s="1696"/>
    </row>
    <row r="298" spans="1:20" s="1692" customFormat="1" x14ac:dyDescent="0.25">
      <c r="A298" s="1657"/>
      <c r="B298" s="1694"/>
      <c r="C298" s="1694"/>
      <c r="D298" s="1694"/>
      <c r="E298" s="1694"/>
      <c r="F298" s="1694"/>
      <c r="G298" s="1694"/>
      <c r="H298" s="1694"/>
      <c r="I298" s="1694"/>
      <c r="J298" s="1694"/>
      <c r="K298" s="1694"/>
      <c r="L298" s="1695"/>
      <c r="T298" s="1696"/>
    </row>
    <row r="299" spans="1:20" s="1692" customFormat="1" x14ac:dyDescent="0.25">
      <c r="A299" s="1657"/>
      <c r="B299" s="1694"/>
      <c r="C299" s="1694"/>
      <c r="D299" s="1694"/>
      <c r="E299" s="1694"/>
      <c r="F299" s="1694"/>
      <c r="G299" s="1694"/>
      <c r="H299" s="1694"/>
      <c r="I299" s="1694"/>
      <c r="J299" s="1694"/>
      <c r="K299" s="1694"/>
      <c r="L299" s="1695"/>
      <c r="T299" s="1696"/>
    </row>
    <row r="300" spans="1:20" s="1692" customFormat="1" x14ac:dyDescent="0.25">
      <c r="A300" s="1657"/>
      <c r="B300" s="1694"/>
      <c r="C300" s="1694"/>
      <c r="D300" s="1694"/>
      <c r="E300" s="1694"/>
      <c r="F300" s="1694"/>
      <c r="G300" s="1694"/>
      <c r="H300" s="1694"/>
      <c r="I300" s="1694"/>
      <c r="J300" s="1694"/>
      <c r="K300" s="1694"/>
      <c r="L300" s="1695"/>
      <c r="T300" s="1696"/>
    </row>
    <row r="301" spans="1:20" s="1692" customFormat="1" x14ac:dyDescent="0.25">
      <c r="A301" s="1657"/>
      <c r="B301" s="1694"/>
      <c r="C301" s="1694"/>
      <c r="D301" s="1694"/>
      <c r="E301" s="1694"/>
      <c r="F301" s="1694"/>
      <c r="G301" s="1694"/>
      <c r="H301" s="1694"/>
      <c r="I301" s="1694"/>
      <c r="J301" s="1694"/>
      <c r="K301" s="1694"/>
      <c r="L301" s="1695"/>
      <c r="T301" s="1696"/>
    </row>
    <row r="302" spans="1:20" s="1692" customFormat="1" x14ac:dyDescent="0.25">
      <c r="A302" s="1657"/>
      <c r="B302" s="1694"/>
      <c r="C302" s="1694"/>
      <c r="D302" s="1694"/>
      <c r="E302" s="1694"/>
      <c r="F302" s="1694"/>
      <c r="G302" s="1694"/>
      <c r="H302" s="1694"/>
      <c r="I302" s="1694"/>
      <c r="J302" s="1694"/>
      <c r="K302" s="1694"/>
      <c r="L302" s="1695"/>
      <c r="T302" s="1696"/>
    </row>
    <row r="303" spans="1:20" s="1692" customFormat="1" x14ac:dyDescent="0.25">
      <c r="A303" s="1657"/>
      <c r="B303" s="1694"/>
      <c r="C303" s="1694"/>
      <c r="D303" s="1694"/>
      <c r="E303" s="1694"/>
      <c r="F303" s="1694"/>
      <c r="G303" s="1694"/>
      <c r="H303" s="1694"/>
      <c r="I303" s="1694"/>
      <c r="J303" s="1694"/>
      <c r="K303" s="1694"/>
      <c r="L303" s="1695"/>
      <c r="T303" s="1696"/>
    </row>
    <row r="304" spans="1:20" s="1692" customFormat="1" x14ac:dyDescent="0.25">
      <c r="A304" s="1657"/>
      <c r="B304" s="1694"/>
      <c r="C304" s="1694"/>
      <c r="D304" s="1694"/>
      <c r="E304" s="1694"/>
      <c r="F304" s="1694"/>
      <c r="G304" s="1694"/>
      <c r="H304" s="1694"/>
      <c r="I304" s="1694"/>
      <c r="J304" s="1694"/>
      <c r="K304" s="1694"/>
      <c r="L304" s="1695"/>
      <c r="T304" s="1696"/>
    </row>
    <row r="305" spans="1:20" s="1692" customFormat="1" x14ac:dyDescent="0.25">
      <c r="A305" s="1657"/>
      <c r="B305" s="1694"/>
      <c r="C305" s="1694"/>
      <c r="D305" s="1694"/>
      <c r="E305" s="1694"/>
      <c r="F305" s="1694"/>
      <c r="G305" s="1694"/>
      <c r="H305" s="1694"/>
      <c r="I305" s="1694"/>
      <c r="J305" s="1694"/>
      <c r="K305" s="1694"/>
      <c r="L305" s="1695"/>
      <c r="T305" s="1696"/>
    </row>
    <row r="306" spans="1:20" s="1692" customFormat="1" x14ac:dyDescent="0.25">
      <c r="A306" s="1657"/>
      <c r="B306" s="1694"/>
      <c r="C306" s="1694"/>
      <c r="D306" s="1694"/>
      <c r="E306" s="1694"/>
      <c r="F306" s="1694"/>
      <c r="G306" s="1694"/>
      <c r="H306" s="1694"/>
      <c r="I306" s="1694"/>
      <c r="J306" s="1694"/>
      <c r="K306" s="1694"/>
      <c r="L306" s="1695"/>
      <c r="T306" s="1696"/>
    </row>
    <row r="307" spans="1:20" s="1692" customFormat="1" x14ac:dyDescent="0.25">
      <c r="A307" s="1657"/>
      <c r="B307" s="1694"/>
      <c r="C307" s="1694"/>
      <c r="D307" s="1694"/>
      <c r="E307" s="1694"/>
      <c r="F307" s="1694"/>
      <c r="G307" s="1694"/>
      <c r="H307" s="1694"/>
      <c r="I307" s="1694"/>
      <c r="J307" s="1694"/>
      <c r="K307" s="1694"/>
      <c r="L307" s="1695"/>
      <c r="T307" s="1696"/>
    </row>
    <row r="308" spans="1:20" s="1692" customFormat="1" x14ac:dyDescent="0.25">
      <c r="A308" s="1657"/>
      <c r="B308" s="1694"/>
      <c r="C308" s="1694"/>
      <c r="D308" s="1694"/>
      <c r="E308" s="1694"/>
      <c r="F308" s="1694"/>
      <c r="G308" s="1694"/>
      <c r="H308" s="1694"/>
      <c r="I308" s="1694"/>
      <c r="J308" s="1694"/>
      <c r="K308" s="1694"/>
      <c r="L308" s="1695"/>
      <c r="T308" s="1696"/>
    </row>
    <row r="309" spans="1:20" s="1692" customFormat="1" x14ac:dyDescent="0.25">
      <c r="A309" s="1657"/>
      <c r="B309" s="1694"/>
      <c r="C309" s="1694"/>
      <c r="D309" s="1694"/>
      <c r="E309" s="1694"/>
      <c r="F309" s="1694"/>
      <c r="G309" s="1694"/>
      <c r="H309" s="1694"/>
      <c r="I309" s="1694"/>
      <c r="J309" s="1694"/>
      <c r="K309" s="1694"/>
      <c r="L309" s="1695"/>
      <c r="T309" s="1696"/>
    </row>
    <row r="310" spans="1:20" s="1692" customFormat="1" x14ac:dyDescent="0.25">
      <c r="A310" s="1657"/>
      <c r="B310" s="1694"/>
      <c r="C310" s="1694"/>
      <c r="D310" s="1694"/>
      <c r="E310" s="1694"/>
      <c r="F310" s="1694"/>
      <c r="G310" s="1694"/>
      <c r="H310" s="1694"/>
      <c r="I310" s="1694"/>
      <c r="J310" s="1694"/>
      <c r="K310" s="1694"/>
      <c r="L310" s="1695"/>
      <c r="T310" s="1696"/>
    </row>
    <row r="311" spans="1:20" s="1692" customFormat="1" x14ac:dyDescent="0.25">
      <c r="A311" s="1657"/>
      <c r="B311" s="1694"/>
      <c r="C311" s="1694"/>
      <c r="D311" s="1694"/>
      <c r="E311" s="1694"/>
      <c r="F311" s="1694"/>
      <c r="G311" s="1694"/>
      <c r="H311" s="1694"/>
      <c r="I311" s="1694"/>
      <c r="J311" s="1694"/>
      <c r="K311" s="1694"/>
      <c r="L311" s="1695"/>
      <c r="T311" s="1696"/>
    </row>
    <row r="312" spans="1:20" s="1692" customFormat="1" x14ac:dyDescent="0.25">
      <c r="A312" s="1657"/>
      <c r="B312" s="1694"/>
      <c r="C312" s="1694"/>
      <c r="D312" s="1694"/>
      <c r="E312" s="1694"/>
      <c r="F312" s="1694"/>
      <c r="G312" s="1694"/>
      <c r="H312" s="1694"/>
      <c r="I312" s="1694"/>
      <c r="J312" s="1694"/>
      <c r="K312" s="1694"/>
      <c r="L312" s="1695"/>
      <c r="T312" s="1696"/>
    </row>
    <row r="313" spans="1:20" s="1692" customFormat="1" x14ac:dyDescent="0.25">
      <c r="A313" s="1657"/>
      <c r="B313" s="1694"/>
      <c r="C313" s="1694"/>
      <c r="D313" s="1694"/>
      <c r="E313" s="1694"/>
      <c r="F313" s="1694"/>
      <c r="G313" s="1694"/>
      <c r="H313" s="1694"/>
      <c r="I313" s="1694"/>
      <c r="J313" s="1694"/>
      <c r="K313" s="1694"/>
      <c r="L313" s="1695"/>
      <c r="T313" s="1696"/>
    </row>
    <row r="314" spans="1:20" s="1692" customFormat="1" x14ac:dyDescent="0.25">
      <c r="A314" s="1657"/>
      <c r="B314" s="1694"/>
      <c r="C314" s="1694"/>
      <c r="D314" s="1694"/>
      <c r="E314" s="1694"/>
      <c r="F314" s="1694"/>
      <c r="G314" s="1694"/>
      <c r="H314" s="1694"/>
      <c r="I314" s="1694"/>
      <c r="J314" s="1694"/>
      <c r="K314" s="1694"/>
      <c r="L314" s="1695"/>
      <c r="T314" s="1696"/>
    </row>
    <row r="315" spans="1:20" s="1692" customFormat="1" x14ac:dyDescent="0.25">
      <c r="A315" s="1657"/>
      <c r="B315" s="1694"/>
      <c r="C315" s="1694"/>
      <c r="D315" s="1694"/>
      <c r="E315" s="1694"/>
      <c r="F315" s="1694"/>
      <c r="G315" s="1694"/>
      <c r="H315" s="1694"/>
      <c r="I315" s="1694"/>
      <c r="J315" s="1694"/>
      <c r="K315" s="1694"/>
      <c r="L315" s="1695"/>
      <c r="T315" s="1696"/>
    </row>
    <row r="316" spans="1:20" s="1692" customFormat="1" x14ac:dyDescent="0.25">
      <c r="A316" s="1657"/>
      <c r="B316" s="1694"/>
      <c r="C316" s="1694"/>
      <c r="D316" s="1694"/>
      <c r="E316" s="1694"/>
      <c r="F316" s="1694"/>
      <c r="G316" s="1694"/>
      <c r="H316" s="1694"/>
      <c r="I316" s="1694"/>
      <c r="J316" s="1694"/>
      <c r="K316" s="1694"/>
      <c r="L316" s="1695"/>
      <c r="T316" s="1696"/>
    </row>
    <row r="317" spans="1:20" s="1692" customFormat="1" x14ac:dyDescent="0.25">
      <c r="A317" s="1657"/>
      <c r="B317" s="1694"/>
      <c r="C317" s="1694"/>
      <c r="D317" s="1694"/>
      <c r="E317" s="1694"/>
      <c r="F317" s="1694"/>
      <c r="G317" s="1694"/>
      <c r="H317" s="1694"/>
      <c r="I317" s="1694"/>
      <c r="J317" s="1694"/>
      <c r="K317" s="1694"/>
      <c r="L317" s="1695"/>
      <c r="T317" s="1696"/>
    </row>
    <row r="318" spans="1:20" s="1692" customFormat="1" x14ac:dyDescent="0.25">
      <c r="A318" s="1657"/>
      <c r="B318" s="1694"/>
      <c r="C318" s="1694"/>
      <c r="D318" s="1694"/>
      <c r="E318" s="1694"/>
      <c r="F318" s="1694"/>
      <c r="G318" s="1694"/>
      <c r="H318" s="1694"/>
      <c r="I318" s="1694"/>
      <c r="J318" s="1694"/>
      <c r="K318" s="1694"/>
      <c r="L318" s="1695"/>
      <c r="T318" s="1696"/>
    </row>
    <row r="319" spans="1:20" s="1692" customFormat="1" x14ac:dyDescent="0.25">
      <c r="A319" s="1657"/>
      <c r="B319" s="1694"/>
      <c r="C319" s="1694"/>
      <c r="D319" s="1694"/>
      <c r="E319" s="1694"/>
      <c r="F319" s="1694"/>
      <c r="G319" s="1694"/>
      <c r="H319" s="1694"/>
      <c r="I319" s="1694"/>
      <c r="J319" s="1694"/>
      <c r="K319" s="1694"/>
      <c r="L319" s="1695"/>
      <c r="T319" s="1696"/>
    </row>
    <row r="320" spans="1:20" s="1692" customFormat="1" x14ac:dyDescent="0.25">
      <c r="A320" s="1657"/>
      <c r="B320" s="1694"/>
      <c r="C320" s="1694"/>
      <c r="D320" s="1694"/>
      <c r="E320" s="1694"/>
      <c r="F320" s="1694"/>
      <c r="G320" s="1694"/>
      <c r="H320" s="1694"/>
      <c r="I320" s="1694"/>
      <c r="J320" s="1694"/>
      <c r="K320" s="1694"/>
      <c r="L320" s="1695"/>
      <c r="T320" s="1696"/>
    </row>
    <row r="321" spans="1:20" s="1692" customFormat="1" x14ac:dyDescent="0.25">
      <c r="A321" s="1657"/>
      <c r="B321" s="1694"/>
      <c r="C321" s="1694"/>
      <c r="D321" s="1694"/>
      <c r="E321" s="1694"/>
      <c r="F321" s="1694"/>
      <c r="G321" s="1694"/>
      <c r="H321" s="1694"/>
      <c r="I321" s="1694"/>
      <c r="J321" s="1694"/>
      <c r="K321" s="1694"/>
      <c r="L321" s="1695"/>
      <c r="T321" s="1696"/>
    </row>
    <row r="322" spans="1:20" s="1692" customFormat="1" x14ac:dyDescent="0.25">
      <c r="A322" s="1657"/>
      <c r="B322" s="1694"/>
      <c r="C322" s="1694"/>
      <c r="D322" s="1694"/>
      <c r="E322" s="1694"/>
      <c r="F322" s="1694"/>
      <c r="G322" s="1694"/>
      <c r="H322" s="1694"/>
      <c r="I322" s="1694"/>
      <c r="J322" s="1694"/>
      <c r="K322" s="1694"/>
      <c r="L322" s="1695"/>
      <c r="T322" s="1696"/>
    </row>
    <row r="323" spans="1:20" s="1692" customFormat="1" x14ac:dyDescent="0.25">
      <c r="A323" s="1657"/>
      <c r="B323" s="1694"/>
      <c r="C323" s="1694"/>
      <c r="D323" s="1694"/>
      <c r="E323" s="1694"/>
      <c r="F323" s="1694"/>
      <c r="G323" s="1694"/>
      <c r="H323" s="1694"/>
      <c r="I323" s="1694"/>
      <c r="J323" s="1694"/>
      <c r="K323" s="1694"/>
      <c r="L323" s="1695"/>
      <c r="T323" s="1696"/>
    </row>
    <row r="324" spans="1:20" s="1692" customFormat="1" x14ac:dyDescent="0.25">
      <c r="A324" s="1657"/>
      <c r="B324" s="1694"/>
      <c r="C324" s="1694"/>
      <c r="D324" s="1694"/>
      <c r="E324" s="1694"/>
      <c r="F324" s="1694"/>
      <c r="G324" s="1694"/>
      <c r="H324" s="1694"/>
      <c r="I324" s="1694"/>
      <c r="J324" s="1694"/>
      <c r="K324" s="1694"/>
      <c r="L324" s="1695"/>
      <c r="T324" s="1696"/>
    </row>
    <row r="325" spans="1:20" s="1692" customFormat="1" x14ac:dyDescent="0.25">
      <c r="A325" s="1657"/>
      <c r="B325" s="1694"/>
      <c r="C325" s="1694"/>
      <c r="D325" s="1694"/>
      <c r="E325" s="1694"/>
      <c r="F325" s="1694"/>
      <c r="G325" s="1694"/>
      <c r="H325" s="1694"/>
      <c r="I325" s="1694"/>
      <c r="J325" s="1694"/>
      <c r="K325" s="1694"/>
      <c r="L325" s="1695"/>
      <c r="T325" s="1696"/>
    </row>
    <row r="326" spans="1:20" s="1692" customFormat="1" x14ac:dyDescent="0.25">
      <c r="A326" s="1657"/>
      <c r="B326" s="1694"/>
      <c r="C326" s="1694"/>
      <c r="D326" s="1694"/>
      <c r="E326" s="1694"/>
      <c r="F326" s="1694"/>
      <c r="G326" s="1694"/>
      <c r="H326" s="1694"/>
      <c r="I326" s="1694"/>
      <c r="J326" s="1694"/>
      <c r="K326" s="1694"/>
      <c r="L326" s="1695"/>
      <c r="T326" s="1696"/>
    </row>
    <row r="327" spans="1:20" s="1692" customFormat="1" x14ac:dyDescent="0.25">
      <c r="A327" s="1657"/>
      <c r="B327" s="1694"/>
      <c r="C327" s="1694"/>
      <c r="D327" s="1694"/>
      <c r="E327" s="1694"/>
      <c r="F327" s="1694"/>
      <c r="G327" s="1694"/>
      <c r="H327" s="1694"/>
      <c r="I327" s="1694"/>
      <c r="J327" s="1694"/>
      <c r="K327" s="1694"/>
      <c r="L327" s="1695"/>
      <c r="T327" s="1696"/>
    </row>
    <row r="328" spans="1:20" s="1692" customFormat="1" x14ac:dyDescent="0.25">
      <c r="A328" s="1657"/>
      <c r="B328" s="1694"/>
      <c r="C328" s="1694"/>
      <c r="D328" s="1694"/>
      <c r="E328" s="1694"/>
      <c r="F328" s="1694"/>
      <c r="G328" s="1694"/>
      <c r="H328" s="1694"/>
      <c r="I328" s="1694"/>
      <c r="J328" s="1694"/>
      <c r="K328" s="1694"/>
      <c r="L328" s="1695"/>
      <c r="T328" s="1696"/>
    </row>
    <row r="329" spans="1:20" s="1692" customFormat="1" x14ac:dyDescent="0.25">
      <c r="A329" s="1657"/>
      <c r="B329" s="1694"/>
      <c r="C329" s="1694"/>
      <c r="D329" s="1694"/>
      <c r="E329" s="1694"/>
      <c r="F329" s="1694"/>
      <c r="G329" s="1694"/>
      <c r="H329" s="1694"/>
      <c r="I329" s="1694"/>
      <c r="J329" s="1694"/>
      <c r="K329" s="1694"/>
      <c r="L329" s="1695"/>
      <c r="T329" s="1696"/>
    </row>
    <row r="330" spans="1:20" s="1692" customFormat="1" x14ac:dyDescent="0.25">
      <c r="A330" s="1657"/>
      <c r="B330" s="1694"/>
      <c r="C330" s="1694"/>
      <c r="D330" s="1694"/>
      <c r="E330" s="1694"/>
      <c r="F330" s="1694"/>
      <c r="G330" s="1694"/>
      <c r="H330" s="1694"/>
      <c r="I330" s="1694"/>
      <c r="J330" s="1694"/>
      <c r="K330" s="1694"/>
      <c r="L330" s="1695"/>
      <c r="T330" s="1696"/>
    </row>
    <row r="331" spans="1:20" s="1692" customFormat="1" x14ac:dyDescent="0.25">
      <c r="A331" s="1657"/>
      <c r="B331" s="1694"/>
      <c r="C331" s="1694"/>
      <c r="D331" s="1694"/>
      <c r="E331" s="1694"/>
      <c r="F331" s="1694"/>
      <c r="G331" s="1694"/>
      <c r="H331" s="1694"/>
      <c r="I331" s="1694"/>
      <c r="J331" s="1694"/>
      <c r="K331" s="1694"/>
      <c r="L331" s="1695"/>
      <c r="T331" s="1696"/>
    </row>
    <row r="332" spans="1:20" s="1692" customFormat="1" x14ac:dyDescent="0.25">
      <c r="A332" s="1657"/>
      <c r="B332" s="1694"/>
      <c r="C332" s="1694"/>
      <c r="D332" s="1694"/>
      <c r="E332" s="1694"/>
      <c r="F332" s="1694"/>
      <c r="G332" s="1694"/>
      <c r="H332" s="1694"/>
      <c r="I332" s="1694"/>
      <c r="J332" s="1694"/>
      <c r="K332" s="1694"/>
      <c r="L332" s="1695"/>
      <c r="T332" s="1696"/>
    </row>
    <row r="333" spans="1:20" s="1692" customFormat="1" x14ac:dyDescent="0.25">
      <c r="A333" s="1657"/>
      <c r="B333" s="1694"/>
      <c r="C333" s="1694"/>
      <c r="D333" s="1694"/>
      <c r="E333" s="1694"/>
      <c r="F333" s="1694"/>
      <c r="G333" s="1694"/>
      <c r="H333" s="1694"/>
      <c r="I333" s="1694"/>
      <c r="J333" s="1694"/>
      <c r="K333" s="1694"/>
      <c r="L333" s="1695"/>
      <c r="T333" s="1696"/>
    </row>
    <row r="334" spans="1:20" s="1692" customFormat="1" x14ac:dyDescent="0.25">
      <c r="A334" s="1657"/>
      <c r="B334" s="1694"/>
      <c r="C334" s="1694"/>
      <c r="D334" s="1694"/>
      <c r="E334" s="1694"/>
      <c r="F334" s="1694"/>
      <c r="G334" s="1694"/>
      <c r="H334" s="1694"/>
      <c r="I334" s="1694"/>
      <c r="J334" s="1694"/>
      <c r="K334" s="1694"/>
      <c r="L334" s="1695"/>
      <c r="T334" s="1696"/>
    </row>
    <row r="335" spans="1:20" s="1692" customFormat="1" x14ac:dyDescent="0.25">
      <c r="A335" s="1657"/>
      <c r="B335" s="1694"/>
      <c r="C335" s="1694"/>
      <c r="D335" s="1694"/>
      <c r="E335" s="1694"/>
      <c r="F335" s="1694"/>
      <c r="G335" s="1694"/>
      <c r="H335" s="1694"/>
      <c r="I335" s="1694"/>
      <c r="J335" s="1694"/>
      <c r="K335" s="1694"/>
      <c r="L335" s="1695"/>
      <c r="T335" s="1696"/>
    </row>
    <row r="336" spans="1:20" s="1692" customFormat="1" x14ac:dyDescent="0.25">
      <c r="A336" s="1657"/>
      <c r="B336" s="1694"/>
      <c r="C336" s="1694"/>
      <c r="D336" s="1694"/>
      <c r="E336" s="1694"/>
      <c r="F336" s="1694"/>
      <c r="G336" s="1694"/>
      <c r="H336" s="1694"/>
      <c r="I336" s="1694"/>
      <c r="J336" s="1694"/>
      <c r="K336" s="1694"/>
      <c r="L336" s="1695"/>
      <c r="T336" s="1696"/>
    </row>
    <row r="337" spans="1:20" s="1692" customFormat="1" x14ac:dyDescent="0.25">
      <c r="A337" s="1657"/>
      <c r="B337" s="1694"/>
      <c r="C337" s="1694"/>
      <c r="D337" s="1694"/>
      <c r="E337" s="1694"/>
      <c r="F337" s="1694"/>
      <c r="G337" s="1694"/>
      <c r="H337" s="1694"/>
      <c r="I337" s="1694"/>
      <c r="J337" s="1694"/>
      <c r="K337" s="1694"/>
      <c r="L337" s="1695"/>
      <c r="T337" s="1696"/>
    </row>
    <row r="338" spans="1:20" s="1692" customFormat="1" x14ac:dyDescent="0.25">
      <c r="A338" s="1657"/>
      <c r="B338" s="1694"/>
      <c r="C338" s="1694"/>
      <c r="D338" s="1694"/>
      <c r="E338" s="1694"/>
      <c r="F338" s="1694"/>
      <c r="G338" s="1694"/>
      <c r="H338" s="1694"/>
      <c r="I338" s="1694"/>
      <c r="J338" s="1694"/>
      <c r="K338" s="1694"/>
      <c r="L338" s="1695"/>
      <c r="T338" s="1696"/>
    </row>
    <row r="339" spans="1:20" s="1692" customFormat="1" x14ac:dyDescent="0.25">
      <c r="A339" s="1657"/>
      <c r="B339" s="1694"/>
      <c r="C339" s="1694"/>
      <c r="D339" s="1694"/>
      <c r="E339" s="1694"/>
      <c r="F339" s="1694"/>
      <c r="G339" s="1694"/>
      <c r="H339" s="1694"/>
      <c r="I339" s="1694"/>
      <c r="J339" s="1694"/>
      <c r="K339" s="1694"/>
      <c r="L339" s="1695"/>
      <c r="T339" s="1696"/>
    </row>
    <row r="340" spans="1:20" s="1692" customFormat="1" x14ac:dyDescent="0.25">
      <c r="A340" s="1657"/>
      <c r="B340" s="1694"/>
      <c r="C340" s="1694"/>
      <c r="D340" s="1694"/>
      <c r="E340" s="1694"/>
      <c r="F340" s="1694"/>
      <c r="G340" s="1694"/>
      <c r="H340" s="1694"/>
      <c r="I340" s="1694"/>
      <c r="J340" s="1694"/>
      <c r="K340" s="1694"/>
      <c r="L340" s="1695"/>
      <c r="T340" s="1696"/>
    </row>
    <row r="341" spans="1:20" s="1692" customFormat="1" x14ac:dyDescent="0.25">
      <c r="A341" s="1657"/>
      <c r="B341" s="1694"/>
      <c r="C341" s="1694"/>
      <c r="D341" s="1694"/>
      <c r="E341" s="1694"/>
      <c r="F341" s="1694"/>
      <c r="G341" s="1694"/>
      <c r="H341" s="1694"/>
      <c r="I341" s="1694"/>
      <c r="J341" s="1694"/>
      <c r="K341" s="1694"/>
      <c r="L341" s="1695"/>
      <c r="T341" s="1696"/>
    </row>
    <row r="342" spans="1:20" s="1692" customFormat="1" x14ac:dyDescent="0.25">
      <c r="A342" s="1657"/>
      <c r="B342" s="1694"/>
      <c r="C342" s="1694"/>
      <c r="D342" s="1694"/>
      <c r="E342" s="1694"/>
      <c r="F342" s="1694"/>
      <c r="G342" s="1694"/>
      <c r="H342" s="1694"/>
      <c r="I342" s="1694"/>
      <c r="J342" s="1694"/>
      <c r="K342" s="1694"/>
      <c r="L342" s="1695"/>
      <c r="T342" s="1696"/>
    </row>
    <row r="343" spans="1:20" s="1692" customFormat="1" x14ac:dyDescent="0.25">
      <c r="A343" s="1657"/>
      <c r="B343" s="1694"/>
      <c r="C343" s="1694"/>
      <c r="D343" s="1694"/>
      <c r="E343" s="1694"/>
      <c r="F343" s="1694"/>
      <c r="G343" s="1694"/>
      <c r="H343" s="1694"/>
      <c r="I343" s="1694"/>
      <c r="J343" s="1694"/>
      <c r="K343" s="1694"/>
      <c r="L343" s="1695"/>
      <c r="T343" s="1696"/>
    </row>
    <row r="344" spans="1:20" s="1692" customFormat="1" x14ac:dyDescent="0.25">
      <c r="A344" s="1657"/>
      <c r="B344" s="1694"/>
      <c r="C344" s="1694"/>
      <c r="D344" s="1694"/>
      <c r="E344" s="1694"/>
      <c r="F344" s="1694"/>
      <c r="G344" s="1694"/>
      <c r="H344" s="1694"/>
      <c r="I344" s="1694"/>
      <c r="J344" s="1694"/>
      <c r="K344" s="1694"/>
      <c r="L344" s="1695"/>
      <c r="T344" s="1696"/>
    </row>
    <row r="345" spans="1:20" s="1692" customFormat="1" x14ac:dyDescent="0.25">
      <c r="A345" s="1657"/>
      <c r="B345" s="1694"/>
      <c r="C345" s="1694"/>
      <c r="D345" s="1694"/>
      <c r="E345" s="1694"/>
      <c r="F345" s="1694"/>
      <c r="G345" s="1694"/>
      <c r="H345" s="1694"/>
      <c r="I345" s="1694"/>
      <c r="J345" s="1694"/>
      <c r="K345" s="1694"/>
      <c r="L345" s="1695"/>
      <c r="T345" s="1696"/>
    </row>
    <row r="346" spans="1:20" s="1692" customFormat="1" x14ac:dyDescent="0.25">
      <c r="A346" s="1657"/>
      <c r="B346" s="1694"/>
      <c r="C346" s="1694"/>
      <c r="D346" s="1694"/>
      <c r="E346" s="1694"/>
      <c r="F346" s="1694"/>
      <c r="G346" s="1694"/>
      <c r="H346" s="1694"/>
      <c r="I346" s="1694"/>
      <c r="J346" s="1694"/>
      <c r="K346" s="1694"/>
      <c r="L346" s="1695"/>
      <c r="T346" s="1696"/>
    </row>
    <row r="347" spans="1:20" s="1692" customFormat="1" x14ac:dyDescent="0.25">
      <c r="A347" s="1657"/>
      <c r="B347" s="1694"/>
      <c r="C347" s="1694"/>
      <c r="D347" s="1694"/>
      <c r="E347" s="1694"/>
      <c r="F347" s="1694"/>
      <c r="G347" s="1694"/>
      <c r="H347" s="1694"/>
      <c r="I347" s="1694"/>
      <c r="J347" s="1694"/>
      <c r="K347" s="1694"/>
      <c r="L347" s="1695"/>
      <c r="T347" s="1696"/>
    </row>
    <row r="348" spans="1:20" s="1692" customFormat="1" x14ac:dyDescent="0.25">
      <c r="A348" s="1657"/>
      <c r="B348" s="1694"/>
      <c r="C348" s="1694"/>
      <c r="D348" s="1694"/>
      <c r="E348" s="1694"/>
      <c r="F348" s="1694"/>
      <c r="G348" s="1694"/>
      <c r="H348" s="1694"/>
      <c r="I348" s="1694"/>
      <c r="J348" s="1694"/>
      <c r="K348" s="1694"/>
      <c r="L348" s="1695"/>
      <c r="T348" s="1696"/>
    </row>
    <row r="349" spans="1:20" s="1692" customFormat="1" x14ac:dyDescent="0.25">
      <c r="A349" s="1657"/>
      <c r="B349" s="1694"/>
      <c r="C349" s="1694"/>
      <c r="D349" s="1694"/>
      <c r="E349" s="1694"/>
      <c r="F349" s="1694"/>
      <c r="G349" s="1694"/>
      <c r="H349" s="1694"/>
      <c r="I349" s="1694"/>
      <c r="J349" s="1694"/>
      <c r="K349" s="1694"/>
      <c r="L349" s="1695"/>
      <c r="T349" s="1696"/>
    </row>
    <row r="350" spans="1:20" s="1692" customFormat="1" x14ac:dyDescent="0.25">
      <c r="A350" s="1657"/>
      <c r="B350" s="1694"/>
      <c r="C350" s="1694"/>
      <c r="D350" s="1694"/>
      <c r="E350" s="1694"/>
      <c r="F350" s="1694"/>
      <c r="G350" s="1694"/>
      <c r="H350" s="1694"/>
      <c r="I350" s="1694"/>
      <c r="J350" s="1694"/>
      <c r="K350" s="1694"/>
      <c r="L350" s="1695"/>
      <c r="T350" s="1696"/>
    </row>
    <row r="351" spans="1:20" s="1692" customFormat="1" x14ac:dyDescent="0.25">
      <c r="A351" s="1657"/>
      <c r="B351" s="1694"/>
      <c r="C351" s="1694"/>
      <c r="D351" s="1694"/>
      <c r="E351" s="1694"/>
      <c r="F351" s="1694"/>
      <c r="G351" s="1694"/>
      <c r="H351" s="1694"/>
      <c r="I351" s="1694"/>
      <c r="J351" s="1694"/>
      <c r="K351" s="1694"/>
      <c r="L351" s="1695"/>
      <c r="T351" s="1696"/>
    </row>
    <row r="352" spans="1:20" s="1692" customFormat="1" x14ac:dyDescent="0.25">
      <c r="A352" s="1657"/>
      <c r="B352" s="1694"/>
      <c r="C352" s="1694"/>
      <c r="D352" s="1694"/>
      <c r="E352" s="1694"/>
      <c r="F352" s="1694"/>
      <c r="G352" s="1694"/>
      <c r="H352" s="1694"/>
      <c r="I352" s="1694"/>
      <c r="J352" s="1694"/>
      <c r="K352" s="1694"/>
      <c r="L352" s="1695"/>
      <c r="T352" s="1696"/>
    </row>
    <row r="353" spans="1:20" s="1692" customFormat="1" x14ac:dyDescent="0.25">
      <c r="A353" s="1657"/>
      <c r="B353" s="1694"/>
      <c r="C353" s="1694"/>
      <c r="D353" s="1694"/>
      <c r="E353" s="1694"/>
      <c r="F353" s="1694"/>
      <c r="G353" s="1694"/>
      <c r="H353" s="1694"/>
      <c r="I353" s="1694"/>
      <c r="J353" s="1694"/>
      <c r="K353" s="1694"/>
      <c r="L353" s="1695"/>
      <c r="T353" s="1696"/>
    </row>
    <row r="354" spans="1:20" s="1692" customFormat="1" x14ac:dyDescent="0.25">
      <c r="A354" s="1657"/>
      <c r="B354" s="1694"/>
      <c r="C354" s="1694"/>
      <c r="D354" s="1694"/>
      <c r="E354" s="1694"/>
      <c r="F354" s="1694"/>
      <c r="G354" s="1694"/>
      <c r="H354" s="1694"/>
      <c r="I354" s="1694"/>
      <c r="J354" s="1694"/>
      <c r="K354" s="1694"/>
      <c r="L354" s="1695"/>
      <c r="T354" s="1696"/>
    </row>
    <row r="355" spans="1:20" s="1692" customFormat="1" x14ac:dyDescent="0.25">
      <c r="A355" s="1657"/>
      <c r="B355" s="1694"/>
      <c r="C355" s="1694"/>
      <c r="D355" s="1694"/>
      <c r="E355" s="1694"/>
      <c r="F355" s="1694"/>
      <c r="G355" s="1694"/>
      <c r="H355" s="1694"/>
      <c r="I355" s="1694"/>
      <c r="J355" s="1694"/>
      <c r="K355" s="1694"/>
      <c r="L355" s="1695"/>
      <c r="T355" s="1696"/>
    </row>
    <row r="356" spans="1:20" s="1692" customFormat="1" x14ac:dyDescent="0.25">
      <c r="A356" s="1657"/>
      <c r="B356" s="1694"/>
      <c r="C356" s="1694"/>
      <c r="D356" s="1694"/>
      <c r="E356" s="1694"/>
      <c r="F356" s="1694"/>
      <c r="G356" s="1694"/>
      <c r="H356" s="1694"/>
      <c r="I356" s="1694"/>
      <c r="J356" s="1694"/>
      <c r="K356" s="1694"/>
      <c r="L356" s="1695"/>
      <c r="T356" s="1696"/>
    </row>
    <row r="357" spans="1:20" s="1692" customFormat="1" x14ac:dyDescent="0.25">
      <c r="A357" s="1657"/>
      <c r="B357" s="1694"/>
      <c r="C357" s="1694"/>
      <c r="D357" s="1694"/>
      <c r="E357" s="1694"/>
      <c r="F357" s="1694"/>
      <c r="G357" s="1694"/>
      <c r="H357" s="1694"/>
      <c r="I357" s="1694"/>
      <c r="J357" s="1694"/>
      <c r="K357" s="1694"/>
      <c r="L357" s="1695"/>
      <c r="T357" s="1696"/>
    </row>
    <row r="358" spans="1:20" s="1692" customFormat="1" x14ac:dyDescent="0.25">
      <c r="A358" s="1657"/>
      <c r="B358" s="1694"/>
      <c r="C358" s="1694"/>
      <c r="D358" s="1694"/>
      <c r="E358" s="1694"/>
      <c r="F358" s="1694"/>
      <c r="G358" s="1694"/>
      <c r="H358" s="1694"/>
      <c r="I358" s="1694"/>
      <c r="J358" s="1694"/>
      <c r="K358" s="1694"/>
      <c r="L358" s="1695"/>
      <c r="T358" s="1696"/>
    </row>
    <row r="359" spans="1:20" s="1692" customFormat="1" x14ac:dyDescent="0.25">
      <c r="A359" s="1657"/>
      <c r="B359" s="1694"/>
      <c r="C359" s="1694"/>
      <c r="D359" s="1694"/>
      <c r="E359" s="1694"/>
      <c r="F359" s="1694"/>
      <c r="G359" s="1694"/>
      <c r="H359" s="1694"/>
      <c r="I359" s="1694"/>
      <c r="J359" s="1694"/>
      <c r="K359" s="1694"/>
      <c r="L359" s="1695"/>
      <c r="T359" s="1696"/>
    </row>
    <row r="360" spans="1:20" s="1692" customFormat="1" x14ac:dyDescent="0.25">
      <c r="A360" s="1657"/>
      <c r="B360" s="1694"/>
      <c r="C360" s="1694"/>
      <c r="D360" s="1694"/>
      <c r="E360" s="1694"/>
      <c r="F360" s="1694"/>
      <c r="G360" s="1694"/>
      <c r="H360" s="1694"/>
      <c r="I360" s="1694"/>
      <c r="J360" s="1694"/>
      <c r="K360" s="1694"/>
      <c r="L360" s="1695"/>
      <c r="T360" s="1696"/>
    </row>
    <row r="361" spans="1:20" s="1692" customFormat="1" x14ac:dyDescent="0.25">
      <c r="A361" s="1657"/>
      <c r="B361" s="1694"/>
      <c r="C361" s="1694"/>
      <c r="D361" s="1694"/>
      <c r="E361" s="1694"/>
      <c r="F361" s="1694"/>
      <c r="G361" s="1694"/>
      <c r="H361" s="1694"/>
      <c r="I361" s="1694"/>
      <c r="J361" s="1694"/>
      <c r="K361" s="1694"/>
      <c r="L361" s="1695"/>
      <c r="T361" s="1696"/>
    </row>
    <row r="362" spans="1:20" s="1692" customFormat="1" x14ac:dyDescent="0.25">
      <c r="A362" s="1657"/>
      <c r="B362" s="1694"/>
      <c r="C362" s="1694"/>
      <c r="D362" s="1694"/>
      <c r="E362" s="1694"/>
      <c r="F362" s="1694"/>
      <c r="G362" s="1694"/>
      <c r="H362" s="1694"/>
      <c r="I362" s="1694"/>
      <c r="J362" s="1694"/>
      <c r="K362" s="1694"/>
      <c r="L362" s="1695"/>
      <c r="T362" s="1696"/>
    </row>
    <row r="363" spans="1:20" s="1692" customFormat="1" x14ac:dyDescent="0.25">
      <c r="A363" s="1657"/>
      <c r="B363" s="1694"/>
      <c r="C363" s="1694"/>
      <c r="D363" s="1694"/>
      <c r="E363" s="1694"/>
      <c r="F363" s="1694"/>
      <c r="G363" s="1694"/>
      <c r="H363" s="1694"/>
      <c r="I363" s="1694"/>
      <c r="J363" s="1694"/>
      <c r="K363" s="1694"/>
      <c r="L363" s="1695"/>
      <c r="T363" s="1696"/>
    </row>
    <row r="364" spans="1:20" s="1692" customFormat="1" x14ac:dyDescent="0.25">
      <c r="A364" s="1657"/>
      <c r="B364" s="1694"/>
      <c r="C364" s="1694"/>
      <c r="D364" s="1694"/>
      <c r="E364" s="1694"/>
      <c r="F364" s="1694"/>
      <c r="G364" s="1694"/>
      <c r="H364" s="1694"/>
      <c r="I364" s="1694"/>
      <c r="J364" s="1694"/>
      <c r="K364" s="1694"/>
      <c r="L364" s="1695"/>
      <c r="T364" s="1696"/>
    </row>
    <row r="365" spans="1:20" s="1692" customFormat="1" x14ac:dyDescent="0.25">
      <c r="A365" s="1657"/>
      <c r="B365" s="1694"/>
      <c r="C365" s="1694"/>
      <c r="D365" s="1694"/>
      <c r="E365" s="1694"/>
      <c r="F365" s="1694"/>
      <c r="G365" s="1694"/>
      <c r="H365" s="1694"/>
      <c r="I365" s="1694"/>
      <c r="J365" s="1694"/>
      <c r="K365" s="1694"/>
      <c r="L365" s="1695"/>
      <c r="T365" s="1696"/>
    </row>
    <row r="366" spans="1:20" s="1692" customFormat="1" x14ac:dyDescent="0.25">
      <c r="A366" s="1657"/>
      <c r="B366" s="1694"/>
      <c r="C366" s="1694"/>
      <c r="D366" s="1694"/>
      <c r="E366" s="1694"/>
      <c r="F366" s="1694"/>
      <c r="G366" s="1694"/>
      <c r="H366" s="1694"/>
      <c r="I366" s="1694"/>
      <c r="J366" s="1694"/>
      <c r="K366" s="1694"/>
      <c r="L366" s="1695"/>
      <c r="T366" s="1696"/>
    </row>
    <row r="367" spans="1:20" s="1692" customFormat="1" x14ac:dyDescent="0.25">
      <c r="A367" s="1657"/>
      <c r="B367" s="1694"/>
      <c r="C367" s="1694"/>
      <c r="D367" s="1694"/>
      <c r="E367" s="1694"/>
      <c r="F367" s="1694"/>
      <c r="G367" s="1694"/>
      <c r="H367" s="1694"/>
      <c r="I367" s="1694"/>
      <c r="J367" s="1694"/>
      <c r="K367" s="1694"/>
      <c r="L367" s="1695"/>
      <c r="T367" s="1696"/>
    </row>
    <row r="368" spans="1:20" s="1692" customFormat="1" x14ac:dyDescent="0.25">
      <c r="A368" s="1657"/>
      <c r="B368" s="1694"/>
      <c r="C368" s="1694"/>
      <c r="D368" s="1694"/>
      <c r="E368" s="1694"/>
      <c r="F368" s="1694"/>
      <c r="G368" s="1694"/>
      <c r="H368" s="1694"/>
      <c r="I368" s="1694"/>
      <c r="J368" s="1694"/>
      <c r="K368" s="1694"/>
      <c r="L368" s="1695"/>
      <c r="T368" s="1696"/>
    </row>
    <row r="369" spans="1:20" s="1692" customFormat="1" x14ac:dyDescent="0.25">
      <c r="A369" s="1657"/>
      <c r="B369" s="1694"/>
      <c r="C369" s="1694"/>
      <c r="D369" s="1694"/>
      <c r="E369" s="1694"/>
      <c r="F369" s="1694"/>
      <c r="G369" s="1694"/>
      <c r="H369" s="1694"/>
      <c r="I369" s="1694"/>
      <c r="J369" s="1694"/>
      <c r="K369" s="1694"/>
      <c r="L369" s="1695"/>
      <c r="T369" s="1696"/>
    </row>
    <row r="370" spans="1:20" s="1692" customFormat="1" x14ac:dyDescent="0.25">
      <c r="A370" s="1657"/>
      <c r="B370" s="1694"/>
      <c r="C370" s="1694"/>
      <c r="D370" s="1694"/>
      <c r="E370" s="1694"/>
      <c r="F370" s="1694"/>
      <c r="G370" s="1694"/>
      <c r="H370" s="1694"/>
      <c r="I370" s="1694"/>
      <c r="J370" s="1694"/>
      <c r="K370" s="1694"/>
      <c r="L370" s="1695"/>
      <c r="T370" s="1696"/>
    </row>
    <row r="371" spans="1:20" s="1692" customFormat="1" x14ac:dyDescent="0.25">
      <c r="A371" s="1657"/>
      <c r="B371" s="1694"/>
      <c r="C371" s="1694"/>
      <c r="D371" s="1694"/>
      <c r="E371" s="1694"/>
      <c r="F371" s="1694"/>
      <c r="G371" s="1694"/>
      <c r="H371" s="1694"/>
      <c r="I371" s="1694"/>
      <c r="J371" s="1694"/>
      <c r="K371" s="1694"/>
      <c r="L371" s="1695"/>
      <c r="T371" s="1696"/>
    </row>
    <row r="372" spans="1:20" s="1692" customFormat="1" x14ac:dyDescent="0.25">
      <c r="A372" s="1657"/>
      <c r="B372" s="1694"/>
      <c r="C372" s="1694"/>
      <c r="D372" s="1694"/>
      <c r="E372" s="1694"/>
      <c r="F372" s="1694"/>
      <c r="G372" s="1694"/>
      <c r="H372" s="1694"/>
      <c r="I372" s="1694"/>
      <c r="J372" s="1694"/>
      <c r="K372" s="1694"/>
      <c r="L372" s="1695"/>
      <c r="T372" s="1696"/>
    </row>
    <row r="373" spans="1:20" s="1692" customFormat="1" x14ac:dyDescent="0.25">
      <c r="A373" s="1657"/>
      <c r="B373" s="1694"/>
      <c r="C373" s="1694"/>
      <c r="D373" s="1694"/>
      <c r="E373" s="1694"/>
      <c r="F373" s="1694"/>
      <c r="G373" s="1694"/>
      <c r="H373" s="1694"/>
      <c r="I373" s="1694"/>
      <c r="J373" s="1694"/>
      <c r="K373" s="1694"/>
      <c r="L373" s="1695"/>
      <c r="T373" s="1696"/>
    </row>
    <row r="374" spans="1:20" s="1692" customFormat="1" x14ac:dyDescent="0.25">
      <c r="A374" s="1657"/>
      <c r="B374" s="1694"/>
      <c r="C374" s="1694"/>
      <c r="D374" s="1694"/>
      <c r="E374" s="1694"/>
      <c r="F374" s="1694"/>
      <c r="G374" s="1694"/>
      <c r="H374" s="1694"/>
      <c r="I374" s="1694"/>
      <c r="J374" s="1694"/>
      <c r="K374" s="1694"/>
      <c r="L374" s="1695"/>
      <c r="T374" s="1696"/>
    </row>
    <row r="375" spans="1:20" s="1692" customFormat="1" x14ac:dyDescent="0.25">
      <c r="A375" s="1657"/>
      <c r="B375" s="1694"/>
      <c r="C375" s="1694"/>
      <c r="D375" s="1694"/>
      <c r="E375" s="1694"/>
      <c r="F375" s="1694"/>
      <c r="G375" s="1694"/>
      <c r="H375" s="1694"/>
      <c r="I375" s="1694"/>
      <c r="J375" s="1694"/>
      <c r="K375" s="1694"/>
      <c r="L375" s="1695"/>
      <c r="T375" s="1696"/>
    </row>
    <row r="376" spans="1:20" s="1692" customFormat="1" x14ac:dyDescent="0.25">
      <c r="A376" s="1657"/>
      <c r="B376" s="1694"/>
      <c r="C376" s="1694"/>
      <c r="D376" s="1694"/>
      <c r="E376" s="1694"/>
      <c r="F376" s="1694"/>
      <c r="G376" s="1694"/>
      <c r="H376" s="1694"/>
      <c r="I376" s="1694"/>
      <c r="J376" s="1694"/>
      <c r="K376" s="1694"/>
      <c r="L376" s="1695"/>
      <c r="T376" s="1696"/>
    </row>
    <row r="377" spans="1:20" s="1692" customFormat="1" x14ac:dyDescent="0.25">
      <c r="A377" s="1657"/>
      <c r="B377" s="1694"/>
      <c r="C377" s="1694"/>
      <c r="D377" s="1694"/>
      <c r="E377" s="1694"/>
      <c r="F377" s="1694"/>
      <c r="G377" s="1694"/>
      <c r="H377" s="1694"/>
      <c r="I377" s="1694"/>
      <c r="J377" s="1694"/>
      <c r="K377" s="1694"/>
      <c r="L377" s="1695"/>
      <c r="T377" s="1696"/>
    </row>
    <row r="378" spans="1:20" s="1692" customFormat="1" x14ac:dyDescent="0.25">
      <c r="A378" s="1657"/>
      <c r="B378" s="1694"/>
      <c r="C378" s="1694"/>
      <c r="D378" s="1694"/>
      <c r="E378" s="1694"/>
      <c r="F378" s="1694"/>
      <c r="G378" s="1694"/>
      <c r="H378" s="1694"/>
      <c r="I378" s="1694"/>
      <c r="J378" s="1694"/>
      <c r="K378" s="1694"/>
      <c r="L378" s="1695"/>
      <c r="T378" s="1696"/>
    </row>
    <row r="379" spans="1:20" s="1692" customFormat="1" x14ac:dyDescent="0.25">
      <c r="A379" s="1657"/>
      <c r="B379" s="1694"/>
      <c r="C379" s="1694"/>
      <c r="D379" s="1694"/>
      <c r="E379" s="1694"/>
      <c r="F379" s="1694"/>
      <c r="G379" s="1694"/>
      <c r="H379" s="1694"/>
      <c r="I379" s="1694"/>
      <c r="J379" s="1694"/>
      <c r="K379" s="1694"/>
      <c r="L379" s="1695"/>
      <c r="T379" s="1696"/>
    </row>
    <row r="380" spans="1:20" s="1692" customFormat="1" x14ac:dyDescent="0.25">
      <c r="A380" s="1657"/>
      <c r="B380" s="1694"/>
      <c r="C380" s="1694"/>
      <c r="D380" s="1694"/>
      <c r="E380" s="1694"/>
      <c r="F380" s="1694"/>
      <c r="G380" s="1694"/>
      <c r="H380" s="1694"/>
      <c r="I380" s="1694"/>
      <c r="J380" s="1694"/>
      <c r="K380" s="1694"/>
      <c r="L380" s="1695"/>
      <c r="T380" s="1696"/>
    </row>
    <row r="381" spans="1:20" s="1692" customFormat="1" x14ac:dyDescent="0.25">
      <c r="A381" s="1657"/>
      <c r="B381" s="1694"/>
      <c r="C381" s="1694"/>
      <c r="D381" s="1694"/>
      <c r="E381" s="1694"/>
      <c r="F381" s="1694"/>
      <c r="G381" s="1694"/>
      <c r="H381" s="1694"/>
      <c r="I381" s="1694"/>
      <c r="J381" s="1694"/>
      <c r="K381" s="1694"/>
      <c r="L381" s="1695"/>
      <c r="T381" s="1696"/>
    </row>
    <row r="382" spans="1:20" s="1692" customFormat="1" x14ac:dyDescent="0.25">
      <c r="A382" s="1657"/>
      <c r="B382" s="1694"/>
      <c r="C382" s="1694"/>
      <c r="D382" s="1694"/>
      <c r="E382" s="1694"/>
      <c r="F382" s="1694"/>
      <c r="G382" s="1694"/>
      <c r="H382" s="1694"/>
      <c r="I382" s="1694"/>
      <c r="J382" s="1694"/>
      <c r="K382" s="1694"/>
      <c r="L382" s="1695"/>
      <c r="T382" s="1696"/>
    </row>
    <row r="383" spans="1:20" s="1692" customFormat="1" x14ac:dyDescent="0.25">
      <c r="A383" s="1657"/>
      <c r="B383" s="1694"/>
      <c r="C383" s="1694"/>
      <c r="D383" s="1694"/>
      <c r="E383" s="1694"/>
      <c r="F383" s="1694"/>
      <c r="G383" s="1694"/>
      <c r="H383" s="1694"/>
      <c r="I383" s="1694"/>
      <c r="J383" s="1694"/>
      <c r="K383" s="1694"/>
      <c r="L383" s="1695"/>
      <c r="T383" s="1696"/>
    </row>
    <row r="384" spans="1:20" s="1692" customFormat="1" x14ac:dyDescent="0.25">
      <c r="A384" s="1657"/>
      <c r="B384" s="1694"/>
      <c r="C384" s="1694"/>
      <c r="D384" s="1694"/>
      <c r="E384" s="1694"/>
      <c r="F384" s="1694"/>
      <c r="G384" s="1694"/>
      <c r="H384" s="1694"/>
      <c r="I384" s="1694"/>
      <c r="J384" s="1694"/>
      <c r="K384" s="1694"/>
      <c r="L384" s="1695"/>
      <c r="T384" s="1696"/>
    </row>
    <row r="385" spans="1:20" s="1692" customFormat="1" x14ac:dyDescent="0.25">
      <c r="A385" s="1657"/>
      <c r="B385" s="1694"/>
      <c r="C385" s="1694"/>
      <c r="D385" s="1694"/>
      <c r="E385" s="1694"/>
      <c r="F385" s="1694"/>
      <c r="G385" s="1694"/>
      <c r="H385" s="1694"/>
      <c r="I385" s="1694"/>
      <c r="J385" s="1694"/>
      <c r="K385" s="1694"/>
      <c r="L385" s="1695"/>
      <c r="T385" s="1696"/>
    </row>
    <row r="386" spans="1:20" s="1692" customFormat="1" x14ac:dyDescent="0.25">
      <c r="A386" s="1657"/>
      <c r="B386" s="1694"/>
      <c r="C386" s="1694"/>
      <c r="D386" s="1694"/>
      <c r="E386" s="1694"/>
      <c r="F386" s="1694"/>
      <c r="G386" s="1694"/>
      <c r="H386" s="1694"/>
      <c r="I386" s="1694"/>
      <c r="J386" s="1694"/>
      <c r="K386" s="1694"/>
      <c r="L386" s="1695"/>
      <c r="T386" s="1696"/>
    </row>
    <row r="387" spans="1:20" s="1692" customFormat="1" x14ac:dyDescent="0.25">
      <c r="A387" s="1657"/>
      <c r="B387" s="1694"/>
      <c r="C387" s="1694"/>
      <c r="D387" s="1694"/>
      <c r="E387" s="1694"/>
      <c r="F387" s="1694"/>
      <c r="G387" s="1694"/>
      <c r="H387" s="1694"/>
      <c r="I387" s="1694"/>
      <c r="J387" s="1694"/>
      <c r="K387" s="1694"/>
      <c r="L387" s="1695"/>
      <c r="T387" s="1696"/>
    </row>
    <row r="388" spans="1:20" s="1692" customFormat="1" x14ac:dyDescent="0.25">
      <c r="A388" s="1657"/>
      <c r="B388" s="1694"/>
      <c r="C388" s="1694"/>
      <c r="D388" s="1694"/>
      <c r="E388" s="1694"/>
      <c r="F388" s="1694"/>
      <c r="G388" s="1694"/>
      <c r="H388" s="1694"/>
      <c r="I388" s="1694"/>
      <c r="J388" s="1694"/>
      <c r="K388" s="1694"/>
      <c r="L388" s="1695"/>
      <c r="T388" s="1696"/>
    </row>
    <row r="389" spans="1:20" s="1692" customFormat="1" x14ac:dyDescent="0.25">
      <c r="A389" s="1657"/>
      <c r="B389" s="1694"/>
      <c r="C389" s="1694"/>
      <c r="D389" s="1694"/>
      <c r="E389" s="1694"/>
      <c r="F389" s="1694"/>
      <c r="G389" s="1694"/>
      <c r="H389" s="1694"/>
      <c r="I389" s="1694"/>
      <c r="J389" s="1694"/>
      <c r="K389" s="1694"/>
      <c r="L389" s="1695"/>
      <c r="T389" s="1696"/>
    </row>
    <row r="390" spans="1:20" s="1692" customFormat="1" x14ac:dyDescent="0.25">
      <c r="A390" s="1657"/>
      <c r="B390" s="1694"/>
      <c r="C390" s="1694"/>
      <c r="D390" s="1694"/>
      <c r="E390" s="1694"/>
      <c r="F390" s="1694"/>
      <c r="G390" s="1694"/>
      <c r="H390" s="1694"/>
      <c r="I390" s="1694"/>
      <c r="J390" s="1694"/>
      <c r="K390" s="1694"/>
      <c r="L390" s="1695"/>
      <c r="T390" s="1696"/>
    </row>
    <row r="391" spans="1:20" s="1692" customFormat="1" x14ac:dyDescent="0.25">
      <c r="A391" s="1657"/>
      <c r="B391" s="1694"/>
      <c r="C391" s="1694"/>
      <c r="D391" s="1694"/>
      <c r="E391" s="1694"/>
      <c r="F391" s="1694"/>
      <c r="G391" s="1694"/>
      <c r="H391" s="1694"/>
      <c r="I391" s="1694"/>
      <c r="J391" s="1694"/>
      <c r="K391" s="1694"/>
      <c r="L391" s="1695"/>
      <c r="T391" s="1696"/>
    </row>
    <row r="392" spans="1:20" s="1692" customFormat="1" x14ac:dyDescent="0.25">
      <c r="A392" s="1657"/>
      <c r="B392" s="1694"/>
      <c r="C392" s="1694"/>
      <c r="D392" s="1694"/>
      <c r="E392" s="1694"/>
      <c r="F392" s="1694"/>
      <c r="G392" s="1694"/>
      <c r="H392" s="1694"/>
      <c r="I392" s="1694"/>
      <c r="J392" s="1694"/>
      <c r="K392" s="1694"/>
      <c r="L392" s="1695"/>
      <c r="T392" s="1696"/>
    </row>
  </sheetData>
  <mergeCells count="5">
    <mergeCell ref="A1:T1"/>
    <mergeCell ref="A3:A5"/>
    <mergeCell ref="B3:T3"/>
    <mergeCell ref="B4:L4"/>
    <mergeCell ref="M4:T4"/>
  </mergeCells>
  <printOptions horizontalCentered="1"/>
  <pageMargins left="0.43307086614173229" right="0.39370078740157483" top="0.51181102362204722" bottom="0.27559055118110237" header="0.15748031496062992" footer="0.15748031496062992"/>
  <pageSetup paperSize="9" scale="54" orientation="landscape" r:id="rId1"/>
  <headerFooter alignWithMargins="0">
    <oddHeader>&amp;R&amp;"Times New Roman,Félkövér"
&amp;12 15. melléklet a(z) ...../2022.(     ) önkormányzati rendelethez</oddHead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43"/>
  <sheetViews>
    <sheetView view="pageBreakPreview" zoomScaleNormal="100" zoomScaleSheetLayoutView="100" workbookViewId="0">
      <pane xSplit="1" ySplit="7" topLeftCell="B8" activePane="bottomRight" state="frozen"/>
      <selection activeCell="A2" sqref="A2"/>
      <selection pane="topRight" activeCell="B2" sqref="B2"/>
      <selection pane="bottomLeft" activeCell="A14" sqref="A14"/>
      <selection pane="bottomRight" activeCell="A8" sqref="A8"/>
    </sheetView>
  </sheetViews>
  <sheetFormatPr defaultColWidth="9.140625" defaultRowHeight="15" x14ac:dyDescent="0.25"/>
  <cols>
    <col min="1" max="1" width="53.85546875" style="64" customWidth="1"/>
    <col min="2" max="2" width="18.140625" style="66" customWidth="1"/>
    <col min="3" max="3" width="17.42578125" style="66" customWidth="1"/>
    <col min="4" max="4" width="17.5703125" style="66" customWidth="1"/>
    <col min="5" max="5" width="17.85546875" style="66" customWidth="1"/>
    <col min="6" max="16384" width="9.140625" style="64"/>
  </cols>
  <sheetData>
    <row r="1" spans="1:5" s="84" customFormat="1" ht="42" customHeight="1" x14ac:dyDescent="0.25">
      <c r="A1" s="59"/>
      <c r="B1" s="700"/>
      <c r="C1" s="701"/>
      <c r="D1" s="701"/>
      <c r="E1" s="700"/>
    </row>
    <row r="2" spans="1:5" s="1810" customFormat="1" ht="39" customHeight="1" x14ac:dyDescent="0.2">
      <c r="A2" s="1908" t="s">
        <v>282</v>
      </c>
      <c r="B2" s="2206" t="s">
        <v>945</v>
      </c>
      <c r="C2" s="2207"/>
      <c r="D2" s="2207"/>
      <c r="E2" s="2208"/>
    </row>
    <row r="3" spans="1:5" s="1810" customFormat="1" ht="18.75" hidden="1" customHeight="1" x14ac:dyDescent="0.2">
      <c r="A3" s="1909"/>
      <c r="B3" s="2204"/>
      <c r="C3" s="2204"/>
      <c r="D3" s="2204"/>
      <c r="E3" s="2205"/>
    </row>
    <row r="4" spans="1:5" s="1810" customFormat="1" ht="15.75" hidden="1" customHeight="1" thickBot="1" x14ac:dyDescent="0.25">
      <c r="A4" s="1909"/>
      <c r="B4" s="2204"/>
      <c r="C4" s="2204"/>
      <c r="D4" s="2204"/>
      <c r="E4" s="2205"/>
    </row>
    <row r="5" spans="1:5" s="1810" customFormat="1" ht="12.75" hidden="1" x14ac:dyDescent="0.2">
      <c r="A5" s="1909"/>
      <c r="B5" s="1910"/>
      <c r="C5" s="1910"/>
      <c r="D5" s="1910"/>
      <c r="E5" s="1911"/>
    </row>
    <row r="6" spans="1:5" s="1810" customFormat="1" ht="35.25" customHeight="1" x14ac:dyDescent="0.2">
      <c r="A6" s="1912" t="s">
        <v>92</v>
      </c>
      <c r="B6" s="1914" t="s">
        <v>1424</v>
      </c>
      <c r="C6" s="1915" t="s">
        <v>1051</v>
      </c>
      <c r="D6" s="1915" t="s">
        <v>1174</v>
      </c>
      <c r="E6" s="1913" t="s">
        <v>1425</v>
      </c>
    </row>
    <row r="7" spans="1:5" s="133" customFormat="1" hidden="1" x14ac:dyDescent="0.2">
      <c r="A7" s="1907"/>
      <c r="B7" s="695"/>
      <c r="C7" s="696"/>
      <c r="D7" s="697"/>
      <c r="E7" s="697"/>
    </row>
    <row r="8" spans="1:5" s="36" customFormat="1" ht="23.25" customHeight="1" x14ac:dyDescent="0.25">
      <c r="A8" s="178" t="s">
        <v>575</v>
      </c>
      <c r="B8" s="603"/>
      <c r="C8" s="603"/>
      <c r="D8" s="603"/>
      <c r="E8" s="603"/>
    </row>
    <row r="9" spans="1:5" ht="15" hidden="1" customHeight="1" x14ac:dyDescent="0.25">
      <c r="A9" s="48" t="s">
        <v>358</v>
      </c>
      <c r="B9" s="536"/>
      <c r="C9" s="536"/>
      <c r="D9" s="536"/>
      <c r="E9" s="536"/>
    </row>
    <row r="10" spans="1:5" ht="15" customHeight="1" x14ac:dyDescent="0.25">
      <c r="A10" s="48" t="s">
        <v>358</v>
      </c>
      <c r="B10" s="606">
        <f>'5.5melléklet Önk Korrekció'!AQ10</f>
        <v>7913970855</v>
      </c>
      <c r="C10" s="606">
        <f>B10*1.08</f>
        <v>8547088523</v>
      </c>
      <c r="D10" s="606">
        <f>C10*1.08</f>
        <v>9230855605</v>
      </c>
      <c r="E10" s="606">
        <f>D10*1.08</f>
        <v>9969324053</v>
      </c>
    </row>
    <row r="11" spans="1:5" ht="15" hidden="1" customHeight="1" x14ac:dyDescent="0.25">
      <c r="A11" s="48" t="s">
        <v>445</v>
      </c>
      <c r="B11" s="606">
        <f>'5.5melléklet Önk Korrekció'!AQ11</f>
        <v>0</v>
      </c>
      <c r="C11" s="606">
        <f t="shared" ref="C11:E11" si="0">B11*1.08</f>
        <v>0</v>
      </c>
      <c r="D11" s="606">
        <f t="shared" si="0"/>
        <v>0</v>
      </c>
      <c r="E11" s="606">
        <f t="shared" si="0"/>
        <v>0</v>
      </c>
    </row>
    <row r="12" spans="1:5" s="66" customFormat="1" ht="14.25" customHeight="1" x14ac:dyDescent="0.25">
      <c r="A12" s="194" t="s">
        <v>446</v>
      </c>
      <c r="B12" s="606">
        <f>'5.5melléklet Önk Korrekció'!AQ12</f>
        <v>1173427360</v>
      </c>
      <c r="C12" s="606">
        <f t="shared" ref="C12:E12" si="1">B12*1.08</f>
        <v>1267301549</v>
      </c>
      <c r="D12" s="606">
        <f t="shared" si="1"/>
        <v>1368685673</v>
      </c>
      <c r="E12" s="606">
        <f t="shared" si="1"/>
        <v>1478180527</v>
      </c>
    </row>
    <row r="13" spans="1:5" ht="15" hidden="1" customHeight="1" x14ac:dyDescent="0.25">
      <c r="A13" s="268" t="s">
        <v>447</v>
      </c>
      <c r="B13" s="606">
        <f>'5.5melléklet Önk Korrekció'!AQ13</f>
        <v>0</v>
      </c>
      <c r="C13" s="606"/>
      <c r="D13" s="606"/>
      <c r="E13" s="606"/>
    </row>
    <row r="14" spans="1:5" ht="15" hidden="1" customHeight="1" x14ac:dyDescent="0.25">
      <c r="A14" s="48" t="s">
        <v>995</v>
      </c>
      <c r="B14" s="606">
        <f>'5.5melléklet Önk Korrekció'!AQ14</f>
        <v>0</v>
      </c>
      <c r="C14" s="606"/>
      <c r="D14" s="606"/>
      <c r="E14" s="606"/>
    </row>
    <row r="15" spans="1:5" ht="15" hidden="1" customHeight="1" x14ac:dyDescent="0.25">
      <c r="A15" s="268"/>
      <c r="B15" s="606">
        <f>'5.5melléklet Önk Korrekció'!AQ15</f>
        <v>0</v>
      </c>
      <c r="C15" s="606"/>
      <c r="D15" s="606"/>
      <c r="E15" s="606"/>
    </row>
    <row r="16" spans="1:5" ht="15" customHeight="1" x14ac:dyDescent="0.25">
      <c r="A16" s="48" t="s">
        <v>447</v>
      </c>
      <c r="B16" s="606">
        <f>'5.5melléklet Önk Korrekció'!AQ16</f>
        <v>8796193781</v>
      </c>
      <c r="C16" s="606">
        <f>B16*1.051+388000000+223451</f>
        <v>9633023115</v>
      </c>
      <c r="D16" s="606">
        <f t="shared" ref="D16:E16" si="2">C16*1.051</f>
        <v>10124307294</v>
      </c>
      <c r="E16" s="606">
        <f t="shared" si="2"/>
        <v>10640646966</v>
      </c>
    </row>
    <row r="17" spans="1:5" ht="15" customHeight="1" x14ac:dyDescent="0.25">
      <c r="A17" s="48" t="s">
        <v>68</v>
      </c>
      <c r="B17" s="606">
        <f>'5.5melléklet Önk Korrekció'!AQ17</f>
        <v>135814713</v>
      </c>
      <c r="C17" s="606">
        <v>140000000</v>
      </c>
      <c r="D17" s="606">
        <v>150000000</v>
      </c>
      <c r="E17" s="606">
        <v>160000000</v>
      </c>
    </row>
    <row r="18" spans="1:5" ht="15" hidden="1" customHeight="1" x14ac:dyDescent="0.25">
      <c r="A18" s="48" t="s">
        <v>778</v>
      </c>
      <c r="B18" s="606">
        <f>'5.5melléklet Önk Korrekció'!AQ18</f>
        <v>0</v>
      </c>
      <c r="C18" s="606"/>
      <c r="D18" s="606"/>
      <c r="E18" s="606"/>
    </row>
    <row r="19" spans="1:5" ht="15.75" customHeight="1" x14ac:dyDescent="0.25">
      <c r="A19" s="48" t="s">
        <v>538</v>
      </c>
      <c r="B19" s="606">
        <f>'5.5melléklet Önk Korrekció'!AQ19</f>
        <v>1017936123</v>
      </c>
      <c r="C19" s="606">
        <v>1020000000</v>
      </c>
      <c r="D19" s="606">
        <v>1050000000</v>
      </c>
      <c r="E19" s="606">
        <v>1100000000</v>
      </c>
    </row>
    <row r="20" spans="1:5" ht="15" customHeight="1" x14ac:dyDescent="0.25">
      <c r="A20" s="48" t="s">
        <v>539</v>
      </c>
      <c r="B20" s="606">
        <f>'5.5melléklet Önk Korrekció'!AQ20</f>
        <v>179827331</v>
      </c>
      <c r="C20" s="606">
        <v>150000000</v>
      </c>
      <c r="D20" s="606">
        <v>180000000</v>
      </c>
      <c r="E20" s="606">
        <v>200000000</v>
      </c>
    </row>
    <row r="21" spans="1:5" ht="15" customHeight="1" x14ac:dyDescent="0.25">
      <c r="A21" s="48" t="s">
        <v>541</v>
      </c>
      <c r="B21" s="606">
        <f>'5.5melléklet Önk Korrekció'!AQ21</f>
        <v>0</v>
      </c>
      <c r="C21" s="606"/>
      <c r="D21" s="606"/>
      <c r="E21" s="606"/>
    </row>
    <row r="22" spans="1:5" ht="15" customHeight="1" x14ac:dyDescent="0.25">
      <c r="A22" s="48" t="s">
        <v>540</v>
      </c>
      <c r="B22" s="606">
        <f>'5.5melléklet Önk Korrekció'!AQ22</f>
        <v>2514768517</v>
      </c>
      <c r="C22" s="606">
        <v>2550000000</v>
      </c>
      <c r="D22" s="606">
        <v>2600000000</v>
      </c>
      <c r="E22" s="606">
        <v>2300000000</v>
      </c>
    </row>
    <row r="23" spans="1:5" ht="15" customHeight="1" x14ac:dyDescent="0.25">
      <c r="A23" s="48" t="s">
        <v>542</v>
      </c>
      <c r="B23" s="606">
        <f>'5.5melléklet Önk Korrekció'!AQ23</f>
        <v>0</v>
      </c>
      <c r="C23" s="606"/>
      <c r="D23" s="606"/>
      <c r="E23" s="606"/>
    </row>
    <row r="24" spans="1:5" s="77" customFormat="1" ht="15" customHeight="1" x14ac:dyDescent="0.25">
      <c r="A24" s="48" t="s">
        <v>543</v>
      </c>
      <c r="B24" s="536">
        <f>'5.5melléklet Önk Korrekció'!AQ24</f>
        <v>350000000</v>
      </c>
      <c r="C24" s="536">
        <v>350000000</v>
      </c>
      <c r="D24" s="536">
        <v>350000000</v>
      </c>
      <c r="E24" s="536">
        <v>300000000</v>
      </c>
    </row>
    <row r="25" spans="1:5" ht="15" customHeight="1" x14ac:dyDescent="0.25">
      <c r="A25" s="48" t="s">
        <v>544</v>
      </c>
      <c r="B25" s="536">
        <f>'5.5melléklet Önk Korrekció'!AQ25</f>
        <v>77700000</v>
      </c>
      <c r="C25" s="536">
        <v>100000000</v>
      </c>
      <c r="D25" s="536">
        <v>100000000</v>
      </c>
      <c r="E25" s="536">
        <v>100000000</v>
      </c>
    </row>
    <row r="26" spans="1:5" ht="15" customHeight="1" x14ac:dyDescent="0.25">
      <c r="A26" s="1811" t="s">
        <v>359</v>
      </c>
      <c r="B26" s="684">
        <f>SUM(B10:B25)</f>
        <v>22159638680</v>
      </c>
      <c r="C26" s="632">
        <f>SUM(C10:C25)</f>
        <v>23757413187</v>
      </c>
      <c r="D26" s="632">
        <f>SUM(D10:D25)</f>
        <v>25153848572</v>
      </c>
      <c r="E26" s="666">
        <f>SUM(E10:E25)</f>
        <v>26248151546</v>
      </c>
    </row>
    <row r="27" spans="1:5" ht="15" customHeight="1" x14ac:dyDescent="0.25">
      <c r="A27" s="36" t="s">
        <v>210</v>
      </c>
      <c r="B27" s="606">
        <f>'5.5melléklet Önk Korrekció'!AQ27</f>
        <v>3278899477</v>
      </c>
      <c r="C27" s="536">
        <v>4200000000</v>
      </c>
      <c r="D27" s="606">
        <v>3500000000</v>
      </c>
      <c r="E27" s="606">
        <v>3000000000</v>
      </c>
    </row>
    <row r="28" spans="1:5" ht="15" customHeight="1" x14ac:dyDescent="0.25">
      <c r="A28" s="36" t="s">
        <v>211</v>
      </c>
      <c r="B28" s="583">
        <f>'5.5melléklet Önk Korrekció'!AQ28</f>
        <v>1997222023</v>
      </c>
      <c r="C28" s="583">
        <v>2000000000</v>
      </c>
      <c r="D28" s="583">
        <v>1800000000</v>
      </c>
      <c r="E28" s="583">
        <v>1800000000</v>
      </c>
    </row>
    <row r="29" spans="1:5" ht="15" hidden="1" customHeight="1" x14ac:dyDescent="0.25">
      <c r="A29" s="36" t="s">
        <v>212</v>
      </c>
      <c r="B29" s="606">
        <f>'5.5melléklet Önk Korrekció'!AQ29</f>
        <v>0</v>
      </c>
      <c r="C29" s="606"/>
      <c r="D29" s="606"/>
      <c r="E29" s="606"/>
    </row>
    <row r="30" spans="1:5" ht="15" customHeight="1" x14ac:dyDescent="0.25">
      <c r="A30" s="32" t="s">
        <v>73</v>
      </c>
      <c r="B30" s="536">
        <f>'5.5melléklet Önk Korrekció'!AQ30</f>
        <v>470783</v>
      </c>
      <c r="C30" s="536"/>
      <c r="D30" s="536"/>
      <c r="E30" s="536"/>
    </row>
    <row r="31" spans="1:5" ht="15" customHeight="1" x14ac:dyDescent="0.25">
      <c r="A31" s="32" t="s">
        <v>74</v>
      </c>
      <c r="B31" s="536">
        <f>'5.5melléklet Önk Korrekció'!AQ31</f>
        <v>0</v>
      </c>
      <c r="C31" s="536"/>
      <c r="D31" s="536"/>
      <c r="E31" s="536"/>
    </row>
    <row r="32" spans="1:5" ht="15" customHeight="1" x14ac:dyDescent="0.25">
      <c r="A32" s="32" t="s">
        <v>75</v>
      </c>
      <c r="B32" s="536">
        <f>'5.5melléklet Önk Korrekció'!AQ32</f>
        <v>724322705</v>
      </c>
      <c r="C32" s="536">
        <v>700000000</v>
      </c>
      <c r="D32" s="536">
        <v>650000000</v>
      </c>
      <c r="E32" s="536">
        <v>600000000</v>
      </c>
    </row>
    <row r="33" spans="1:5" s="77" customFormat="1" ht="15" customHeight="1" x14ac:dyDescent="0.2">
      <c r="A33" s="32" t="s">
        <v>76</v>
      </c>
      <c r="B33" s="536">
        <f>'5.5melléklet Önk Korrekció'!AQ33</f>
        <v>206015037</v>
      </c>
      <c r="C33" s="536">
        <v>200000000</v>
      </c>
      <c r="D33" s="536">
        <v>200000000</v>
      </c>
      <c r="E33" s="536">
        <v>200000000</v>
      </c>
    </row>
    <row r="34" spans="1:5" s="66" customFormat="1" ht="15" customHeight="1" x14ac:dyDescent="0.25">
      <c r="A34" s="35" t="s">
        <v>213</v>
      </c>
      <c r="B34" s="564">
        <f>'5.5melléklet Önk Korrekció'!AQ34</f>
        <v>0</v>
      </c>
      <c r="C34" s="564"/>
      <c r="D34" s="564"/>
      <c r="E34" s="564"/>
    </row>
    <row r="35" spans="1:5" ht="15" customHeight="1" x14ac:dyDescent="0.25">
      <c r="A35" s="35" t="s">
        <v>390</v>
      </c>
      <c r="B35" s="564">
        <f>'5.5melléklet Önk Korrekció'!AQ35</f>
        <v>980691234</v>
      </c>
      <c r="C35" s="564">
        <v>900000000</v>
      </c>
      <c r="D35" s="564">
        <v>500000000</v>
      </c>
      <c r="E35" s="564">
        <v>400000000</v>
      </c>
    </row>
    <row r="36" spans="1:5" ht="15" customHeight="1" x14ac:dyDescent="0.25">
      <c r="A36" s="1812" t="s">
        <v>292</v>
      </c>
      <c r="B36" s="684">
        <f>SUM(B27:B35)</f>
        <v>7187621259</v>
      </c>
      <c r="C36" s="632">
        <f>SUM(C27:C35)</f>
        <v>8000000000</v>
      </c>
      <c r="D36" s="632">
        <f>SUM(D27:D35)</f>
        <v>6650000000</v>
      </c>
      <c r="E36" s="666">
        <f>SUM(E27:E35)</f>
        <v>6000000000</v>
      </c>
    </row>
    <row r="37" spans="1:5" ht="15" customHeight="1" x14ac:dyDescent="0.25">
      <c r="A37" s="1811" t="s">
        <v>115</v>
      </c>
      <c r="B37" s="1813">
        <f>SUM(B36,B26)</f>
        <v>29347259939</v>
      </c>
      <c r="C37" s="1814">
        <f>SUM(C36,C26)</f>
        <v>31757413187</v>
      </c>
      <c r="D37" s="1814">
        <f>SUM(D36,D26)</f>
        <v>31803848572</v>
      </c>
      <c r="E37" s="1815">
        <f>SUM(E36,E26)</f>
        <v>32248151546</v>
      </c>
    </row>
    <row r="38" spans="1:5" ht="15" hidden="1" customHeight="1" x14ac:dyDescent="0.25">
      <c r="A38" s="32" t="s">
        <v>339</v>
      </c>
      <c r="B38" s="606"/>
      <c r="C38" s="606"/>
      <c r="D38" s="606"/>
      <c r="E38" s="606"/>
    </row>
    <row r="39" spans="1:5" ht="15" hidden="1" customHeight="1" x14ac:dyDescent="0.25">
      <c r="A39" s="32" t="s">
        <v>425</v>
      </c>
      <c r="B39" s="606"/>
      <c r="C39" s="606"/>
      <c r="D39" s="606"/>
      <c r="E39" s="606"/>
    </row>
    <row r="40" spans="1:5" ht="15" customHeight="1" x14ac:dyDescent="0.25">
      <c r="A40" s="32" t="s">
        <v>337</v>
      </c>
      <c r="B40" s="536">
        <f>'5.5melléklet Önk Korrekció'!AQ40</f>
        <v>0</v>
      </c>
      <c r="C40" s="536"/>
      <c r="D40" s="536"/>
      <c r="E40" s="536"/>
    </row>
    <row r="41" spans="1:5" ht="15" customHeight="1" x14ac:dyDescent="0.25">
      <c r="A41" s="32" t="s">
        <v>338</v>
      </c>
      <c r="B41" s="536">
        <f>'5.5melléklet Önk Korrekció'!AQ41</f>
        <v>0</v>
      </c>
      <c r="C41" s="536"/>
      <c r="D41" s="536"/>
      <c r="E41" s="536"/>
    </row>
    <row r="42" spans="1:5" ht="15" hidden="1" customHeight="1" x14ac:dyDescent="0.25">
      <c r="A42" s="32" t="s">
        <v>340</v>
      </c>
      <c r="B42" s="606">
        <f>'5.5melléklet Önk Korrekció'!AQ42</f>
        <v>0</v>
      </c>
      <c r="C42" s="606"/>
      <c r="D42" s="606"/>
      <c r="E42" s="606"/>
    </row>
    <row r="43" spans="1:5" ht="15" customHeight="1" x14ac:dyDescent="0.25">
      <c r="A43" s="32" t="s">
        <v>341</v>
      </c>
      <c r="B43" s="536">
        <f>'5.5melléklet Önk Korrekció'!AQ43</f>
        <v>2037833700</v>
      </c>
      <c r="C43" s="536"/>
      <c r="D43" s="536"/>
      <c r="E43" s="536"/>
    </row>
    <row r="44" spans="1:5" s="77" customFormat="1" ht="15" hidden="1" customHeight="1" x14ac:dyDescent="0.2">
      <c r="A44" s="32" t="s">
        <v>342</v>
      </c>
      <c r="B44" s="536">
        <f>'5.5melléklet Önk Korrekció'!AQ44</f>
        <v>0</v>
      </c>
      <c r="C44" s="536"/>
      <c r="D44" s="536"/>
      <c r="E44" s="536"/>
    </row>
    <row r="45" spans="1:5" ht="15" customHeight="1" x14ac:dyDescent="0.25">
      <c r="A45" s="32" t="s">
        <v>606</v>
      </c>
      <c r="B45" s="536">
        <f>'5.5melléklet Önk Korrekció'!AQ45</f>
        <v>115985734</v>
      </c>
      <c r="C45" s="536">
        <v>115000000</v>
      </c>
      <c r="D45" s="536">
        <v>115000000</v>
      </c>
      <c r="E45" s="536">
        <v>115000000</v>
      </c>
    </row>
    <row r="46" spans="1:5" s="78" customFormat="1" ht="15" hidden="1" customHeight="1" x14ac:dyDescent="0.2">
      <c r="A46" s="32" t="s">
        <v>533</v>
      </c>
      <c r="B46" s="536">
        <f>'5.5melléklet Önk Korrekció'!AQ46</f>
        <v>0</v>
      </c>
      <c r="C46" s="536"/>
      <c r="D46" s="536"/>
      <c r="E46" s="536"/>
    </row>
    <row r="47" spans="1:5" s="66" customFormat="1" ht="15" hidden="1" customHeight="1" x14ac:dyDescent="0.25">
      <c r="A47" s="32" t="s">
        <v>534</v>
      </c>
      <c r="B47" s="536">
        <f>'5.5melléklet Önk Korrekció'!AQ47</f>
        <v>0</v>
      </c>
      <c r="C47" s="536"/>
      <c r="D47" s="536"/>
      <c r="E47" s="536"/>
    </row>
    <row r="48" spans="1:5" ht="15" hidden="1" customHeight="1" x14ac:dyDescent="0.25">
      <c r="A48" s="32" t="s">
        <v>535</v>
      </c>
      <c r="B48" s="536">
        <f>'5.5melléklet Önk Korrekció'!AQ48</f>
        <v>0</v>
      </c>
      <c r="C48" s="536"/>
      <c r="D48" s="536"/>
      <c r="E48" s="536"/>
    </row>
    <row r="49" spans="1:5" ht="15" hidden="1" customHeight="1" x14ac:dyDescent="0.25">
      <c r="A49" s="32" t="s">
        <v>536</v>
      </c>
      <c r="B49" s="536">
        <f>'5.5melléklet Önk Korrekció'!AQ49</f>
        <v>0</v>
      </c>
      <c r="C49" s="536"/>
      <c r="D49" s="536"/>
      <c r="E49" s="536"/>
    </row>
    <row r="50" spans="1:5" ht="15" customHeight="1" x14ac:dyDescent="0.25">
      <c r="A50" s="32" t="s">
        <v>537</v>
      </c>
      <c r="B50" s="536">
        <f>'5.5melléklet Önk Korrekció'!AQ50</f>
        <v>0</v>
      </c>
      <c r="C50" s="536"/>
      <c r="D50" s="536"/>
      <c r="E50" s="536"/>
    </row>
    <row r="51" spans="1:5" ht="15" customHeight="1" x14ac:dyDescent="0.25">
      <c r="A51" s="45" t="s">
        <v>676</v>
      </c>
      <c r="B51" s="686">
        <f>SUM(B40:B50)</f>
        <v>2153819434</v>
      </c>
      <c r="C51" s="613">
        <f>SUM(C40:C50)</f>
        <v>115000000</v>
      </c>
      <c r="D51" s="613">
        <f>SUM(D40:D50)</f>
        <v>115000000</v>
      </c>
      <c r="E51" s="613">
        <f>SUM(E40:E50)</f>
        <v>115000000</v>
      </c>
    </row>
    <row r="52" spans="1:5" customFormat="1" ht="21.75" customHeight="1" x14ac:dyDescent="0.2">
      <c r="A52" s="1816" t="s">
        <v>215</v>
      </c>
      <c r="B52" s="1817">
        <f>SUM(B37,B51)</f>
        <v>31501079373</v>
      </c>
      <c r="C52" s="1818">
        <f>SUM(C37,C51)</f>
        <v>31872413187</v>
      </c>
      <c r="D52" s="1818">
        <f>SUM(D37,D51)</f>
        <v>31918848572</v>
      </c>
      <c r="E52" s="1818">
        <f>SUM(E37,E51)</f>
        <v>32363151546</v>
      </c>
    </row>
    <row r="53" spans="1:5" ht="27.75" customHeight="1" x14ac:dyDescent="0.25">
      <c r="A53" s="178" t="s">
        <v>576</v>
      </c>
      <c r="B53" s="575"/>
      <c r="C53" s="575"/>
      <c r="D53" s="575"/>
      <c r="E53" s="575"/>
    </row>
    <row r="54" spans="1:5" ht="15" hidden="1" customHeight="1" x14ac:dyDescent="0.25">
      <c r="A54" s="42" t="s">
        <v>426</v>
      </c>
      <c r="B54" s="606"/>
      <c r="C54" s="606"/>
      <c r="D54" s="606"/>
      <c r="E54" s="606"/>
    </row>
    <row r="55" spans="1:5" ht="15" customHeight="1" x14ac:dyDescent="0.25">
      <c r="A55" s="46" t="s">
        <v>79</v>
      </c>
      <c r="B55" s="583">
        <f>'5.5melléklet Önk Korrekció'!AQ55</f>
        <v>3198023482</v>
      </c>
      <c r="C55" s="583">
        <f>B55*1.05</f>
        <v>3357924656</v>
      </c>
      <c r="D55" s="583">
        <f t="shared" ref="D55:E55" si="3">C55*1.05</f>
        <v>3525820889</v>
      </c>
      <c r="E55" s="583">
        <f t="shared" si="3"/>
        <v>3702111933</v>
      </c>
    </row>
    <row r="56" spans="1:5" ht="15" customHeight="1" x14ac:dyDescent="0.25">
      <c r="A56" s="46" t="s">
        <v>78</v>
      </c>
      <c r="B56" s="583">
        <f>'5.5melléklet Önk Korrekció'!AQ56</f>
        <v>0</v>
      </c>
      <c r="C56" s="583"/>
      <c r="D56" s="583"/>
      <c r="E56" s="583"/>
    </row>
    <row r="57" spans="1:5" ht="15" customHeight="1" x14ac:dyDescent="0.25">
      <c r="A57" s="32" t="s">
        <v>427</v>
      </c>
      <c r="B57" s="536">
        <f>'5.5melléklet Önk Korrekció'!AQ57</f>
        <v>0</v>
      </c>
      <c r="C57" s="536"/>
      <c r="D57" s="536"/>
      <c r="E57" s="536"/>
    </row>
    <row r="58" spans="1:5" ht="15" customHeight="1" x14ac:dyDescent="0.25">
      <c r="A58" s="36" t="s">
        <v>1581</v>
      </c>
      <c r="B58" s="583">
        <f>'5.5melléklet Önk Korrekció'!AQ58</f>
        <v>2854391045</v>
      </c>
      <c r="C58" s="583">
        <f>B58*1.05</f>
        <v>2997110597</v>
      </c>
      <c r="D58" s="583">
        <f t="shared" ref="D58:E60" si="4">C58*1.05</f>
        <v>3146966127</v>
      </c>
      <c r="E58" s="583">
        <f t="shared" si="4"/>
        <v>3304314433</v>
      </c>
    </row>
    <row r="59" spans="1:5" ht="15" customHeight="1" x14ac:dyDescent="0.25">
      <c r="A59" s="42" t="s">
        <v>77</v>
      </c>
      <c r="B59" s="582">
        <f>'5.5melléklet Önk Korrekció'!AQ59</f>
        <v>98855799</v>
      </c>
      <c r="C59" s="582">
        <v>50000000</v>
      </c>
      <c r="D59" s="582">
        <v>50000000</v>
      </c>
      <c r="E59" s="582">
        <v>50000000</v>
      </c>
    </row>
    <row r="60" spans="1:5" s="77" customFormat="1" ht="15" customHeight="1" x14ac:dyDescent="0.25">
      <c r="A60" s="46" t="s">
        <v>779</v>
      </c>
      <c r="B60" s="583">
        <f>'5.5melléklet Önk Korrekció'!AQ60</f>
        <v>8739309000</v>
      </c>
      <c r="C60" s="583">
        <f>B60*1.05</f>
        <v>9176274450</v>
      </c>
      <c r="D60" s="583">
        <f t="shared" si="4"/>
        <v>9635088173</v>
      </c>
      <c r="E60" s="583">
        <f t="shared" si="4"/>
        <v>10116842582</v>
      </c>
    </row>
    <row r="61" spans="1:5" ht="15" hidden="1" customHeight="1" x14ac:dyDescent="0.25">
      <c r="A61" s="46" t="s">
        <v>780</v>
      </c>
      <c r="B61" s="606">
        <f>'5.5melléklet Önk Korrekció'!AQ61</f>
        <v>0</v>
      </c>
      <c r="C61" s="606"/>
      <c r="D61" s="606"/>
      <c r="E61" s="606"/>
    </row>
    <row r="62" spans="1:5" ht="15" hidden="1" customHeight="1" x14ac:dyDescent="0.25">
      <c r="A62" s="42" t="s">
        <v>781</v>
      </c>
      <c r="B62" s="536">
        <f>'5.5melléklet Önk Korrekció'!AQ62</f>
        <v>0</v>
      </c>
      <c r="C62" s="536"/>
      <c r="D62" s="536"/>
      <c r="E62" s="536"/>
    </row>
    <row r="63" spans="1:5" ht="15" hidden="1" customHeight="1" x14ac:dyDescent="0.25">
      <c r="A63" s="42"/>
      <c r="B63" s="536">
        <f>'5.5melléklet Önk Korrekció'!AQ63</f>
        <v>0</v>
      </c>
      <c r="C63" s="536"/>
      <c r="D63" s="536"/>
      <c r="E63" s="536"/>
    </row>
    <row r="64" spans="1:5" ht="15" customHeight="1" x14ac:dyDescent="0.25">
      <c r="A64" s="46" t="s">
        <v>780</v>
      </c>
      <c r="B64" s="583">
        <f>'5.5melléklet Önk Korrekció'!AQ64</f>
        <v>4403114080</v>
      </c>
      <c r="C64" s="583">
        <f>B64*1.05</f>
        <v>4623269784</v>
      </c>
      <c r="D64" s="583">
        <f>C64*1.05+517263+22847</f>
        <v>4854973383</v>
      </c>
      <c r="E64" s="583">
        <f>D64*1.05-7839454</f>
        <v>5089882598</v>
      </c>
    </row>
    <row r="65" spans="1:5" ht="15" hidden="1" customHeight="1" x14ac:dyDescent="0.25">
      <c r="A65" s="46" t="s">
        <v>782</v>
      </c>
      <c r="B65" s="606">
        <f>'5.5melléklet Önk Korrekció'!AQ65</f>
        <v>0</v>
      </c>
      <c r="C65" s="606"/>
      <c r="D65" s="606"/>
      <c r="E65" s="606"/>
    </row>
    <row r="66" spans="1:5" ht="15" customHeight="1" x14ac:dyDescent="0.25">
      <c r="A66" s="36" t="s">
        <v>783</v>
      </c>
      <c r="B66" s="583">
        <f>'5.5melléklet Önk Korrekció'!AQ66</f>
        <v>0</v>
      </c>
      <c r="C66" s="583"/>
      <c r="D66" s="583"/>
      <c r="E66" s="583"/>
    </row>
    <row r="67" spans="1:5" ht="15" customHeight="1" x14ac:dyDescent="0.25">
      <c r="A67" s="36" t="s">
        <v>784</v>
      </c>
      <c r="B67" s="583">
        <f>'5.5melléklet Önk Korrekció'!AQ67</f>
        <v>297954449</v>
      </c>
      <c r="C67" s="583">
        <v>230000000</v>
      </c>
      <c r="D67" s="583">
        <v>230000000</v>
      </c>
      <c r="E67" s="583">
        <v>230000000</v>
      </c>
    </row>
    <row r="68" spans="1:5" s="77" customFormat="1" ht="15" customHeight="1" x14ac:dyDescent="0.2">
      <c r="A68" s="47" t="s">
        <v>218</v>
      </c>
      <c r="B68" s="684">
        <f>SUM(B55:B67)</f>
        <v>19591647855</v>
      </c>
      <c r="C68" s="632">
        <f>SUM(C55:C67)</f>
        <v>20434579487</v>
      </c>
      <c r="D68" s="632">
        <f>SUM(D55:D67)</f>
        <v>21442848572</v>
      </c>
      <c r="E68" s="666">
        <f>SUM(E55:E67)</f>
        <v>22493151546</v>
      </c>
    </row>
    <row r="69" spans="1:5" s="66" customFormat="1" ht="15" customHeight="1" x14ac:dyDescent="0.25">
      <c r="A69" s="36" t="s">
        <v>214</v>
      </c>
      <c r="B69" s="583">
        <f>'5.5melléklet Önk Korrekció'!AQ69</f>
        <v>1695429819</v>
      </c>
      <c r="C69" s="583">
        <v>1700000000</v>
      </c>
      <c r="D69" s="583">
        <v>1700000000</v>
      </c>
      <c r="E69" s="583">
        <v>1700000000</v>
      </c>
    </row>
    <row r="70" spans="1:5" s="66" customFormat="1" ht="15" hidden="1" customHeight="1" x14ac:dyDescent="0.25">
      <c r="A70" s="36" t="s">
        <v>785</v>
      </c>
      <c r="B70" s="606">
        <f>'5.5melléklet Önk Korrekció'!AQ70</f>
        <v>0</v>
      </c>
      <c r="C70" s="606"/>
      <c r="D70" s="606"/>
      <c r="E70" s="606"/>
    </row>
    <row r="71" spans="1:5" s="66" customFormat="1" ht="15" customHeight="1" x14ac:dyDescent="0.25">
      <c r="A71" s="36" t="s">
        <v>444</v>
      </c>
      <c r="B71" s="583">
        <f>'5.5melléklet Önk Korrekció'!AQ71</f>
        <v>0</v>
      </c>
      <c r="C71" s="583"/>
      <c r="D71" s="583"/>
      <c r="E71" s="583"/>
    </row>
    <row r="72" spans="1:5" s="66" customFormat="1" ht="15" customHeight="1" x14ac:dyDescent="0.25">
      <c r="A72" s="36" t="s">
        <v>428</v>
      </c>
      <c r="B72" s="583">
        <f>'5.5melléklet Önk Korrekció'!AQ72</f>
        <v>0</v>
      </c>
      <c r="C72" s="583"/>
      <c r="D72" s="583"/>
      <c r="E72" s="583"/>
    </row>
    <row r="73" spans="1:5" s="66" customFormat="1" ht="15" customHeight="1" x14ac:dyDescent="0.25">
      <c r="A73" s="36" t="s">
        <v>424</v>
      </c>
      <c r="B73" s="583">
        <f>'5.5melléklet Önk Korrekció'!AQ73</f>
        <v>334102526</v>
      </c>
      <c r="C73" s="583"/>
      <c r="D73" s="583"/>
      <c r="E73" s="583"/>
    </row>
    <row r="74" spans="1:5" s="66" customFormat="1" ht="15" customHeight="1" x14ac:dyDescent="0.25">
      <c r="A74" s="36" t="s">
        <v>1580</v>
      </c>
      <c r="B74" s="583">
        <f>'5.5melléklet Önk Korrekció'!AQ74</f>
        <v>0</v>
      </c>
      <c r="C74" s="583"/>
      <c r="D74" s="583"/>
      <c r="E74" s="583"/>
    </row>
    <row r="75" spans="1:5" s="66" customFormat="1" ht="15" hidden="1" customHeight="1" x14ac:dyDescent="0.25">
      <c r="A75" s="36" t="s">
        <v>786</v>
      </c>
      <c r="B75" s="606">
        <f>'5.5melléklet Önk Korrekció'!AQ75</f>
        <v>0</v>
      </c>
      <c r="C75" s="606"/>
      <c r="D75" s="606"/>
      <c r="E75" s="606"/>
    </row>
    <row r="76" spans="1:5" s="66" customFormat="1" ht="15" customHeight="1" x14ac:dyDescent="0.25">
      <c r="A76" s="36" t="s">
        <v>429</v>
      </c>
      <c r="B76" s="583">
        <f>'5.5melléklet Önk Korrekció'!AQ76</f>
        <v>237400000</v>
      </c>
      <c r="C76" s="583">
        <v>200000000</v>
      </c>
      <c r="D76" s="583">
        <v>200000000</v>
      </c>
      <c r="E76" s="583">
        <v>200000000</v>
      </c>
    </row>
    <row r="77" spans="1:5" s="66" customFormat="1" ht="15" customHeight="1" x14ac:dyDescent="0.25">
      <c r="A77" s="36" t="s">
        <v>677</v>
      </c>
      <c r="B77" s="583">
        <f>'5.5melléklet Önk Korrekció'!AQ77</f>
        <v>44460</v>
      </c>
      <c r="C77" s="583"/>
      <c r="D77" s="583"/>
      <c r="E77" s="583"/>
    </row>
    <row r="78" spans="1:5" s="66" customFormat="1" ht="15" customHeight="1" x14ac:dyDescent="0.25">
      <c r="A78" s="38" t="s">
        <v>219</v>
      </c>
      <c r="B78" s="684">
        <f>SUM(B69:B77)</f>
        <v>2266976805</v>
      </c>
      <c r="C78" s="632">
        <f>SUM(C69:C77)</f>
        <v>1900000000</v>
      </c>
      <c r="D78" s="632">
        <f>SUM(D69:D77)</f>
        <v>1900000000</v>
      </c>
      <c r="E78" s="666">
        <f>SUM(E69:E77)</f>
        <v>1900000000</v>
      </c>
    </row>
    <row r="79" spans="1:5" s="66" customFormat="1" ht="15" customHeight="1" x14ac:dyDescent="0.25">
      <c r="A79" s="37" t="s">
        <v>451</v>
      </c>
      <c r="B79" s="685">
        <f>SUM(B78,B68)</f>
        <v>21858624660</v>
      </c>
      <c r="C79" s="616">
        <f>SUM(C78,C68)</f>
        <v>22334579487</v>
      </c>
      <c r="D79" s="616">
        <f>SUM(D78,D68)</f>
        <v>23342848572</v>
      </c>
      <c r="E79" s="667">
        <f>SUM(E78,E68)</f>
        <v>24393151546</v>
      </c>
    </row>
    <row r="80" spans="1:5" s="66" customFormat="1" ht="15" hidden="1" customHeight="1" x14ac:dyDescent="0.25">
      <c r="A80" s="36" t="s">
        <v>343</v>
      </c>
      <c r="B80" s="606"/>
      <c r="C80" s="606"/>
      <c r="D80" s="606"/>
      <c r="E80" s="606"/>
    </row>
    <row r="81" spans="1:5" s="66" customFormat="1" ht="15" hidden="1" customHeight="1" x14ac:dyDescent="0.25">
      <c r="A81" s="32" t="s">
        <v>430</v>
      </c>
      <c r="B81" s="606"/>
      <c r="C81" s="606"/>
      <c r="D81" s="606"/>
      <c r="E81" s="606"/>
    </row>
    <row r="82" spans="1:5" ht="15" customHeight="1" x14ac:dyDescent="0.25">
      <c r="A82" s="32" t="s">
        <v>344</v>
      </c>
      <c r="B82" s="536">
        <f>'5.5melléklet Önk Korrekció'!AQ82</f>
        <v>0</v>
      </c>
      <c r="C82" s="536"/>
      <c r="D82" s="536"/>
      <c r="E82" s="536"/>
    </row>
    <row r="83" spans="1:5" s="77" customFormat="1" ht="15" customHeight="1" x14ac:dyDescent="0.2">
      <c r="A83" s="32" t="s">
        <v>345</v>
      </c>
      <c r="B83" s="536">
        <f>'5.5melléklet Önk Korrekció'!AQ83</f>
        <v>0</v>
      </c>
      <c r="C83" s="536"/>
      <c r="D83" s="536"/>
      <c r="E83" s="536"/>
    </row>
    <row r="84" spans="1:5" s="72" customFormat="1" ht="15" hidden="1" customHeight="1" x14ac:dyDescent="0.2">
      <c r="A84" s="32" t="s">
        <v>346</v>
      </c>
      <c r="B84" s="606">
        <f>'5.5melléklet Önk Korrekció'!AQ84</f>
        <v>0</v>
      </c>
      <c r="C84" s="606"/>
      <c r="D84" s="606"/>
      <c r="E84" s="606"/>
    </row>
    <row r="85" spans="1:5" ht="15" customHeight="1" x14ac:dyDescent="0.25">
      <c r="A85" s="32" t="s">
        <v>1185</v>
      </c>
      <c r="B85" s="536">
        <f>'5.5melléklet Önk Korrekció'!AQ85</f>
        <v>0</v>
      </c>
      <c r="C85" s="536">
        <v>2037833700</v>
      </c>
      <c r="D85" s="536"/>
      <c r="E85" s="536"/>
    </row>
    <row r="86" spans="1:5" ht="15" hidden="1" customHeight="1" x14ac:dyDescent="0.25">
      <c r="A86" s="32" t="s">
        <v>348</v>
      </c>
      <c r="B86" s="536">
        <f>'5.5melléklet Önk Korrekció'!AQ86</f>
        <v>0</v>
      </c>
      <c r="C86" s="536"/>
      <c r="D86" s="536"/>
      <c r="E86" s="536"/>
    </row>
    <row r="87" spans="1:5" ht="15" hidden="1" customHeight="1" x14ac:dyDescent="0.25">
      <c r="A87" s="36" t="s">
        <v>349</v>
      </c>
      <c r="B87" s="606">
        <f>'5.5melléklet Önk Korrekció'!AQ87</f>
        <v>0</v>
      </c>
      <c r="C87" s="606"/>
      <c r="D87" s="606"/>
      <c r="E87" s="606"/>
    </row>
    <row r="88" spans="1:5" ht="15" customHeight="1" x14ac:dyDescent="0.25">
      <c r="A88" s="36" t="s">
        <v>350</v>
      </c>
      <c r="B88" s="583">
        <f>'5.5melléklet Önk Korrekció'!AQ88</f>
        <v>4149484405</v>
      </c>
      <c r="C88" s="583">
        <v>3500000000</v>
      </c>
      <c r="D88" s="583">
        <v>4000000000</v>
      </c>
      <c r="E88" s="583">
        <v>3500000000</v>
      </c>
    </row>
    <row r="89" spans="1:5" ht="15" customHeight="1" x14ac:dyDescent="0.25">
      <c r="A89" s="36" t="s">
        <v>351</v>
      </c>
      <c r="B89" s="583">
        <f>'5.5melléklet Önk Korrekció'!AQ89</f>
        <v>5492970308</v>
      </c>
      <c r="C89" s="583">
        <v>4000000000</v>
      </c>
      <c r="D89" s="583">
        <v>4576000000</v>
      </c>
      <c r="E89" s="583">
        <v>4470000000</v>
      </c>
    </row>
    <row r="90" spans="1:5" ht="15" customHeight="1" x14ac:dyDescent="0.25">
      <c r="A90" s="32" t="s">
        <v>607</v>
      </c>
      <c r="B90" s="583">
        <f>'5.5melléklet Önk Korrekció'!AQ90</f>
        <v>0</v>
      </c>
      <c r="C90" s="583"/>
      <c r="D90" s="583"/>
      <c r="E90" s="583"/>
    </row>
    <row r="91" spans="1:5" ht="15" hidden="1" customHeight="1" x14ac:dyDescent="0.25">
      <c r="A91" s="32" t="s">
        <v>545</v>
      </c>
      <c r="B91" s="583">
        <f>'5.5melléklet Önk Korrekció'!AQ91</f>
        <v>0</v>
      </c>
      <c r="C91" s="583"/>
      <c r="D91" s="583"/>
      <c r="E91" s="583"/>
    </row>
    <row r="92" spans="1:5" ht="15" hidden="1" customHeight="1" x14ac:dyDescent="0.25">
      <c r="A92" s="33" t="s">
        <v>546</v>
      </c>
      <c r="B92" s="583">
        <f>'5.5melléklet Önk Korrekció'!AQ92</f>
        <v>0</v>
      </c>
      <c r="C92" s="583"/>
      <c r="D92" s="583"/>
      <c r="E92" s="583"/>
    </row>
    <row r="93" spans="1:5" ht="15" hidden="1" customHeight="1" x14ac:dyDescent="0.25">
      <c r="A93" s="32" t="s">
        <v>547</v>
      </c>
      <c r="B93" s="583">
        <f>'5.5melléklet Önk Korrekció'!AQ93</f>
        <v>0</v>
      </c>
      <c r="C93" s="583"/>
      <c r="D93" s="583"/>
      <c r="E93" s="583"/>
    </row>
    <row r="94" spans="1:5" ht="15" hidden="1" customHeight="1" x14ac:dyDescent="0.25">
      <c r="A94" s="32" t="s">
        <v>548</v>
      </c>
      <c r="B94" s="583">
        <f>'5.5melléklet Önk Korrekció'!AQ94</f>
        <v>0</v>
      </c>
      <c r="C94" s="583"/>
      <c r="D94" s="583"/>
      <c r="E94" s="583"/>
    </row>
    <row r="95" spans="1:5" ht="15" customHeight="1" x14ac:dyDescent="0.25">
      <c r="A95" s="32" t="s">
        <v>352</v>
      </c>
      <c r="B95" s="583">
        <f>'5.5melléklet Önk Korrekció'!AQ95</f>
        <v>0</v>
      </c>
      <c r="C95" s="583"/>
      <c r="D95" s="583"/>
      <c r="E95" s="583"/>
    </row>
    <row r="96" spans="1:5" ht="15" customHeight="1" x14ac:dyDescent="0.25">
      <c r="A96" s="45" t="s">
        <v>353</v>
      </c>
      <c r="B96" s="686">
        <f>SUM(B80:B95)</f>
        <v>9642454713</v>
      </c>
      <c r="C96" s="613">
        <f>SUM(C80:C95)</f>
        <v>9537833700</v>
      </c>
      <c r="D96" s="613">
        <f>SUM(D80:D95)</f>
        <v>8576000000</v>
      </c>
      <c r="E96" s="613">
        <f>SUM(E80:E95)</f>
        <v>7970000000</v>
      </c>
    </row>
    <row r="97" spans="1:5" s="1783" customFormat="1" ht="21.75" customHeight="1" x14ac:dyDescent="0.2">
      <c r="A97" s="1816" t="s">
        <v>220</v>
      </c>
      <c r="B97" s="1817">
        <f>SUM(B79,B96)</f>
        <v>31501079373</v>
      </c>
      <c r="C97" s="1818">
        <f>SUM(C79,C96)</f>
        <v>31872413187</v>
      </c>
      <c r="D97" s="1818">
        <f>SUM(D79,D96)</f>
        <v>31918848572</v>
      </c>
      <c r="E97" s="1818">
        <f>SUM(E79,E96)</f>
        <v>32363151546</v>
      </c>
    </row>
    <row r="98" spans="1:5" ht="15" customHeight="1" x14ac:dyDescent="0.25">
      <c r="B98" s="534">
        <f>B52-B97</f>
        <v>0</v>
      </c>
      <c r="C98" s="534">
        <f>C52-C97</f>
        <v>0</v>
      </c>
      <c r="D98" s="534">
        <f>D52-D97</f>
        <v>0</v>
      </c>
      <c r="E98" s="534">
        <f>E52-E97</f>
        <v>0</v>
      </c>
    </row>
    <row r="99" spans="1:5" ht="15" customHeight="1" x14ac:dyDescent="0.25"/>
    <row r="100" spans="1:5" ht="15" customHeight="1" x14ac:dyDescent="0.25"/>
    <row r="101" spans="1:5" ht="15" customHeight="1" x14ac:dyDescent="0.25"/>
    <row r="102" spans="1:5" ht="15" customHeight="1" x14ac:dyDescent="0.25"/>
    <row r="103" spans="1:5" ht="15" customHeight="1" x14ac:dyDescent="0.25"/>
    <row r="104" spans="1:5" ht="15" customHeight="1" x14ac:dyDescent="0.25"/>
    <row r="105" spans="1:5" ht="15" customHeight="1" x14ac:dyDescent="0.25"/>
    <row r="106" spans="1:5" ht="15" customHeight="1" x14ac:dyDescent="0.25"/>
    <row r="107" spans="1:5" ht="15" customHeight="1" x14ac:dyDescent="0.25"/>
    <row r="108" spans="1:5" ht="15" customHeight="1" x14ac:dyDescent="0.25"/>
    <row r="109" spans="1:5" ht="15" customHeight="1" x14ac:dyDescent="0.25"/>
    <row r="110" spans="1:5" ht="15" customHeight="1" x14ac:dyDescent="0.25"/>
    <row r="111" spans="1:5" ht="15" customHeight="1" x14ac:dyDescent="0.25"/>
    <row r="112" spans="1:5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</sheetData>
  <mergeCells count="3">
    <mergeCell ref="B4:E4"/>
    <mergeCell ref="B3:E3"/>
    <mergeCell ref="B2:E2"/>
  </mergeCells>
  <printOptions horizontalCentered="1"/>
  <pageMargins left="0.47244094488188981" right="0.47244094488188981" top="0.9055118110236221" bottom="0.39370078740157483" header="0.19685039370078741" footer="0.19685039370078741"/>
  <pageSetup paperSize="9" scale="70" firstPageNumber="18" orientation="portrait" r:id="rId1"/>
  <headerFooter alignWithMargins="0">
    <oddHeader>&amp;C&amp;"Arial CE,Félkövér"&amp;14
Budapest Főváros VIII. kerület Józsefvárosi Önkormányzat
 kiadásainak és bevételeinek kötelező, önként  és állami feladatok szerinti bontása&amp;R&amp;"Arial CE,Félkövér" .... melléklet ...../2021.(     ) önkormányzati rendelethez</oddHeader>
    <oddFooter>&amp;C&amp;8                &amp;P. oldal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18"/>
  <sheetViews>
    <sheetView topLeftCell="A85" workbookViewId="0">
      <selection activeCell="K42" sqref="K42"/>
    </sheetView>
  </sheetViews>
  <sheetFormatPr defaultRowHeight="12.75" x14ac:dyDescent="0.2"/>
  <cols>
    <col min="8" max="8" width="34.140625" customWidth="1"/>
    <col min="9" max="9" width="14" customWidth="1"/>
    <col min="11" max="11" width="28.28515625" customWidth="1"/>
  </cols>
  <sheetData>
    <row r="1" spans="1:11" ht="12.95" customHeight="1" x14ac:dyDescent="0.2">
      <c r="A1" s="2"/>
      <c r="B1" s="2"/>
      <c r="C1" s="2"/>
      <c r="D1" s="2"/>
      <c r="E1" s="2"/>
      <c r="F1" s="2"/>
      <c r="I1" s="9"/>
    </row>
    <row r="2" spans="1:11" ht="12.95" customHeight="1" x14ac:dyDescent="0.2">
      <c r="A2" s="8" t="s">
        <v>334</v>
      </c>
      <c r="B2" s="2"/>
      <c r="C2" s="2"/>
      <c r="D2" s="2"/>
      <c r="E2" s="2"/>
      <c r="F2" s="2"/>
      <c r="G2" s="2"/>
      <c r="I2" s="24"/>
    </row>
    <row r="3" spans="1:11" ht="12.95" customHeight="1" x14ac:dyDescent="0.2">
      <c r="A3" s="2" t="s">
        <v>335</v>
      </c>
      <c r="B3" s="2"/>
      <c r="C3" s="2"/>
      <c r="D3" s="2"/>
      <c r="E3" s="2"/>
      <c r="F3" s="2"/>
      <c r="G3" s="2"/>
      <c r="I3" s="9">
        <f>SUM('3.melléklet_Bevételek össz'!AD15-'5.5melléklet Önk Korrekció'!AT60)</f>
        <v>0</v>
      </c>
      <c r="J3" s="10"/>
      <c r="K3" s="11"/>
    </row>
    <row r="4" spans="1:11" ht="12.95" customHeight="1" x14ac:dyDescent="0.2">
      <c r="A4" s="8"/>
      <c r="B4" s="2"/>
      <c r="C4" s="2"/>
      <c r="D4" s="2"/>
      <c r="E4" s="2"/>
      <c r="F4" s="2"/>
      <c r="G4" s="2"/>
      <c r="I4" s="9"/>
    </row>
    <row r="5" spans="1:11" ht="12.95" customHeight="1" x14ac:dyDescent="0.2">
      <c r="A5" s="8" t="s">
        <v>226</v>
      </c>
      <c r="B5" s="2"/>
      <c r="C5" s="2"/>
      <c r="D5" s="2"/>
      <c r="E5" s="2"/>
      <c r="F5" s="2"/>
      <c r="G5" s="2"/>
      <c r="I5" s="9"/>
    </row>
    <row r="6" spans="1:11" ht="12.95" customHeight="1" x14ac:dyDescent="0.2">
      <c r="A6" s="2" t="s">
        <v>227</v>
      </c>
      <c r="B6" s="2"/>
      <c r="C6" s="2"/>
      <c r="D6" s="2"/>
      <c r="E6" s="2"/>
      <c r="F6" s="2"/>
      <c r="G6" s="2"/>
      <c r="I6" s="15">
        <f>SUM('5.5melléklet Önk Korrekció'!AT46)</f>
        <v>-2738670407</v>
      </c>
      <c r="J6" s="11"/>
    </row>
    <row r="7" spans="1:11" ht="12.95" customHeight="1" x14ac:dyDescent="0.2">
      <c r="A7" s="2" t="s">
        <v>105</v>
      </c>
      <c r="B7" s="2"/>
      <c r="C7" s="2"/>
      <c r="D7" s="2"/>
      <c r="E7" s="2"/>
      <c r="F7" s="2"/>
      <c r="G7" s="2"/>
      <c r="I7" s="15">
        <f>SUM('5.5melléklet Önk Korrekció'!AT47)</f>
        <v>-3894219175</v>
      </c>
      <c r="J7" s="11"/>
    </row>
    <row r="8" spans="1:11" ht="12.95" customHeight="1" x14ac:dyDescent="0.2">
      <c r="A8" s="2" t="s">
        <v>106</v>
      </c>
      <c r="B8" s="2"/>
      <c r="C8" s="2"/>
      <c r="D8" s="2"/>
      <c r="E8" s="2"/>
      <c r="F8" s="2"/>
      <c r="G8" s="2"/>
      <c r="I8" s="15">
        <f>SUM('5.5melléklet Önk Korrekció'!AT48)</f>
        <v>0</v>
      </c>
      <c r="J8" s="11"/>
    </row>
    <row r="9" spans="1:11" ht="12.95" customHeight="1" x14ac:dyDescent="0.2">
      <c r="A9" s="2" t="s">
        <v>228</v>
      </c>
      <c r="B9" s="2"/>
      <c r="C9" s="2"/>
      <c r="D9" s="2"/>
      <c r="E9" s="2"/>
      <c r="F9" s="2"/>
      <c r="G9" s="2"/>
      <c r="I9" s="15">
        <f>SUM('5.5melléklet Önk Korrekció'!AT49)</f>
        <v>-305249390</v>
      </c>
      <c r="J9" s="11"/>
    </row>
    <row r="10" spans="1:11" ht="12.95" customHeight="1" x14ac:dyDescent="0.2">
      <c r="A10" s="2" t="s">
        <v>107</v>
      </c>
      <c r="B10" s="2"/>
      <c r="C10" s="2"/>
      <c r="D10" s="2"/>
      <c r="E10" s="2"/>
      <c r="F10" s="2"/>
      <c r="G10" s="2"/>
      <c r="I10" s="15">
        <f>SUM('5.5melléklet Önk Korrekció'!AT91)</f>
        <v>0</v>
      </c>
      <c r="J10" s="11"/>
    </row>
    <row r="11" spans="1:11" ht="12.95" customHeight="1" x14ac:dyDescent="0.2">
      <c r="A11" s="2" t="s">
        <v>229</v>
      </c>
      <c r="B11" s="2"/>
      <c r="C11" s="2"/>
      <c r="D11" s="2"/>
      <c r="E11" s="2"/>
      <c r="F11" s="2"/>
      <c r="G11" s="2"/>
      <c r="I11" s="15">
        <f>SUM('5.5melléklet Önk Korrekció'!AT92)</f>
        <v>0</v>
      </c>
      <c r="J11" s="11"/>
    </row>
    <row r="12" spans="1:11" ht="12.95" customHeight="1" x14ac:dyDescent="0.2">
      <c r="A12" s="2" t="s">
        <v>108</v>
      </c>
      <c r="B12" s="2"/>
      <c r="C12" s="2"/>
      <c r="D12" s="2"/>
      <c r="E12" s="2"/>
      <c r="F12" s="2"/>
      <c r="G12" s="2"/>
      <c r="I12" s="15">
        <f>SUM('5.5melléklet Önk Korrekció'!AT93)</f>
        <v>0</v>
      </c>
      <c r="J12" s="11"/>
    </row>
    <row r="13" spans="1:11" ht="12.95" customHeight="1" x14ac:dyDescent="0.2">
      <c r="A13" s="2" t="s">
        <v>101</v>
      </c>
      <c r="B13" s="2"/>
      <c r="C13" s="2"/>
      <c r="D13" s="2"/>
      <c r="E13" s="2"/>
      <c r="F13" s="2"/>
      <c r="G13" s="2"/>
      <c r="I13" s="15">
        <f>SUM('5.5melléklet Önk Korrekció'!AT94)</f>
        <v>0</v>
      </c>
      <c r="J13" s="11"/>
    </row>
    <row r="14" spans="1:11" ht="12.95" customHeight="1" x14ac:dyDescent="0.2">
      <c r="I14" s="26"/>
    </row>
    <row r="15" spans="1:11" ht="12.95" customHeight="1" x14ac:dyDescent="0.2">
      <c r="A15" s="8" t="s">
        <v>102</v>
      </c>
      <c r="G15" s="12"/>
      <c r="I15" s="26"/>
    </row>
    <row r="16" spans="1:11" ht="12.95" customHeight="1" x14ac:dyDescent="0.2">
      <c r="A16" s="2" t="s">
        <v>103</v>
      </c>
      <c r="B16" s="2"/>
      <c r="C16" s="2"/>
      <c r="D16" s="2"/>
      <c r="E16" s="2"/>
      <c r="F16" s="2"/>
      <c r="G16" s="13"/>
      <c r="H16" s="2"/>
      <c r="I16" s="15">
        <f>SUM('3.melléklet_Bevételek össz'!F14+'3.melléklet_Bevételek össz'!F32-'5.4melléklet_ Intézmények'!GX59-'5.4melléklet_ Intézmények'!GX67-'5.3melléklet_Polg Hiv'!ED59-'5.3melléklet_Polg Hiv'!ED67)</f>
        <v>-1963391</v>
      </c>
    </row>
    <row r="17" spans="1:11" ht="12.95" customHeight="1" x14ac:dyDescent="0.2">
      <c r="A17" s="2" t="s">
        <v>104</v>
      </c>
      <c r="B17" s="2"/>
      <c r="C17" s="2"/>
      <c r="D17" s="2"/>
      <c r="E17" s="2"/>
      <c r="F17" s="2"/>
      <c r="G17" s="2"/>
      <c r="H17" s="2"/>
      <c r="I17" s="15">
        <f>SUM('3.melléklet_Bevételek össz'!F13-'5.4melléklet_ Intézmények'!GX58)</f>
        <v>0</v>
      </c>
    </row>
    <row r="18" spans="1:11" ht="12.95" customHeight="1" x14ac:dyDescent="0.2">
      <c r="A18" s="2" t="s">
        <v>360</v>
      </c>
      <c r="B18" s="2"/>
      <c r="C18" s="2"/>
      <c r="D18" s="2"/>
      <c r="E18" s="2"/>
      <c r="F18" s="2"/>
      <c r="G18" s="2"/>
      <c r="H18" s="2"/>
      <c r="I18" s="15">
        <f>SUM('3.melléklet_Bevételek össz'!F37+'3.melléklet_Bevételek össz'!F42-'5.4melléklet_ Intézmények'!GX73-'5.4melléklet_ Intézmények'!GX77-'5.3melléklet_Polg Hiv'!ED73-'5.3melléklet_Polg Hiv'!ED77)</f>
        <v>0</v>
      </c>
    </row>
    <row r="19" spans="1:11" ht="12.95" customHeight="1" x14ac:dyDescent="0.2">
      <c r="A19" s="2" t="s">
        <v>449</v>
      </c>
      <c r="B19" s="2"/>
      <c r="C19" s="2"/>
      <c r="D19" s="2"/>
      <c r="E19" s="14"/>
      <c r="F19" s="2"/>
      <c r="G19" s="2"/>
      <c r="H19" s="2"/>
      <c r="I19" s="15">
        <f>'3.melléklet_Bevételek össz'!AD32+'3.melléklet_Bevételek össz'!AD14-'5.5melléklet Önk Korrekció'!F67-'5.5melléklet Önk Korrekció'!F59</f>
        <v>0</v>
      </c>
    </row>
    <row r="20" spans="1:11" ht="12.95" customHeight="1" x14ac:dyDescent="0.2">
      <c r="A20" s="2" t="s">
        <v>313</v>
      </c>
      <c r="B20" s="2"/>
      <c r="C20" s="2"/>
      <c r="D20" s="2"/>
      <c r="E20" s="14"/>
      <c r="F20" s="2"/>
      <c r="G20" s="2"/>
      <c r="H20" s="2"/>
      <c r="I20" s="15">
        <f>'3.melléklet_Bevételek össz'!AD40+'3.melléklet_Bevételek össz'!AD44-'5.5melléklet Önk Korrekció'!F73-'5.5melléklet Önk Korrekció'!F77</f>
        <v>0</v>
      </c>
    </row>
    <row r="21" spans="1:11" ht="12.95" customHeight="1" x14ac:dyDescent="0.2">
      <c r="A21" s="2" t="s">
        <v>314</v>
      </c>
      <c r="B21" s="2"/>
      <c r="C21" s="2"/>
      <c r="D21" s="2"/>
      <c r="E21" s="14"/>
      <c r="F21" s="2"/>
      <c r="G21" s="2"/>
      <c r="H21" s="2"/>
      <c r="I21" s="15" t="e">
        <f>SUM('7.melléklet_Átvett'!#REF!+'7.melléklet_Átvett'!#REF!-'5.5melléklet Önk Korrekció'!F66-'5.5melléklet Önk Korrekció'!F76)</f>
        <v>#REF!</v>
      </c>
    </row>
    <row r="22" spans="1:11" ht="12.95" customHeight="1" x14ac:dyDescent="0.2">
      <c r="A22" s="21" t="s">
        <v>361</v>
      </c>
      <c r="B22" s="2"/>
      <c r="C22" s="2"/>
      <c r="D22" s="2"/>
      <c r="E22" s="14"/>
      <c r="F22" s="2"/>
      <c r="G22" s="2"/>
      <c r="H22" s="2"/>
      <c r="I22" s="15"/>
    </row>
    <row r="23" spans="1:11" ht="16.5" customHeight="1" x14ac:dyDescent="0.2">
      <c r="A23" s="16" t="s">
        <v>362</v>
      </c>
      <c r="B23" s="16"/>
      <c r="C23" s="16"/>
      <c r="D23" s="16"/>
      <c r="E23" s="16"/>
      <c r="F23" s="16"/>
      <c r="G23" s="16"/>
      <c r="H23" s="16"/>
      <c r="I23" s="15" t="e">
        <f>SUM('7.melléklet_Átvett'!#REF!)-('3.melléklet_Bevételek össz'!AD13+'3.melléklet_Bevételek össz'!AD14+'3.melléklet_Bevételek össz'!AD32)</f>
        <v>#REF!</v>
      </c>
    </row>
    <row r="24" spans="1:11" ht="12.95" customHeight="1" x14ac:dyDescent="0.2">
      <c r="A24" s="16" t="s">
        <v>363</v>
      </c>
      <c r="B24" s="16"/>
      <c r="C24" s="16"/>
      <c r="D24" s="16"/>
      <c r="E24" s="16"/>
      <c r="F24" s="16"/>
      <c r="G24" s="16"/>
      <c r="H24" s="16"/>
      <c r="I24" s="15" t="e">
        <f>SUM('7.melléklet_Átvett'!#REF!)-('3.melléklet_Bevételek össz'!AD40+'3.melléklet_Bevételek össz'!AD44)</f>
        <v>#REF!</v>
      </c>
    </row>
    <row r="25" spans="1:11" ht="12.95" customHeight="1" thickBot="1" x14ac:dyDescent="0.25">
      <c r="A25" s="2"/>
      <c r="B25" s="2"/>
      <c r="C25" s="2"/>
      <c r="D25" s="2"/>
      <c r="E25" s="2"/>
      <c r="F25" s="2"/>
      <c r="G25" s="2"/>
      <c r="H25" s="2"/>
      <c r="I25" s="9"/>
    </row>
    <row r="26" spans="1:11" ht="12.95" customHeight="1" thickBot="1" x14ac:dyDescent="0.25">
      <c r="A26" s="17" t="s">
        <v>364</v>
      </c>
      <c r="B26" s="14"/>
      <c r="C26" s="14"/>
      <c r="D26" s="14"/>
      <c r="E26" s="14"/>
      <c r="F26" s="14"/>
      <c r="G26" s="14"/>
      <c r="H26" s="14"/>
      <c r="I26" s="18" t="e">
        <f>('5.2melléklet_Önkorm_2'!ID98+'5.4melléklet_ Intézmények'!GX91+'5.4melléklet_ Intézmények'!GX93+'5.3melléklet_Polg Hiv'!#REF!)-#REF!</f>
        <v>#REF!</v>
      </c>
      <c r="K26" t="s">
        <v>376</v>
      </c>
    </row>
    <row r="27" spans="1:11" ht="12.95" customHeight="1" x14ac:dyDescent="0.2">
      <c r="A27" s="14" t="s">
        <v>365</v>
      </c>
      <c r="B27" s="14"/>
      <c r="C27" s="14"/>
      <c r="D27" s="14"/>
      <c r="E27" s="14"/>
      <c r="F27" s="14"/>
      <c r="G27" s="14"/>
      <c r="H27" s="14"/>
      <c r="I27" s="27" t="e">
        <f>#REF!-'5.4melléklet_ Intézmények'!GX91-'5.4melléklet_ Intézmények'!GX93</f>
        <v>#REF!</v>
      </c>
    </row>
    <row r="28" spans="1:11" ht="12.95" customHeight="1" x14ac:dyDescent="0.2">
      <c r="A28" s="14" t="s">
        <v>366</v>
      </c>
      <c r="I28" s="27" t="e">
        <f>#REF!-'5.5melléklet Önk Korrekció'!AT55-'5.5melléklet Önk Korrekció'!AT71</f>
        <v>#REF!</v>
      </c>
      <c r="J28" s="11"/>
    </row>
    <row r="29" spans="1:11" ht="12.95" customHeight="1" x14ac:dyDescent="0.2">
      <c r="A29" s="14" t="s">
        <v>95</v>
      </c>
      <c r="B29" s="14"/>
      <c r="C29" s="14"/>
      <c r="D29" s="14"/>
      <c r="E29" s="14"/>
      <c r="F29" s="14"/>
      <c r="G29" s="14"/>
      <c r="H29" s="14"/>
      <c r="I29" s="27" t="e">
        <f>#REF!-'5.5melléklet Önk Korrekció'!AT71</f>
        <v>#REF!</v>
      </c>
      <c r="J29" s="11"/>
    </row>
    <row r="30" spans="1:11" ht="12.95" customHeight="1" x14ac:dyDescent="0.2">
      <c r="I30" s="26"/>
    </row>
    <row r="31" spans="1:11" ht="12.95" customHeight="1" x14ac:dyDescent="0.2">
      <c r="A31" s="8" t="s">
        <v>96</v>
      </c>
      <c r="I31" s="27"/>
    </row>
    <row r="32" spans="1:11" ht="12.95" customHeight="1" x14ac:dyDescent="0.2">
      <c r="A32" s="2" t="s">
        <v>233</v>
      </c>
      <c r="B32" s="2"/>
      <c r="C32" s="2"/>
      <c r="D32" s="2"/>
      <c r="E32" s="2"/>
      <c r="F32" s="2"/>
      <c r="G32" s="2"/>
      <c r="H32" s="2"/>
      <c r="I32" s="15">
        <f>SUM('4.melleklet_Kiadások össz'!F18-'5.4melléklet_ Intézmények'!GX20-'5.3melléklet_Polg Hiv'!ED20)</f>
        <v>-63738564</v>
      </c>
    </row>
    <row r="33" spans="1:9" ht="12.95" customHeight="1" x14ac:dyDescent="0.2">
      <c r="A33" s="2" t="s">
        <v>234</v>
      </c>
      <c r="B33" s="2"/>
      <c r="C33" s="2"/>
      <c r="D33" s="2"/>
      <c r="E33" s="2"/>
      <c r="F33" s="2"/>
      <c r="G33" s="2"/>
      <c r="H33" s="2"/>
      <c r="I33" s="15">
        <f>SUM('8.melléklet_Átadott'!H155-'5.4melléklet_ Intézmények'!GX30)</f>
        <v>0</v>
      </c>
    </row>
    <row r="34" spans="1:9" ht="12.95" customHeight="1" x14ac:dyDescent="0.2">
      <c r="A34" s="2" t="s">
        <v>367</v>
      </c>
      <c r="B34" s="2"/>
      <c r="C34" s="2"/>
      <c r="D34" s="2"/>
      <c r="E34" s="2"/>
      <c r="F34" s="2"/>
      <c r="G34" s="2"/>
      <c r="H34" s="2"/>
      <c r="I34" s="15">
        <f>SUM('4.melleklet_Kiadások össz'!V30+'4.melleklet_Kiadások össz'!V32-'8.melléklet_Átadott'!H532)</f>
        <v>0</v>
      </c>
    </row>
    <row r="35" spans="1:9" ht="12.95" customHeight="1" x14ac:dyDescent="0.2">
      <c r="A35" s="2" t="s">
        <v>368</v>
      </c>
      <c r="B35" s="2"/>
      <c r="C35" s="2"/>
      <c r="D35" s="2"/>
      <c r="E35" s="2"/>
      <c r="F35" s="2"/>
      <c r="G35" s="2"/>
      <c r="H35" s="2"/>
      <c r="I35" s="15">
        <f>'8.melléklet_Átadott'!H562-'5.5melléklet Önk Korrekció'!AT21-'5.5melléklet Önk Korrekció'!AT23</f>
        <v>0</v>
      </c>
    </row>
    <row r="36" spans="1:9" ht="12.95" customHeight="1" x14ac:dyDescent="0.2">
      <c r="A36" s="2" t="s">
        <v>369</v>
      </c>
      <c r="B36" s="2"/>
      <c r="C36" s="2"/>
      <c r="D36" s="2"/>
      <c r="E36" s="2"/>
      <c r="F36" s="2"/>
      <c r="G36" s="2"/>
      <c r="H36" s="2"/>
      <c r="I36" s="15">
        <f>'8.melléklet_Átadott'!H583-'5.5melléklet Önk Korrekció'!AT31-'5.5melléklet Önk Korrekció'!AT33</f>
        <v>171663532</v>
      </c>
    </row>
    <row r="38" spans="1:9" ht="12.95" customHeight="1" x14ac:dyDescent="0.2">
      <c r="A38" s="2"/>
      <c r="B38" s="2"/>
      <c r="C38" s="2"/>
      <c r="D38" s="2"/>
      <c r="E38" s="2"/>
      <c r="F38" s="2"/>
      <c r="G38" s="2"/>
      <c r="H38" s="2"/>
      <c r="I38" s="15"/>
    </row>
    <row r="39" spans="1:9" ht="12.95" customHeight="1" x14ac:dyDescent="0.2">
      <c r="A39" s="16" t="s">
        <v>370</v>
      </c>
      <c r="B39" s="16"/>
      <c r="C39" s="16"/>
      <c r="D39" s="16"/>
      <c r="E39" s="16"/>
      <c r="F39" s="16"/>
      <c r="G39" s="16"/>
      <c r="H39" s="16"/>
      <c r="I39" s="15">
        <f>SUM('8.melléklet_Átadott'!H539-'4.melleklet_Kiadások össz'!AD18-'4.melleklet_Kiadások össz'!AD20-'4.melleklet_Kiadások össz'!AD17)</f>
        <v>-234701130</v>
      </c>
    </row>
    <row r="40" spans="1:9" ht="12.95" customHeight="1" x14ac:dyDescent="0.2">
      <c r="A40" s="55" t="s">
        <v>97</v>
      </c>
      <c r="B40" s="19"/>
      <c r="C40" s="19"/>
      <c r="D40" s="19"/>
      <c r="E40" s="19"/>
      <c r="F40" s="19"/>
      <c r="G40" s="19"/>
      <c r="H40" s="19"/>
      <c r="I40" s="15">
        <f>SUM('8.melléklet_Átadott'!H532+'8.melléklet_Átadott'!H155+'8.melléklet_Átadott'!H75)-'4.melleklet_Kiadások össz'!AD30-'4.melleklet_Kiadások össz'!AD32</f>
        <v>0</v>
      </c>
    </row>
    <row r="41" spans="1:9" ht="12.95" customHeight="1" x14ac:dyDescent="0.2">
      <c r="A41" s="55" t="s">
        <v>642</v>
      </c>
      <c r="B41" s="2"/>
      <c r="C41" s="2"/>
      <c r="D41" s="2"/>
      <c r="E41" s="2"/>
      <c r="F41" s="2"/>
      <c r="G41" s="2"/>
      <c r="H41" s="2"/>
      <c r="I41" s="15">
        <f>SUM('8.melléklet_Átadott'!H586-'4.melleklet_Kiadások össz'!AD34)</f>
        <v>0</v>
      </c>
    </row>
    <row r="42" spans="1:9" ht="12.95" customHeight="1" x14ac:dyDescent="0.2">
      <c r="A42" s="2"/>
      <c r="I42" s="26"/>
    </row>
    <row r="43" spans="1:9" ht="12.95" customHeight="1" x14ac:dyDescent="0.2">
      <c r="A43" s="8" t="s">
        <v>98</v>
      </c>
      <c r="I43" s="26"/>
    </row>
    <row r="44" spans="1:9" ht="12.95" customHeight="1" x14ac:dyDescent="0.2">
      <c r="A44" s="2" t="s">
        <v>99</v>
      </c>
      <c r="B44" s="2"/>
      <c r="C44" s="2"/>
      <c r="D44" s="2"/>
      <c r="E44" s="2"/>
      <c r="F44" s="2"/>
      <c r="G44" s="2"/>
      <c r="I44" s="15" t="e">
        <f>'10.melléklet_Felújítások'!#REF!-'5.4melléklet_ Intézmények'!GX28</f>
        <v>#REF!</v>
      </c>
    </row>
    <row r="45" spans="1:9" ht="12.95" customHeight="1" x14ac:dyDescent="0.2">
      <c r="A45" s="2" t="s">
        <v>100</v>
      </c>
      <c r="B45" s="2"/>
      <c r="C45" s="2"/>
      <c r="D45" s="2"/>
      <c r="E45" s="2"/>
      <c r="F45" s="2"/>
      <c r="G45" s="2"/>
      <c r="I45" s="15" t="e">
        <f>'10.melléklet_Felújítások'!#REF!-'5.3melléklet_Polg Hiv'!ED28</f>
        <v>#REF!</v>
      </c>
    </row>
    <row r="46" spans="1:9" ht="12.95" customHeight="1" x14ac:dyDescent="0.2">
      <c r="A46" s="2" t="s">
        <v>201</v>
      </c>
      <c r="B46" s="2"/>
      <c r="C46" s="2"/>
      <c r="D46" s="2"/>
      <c r="E46" s="2"/>
      <c r="F46" s="2"/>
      <c r="G46" s="2"/>
      <c r="I46" s="15" t="e">
        <f>'10.melléklet_Felújítások'!#REF!-'5.2melléklet_Önkorm_2'!ID28</f>
        <v>#REF!</v>
      </c>
    </row>
    <row r="47" spans="1:9" ht="12.95" customHeight="1" x14ac:dyDescent="0.2">
      <c r="A47" s="21" t="s">
        <v>202</v>
      </c>
      <c r="B47" s="21"/>
      <c r="C47" s="21"/>
      <c r="D47" s="21"/>
      <c r="E47" s="21"/>
      <c r="F47" s="21"/>
      <c r="G47" s="21"/>
      <c r="H47" s="7"/>
      <c r="I47" s="22"/>
    </row>
    <row r="48" spans="1:9" ht="12.95" customHeight="1" x14ac:dyDescent="0.2">
      <c r="A48" s="2"/>
      <c r="B48" s="2"/>
      <c r="C48" s="2"/>
      <c r="D48" s="2"/>
      <c r="E48" s="2"/>
      <c r="F48" s="2"/>
      <c r="G48" s="2"/>
      <c r="I48" s="15"/>
    </row>
    <row r="49" spans="1:15" ht="12.95" customHeight="1" x14ac:dyDescent="0.2">
      <c r="A49" s="2"/>
      <c r="B49" s="20" t="s">
        <v>203</v>
      </c>
      <c r="C49" s="2"/>
      <c r="D49" s="2"/>
      <c r="E49" s="2"/>
      <c r="F49" s="2"/>
      <c r="G49" s="2"/>
      <c r="I49" s="15" t="e">
        <f>'10.melléklet_Felújítások'!#REF!-'5.5melléklet Önk Korrekció'!F28</f>
        <v>#REF!</v>
      </c>
      <c r="J49" s="11"/>
    </row>
    <row r="50" spans="1:15" ht="12.95" customHeight="1" x14ac:dyDescent="0.2">
      <c r="I50" s="26"/>
      <c r="J50" s="11"/>
    </row>
    <row r="51" spans="1:15" ht="12.95" customHeight="1" x14ac:dyDescent="0.2">
      <c r="A51" s="8" t="s">
        <v>204</v>
      </c>
      <c r="I51" s="15"/>
      <c r="J51" s="11"/>
    </row>
    <row r="52" spans="1:15" ht="12.95" customHeight="1" x14ac:dyDescent="0.2">
      <c r="A52" s="2" t="s">
        <v>205</v>
      </c>
      <c r="B52" s="2"/>
      <c r="C52" s="2"/>
      <c r="D52" s="2"/>
      <c r="E52" s="2"/>
      <c r="F52" s="2"/>
      <c r="G52" s="2"/>
      <c r="H52" s="2"/>
      <c r="I52" s="15" t="e">
        <f>'11.melléklet_Beruházások'!#REF!-'5.4melléklet_ Intézmények'!GX27</f>
        <v>#REF!</v>
      </c>
      <c r="J52" s="11"/>
      <c r="K52" s="11"/>
    </row>
    <row r="53" spans="1:15" ht="12.95" customHeight="1" x14ac:dyDescent="0.2">
      <c r="A53" s="2" t="s">
        <v>206</v>
      </c>
      <c r="B53" s="2"/>
      <c r="C53" s="2"/>
      <c r="D53" s="2"/>
      <c r="E53" s="2"/>
      <c r="F53" s="2"/>
      <c r="G53" s="2"/>
      <c r="H53" s="2"/>
      <c r="I53" s="15" t="e">
        <f>'11.melléklet_Beruházások'!#REF!-'5.3melléklet_Polg Hiv'!ED27</f>
        <v>#REF!</v>
      </c>
      <c r="J53" s="11"/>
      <c r="K53" s="11"/>
    </row>
    <row r="54" spans="1:15" ht="12.95" customHeight="1" x14ac:dyDescent="0.2">
      <c r="A54" s="2" t="s">
        <v>371</v>
      </c>
      <c r="B54" s="2"/>
      <c r="C54" s="2"/>
      <c r="D54" s="2"/>
      <c r="E54" s="2"/>
      <c r="F54" s="2"/>
      <c r="G54" s="2"/>
      <c r="H54" s="2"/>
      <c r="I54" s="15" t="e">
        <f>'11.melléklet_Beruházások'!#REF!-'5.5melléklet Önk Korrekció'!AT35</f>
        <v>#REF!</v>
      </c>
      <c r="J54" s="11"/>
      <c r="K54" s="11"/>
    </row>
    <row r="55" spans="1:15" ht="12.95" customHeight="1" x14ac:dyDescent="0.2">
      <c r="A55" s="2" t="s">
        <v>372</v>
      </c>
      <c r="B55" s="2"/>
      <c r="C55" s="2"/>
      <c r="D55" s="2"/>
      <c r="E55" s="2"/>
      <c r="F55" s="2"/>
      <c r="G55" s="2"/>
      <c r="H55" s="2"/>
      <c r="I55" s="15" t="e">
        <f>'11.melléklet_Beruházások'!#REF!-'5.2melléklet_Önkorm_2'!ID27</f>
        <v>#REF!</v>
      </c>
      <c r="J55" s="11"/>
      <c r="K55" s="11"/>
    </row>
    <row r="56" spans="1:15" ht="12.95" customHeight="1" x14ac:dyDescent="0.2">
      <c r="A56" s="21" t="s">
        <v>373</v>
      </c>
      <c r="B56" s="21"/>
      <c r="C56" s="21"/>
      <c r="D56" s="21"/>
      <c r="E56" s="21"/>
      <c r="F56" s="21"/>
      <c r="G56" s="21"/>
      <c r="H56" s="21"/>
      <c r="I56" s="22"/>
      <c r="J56" s="11"/>
      <c r="K56" s="11"/>
    </row>
    <row r="57" spans="1:15" ht="12.95" customHeight="1" x14ac:dyDescent="0.2">
      <c r="A57" s="2"/>
      <c r="B57" s="2"/>
      <c r="C57" s="2"/>
      <c r="D57" s="2"/>
      <c r="E57" s="2"/>
      <c r="F57" s="2"/>
      <c r="G57" s="2"/>
      <c r="H57" s="2"/>
      <c r="I57" s="15"/>
      <c r="J57" s="11"/>
    </row>
    <row r="58" spans="1:15" ht="12.95" customHeight="1" x14ac:dyDescent="0.2">
      <c r="A58" s="2"/>
      <c r="B58" s="20" t="s">
        <v>203</v>
      </c>
      <c r="C58" s="2"/>
      <c r="D58" s="2"/>
      <c r="E58" s="2"/>
      <c r="F58" s="2"/>
      <c r="G58" s="2"/>
      <c r="I58" s="15" t="e">
        <f>'11.melléklet_Beruházások'!#REF!-'5.5melléklet Önk Korrekció'!AT27</f>
        <v>#REF!</v>
      </c>
      <c r="J58" s="11"/>
    </row>
    <row r="59" spans="1:15" ht="12.95" customHeight="1" x14ac:dyDescent="0.2">
      <c r="I59" s="26"/>
    </row>
    <row r="60" spans="1:15" ht="12.95" customHeight="1" x14ac:dyDescent="0.2">
      <c r="A60" s="8" t="s">
        <v>374</v>
      </c>
      <c r="H60" t="s">
        <v>69</v>
      </c>
      <c r="I60" s="26"/>
    </row>
    <row r="61" spans="1:15" ht="24.95" customHeight="1" x14ac:dyDescent="0.2">
      <c r="A61" s="1947" t="s">
        <v>15</v>
      </c>
      <c r="B61" s="1947"/>
      <c r="C61" s="1947"/>
      <c r="D61" s="1947"/>
      <c r="E61" s="1947"/>
      <c r="F61" s="1947"/>
      <c r="G61" s="1947"/>
      <c r="H61" s="1947"/>
      <c r="I61" s="23" t="e">
        <f>'10.melléklet_Felújítások'!#REF!+'11.melléklet_Beruházások'!#REF!-'5.4melléklet_ Intézmények'!GX27-'5.4melléklet_ Intézmények'!GX28+'5.4melléklet_ Intézmények'!GX73+'5.4melléklet_ Intézmények'!GX77+'5.4melléklet_ Intézmények'!GX93-'5.4melléklet_ Intézmények'!GX30-'5.4melléklet_ Intézmények'!GX32</f>
        <v>#REF!</v>
      </c>
    </row>
    <row r="62" spans="1:15" ht="24.95" customHeight="1" x14ac:dyDescent="0.2">
      <c r="A62" s="1947" t="s">
        <v>531</v>
      </c>
      <c r="B62" s="1947"/>
      <c r="C62" s="1947"/>
      <c r="D62" s="1947"/>
      <c r="E62" s="1947"/>
      <c r="F62" s="1947"/>
      <c r="G62" s="1947"/>
      <c r="H62" s="1947"/>
      <c r="I62" s="23" t="e">
        <f>'10.melléklet_Felújítások'!#REF!+'11.melléklet_Beruházások'!#REF!-'5.3melléklet_Polg Hiv'!ED27-'5.3melléklet_Polg Hiv'!ED28+'5.3melléklet_Polg Hiv'!ED73+'5.3melléklet_Polg Hiv'!ED77+'5.3melléklet_Polg Hiv'!ED93-'5.3melléklet_Polg Hiv'!ED30-'5.3melléklet_Polg Hiv'!ED32</f>
        <v>#REF!</v>
      </c>
    </row>
    <row r="63" spans="1:15" ht="28.5" customHeight="1" x14ac:dyDescent="0.2">
      <c r="A63" s="1947" t="s">
        <v>532</v>
      </c>
      <c r="B63" s="1947"/>
      <c r="C63" s="1947"/>
      <c r="D63" s="1947"/>
      <c r="E63" s="1947"/>
      <c r="F63" s="1947"/>
      <c r="G63" s="1947"/>
      <c r="H63" s="1947"/>
      <c r="I63" s="52" t="e">
        <f>'10.melléklet_Felújítások'!#REF!+'11.melléklet_Beruházások'!#REF!-'5.2melléklet_Önkorm_2'!ID27-'5.2melléklet_Önkorm_2'!ID28+'5.2melléklet_Önkorm_2'!ID73+'5.2melléklet_Önkorm_2'!ID77-'5.2melléklet_Önkorm_2'!ID30-'5.2melléklet_Önkorm_2'!ID32-'7.melléklet_Átvett'!#REF!+'8.melléklet_Átadott'!H532</f>
        <v>#REF!</v>
      </c>
    </row>
    <row r="64" spans="1:15" ht="24.95" customHeight="1" x14ac:dyDescent="0.2">
      <c r="A64" s="1947" t="s">
        <v>16</v>
      </c>
      <c r="B64" s="1947"/>
      <c r="C64" s="1947"/>
      <c r="D64" s="1947"/>
      <c r="E64" s="1947"/>
      <c r="F64" s="1947"/>
      <c r="G64" s="1947"/>
      <c r="H64" s="1947"/>
      <c r="I64" s="50" t="e">
        <f>'10.melléklet_Felújítások'!#REF!+'11.melléklet_Beruházások'!#REF!</f>
        <v>#REF!</v>
      </c>
      <c r="J64" s="3" t="s">
        <v>356</v>
      </c>
      <c r="O64" s="3"/>
    </row>
    <row r="65" spans="1:15" ht="24.95" customHeight="1" x14ac:dyDescent="0.2">
      <c r="A65" s="1947" t="s">
        <v>17</v>
      </c>
      <c r="B65" s="1947"/>
      <c r="C65" s="1947"/>
      <c r="D65" s="1947"/>
      <c r="E65" s="1947"/>
      <c r="F65" s="1947"/>
      <c r="G65" s="1947"/>
      <c r="H65" s="1947"/>
      <c r="I65" s="49">
        <f>'5.5melléklet Önk Korrekció'!AT83</f>
        <v>0</v>
      </c>
      <c r="J65" s="1947" t="s">
        <v>18</v>
      </c>
      <c r="K65" s="1947"/>
      <c r="L65" s="1947"/>
      <c r="M65" s="1947"/>
      <c r="N65" s="1947"/>
      <c r="O65" s="3"/>
    </row>
    <row r="66" spans="1:15" ht="12.95" customHeight="1" x14ac:dyDescent="0.2">
      <c r="A66" s="8"/>
      <c r="I66" s="1"/>
    </row>
    <row r="67" spans="1:15" ht="12.95" customHeight="1" x14ac:dyDescent="0.2">
      <c r="A67" s="8" t="s">
        <v>375</v>
      </c>
      <c r="I67" s="9"/>
    </row>
    <row r="68" spans="1:15" ht="12.95" customHeight="1" x14ac:dyDescent="0.2">
      <c r="A68" s="2" t="s">
        <v>109</v>
      </c>
      <c r="B68" s="2"/>
      <c r="C68" s="2"/>
      <c r="D68" s="2"/>
      <c r="E68" s="2"/>
      <c r="F68" s="2"/>
      <c r="G68" s="2"/>
      <c r="H68" s="2"/>
      <c r="I68" s="15">
        <f>SUM('3.melléklet_Bevételek össz'!F33-'5.4melléklet_ Intézmények'!GX68-'5.3melléklet_Polg Hiv'!ED68)</f>
        <v>-52696332</v>
      </c>
    </row>
    <row r="69" spans="1:15" ht="12.95" customHeight="1" x14ac:dyDescent="0.2">
      <c r="A69" s="2" t="s">
        <v>117</v>
      </c>
      <c r="B69" s="2"/>
      <c r="C69" s="2"/>
      <c r="D69" s="2"/>
      <c r="E69" s="2"/>
      <c r="F69" s="2"/>
      <c r="G69" s="2"/>
      <c r="H69" s="2"/>
      <c r="I69" s="15">
        <f>'3.melléklet_Bevételek össz'!AD33-'5.5melléklet Önk Korrekció'!F68</f>
        <v>0</v>
      </c>
    </row>
    <row r="70" spans="1:15" ht="12.95" customHeight="1" x14ac:dyDescent="0.2">
      <c r="A70" s="2" t="s">
        <v>110</v>
      </c>
      <c r="B70" s="2"/>
      <c r="C70" s="2"/>
      <c r="D70" s="2"/>
      <c r="E70" s="2"/>
      <c r="F70" s="2"/>
      <c r="G70" s="2"/>
      <c r="H70" s="2"/>
      <c r="I70" s="15">
        <f>SUM('3.melléklet_Bevételek össz'!F45-'5.4melléklet_ Intézmények'!GX78-'5.3melléklet_Polg Hiv'!ED78)</f>
        <v>0</v>
      </c>
    </row>
    <row r="71" spans="1:15" ht="12.95" customHeight="1" x14ac:dyDescent="0.2">
      <c r="A71" s="2" t="s">
        <v>111</v>
      </c>
      <c r="B71" s="2"/>
      <c r="C71" s="2"/>
      <c r="D71" s="2"/>
      <c r="E71" s="2"/>
      <c r="F71" s="2"/>
      <c r="G71" s="2"/>
      <c r="H71" s="2"/>
      <c r="I71" s="15">
        <f>'3.melléklet_Bevételek össz'!AD45-'5.5melléklet Önk Korrekció'!F78</f>
        <v>0</v>
      </c>
    </row>
    <row r="72" spans="1:15" ht="12.95" customHeight="1" x14ac:dyDescent="0.2">
      <c r="A72" s="2" t="s">
        <v>120</v>
      </c>
      <c r="B72" s="2"/>
      <c r="C72" s="2"/>
      <c r="D72" s="2"/>
      <c r="E72" s="2"/>
      <c r="F72" s="2"/>
      <c r="G72" s="2"/>
      <c r="H72" s="2"/>
      <c r="I72" s="15">
        <f>SUM('3.melléklet_Bevételek össz'!F65-'5.4melléklet_ Intézmények'!GX96-'5.3melléklet_Polg Hiv'!ED96)</f>
        <v>-2522857037</v>
      </c>
    </row>
    <row r="73" spans="1:15" ht="12.95" customHeight="1" x14ac:dyDescent="0.2">
      <c r="A73" s="2" t="s">
        <v>112</v>
      </c>
      <c r="B73" s="2"/>
      <c r="C73" s="2"/>
      <c r="D73" s="2"/>
      <c r="E73" s="2"/>
      <c r="F73" s="2"/>
      <c r="G73" s="2"/>
      <c r="H73" s="2"/>
      <c r="I73" s="15">
        <f>'3.melléklet_Bevételek össz'!AD65-'5.5melléklet Önk Korrekció'!F96</f>
        <v>0</v>
      </c>
    </row>
    <row r="74" spans="1:15" ht="12.95" customHeight="1" x14ac:dyDescent="0.2">
      <c r="A74" s="2" t="s">
        <v>113</v>
      </c>
      <c r="B74" s="2"/>
      <c r="C74" s="2"/>
      <c r="D74" s="2"/>
      <c r="E74" s="2"/>
      <c r="F74" s="2"/>
      <c r="G74" s="2"/>
      <c r="H74" s="2"/>
      <c r="I74" s="15">
        <f>SUM('3.melléklet_Bevételek össz'!AD68-'5.5melléklet Önk Korrekció'!F97)</f>
        <v>0</v>
      </c>
    </row>
    <row r="75" spans="1:15" ht="12.95" customHeight="1" x14ac:dyDescent="0.2">
      <c r="A75" s="2" t="s">
        <v>208</v>
      </c>
      <c r="B75" s="2"/>
      <c r="C75" s="2"/>
      <c r="D75" s="2"/>
      <c r="E75" s="2"/>
      <c r="F75" s="2"/>
      <c r="G75" s="2"/>
      <c r="H75" s="2"/>
      <c r="I75" s="15">
        <f>SUM('3.melléklet_Bevételek össz'!AD74-'5.5melléklet Önk Korrekció'!AT97)</f>
        <v>0</v>
      </c>
    </row>
    <row r="76" spans="1:15" ht="12.95" customHeight="1" x14ac:dyDescent="0.2">
      <c r="I76" s="26"/>
    </row>
    <row r="77" spans="1:15" ht="12.95" customHeight="1" x14ac:dyDescent="0.2">
      <c r="A77" s="8" t="s">
        <v>402</v>
      </c>
      <c r="I77" s="26"/>
      <c r="J77" s="11"/>
    </row>
    <row r="78" spans="1:15" ht="12.95" customHeight="1" x14ac:dyDescent="0.2">
      <c r="A78" s="1947" t="s">
        <v>259</v>
      </c>
      <c r="B78" s="1947"/>
      <c r="C78" s="1947"/>
      <c r="D78" s="1947"/>
      <c r="E78" s="1947"/>
      <c r="F78" s="1947"/>
      <c r="G78" s="1947"/>
      <c r="H78" s="1947"/>
      <c r="I78" s="23">
        <f>SUM('3.melléklet_Bevételek össz'!AD15-'5.5melléklet Önk Korrekció'!F60)</f>
        <v>0</v>
      </c>
      <c r="J78" s="11"/>
    </row>
    <row r="79" spans="1:15" ht="12.95" customHeight="1" x14ac:dyDescent="0.2">
      <c r="A79" s="2" t="s">
        <v>403</v>
      </c>
      <c r="B79" s="2"/>
      <c r="C79" s="2"/>
      <c r="D79" s="2"/>
      <c r="E79" s="2"/>
      <c r="F79" s="2"/>
      <c r="G79" s="2"/>
      <c r="H79" s="2"/>
      <c r="I79" s="15">
        <f>SUM('3.melléklet_Bevételek össz'!AD60+'3.melléklet_Bevételek össz'!AD62-'5.5melléklet Önk Korrekció'!F91-'5.5melléklet Önk Korrekció'!F93)</f>
        <v>0</v>
      </c>
      <c r="J79" s="11"/>
    </row>
    <row r="80" spans="1:15" ht="12.95" customHeight="1" x14ac:dyDescent="0.2">
      <c r="A80" s="2"/>
      <c r="B80" s="2"/>
      <c r="C80" s="2"/>
      <c r="D80" s="2"/>
      <c r="E80" s="2"/>
      <c r="F80" s="2"/>
      <c r="G80" s="2"/>
      <c r="H80" s="2"/>
      <c r="I80" s="15"/>
      <c r="J80" s="11"/>
    </row>
    <row r="81" spans="1:10" ht="12.95" customHeight="1" x14ac:dyDescent="0.2">
      <c r="I81" s="26"/>
      <c r="J81" s="11"/>
    </row>
    <row r="82" spans="1:10" ht="12.95" customHeight="1" x14ac:dyDescent="0.2">
      <c r="A82" s="8" t="s">
        <v>404</v>
      </c>
      <c r="I82" s="26"/>
      <c r="J82" s="11"/>
    </row>
    <row r="83" spans="1:10" ht="12.95" customHeight="1" x14ac:dyDescent="0.2">
      <c r="A83" s="2" t="s">
        <v>114</v>
      </c>
      <c r="I83" s="15">
        <f>SUM('4.melleklet_Kiadások össz'!F24-'5.4melléklet_ Intézmények'!GX26-'5.3melléklet_Polg Hiv'!ED26)</f>
        <v>-2419372084</v>
      </c>
      <c r="J83" s="11"/>
    </row>
    <row r="84" spans="1:10" ht="12.95" customHeight="1" x14ac:dyDescent="0.2">
      <c r="A84" s="2" t="s">
        <v>116</v>
      </c>
      <c r="I84" s="15">
        <f>SUM('4.melleklet_Kiadások össz'!AD24-'5.5melléklet Önk Korrekció'!AT26)</f>
        <v>0</v>
      </c>
      <c r="J84" s="11"/>
    </row>
    <row r="85" spans="1:10" ht="12.95" customHeight="1" x14ac:dyDescent="0.2">
      <c r="A85" s="2" t="s">
        <v>118</v>
      </c>
      <c r="I85" s="15">
        <f>SUM('4.melleklet_Kiadások össz'!F36-'5.4melléklet_ Intézmények'!GX36-'5.3melléklet_Polg Hiv'!ED36)</f>
        <v>-156181285</v>
      </c>
      <c r="J85" s="11"/>
    </row>
    <row r="86" spans="1:10" ht="12.95" customHeight="1" x14ac:dyDescent="0.2">
      <c r="A86" s="2" t="s">
        <v>119</v>
      </c>
      <c r="I86" s="15">
        <f>SUM('4.melleklet_Kiadások össz'!AD36-'5.5melléklet Önk Korrekció'!AT36)</f>
        <v>0</v>
      </c>
      <c r="J86" s="11"/>
    </row>
    <row r="87" spans="1:10" ht="12.95" customHeight="1" x14ac:dyDescent="0.2">
      <c r="A87" s="2" t="s">
        <v>119</v>
      </c>
      <c r="I87" s="15">
        <f>SUM('4.melleklet_Kiadások össz'!AD37-'5.5melléklet Önk Korrekció'!AT37)</f>
        <v>0</v>
      </c>
      <c r="J87" s="11"/>
    </row>
    <row r="88" spans="1:10" ht="12.95" customHeight="1" x14ac:dyDescent="0.2">
      <c r="A88" s="2" t="s">
        <v>179</v>
      </c>
      <c r="I88" s="15">
        <f>SUM('4.melleklet_Kiadások össz'!F53-'5.4melléklet_ Intézmények'!GX51-'5.3melléklet_Polg Hiv'!ED51)</f>
        <v>0</v>
      </c>
      <c r="J88" s="11"/>
    </row>
    <row r="89" spans="1:10" ht="12.95" customHeight="1" x14ac:dyDescent="0.2">
      <c r="A89" s="2" t="s">
        <v>180</v>
      </c>
      <c r="I89" s="15">
        <f>SUM('4.melleklet_Kiadások össz'!AD53-'5.5melléklet Önk Korrekció'!F51)</f>
        <v>0</v>
      </c>
      <c r="J89" s="11"/>
    </row>
    <row r="90" spans="1:10" ht="12.95" customHeight="1" x14ac:dyDescent="0.2">
      <c r="A90" s="2" t="s">
        <v>209</v>
      </c>
      <c r="I90" s="15">
        <f>SUM('4.melleklet_Kiadások össz'!AD62-'5.5melléklet Önk Korrekció'!AT52)</f>
        <v>6938138972</v>
      </c>
      <c r="J90" s="11"/>
    </row>
    <row r="91" spans="1:10" ht="12.95" customHeight="1" x14ac:dyDescent="0.2">
      <c r="A91" s="2" t="s">
        <v>181</v>
      </c>
      <c r="I91" s="15">
        <f>'4.melleklet_Kiadások össz'!AD22+'4.melleklet_Kiadások össz'!AD23-'5.5melléklet Önk Korrekció'!F24-'5.5melléklet Önk Korrekció'!F25</f>
        <v>0</v>
      </c>
      <c r="J91" s="11"/>
    </row>
    <row r="92" spans="1:10" ht="12.95" customHeight="1" x14ac:dyDescent="0.2">
      <c r="A92" s="2" t="s">
        <v>184</v>
      </c>
      <c r="I92" s="15">
        <f>SUM('4.melleklet_Kiadások össz'!AD23-'9.melléklet_Tartalék'!F31)</f>
        <v>0</v>
      </c>
      <c r="J92" s="11"/>
    </row>
    <row r="93" spans="1:10" ht="12.95" customHeight="1" x14ac:dyDescent="0.2">
      <c r="A93" s="2" t="s">
        <v>182</v>
      </c>
      <c r="I93" s="15">
        <f>SUM('4.melleklet_Kiadások össz'!AD35-'9.melléklet_Tartalék'!F49)</f>
        <v>0</v>
      </c>
      <c r="J93" s="11"/>
    </row>
    <row r="94" spans="1:10" ht="12.95" customHeight="1" x14ac:dyDescent="0.2">
      <c r="A94" s="2" t="s">
        <v>183</v>
      </c>
      <c r="I94" s="15">
        <f>SUM('4.melleklet_Kiadások össz'!AD23+'4.melleklet_Kiadások össz'!AD35-'9.melléklet_Tartalék'!F51)</f>
        <v>0</v>
      </c>
      <c r="J94" s="11"/>
    </row>
    <row r="95" spans="1:10" ht="12.95" customHeight="1" x14ac:dyDescent="0.2">
      <c r="I95" s="1"/>
      <c r="J95" s="11"/>
    </row>
    <row r="96" spans="1:10" ht="12.95" customHeight="1" x14ac:dyDescent="0.2">
      <c r="A96" s="8" t="s">
        <v>264</v>
      </c>
      <c r="I96" s="1"/>
      <c r="J96" s="11"/>
    </row>
    <row r="97" spans="1:11" ht="12.95" customHeight="1" x14ac:dyDescent="0.2">
      <c r="A97" s="2" t="s">
        <v>12</v>
      </c>
      <c r="B97" s="2"/>
      <c r="C97" s="2"/>
      <c r="D97" s="2"/>
      <c r="E97" s="2"/>
      <c r="F97" s="2"/>
      <c r="G97" s="2"/>
      <c r="H97" s="2"/>
      <c r="I97" s="9"/>
      <c r="J97" s="11"/>
    </row>
    <row r="98" spans="1:11" ht="12.95" customHeight="1" x14ac:dyDescent="0.2">
      <c r="I98" s="4"/>
      <c r="J98" s="11"/>
    </row>
    <row r="99" spans="1:11" ht="12.95" customHeight="1" x14ac:dyDescent="0.2">
      <c r="I99" s="4"/>
      <c r="J99" s="11"/>
    </row>
    <row r="100" spans="1:11" ht="12.95" customHeight="1" x14ac:dyDescent="0.2">
      <c r="I100" s="4"/>
      <c r="J100" s="11"/>
    </row>
    <row r="101" spans="1:11" ht="12.95" customHeight="1" x14ac:dyDescent="0.2">
      <c r="A101" s="8" t="s">
        <v>13</v>
      </c>
      <c r="I101" s="9"/>
      <c r="J101" s="11"/>
    </row>
    <row r="102" spans="1:11" ht="12.95" customHeight="1" x14ac:dyDescent="0.2">
      <c r="A102" s="2" t="s">
        <v>409</v>
      </c>
      <c r="B102" s="2"/>
      <c r="C102" s="2"/>
      <c r="D102" s="2"/>
      <c r="E102" s="2"/>
      <c r="F102" s="2"/>
      <c r="H102" s="53" t="e">
        <f>'2.melléklet_Mérleg '!O36-'2.melléklet_Mérleg '!#REF!</f>
        <v>#REF!</v>
      </c>
      <c r="I102" s="25" t="e">
        <f>SUM('2.melléklet_Mérleg '!#REF!-'2.melléklet_Mérleg '!O12)</f>
        <v>#REF!</v>
      </c>
      <c r="J102" s="11"/>
    </row>
    <row r="103" spans="1:11" ht="12.95" customHeight="1" x14ac:dyDescent="0.2">
      <c r="A103" s="2" t="s">
        <v>410</v>
      </c>
      <c r="B103" s="2"/>
      <c r="C103" s="2"/>
      <c r="D103" s="2"/>
      <c r="E103" s="2"/>
      <c r="F103" s="2"/>
      <c r="I103" s="25" t="e">
        <f>SUM('2.melléklet_Mérleg '!#REF!-'2.melléklet_Mérleg '!O19)</f>
        <v>#REF!</v>
      </c>
      <c r="J103" s="11"/>
      <c r="K103" s="29" t="e">
        <f>SUM(I102:I103)</f>
        <v>#REF!</v>
      </c>
    </row>
    <row r="104" spans="1:11" ht="12.95" customHeight="1" x14ac:dyDescent="0.2">
      <c r="A104" s="2" t="s">
        <v>411</v>
      </c>
      <c r="B104" s="2"/>
      <c r="C104" s="2"/>
      <c r="D104" s="2"/>
      <c r="E104" s="2"/>
      <c r="F104" s="2"/>
      <c r="I104" s="25" t="e">
        <f>SUM('2.melléklet_Mérleg '!#REF!-'2.melléklet_Mérleg '!O32)</f>
        <v>#REF!</v>
      </c>
      <c r="J104" s="11"/>
      <c r="K104" s="54" t="e">
        <f>I104+I102+I103</f>
        <v>#REF!</v>
      </c>
    </row>
    <row r="105" spans="1:11" ht="12.95" customHeight="1" x14ac:dyDescent="0.2">
      <c r="A105" s="2" t="s">
        <v>377</v>
      </c>
      <c r="B105" s="2"/>
      <c r="C105" s="2"/>
      <c r="D105" s="2"/>
      <c r="E105" s="2"/>
      <c r="F105" s="2"/>
      <c r="I105" s="25">
        <f>SUM('2.melléklet_Mérleg '!O12-'4.melleklet_Kiadások össz'!AD24)</f>
        <v>0</v>
      </c>
      <c r="J105" s="11"/>
      <c r="K105" s="51" t="e">
        <f>'2.melléklet_Mérleg '!M36-'2.melléklet_Mérleg '!#REF!</f>
        <v>#REF!</v>
      </c>
    </row>
    <row r="106" spans="1:11" ht="12.95" customHeight="1" x14ac:dyDescent="0.2">
      <c r="A106" s="2" t="s">
        <v>378</v>
      </c>
      <c r="B106" s="2"/>
      <c r="C106" s="2"/>
      <c r="D106" s="2"/>
      <c r="E106" s="2"/>
      <c r="F106" s="2"/>
      <c r="I106" s="25">
        <f>SUM('2.melléklet_Mérleg '!O19-'4.melleklet_Kiadások össz'!AD36)</f>
        <v>0</v>
      </c>
      <c r="J106" s="11"/>
    </row>
    <row r="107" spans="1:11" ht="12.95" customHeight="1" x14ac:dyDescent="0.2">
      <c r="A107" s="2" t="s">
        <v>379</v>
      </c>
      <c r="B107" s="2"/>
      <c r="C107" s="2"/>
      <c r="D107" s="2"/>
      <c r="E107" s="2"/>
      <c r="F107" s="2"/>
      <c r="I107" s="25" t="e">
        <f>SUM('2.melléklet_Mérleg '!#REF!-'3.melléklet_Bevételek össz'!AD33)</f>
        <v>#REF!</v>
      </c>
      <c r="K107" s="3" t="s">
        <v>354</v>
      </c>
    </row>
    <row r="108" spans="1:11" ht="12.95" customHeight="1" x14ac:dyDescent="0.2">
      <c r="A108" s="2" t="s">
        <v>380</v>
      </c>
      <c r="B108" s="2"/>
      <c r="C108" s="2"/>
      <c r="D108" s="2"/>
      <c r="E108" s="2"/>
      <c r="F108" s="2"/>
      <c r="I108" s="25" t="e">
        <f>SUM('2.melléklet_Mérleg '!#REF!-'3.melléklet_Bevételek össz'!AD45)</f>
        <v>#REF!</v>
      </c>
      <c r="K108" s="3" t="s">
        <v>355</v>
      </c>
    </row>
    <row r="109" spans="1:11" ht="12.95" customHeight="1" x14ac:dyDescent="0.2">
      <c r="A109" s="2" t="s">
        <v>381</v>
      </c>
      <c r="B109" s="2"/>
      <c r="C109" s="2"/>
      <c r="D109" s="2"/>
      <c r="E109" s="2"/>
      <c r="F109" s="2"/>
      <c r="I109" s="25">
        <f>SUM('2.melléklet_Mérleg '!O36-'4.melleklet_Kiadások össz'!AD62)</f>
        <v>0</v>
      </c>
    </row>
    <row r="110" spans="1:11" ht="12.95" customHeight="1" x14ac:dyDescent="0.2">
      <c r="A110" s="2" t="s">
        <v>382</v>
      </c>
      <c r="B110" s="2"/>
      <c r="C110" s="2"/>
      <c r="D110" s="2"/>
      <c r="E110" s="2"/>
      <c r="F110" s="2"/>
      <c r="I110" s="25" t="e">
        <f>SUM('2.melléklet_Mérleg '!#REF!-'3.melléklet_Bevételek össz'!AD74)</f>
        <v>#REF!</v>
      </c>
    </row>
    <row r="111" spans="1:11" x14ac:dyDescent="0.2">
      <c r="A111" s="2"/>
      <c r="I111" s="9"/>
    </row>
    <row r="112" spans="1:11" x14ac:dyDescent="0.2">
      <c r="A112" s="2" t="s">
        <v>383</v>
      </c>
      <c r="I112" s="15">
        <f>SUM('3.melléklet_Bevételek össz'!AD60+'3.melléklet_Bevételek össz'!AD61-'5.5melléklet Önk Korrekció'!F91-'5.5melléklet Önk Korrekció'!F92)</f>
        <v>0</v>
      </c>
    </row>
    <row r="113" spans="1:9" x14ac:dyDescent="0.2">
      <c r="A113" s="2" t="s">
        <v>14</v>
      </c>
      <c r="I113" s="15">
        <f>SUM('3.melléklet_Bevételek össz'!AD62+'3.melléklet_Bevételek össz'!AD63-'5.5melléklet Önk Korrekció'!F93-'5.5melléklet Önk Korrekció'!F94)</f>
        <v>0</v>
      </c>
    </row>
    <row r="115" spans="1:9" x14ac:dyDescent="0.2">
      <c r="A115" s="2" t="s">
        <v>248</v>
      </c>
      <c r="I115" s="28">
        <f>SUM('5.4melléklet_ Intézmények'!GX91+'5.3melléklet_Polg Hiv'!ED91)-'5.2melléklet_Önkorm_2'!ID46</f>
        <v>2738670407</v>
      </c>
    </row>
    <row r="116" spans="1:9" x14ac:dyDescent="0.2">
      <c r="A116" s="2" t="s">
        <v>249</v>
      </c>
      <c r="I116" s="28">
        <f>SUM('5.4melléklet_ Intézmények'!GX92+'5.3melléklet_Polg Hiv'!ED92)-'5.2melléklet_Önkorm_2'!ID47</f>
        <v>3894219175</v>
      </c>
    </row>
    <row r="117" spans="1:9" x14ac:dyDescent="0.2">
      <c r="A117" s="2" t="s">
        <v>250</v>
      </c>
      <c r="I117" s="28">
        <f>SUM('5.4melléklet_ Intézmények'!GX93+'5.3melléklet_Polg Hiv'!ED93)-'5.2melléklet_Önkorm_2'!ID48</f>
        <v>0</v>
      </c>
    </row>
    <row r="118" spans="1:9" x14ac:dyDescent="0.2">
      <c r="A118" s="2" t="s">
        <v>251</v>
      </c>
      <c r="I118" s="28">
        <f>SUM('5.4melléklet_ Intézmények'!GX94+'5.3melléklet_Polg Hiv'!ED94)-'5.2melléklet_Önkorm_2'!ID49</f>
        <v>305249390</v>
      </c>
    </row>
  </sheetData>
  <mergeCells count="7">
    <mergeCell ref="J65:N65"/>
    <mergeCell ref="A61:H61"/>
    <mergeCell ref="A78:H78"/>
    <mergeCell ref="A64:H64"/>
    <mergeCell ref="A65:H65"/>
    <mergeCell ref="A62:H62"/>
    <mergeCell ref="A63:H63"/>
  </mergeCells>
  <phoneticPr fontId="13" type="noConversion"/>
  <pageMargins left="0.47244094488188981" right="0.74803149606299213" top="0.47244094488188981" bottom="0.27559055118110237" header="0.15748031496062992" footer="0.15748031496062992"/>
  <pageSetup paperSize="9" orientation="landscape" horizontalDpi="300" verticalDpi="300" r:id="rId1"/>
  <headerFooter alignWithMargins="0">
    <oddHeader xml:space="preserve">&amp;C&amp;"Arial CE,Félkövér"&amp;12A táblázatokban szereplő értékek kötelező egyezőségének ellenőrzése
</oddHeader>
    <oddFooter>&amp;P. oldal</oddFooter>
  </headerFooter>
  <rowBreaks count="1" manualBreakCount="1">
    <brk id="4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>
    <tabColor rgb="FF92D050"/>
  </sheetPr>
  <dimension ref="A1:AK76"/>
  <sheetViews>
    <sheetView view="pageBreakPreview" topLeftCell="A3" zoomScaleNormal="100" zoomScaleSheetLayoutView="100" workbookViewId="0">
      <pane xSplit="1" ySplit="5" topLeftCell="B64" activePane="bottomRight" state="frozen"/>
      <selection activeCell="I19" sqref="I19"/>
      <selection pane="topRight" activeCell="I19" sqref="I19"/>
      <selection pane="bottomLeft" activeCell="I19" sqref="I19"/>
      <selection pane="bottomRight" activeCell="AA74" sqref="AA74"/>
    </sheetView>
  </sheetViews>
  <sheetFormatPr defaultColWidth="9.140625" defaultRowHeight="12.75" x14ac:dyDescent="0.2"/>
  <cols>
    <col min="1" max="1" width="54.5703125" style="273" customWidth="1"/>
    <col min="2" max="2" width="16.140625" style="403" customWidth="1"/>
    <col min="3" max="3" width="16.28515625" style="403" customWidth="1"/>
    <col min="4" max="4" width="15.85546875" style="403" hidden="1" customWidth="1"/>
    <col min="5" max="5" width="14.7109375" style="323" hidden="1" customWidth="1"/>
    <col min="6" max="7" width="15.5703125" style="323" hidden="1" customWidth="1"/>
    <col min="8" max="8" width="11.7109375" style="323" hidden="1" customWidth="1"/>
    <col min="9" max="9" width="16" style="323" customWidth="1"/>
    <col min="10" max="10" width="15.28515625" style="323" customWidth="1"/>
    <col min="11" max="11" width="15.7109375" style="323" customWidth="1"/>
    <col min="12" max="12" width="17" style="403" hidden="1" customWidth="1"/>
    <col min="13" max="13" width="15.5703125" style="403" hidden="1" customWidth="1"/>
    <col min="14" max="15" width="16.5703125" style="323" hidden="1" customWidth="1"/>
    <col min="16" max="16" width="12" style="323" hidden="1" customWidth="1"/>
    <col min="17" max="17" width="15.5703125" style="323" customWidth="1"/>
    <col min="18" max="18" width="17" style="323" customWidth="1"/>
    <col min="19" max="19" width="17.5703125" style="323" customWidth="1"/>
    <col min="20" max="20" width="17" style="403" hidden="1" customWidth="1"/>
    <col min="21" max="21" width="15.5703125" style="403" hidden="1" customWidth="1"/>
    <col min="22" max="23" width="16.5703125" style="323" hidden="1" customWidth="1"/>
    <col min="24" max="24" width="12" style="323" hidden="1" customWidth="1"/>
    <col min="25" max="25" width="16.42578125" style="323" customWidth="1"/>
    <col min="26" max="27" width="17" style="323" customWidth="1"/>
    <col min="28" max="29" width="16.5703125" style="323" hidden="1" customWidth="1"/>
    <col min="30" max="30" width="16.5703125" style="403" hidden="1" customWidth="1"/>
    <col min="31" max="31" width="16.42578125" style="403" hidden="1" customWidth="1"/>
    <col min="32" max="32" width="11.28515625" style="403" hidden="1" customWidth="1"/>
    <col min="33" max="33" width="16.42578125" style="323" customWidth="1"/>
    <col min="34" max="34" width="15.7109375" style="151" customWidth="1"/>
    <col min="35" max="35" width="16" style="151" hidden="1" customWidth="1"/>
    <col min="36" max="36" width="0" style="151" hidden="1" customWidth="1"/>
    <col min="37" max="37" width="16.28515625" style="151" hidden="1" customWidth="1"/>
    <col min="38" max="16384" width="9.140625" style="151"/>
  </cols>
  <sheetData>
    <row r="1" spans="1:34" ht="12.75" hidden="1" customHeight="1" x14ac:dyDescent="0.2">
      <c r="L1" s="404"/>
      <c r="M1" s="404"/>
      <c r="N1" s="405"/>
      <c r="O1" s="405"/>
      <c r="P1" s="405"/>
      <c r="Q1" s="405"/>
      <c r="T1" s="404"/>
      <c r="U1" s="404"/>
      <c r="V1" s="405"/>
      <c r="W1" s="405"/>
      <c r="X1" s="405"/>
      <c r="Y1" s="405"/>
      <c r="Z1" s="405"/>
      <c r="AA1" s="405"/>
      <c r="AB1" s="405"/>
    </row>
    <row r="2" spans="1:34" ht="12.75" hidden="1" customHeight="1" x14ac:dyDescent="0.2">
      <c r="L2" s="404"/>
      <c r="M2" s="404"/>
      <c r="N2" s="405"/>
      <c r="O2" s="405"/>
      <c r="P2" s="405"/>
      <c r="Q2" s="405"/>
      <c r="T2" s="404"/>
      <c r="U2" s="404"/>
      <c r="V2" s="405"/>
      <c r="W2" s="405"/>
      <c r="X2" s="405"/>
      <c r="Y2" s="405"/>
      <c r="Z2" s="405"/>
      <c r="AA2" s="405"/>
      <c r="AB2" s="405"/>
    </row>
    <row r="3" spans="1:34" ht="38.25" customHeight="1" x14ac:dyDescent="0.2">
      <c r="A3" s="1956" t="s">
        <v>1307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  <c r="Q3" s="1956"/>
      <c r="R3" s="1956"/>
      <c r="S3" s="1956"/>
      <c r="T3" s="1956"/>
      <c r="U3" s="1956"/>
      <c r="V3" s="1956"/>
      <c r="W3" s="1956"/>
      <c r="X3" s="1956"/>
      <c r="Y3" s="1956"/>
      <c r="Z3" s="1956"/>
      <c r="AA3" s="1956"/>
      <c r="AB3" s="1956"/>
      <c r="AC3" s="1956"/>
      <c r="AD3" s="1956"/>
      <c r="AE3" s="406"/>
      <c r="AF3" s="406"/>
    </row>
    <row r="4" spans="1:34" ht="30.75" customHeight="1" thickBot="1" x14ac:dyDescent="0.25">
      <c r="A4" s="296"/>
      <c r="B4" s="407"/>
      <c r="C4" s="407"/>
      <c r="D4" s="408"/>
      <c r="E4" s="409"/>
      <c r="F4" s="409"/>
      <c r="G4" s="409"/>
      <c r="H4" s="409"/>
      <c r="I4" s="409"/>
      <c r="J4" s="409"/>
      <c r="K4" s="409"/>
      <c r="L4" s="408"/>
      <c r="M4" s="408"/>
      <c r="N4" s="409"/>
      <c r="O4" s="409"/>
      <c r="P4" s="409"/>
      <c r="Q4" s="409"/>
      <c r="R4" s="409"/>
      <c r="S4" s="409"/>
      <c r="T4" s="408"/>
      <c r="U4" s="408"/>
      <c r="V4" s="409"/>
      <c r="W4" s="409"/>
      <c r="X4" s="409"/>
      <c r="Y4" s="409"/>
      <c r="Z4" s="409"/>
      <c r="AA4" s="409"/>
      <c r="AB4" s="409"/>
      <c r="AC4" s="1957" t="s">
        <v>569</v>
      </c>
      <c r="AD4" s="1957"/>
      <c r="AE4" s="410"/>
      <c r="AF4" s="410"/>
      <c r="AG4" s="1689" t="s">
        <v>812</v>
      </c>
    </row>
    <row r="5" spans="1:34" s="1262" customFormat="1" ht="40.5" customHeight="1" thickBot="1" x14ac:dyDescent="0.3">
      <c r="A5" s="1265" t="s">
        <v>71</v>
      </c>
      <c r="B5" s="1958" t="s">
        <v>772</v>
      </c>
      <c r="C5" s="1959"/>
      <c r="D5" s="1959"/>
      <c r="E5" s="1959"/>
      <c r="F5" s="1959"/>
      <c r="G5" s="1959"/>
      <c r="H5" s="1959"/>
      <c r="I5" s="1960"/>
      <c r="J5" s="1958" t="s">
        <v>771</v>
      </c>
      <c r="K5" s="1959"/>
      <c r="L5" s="1959"/>
      <c r="M5" s="1959"/>
      <c r="N5" s="1959"/>
      <c r="O5" s="1959"/>
      <c r="P5" s="1959"/>
      <c r="Q5" s="1960"/>
      <c r="R5" s="1958" t="s">
        <v>291</v>
      </c>
      <c r="S5" s="1959"/>
      <c r="T5" s="1959"/>
      <c r="U5" s="1959"/>
      <c r="V5" s="1959"/>
      <c r="W5" s="1959"/>
      <c r="X5" s="1959"/>
      <c r="Y5" s="1960"/>
      <c r="Z5" s="1958" t="s">
        <v>773</v>
      </c>
      <c r="AA5" s="1959"/>
      <c r="AB5" s="1959"/>
      <c r="AC5" s="1959"/>
      <c r="AD5" s="1959"/>
      <c r="AE5" s="1959"/>
      <c r="AF5" s="1959"/>
      <c r="AG5" s="1960"/>
    </row>
    <row r="6" spans="1:34" s="1262" customFormat="1" ht="61.5" customHeight="1" thickBot="1" x14ac:dyDescent="0.3">
      <c r="A6" s="1266" t="s">
        <v>660</v>
      </c>
      <c r="B6" s="1251" t="s">
        <v>1193</v>
      </c>
      <c r="C6" s="1251" t="s">
        <v>1186</v>
      </c>
      <c r="D6" s="1251" t="s">
        <v>1284</v>
      </c>
      <c r="E6" s="1251" t="s">
        <v>766</v>
      </c>
      <c r="F6" s="1251" t="s">
        <v>1300</v>
      </c>
      <c r="G6" s="1251" t="s">
        <v>750</v>
      </c>
      <c r="H6" s="1251" t="s">
        <v>687</v>
      </c>
      <c r="I6" s="1251" t="s">
        <v>774</v>
      </c>
      <c r="J6" s="1251" t="s">
        <v>1193</v>
      </c>
      <c r="K6" s="1251" t="s">
        <v>1186</v>
      </c>
      <c r="L6" s="1251" t="s">
        <v>1284</v>
      </c>
      <c r="M6" s="1251" t="s">
        <v>766</v>
      </c>
      <c r="N6" s="1251" t="s">
        <v>1300</v>
      </c>
      <c r="O6" s="1251" t="s">
        <v>750</v>
      </c>
      <c r="P6" s="1251" t="s">
        <v>687</v>
      </c>
      <c r="Q6" s="1251" t="s">
        <v>774</v>
      </c>
      <c r="R6" s="1251" t="s">
        <v>1193</v>
      </c>
      <c r="S6" s="1251" t="s">
        <v>1186</v>
      </c>
      <c r="T6" s="1251" t="s">
        <v>1284</v>
      </c>
      <c r="U6" s="1251" t="s">
        <v>766</v>
      </c>
      <c r="V6" s="1251" t="s">
        <v>1300</v>
      </c>
      <c r="W6" s="1251" t="s">
        <v>750</v>
      </c>
      <c r="X6" s="1251" t="s">
        <v>687</v>
      </c>
      <c r="Y6" s="1251" t="s">
        <v>774</v>
      </c>
      <c r="Z6" s="1251" t="s">
        <v>1193</v>
      </c>
      <c r="AA6" s="1251" t="s">
        <v>1186</v>
      </c>
      <c r="AB6" s="1251" t="s">
        <v>1284</v>
      </c>
      <c r="AC6" s="1251" t="s">
        <v>766</v>
      </c>
      <c r="AD6" s="1251" t="s">
        <v>1300</v>
      </c>
      <c r="AE6" s="1576" t="s">
        <v>750</v>
      </c>
      <c r="AF6" s="1251" t="s">
        <v>687</v>
      </c>
      <c r="AG6" s="1251" t="s">
        <v>774</v>
      </c>
    </row>
    <row r="7" spans="1:34" s="259" customFormat="1" ht="13.5" customHeight="1" thickBot="1" x14ac:dyDescent="0.25">
      <c r="A7" s="1944" t="s">
        <v>267</v>
      </c>
      <c r="B7" s="1945" t="s">
        <v>267</v>
      </c>
      <c r="C7" s="1945" t="s">
        <v>224</v>
      </c>
      <c r="D7" s="1945" t="s">
        <v>224</v>
      </c>
      <c r="E7" s="1945" t="s">
        <v>222</v>
      </c>
      <c r="F7" s="1945" t="s">
        <v>223</v>
      </c>
      <c r="G7" s="1945" t="s">
        <v>61</v>
      </c>
      <c r="H7" s="1945" t="s">
        <v>62</v>
      </c>
      <c r="I7" s="1945" t="s">
        <v>222</v>
      </c>
      <c r="J7" s="1945" t="s">
        <v>223</v>
      </c>
      <c r="K7" s="1945" t="s">
        <v>60</v>
      </c>
      <c r="L7" s="1945" t="s">
        <v>60</v>
      </c>
      <c r="M7" s="1945" t="s">
        <v>61</v>
      </c>
      <c r="N7" s="1945" t="s">
        <v>62</v>
      </c>
      <c r="O7" s="1945" t="s">
        <v>25</v>
      </c>
      <c r="P7" s="1945" t="s">
        <v>26</v>
      </c>
      <c r="Q7" s="1945" t="s">
        <v>61</v>
      </c>
      <c r="R7" s="1945" t="s">
        <v>62</v>
      </c>
      <c r="S7" s="1945" t="s">
        <v>65</v>
      </c>
      <c r="T7" s="1945" t="s">
        <v>65</v>
      </c>
      <c r="U7" s="1945" t="s">
        <v>66</v>
      </c>
      <c r="V7" s="1945" t="s">
        <v>230</v>
      </c>
      <c r="W7" s="1945" t="s">
        <v>64</v>
      </c>
      <c r="X7" s="1945" t="s">
        <v>269</v>
      </c>
      <c r="Y7" s="1945" t="s">
        <v>66</v>
      </c>
      <c r="Z7" s="1945" t="s">
        <v>230</v>
      </c>
      <c r="AA7" s="1945" t="s">
        <v>67</v>
      </c>
      <c r="AB7" s="1945" t="s">
        <v>67</v>
      </c>
      <c r="AC7" s="1945" t="s">
        <v>23</v>
      </c>
      <c r="AD7" s="1945" t="s">
        <v>24</v>
      </c>
      <c r="AE7" s="1946" t="s">
        <v>49</v>
      </c>
      <c r="AF7" s="1945" t="s">
        <v>50</v>
      </c>
      <c r="AG7" s="1945" t="s">
        <v>23</v>
      </c>
    </row>
    <row r="8" spans="1:34" s="153" customFormat="1" ht="32.25" customHeight="1" thickBot="1" x14ac:dyDescent="0.3">
      <c r="A8" s="297" t="s">
        <v>571</v>
      </c>
      <c r="B8" s="411"/>
      <c r="C8" s="412"/>
      <c r="D8" s="413"/>
      <c r="E8" s="413"/>
      <c r="F8" s="413"/>
      <c r="G8" s="413"/>
      <c r="H8" s="413"/>
      <c r="I8" s="414"/>
      <c r="J8" s="411"/>
      <c r="K8" s="412"/>
      <c r="L8" s="413"/>
      <c r="M8" s="413"/>
      <c r="N8" s="413"/>
      <c r="O8" s="413"/>
      <c r="P8" s="413"/>
      <c r="Q8" s="414"/>
      <c r="R8" s="411"/>
      <c r="S8" s="412"/>
      <c r="T8" s="413"/>
      <c r="U8" s="413"/>
      <c r="V8" s="413"/>
      <c r="W8" s="413"/>
      <c r="X8" s="413"/>
      <c r="Y8" s="414"/>
      <c r="Z8" s="411"/>
      <c r="AA8" s="413"/>
      <c r="AB8" s="413"/>
      <c r="AC8" s="413"/>
      <c r="AD8" s="414"/>
      <c r="AE8" s="413"/>
      <c r="AF8" s="413"/>
      <c r="AG8" s="414"/>
    </row>
    <row r="9" spans="1:34" s="293" customFormat="1" ht="32.25" customHeight="1" thickBot="1" x14ac:dyDescent="0.3">
      <c r="A9" s="284" t="s">
        <v>412</v>
      </c>
      <c r="B9" s="354">
        <v>2407575000</v>
      </c>
      <c r="C9" s="415">
        <v>2895032203</v>
      </c>
      <c r="D9" s="415">
        <v>2291604918</v>
      </c>
      <c r="E9" s="356">
        <v>0</v>
      </c>
      <c r="F9" s="399">
        <v>2291604918</v>
      </c>
      <c r="G9" s="415">
        <v>0</v>
      </c>
      <c r="H9" s="388"/>
      <c r="I9" s="389">
        <v>487457203</v>
      </c>
      <c r="J9" s="354">
        <v>22263092</v>
      </c>
      <c r="K9" s="415">
        <v>23939232</v>
      </c>
      <c r="L9" s="415">
        <v>1963391</v>
      </c>
      <c r="M9" s="356">
        <v>0</v>
      </c>
      <c r="N9" s="399">
        <v>1963391</v>
      </c>
      <c r="O9" s="415">
        <v>0</v>
      </c>
      <c r="P9" s="388"/>
      <c r="Q9" s="389">
        <v>1676140</v>
      </c>
      <c r="R9" s="354">
        <v>2925908457</v>
      </c>
      <c r="S9" s="415">
        <v>3232298891</v>
      </c>
      <c r="T9" s="415">
        <v>0</v>
      </c>
      <c r="U9" s="399">
        <v>0</v>
      </c>
      <c r="V9" s="415">
        <v>0</v>
      </c>
      <c r="W9" s="415">
        <v>0</v>
      </c>
      <c r="X9" s="388"/>
      <c r="Y9" s="389">
        <v>306390434</v>
      </c>
      <c r="Z9" s="354">
        <v>5355746549</v>
      </c>
      <c r="AA9" s="415">
        <v>6151270326</v>
      </c>
      <c r="AB9" s="415">
        <v>2293568309</v>
      </c>
      <c r="AC9" s="356">
        <v>0</v>
      </c>
      <c r="AD9" s="357">
        <v>2293568309</v>
      </c>
      <c r="AE9" s="356">
        <v>0</v>
      </c>
      <c r="AF9" s="388"/>
      <c r="AG9" s="389">
        <v>795523777</v>
      </c>
      <c r="AH9" s="299"/>
    </row>
    <row r="10" spans="1:34" s="153" customFormat="1" ht="15.75" x14ac:dyDescent="0.25">
      <c r="A10" s="277" t="s">
        <v>275</v>
      </c>
      <c r="B10" s="416"/>
      <c r="C10" s="417"/>
      <c r="D10" s="418"/>
      <c r="E10" s="419"/>
      <c r="F10" s="420"/>
      <c r="G10" s="421"/>
      <c r="H10" s="422"/>
      <c r="I10" s="423">
        <v>0</v>
      </c>
      <c r="J10" s="424"/>
      <c r="K10" s="425"/>
      <c r="L10" s="425"/>
      <c r="M10" s="426"/>
      <c r="N10" s="425"/>
      <c r="O10" s="425"/>
      <c r="P10" s="422"/>
      <c r="Q10" s="423">
        <v>0</v>
      </c>
      <c r="R10" s="424">
        <v>2905739806</v>
      </c>
      <c r="S10" s="425">
        <v>3198023482</v>
      </c>
      <c r="T10" s="425">
        <v>0</v>
      </c>
      <c r="U10" s="427">
        <v>0</v>
      </c>
      <c r="V10" s="425">
        <v>0</v>
      </c>
      <c r="W10" s="418">
        <v>0</v>
      </c>
      <c r="X10" s="422"/>
      <c r="Y10" s="423">
        <v>292283676</v>
      </c>
      <c r="Z10" s="424">
        <v>2905739806</v>
      </c>
      <c r="AA10" s="425">
        <v>3198023482</v>
      </c>
      <c r="AB10" s="425">
        <v>0</v>
      </c>
      <c r="AC10" s="426">
        <v>0</v>
      </c>
      <c r="AD10" s="459">
        <v>0</v>
      </c>
      <c r="AE10" s="436">
        <v>0</v>
      </c>
      <c r="AF10" s="422"/>
      <c r="AG10" s="423">
        <v>292283676</v>
      </c>
      <c r="AH10" s="300"/>
    </row>
    <row r="11" spans="1:34" s="153" customFormat="1" ht="15.75" x14ac:dyDescent="0.25">
      <c r="A11" s="277" t="s">
        <v>661</v>
      </c>
      <c r="B11" s="416"/>
      <c r="C11" s="353"/>
      <c r="D11" s="425"/>
      <c r="E11" s="419"/>
      <c r="F11" s="422"/>
      <c r="G11" s="428"/>
      <c r="H11" s="422"/>
      <c r="I11" s="423">
        <v>0</v>
      </c>
      <c r="J11" s="424"/>
      <c r="K11" s="425"/>
      <c r="L11" s="425"/>
      <c r="M11" s="426"/>
      <c r="N11" s="425"/>
      <c r="O11" s="425"/>
      <c r="P11" s="422"/>
      <c r="Q11" s="423">
        <v>0</v>
      </c>
      <c r="R11" s="424">
        <v>0</v>
      </c>
      <c r="S11" s="425">
        <v>0</v>
      </c>
      <c r="T11" s="425">
        <v>0</v>
      </c>
      <c r="U11" s="427">
        <v>0</v>
      </c>
      <c r="V11" s="425">
        <v>0</v>
      </c>
      <c r="W11" s="425">
        <v>0</v>
      </c>
      <c r="X11" s="422"/>
      <c r="Y11" s="423">
        <v>0</v>
      </c>
      <c r="Z11" s="424">
        <v>0</v>
      </c>
      <c r="AA11" s="425">
        <v>0</v>
      </c>
      <c r="AB11" s="425">
        <v>0</v>
      </c>
      <c r="AC11" s="426">
        <v>0</v>
      </c>
      <c r="AD11" s="423">
        <v>0</v>
      </c>
      <c r="AE11" s="436">
        <v>0</v>
      </c>
      <c r="AF11" s="422"/>
      <c r="AG11" s="423">
        <v>0</v>
      </c>
      <c r="AH11" s="300"/>
    </row>
    <row r="12" spans="1:34" s="153" customFormat="1" ht="15.75" customHeight="1" x14ac:dyDescent="0.25">
      <c r="A12" s="277" t="s">
        <v>1</v>
      </c>
      <c r="B12" s="336"/>
      <c r="C12" s="353"/>
      <c r="D12" s="425"/>
      <c r="E12" s="419"/>
      <c r="F12" s="422"/>
      <c r="G12" s="428"/>
      <c r="H12" s="422"/>
      <c r="I12" s="423">
        <v>0</v>
      </c>
      <c r="J12" s="336"/>
      <c r="K12" s="428"/>
      <c r="L12" s="425"/>
      <c r="M12" s="426"/>
      <c r="N12" s="425"/>
      <c r="O12" s="425"/>
      <c r="P12" s="422"/>
      <c r="Q12" s="423">
        <v>0</v>
      </c>
      <c r="R12" s="336"/>
      <c r="S12" s="428"/>
      <c r="T12" s="425"/>
      <c r="U12" s="427"/>
      <c r="V12" s="428"/>
      <c r="W12" s="425"/>
      <c r="X12" s="422"/>
      <c r="Y12" s="423">
        <v>0</v>
      </c>
      <c r="Z12" s="336">
        <v>0</v>
      </c>
      <c r="AA12" s="428">
        <v>0</v>
      </c>
      <c r="AB12" s="425">
        <v>0</v>
      </c>
      <c r="AC12" s="426">
        <v>0</v>
      </c>
      <c r="AD12" s="423">
        <v>0</v>
      </c>
      <c r="AE12" s="1582">
        <v>0</v>
      </c>
      <c r="AF12" s="422"/>
      <c r="AG12" s="423">
        <v>0</v>
      </c>
      <c r="AH12" s="300"/>
    </row>
    <row r="13" spans="1:34" s="153" customFormat="1" ht="15.75" x14ac:dyDescent="0.25">
      <c r="A13" s="277" t="s">
        <v>686</v>
      </c>
      <c r="B13" s="424">
        <v>2407575000</v>
      </c>
      <c r="C13" s="422">
        <v>2854391045</v>
      </c>
      <c r="D13" s="425">
        <v>2265575000</v>
      </c>
      <c r="E13" s="419">
        <v>0</v>
      </c>
      <c r="F13" s="422">
        <v>2265575000</v>
      </c>
      <c r="G13" s="425">
        <v>0</v>
      </c>
      <c r="H13" s="422"/>
      <c r="I13" s="423">
        <v>446816045</v>
      </c>
      <c r="J13" s="424"/>
      <c r="K13" s="425"/>
      <c r="L13" s="425"/>
      <c r="M13" s="426"/>
      <c r="N13" s="425"/>
      <c r="O13" s="425"/>
      <c r="P13" s="422"/>
      <c r="Q13" s="423">
        <v>0</v>
      </c>
      <c r="R13" s="424"/>
      <c r="S13" s="425"/>
      <c r="T13" s="425"/>
      <c r="U13" s="427"/>
      <c r="V13" s="425"/>
      <c r="W13" s="425"/>
      <c r="X13" s="422"/>
      <c r="Y13" s="423">
        <v>0</v>
      </c>
      <c r="Z13" s="424">
        <v>2407575000</v>
      </c>
      <c r="AA13" s="425">
        <v>2854391045</v>
      </c>
      <c r="AB13" s="425">
        <v>2265575000</v>
      </c>
      <c r="AC13" s="426">
        <v>0</v>
      </c>
      <c r="AD13" s="423">
        <v>2265575000</v>
      </c>
      <c r="AE13" s="436">
        <v>0</v>
      </c>
      <c r="AF13" s="422"/>
      <c r="AG13" s="423">
        <v>446816045</v>
      </c>
      <c r="AH13" s="300"/>
    </row>
    <row r="14" spans="1:34" s="153" customFormat="1" ht="16.5" thickBot="1" x14ac:dyDescent="0.3">
      <c r="A14" s="277" t="s">
        <v>0</v>
      </c>
      <c r="B14" s="429">
        <v>0</v>
      </c>
      <c r="C14" s="422">
        <v>40641158</v>
      </c>
      <c r="D14" s="422">
        <v>26029918</v>
      </c>
      <c r="E14" s="419">
        <v>0</v>
      </c>
      <c r="F14" s="422">
        <v>26029918</v>
      </c>
      <c r="G14" s="425">
        <v>0</v>
      </c>
      <c r="H14" s="422"/>
      <c r="I14" s="423">
        <v>40641158</v>
      </c>
      <c r="J14" s="424">
        <v>22263092</v>
      </c>
      <c r="K14" s="425">
        <v>23939232</v>
      </c>
      <c r="L14" s="425">
        <v>1963391</v>
      </c>
      <c r="M14" s="426">
        <v>0</v>
      </c>
      <c r="N14" s="425">
        <v>1963391</v>
      </c>
      <c r="O14" s="430">
        <v>0</v>
      </c>
      <c r="P14" s="422"/>
      <c r="Q14" s="423">
        <v>1676140</v>
      </c>
      <c r="R14" s="424">
        <v>20168651</v>
      </c>
      <c r="S14" s="425">
        <v>34275409</v>
      </c>
      <c r="T14" s="425">
        <v>0</v>
      </c>
      <c r="U14" s="427">
        <v>0</v>
      </c>
      <c r="V14" s="425">
        <v>0</v>
      </c>
      <c r="W14" s="430">
        <v>0</v>
      </c>
      <c r="X14" s="422"/>
      <c r="Y14" s="423">
        <v>14106758</v>
      </c>
      <c r="Z14" s="424">
        <v>42431743</v>
      </c>
      <c r="AA14" s="425">
        <v>98855799</v>
      </c>
      <c r="AB14" s="425">
        <v>27993309</v>
      </c>
      <c r="AC14" s="426">
        <v>0</v>
      </c>
      <c r="AD14" s="1584">
        <v>27993309</v>
      </c>
      <c r="AE14" s="436">
        <v>0</v>
      </c>
      <c r="AF14" s="422"/>
      <c r="AG14" s="423">
        <v>56424056</v>
      </c>
      <c r="AH14" s="300"/>
    </row>
    <row r="15" spans="1:34" s="293" customFormat="1" ht="31.5" customHeight="1" thickBot="1" x14ac:dyDescent="0.3">
      <c r="A15" s="301" t="s">
        <v>392</v>
      </c>
      <c r="B15" s="354">
        <v>0</v>
      </c>
      <c r="C15" s="388">
        <v>0</v>
      </c>
      <c r="D15" s="388">
        <v>0</v>
      </c>
      <c r="E15" s="388">
        <v>0</v>
      </c>
      <c r="F15" s="415">
        <v>0</v>
      </c>
      <c r="G15" s="415">
        <v>0</v>
      </c>
      <c r="H15" s="388"/>
      <c r="I15" s="389">
        <v>0</v>
      </c>
      <c r="J15" s="354">
        <v>43300000</v>
      </c>
      <c r="K15" s="415">
        <v>47600000</v>
      </c>
      <c r="L15" s="415">
        <v>43300000</v>
      </c>
      <c r="M15" s="399">
        <v>0</v>
      </c>
      <c r="N15" s="415">
        <v>43300000</v>
      </c>
      <c r="O15" s="388">
        <v>0</v>
      </c>
      <c r="P15" s="388"/>
      <c r="Q15" s="389">
        <v>4300000</v>
      </c>
      <c r="R15" s="354">
        <v>7713989000</v>
      </c>
      <c r="S15" s="415">
        <v>8691709000</v>
      </c>
      <c r="T15" s="415">
        <v>0</v>
      </c>
      <c r="U15" s="399">
        <v>0</v>
      </c>
      <c r="V15" s="415">
        <v>0</v>
      </c>
      <c r="W15" s="388">
        <v>0</v>
      </c>
      <c r="X15" s="388"/>
      <c r="Y15" s="389">
        <v>977720000</v>
      </c>
      <c r="Z15" s="354">
        <v>7757289000</v>
      </c>
      <c r="AA15" s="415">
        <v>8739309000</v>
      </c>
      <c r="AB15" s="415">
        <v>43300000</v>
      </c>
      <c r="AC15" s="399">
        <v>0</v>
      </c>
      <c r="AD15" s="389">
        <v>43300000</v>
      </c>
      <c r="AE15" s="356">
        <v>0</v>
      </c>
      <c r="AF15" s="388"/>
      <c r="AG15" s="389">
        <v>982020000</v>
      </c>
      <c r="AH15" s="302">
        <v>0</v>
      </c>
    </row>
    <row r="16" spans="1:34" s="153" customFormat="1" ht="15.75" x14ac:dyDescent="0.25">
      <c r="A16" s="303" t="s">
        <v>274</v>
      </c>
      <c r="B16" s="431">
        <v>0</v>
      </c>
      <c r="C16" s="853">
        <v>0</v>
      </c>
      <c r="D16" s="432"/>
      <c r="E16" s="433"/>
      <c r="F16" s="422"/>
      <c r="G16" s="434"/>
      <c r="H16" s="422"/>
      <c r="I16" s="423"/>
      <c r="J16" s="431"/>
      <c r="K16" s="434"/>
      <c r="L16" s="434"/>
      <c r="M16" s="435"/>
      <c r="N16" s="436"/>
      <c r="O16" s="437"/>
      <c r="P16" s="422"/>
      <c r="Q16" s="423">
        <v>0</v>
      </c>
      <c r="R16" s="431">
        <v>7454147000</v>
      </c>
      <c r="S16" s="434">
        <v>8461709000</v>
      </c>
      <c r="T16" s="434">
        <v>7454147000</v>
      </c>
      <c r="U16" s="438">
        <v>0</v>
      </c>
      <c r="V16" s="425">
        <v>7454147000</v>
      </c>
      <c r="W16" s="437">
        <v>0</v>
      </c>
      <c r="X16" s="422">
        <v>0</v>
      </c>
      <c r="Y16" s="423">
        <v>1007562000</v>
      </c>
      <c r="Z16" s="431">
        <v>7454147000</v>
      </c>
      <c r="AA16" s="434">
        <v>8461709000</v>
      </c>
      <c r="AB16" s="434">
        <v>7454147000</v>
      </c>
      <c r="AC16" s="435">
        <v>0</v>
      </c>
      <c r="AD16" s="478">
        <v>7454147000</v>
      </c>
      <c r="AE16" s="1583">
        <v>0</v>
      </c>
      <c r="AF16" s="422">
        <v>0</v>
      </c>
      <c r="AG16" s="423">
        <v>1007562000</v>
      </c>
      <c r="AH16" s="300"/>
    </row>
    <row r="17" spans="1:35" s="153" customFormat="1" ht="15.75" x14ac:dyDescent="0.25">
      <c r="A17" s="304" t="s">
        <v>591</v>
      </c>
      <c r="B17" s="440"/>
      <c r="C17" s="441"/>
      <c r="D17" s="441"/>
      <c r="E17" s="442"/>
      <c r="F17" s="443"/>
      <c r="G17" s="444"/>
      <c r="H17" s="441"/>
      <c r="I17" s="445">
        <v>0</v>
      </c>
      <c r="J17" s="440"/>
      <c r="K17" s="444"/>
      <c r="L17" s="444"/>
      <c r="M17" s="446"/>
      <c r="N17" s="443"/>
      <c r="O17" s="447"/>
      <c r="P17" s="441"/>
      <c r="Q17" s="445">
        <v>0</v>
      </c>
      <c r="R17" s="1267">
        <v>59682000</v>
      </c>
      <c r="S17" s="1267">
        <v>60500000</v>
      </c>
      <c r="T17" s="444">
        <v>59682000</v>
      </c>
      <c r="U17" s="448"/>
      <c r="V17" s="444">
        <v>59682000</v>
      </c>
      <c r="W17" s="447"/>
      <c r="X17" s="441"/>
      <c r="Y17" s="445">
        <v>818000</v>
      </c>
      <c r="Z17" s="440">
        <v>59682000</v>
      </c>
      <c r="AA17" s="444">
        <v>60500000</v>
      </c>
      <c r="AB17" s="444">
        <v>59682000</v>
      </c>
      <c r="AC17" s="446">
        <v>0</v>
      </c>
      <c r="AD17" s="1585">
        <v>59682000</v>
      </c>
      <c r="AE17" s="443">
        <v>0</v>
      </c>
      <c r="AF17" s="441"/>
      <c r="AG17" s="445">
        <v>818000</v>
      </c>
      <c r="AH17" s="300"/>
    </row>
    <row r="18" spans="1:35" s="153" customFormat="1" ht="15.75" x14ac:dyDescent="0.25">
      <c r="A18" s="305" t="s">
        <v>593</v>
      </c>
      <c r="B18" s="440"/>
      <c r="C18" s="441"/>
      <c r="D18" s="441"/>
      <c r="E18" s="442"/>
      <c r="F18" s="443"/>
      <c r="G18" s="444"/>
      <c r="H18" s="441"/>
      <c r="I18" s="445">
        <v>0</v>
      </c>
      <c r="J18" s="440"/>
      <c r="K18" s="444"/>
      <c r="L18" s="444"/>
      <c r="M18" s="446"/>
      <c r="N18" s="443"/>
      <c r="O18" s="447"/>
      <c r="P18" s="441"/>
      <c r="Q18" s="445">
        <v>0</v>
      </c>
      <c r="R18" s="1267">
        <v>2579917000</v>
      </c>
      <c r="S18" s="1267">
        <v>2751000000</v>
      </c>
      <c r="T18" s="444">
        <v>2579917000</v>
      </c>
      <c r="U18" s="448"/>
      <c r="V18" s="444">
        <v>2579917000</v>
      </c>
      <c r="W18" s="447"/>
      <c r="X18" s="441"/>
      <c r="Y18" s="445">
        <v>171083000</v>
      </c>
      <c r="Z18" s="440">
        <v>2579917000</v>
      </c>
      <c r="AA18" s="444">
        <v>2751000000</v>
      </c>
      <c r="AB18" s="444">
        <v>2579917000</v>
      </c>
      <c r="AC18" s="446">
        <v>0</v>
      </c>
      <c r="AD18" s="1585">
        <v>2579917000</v>
      </c>
      <c r="AE18" s="443">
        <v>0</v>
      </c>
      <c r="AF18" s="441"/>
      <c r="AG18" s="445">
        <v>171083000</v>
      </c>
      <c r="AH18" s="300"/>
    </row>
    <row r="19" spans="1:35" s="153" customFormat="1" ht="15.75" x14ac:dyDescent="0.25">
      <c r="A19" s="305" t="s">
        <v>592</v>
      </c>
      <c r="B19" s="440"/>
      <c r="C19" s="441"/>
      <c r="D19" s="441"/>
      <c r="E19" s="442"/>
      <c r="F19" s="443"/>
      <c r="G19" s="444"/>
      <c r="H19" s="441"/>
      <c r="I19" s="445">
        <v>0</v>
      </c>
      <c r="J19" s="440"/>
      <c r="K19" s="444"/>
      <c r="L19" s="444"/>
      <c r="M19" s="446"/>
      <c r="N19" s="443"/>
      <c r="O19" s="447"/>
      <c r="P19" s="441"/>
      <c r="Q19" s="445">
        <v>0</v>
      </c>
      <c r="R19" s="1267">
        <v>4522392000</v>
      </c>
      <c r="S19" s="1267">
        <v>5424014000</v>
      </c>
      <c r="T19" s="444">
        <v>4522392000</v>
      </c>
      <c r="U19" s="446"/>
      <c r="V19" s="443">
        <v>4522392000</v>
      </c>
      <c r="W19" s="447"/>
      <c r="X19" s="441"/>
      <c r="Y19" s="445">
        <v>901622000</v>
      </c>
      <c r="Z19" s="440">
        <v>4522392000</v>
      </c>
      <c r="AA19" s="444">
        <v>5424014000</v>
      </c>
      <c r="AB19" s="444">
        <v>4522392000</v>
      </c>
      <c r="AC19" s="446">
        <v>0</v>
      </c>
      <c r="AD19" s="1585">
        <v>4522392000</v>
      </c>
      <c r="AE19" s="443">
        <v>0</v>
      </c>
      <c r="AF19" s="441"/>
      <c r="AG19" s="445">
        <v>901622000</v>
      </c>
      <c r="AH19" s="300"/>
    </row>
    <row r="20" spans="1:35" s="153" customFormat="1" ht="15.75" x14ac:dyDescent="0.25">
      <c r="A20" s="305" t="s">
        <v>994</v>
      </c>
      <c r="B20" s="440"/>
      <c r="C20" s="441"/>
      <c r="D20" s="441"/>
      <c r="E20" s="442"/>
      <c r="F20" s="443"/>
      <c r="G20" s="444"/>
      <c r="H20" s="441"/>
      <c r="I20" s="445">
        <v>0</v>
      </c>
      <c r="J20" s="440"/>
      <c r="K20" s="444"/>
      <c r="L20" s="444"/>
      <c r="M20" s="446"/>
      <c r="N20" s="443"/>
      <c r="O20" s="447"/>
      <c r="P20" s="441"/>
      <c r="Q20" s="445">
        <v>0</v>
      </c>
      <c r="R20" s="1267">
        <v>105732000</v>
      </c>
      <c r="S20" s="1267">
        <v>87743000</v>
      </c>
      <c r="T20" s="444">
        <v>105732000</v>
      </c>
      <c r="U20" s="446"/>
      <c r="V20" s="443">
        <v>105732000</v>
      </c>
      <c r="W20" s="447"/>
      <c r="X20" s="441"/>
      <c r="Y20" s="445">
        <v>-17989000</v>
      </c>
      <c r="Z20" s="440">
        <v>105732000</v>
      </c>
      <c r="AA20" s="444">
        <v>87743000</v>
      </c>
      <c r="AB20" s="444">
        <v>105732000</v>
      </c>
      <c r="AC20" s="446">
        <v>0</v>
      </c>
      <c r="AD20" s="1585">
        <v>105732000</v>
      </c>
      <c r="AE20" s="443">
        <v>0</v>
      </c>
      <c r="AF20" s="441"/>
      <c r="AG20" s="445">
        <v>-17989000</v>
      </c>
      <c r="AH20" s="300"/>
    </row>
    <row r="21" spans="1:35" s="153" customFormat="1" ht="15.75" x14ac:dyDescent="0.25">
      <c r="A21" s="305" t="s">
        <v>595</v>
      </c>
      <c r="B21" s="440"/>
      <c r="C21" s="441"/>
      <c r="D21" s="441"/>
      <c r="E21" s="442"/>
      <c r="F21" s="443"/>
      <c r="G21" s="444"/>
      <c r="H21" s="441"/>
      <c r="I21" s="445"/>
      <c r="J21" s="440"/>
      <c r="K21" s="444"/>
      <c r="L21" s="444"/>
      <c r="M21" s="446"/>
      <c r="N21" s="443"/>
      <c r="O21" s="447"/>
      <c r="P21" s="441"/>
      <c r="Q21" s="445">
        <v>0</v>
      </c>
      <c r="R21" s="1267">
        <v>173000000</v>
      </c>
      <c r="S21" s="1267">
        <v>104000000</v>
      </c>
      <c r="T21" s="444">
        <v>173000000</v>
      </c>
      <c r="U21" s="446"/>
      <c r="V21" s="443">
        <v>173000000</v>
      </c>
      <c r="W21" s="447"/>
      <c r="X21" s="441"/>
      <c r="Y21" s="445">
        <v>-69000000</v>
      </c>
      <c r="Z21" s="440">
        <v>173000000</v>
      </c>
      <c r="AA21" s="444">
        <v>104000000</v>
      </c>
      <c r="AB21" s="444">
        <v>173000000</v>
      </c>
      <c r="AC21" s="446">
        <v>0</v>
      </c>
      <c r="AD21" s="1585">
        <v>173000000</v>
      </c>
      <c r="AE21" s="443">
        <v>0</v>
      </c>
      <c r="AF21" s="441"/>
      <c r="AG21" s="445">
        <v>-69000000</v>
      </c>
      <c r="AH21" s="300"/>
    </row>
    <row r="22" spans="1:35" s="153" customFormat="1" ht="15.75" x14ac:dyDescent="0.25">
      <c r="A22" s="305" t="s">
        <v>594</v>
      </c>
      <c r="B22" s="440"/>
      <c r="C22" s="441"/>
      <c r="D22" s="441"/>
      <c r="E22" s="442"/>
      <c r="F22" s="443"/>
      <c r="G22" s="444"/>
      <c r="H22" s="441"/>
      <c r="I22" s="445">
        <v>0</v>
      </c>
      <c r="J22" s="440"/>
      <c r="K22" s="444"/>
      <c r="L22" s="444"/>
      <c r="M22" s="446"/>
      <c r="N22" s="443"/>
      <c r="O22" s="447"/>
      <c r="P22" s="441"/>
      <c r="Q22" s="445">
        <v>0</v>
      </c>
      <c r="R22" s="1267">
        <v>13424000</v>
      </c>
      <c r="S22" s="1267">
        <v>34452000</v>
      </c>
      <c r="T22" s="444">
        <v>13424000</v>
      </c>
      <c r="U22" s="446"/>
      <c r="V22" s="443">
        <v>13424000</v>
      </c>
      <c r="W22" s="447"/>
      <c r="X22" s="441"/>
      <c r="Y22" s="445">
        <v>21028000</v>
      </c>
      <c r="Z22" s="440">
        <v>13424000</v>
      </c>
      <c r="AA22" s="444">
        <v>34452000</v>
      </c>
      <c r="AB22" s="444">
        <v>13424000</v>
      </c>
      <c r="AC22" s="446">
        <v>0</v>
      </c>
      <c r="AD22" s="1585">
        <v>13424000</v>
      </c>
      <c r="AE22" s="443">
        <v>0</v>
      </c>
      <c r="AF22" s="441"/>
      <c r="AG22" s="445">
        <v>21028000</v>
      </c>
      <c r="AH22" s="300"/>
    </row>
    <row r="23" spans="1:35" s="153" customFormat="1" ht="15.75" x14ac:dyDescent="0.25">
      <c r="A23" s="277" t="s">
        <v>597</v>
      </c>
      <c r="B23" s="424"/>
      <c r="C23" s="422"/>
      <c r="D23" s="422"/>
      <c r="E23" s="449"/>
      <c r="F23" s="436"/>
      <c r="G23" s="425"/>
      <c r="H23" s="422"/>
      <c r="I23" s="423">
        <v>0</v>
      </c>
      <c r="J23" s="424"/>
      <c r="K23" s="425"/>
      <c r="L23" s="425"/>
      <c r="M23" s="450"/>
      <c r="N23" s="436"/>
      <c r="O23" s="439"/>
      <c r="P23" s="422"/>
      <c r="Q23" s="423">
        <v>0</v>
      </c>
      <c r="R23" s="425">
        <v>0</v>
      </c>
      <c r="S23" s="425">
        <v>0</v>
      </c>
      <c r="T23" s="425">
        <v>0</v>
      </c>
      <c r="U23" s="450"/>
      <c r="V23" s="436">
        <v>0</v>
      </c>
      <c r="W23" s="439"/>
      <c r="X23" s="422"/>
      <c r="Y23" s="423">
        <v>0</v>
      </c>
      <c r="Z23" s="424">
        <v>0</v>
      </c>
      <c r="AA23" s="425">
        <v>0</v>
      </c>
      <c r="AB23" s="425">
        <v>0</v>
      </c>
      <c r="AC23" s="450">
        <v>0</v>
      </c>
      <c r="AD23" s="478">
        <v>0</v>
      </c>
      <c r="AE23" s="436">
        <v>0</v>
      </c>
      <c r="AF23" s="422"/>
      <c r="AG23" s="423">
        <v>0</v>
      </c>
      <c r="AH23" s="300"/>
    </row>
    <row r="24" spans="1:35" s="153" customFormat="1" ht="16.5" thickBot="1" x14ac:dyDescent="0.3">
      <c r="A24" s="306" t="s">
        <v>598</v>
      </c>
      <c r="B24" s="424">
        <v>0</v>
      </c>
      <c r="C24" s="422">
        <v>0</v>
      </c>
      <c r="D24" s="422">
        <v>0</v>
      </c>
      <c r="E24" s="449">
        <v>0</v>
      </c>
      <c r="F24" s="422">
        <v>0</v>
      </c>
      <c r="G24" s="425">
        <v>0</v>
      </c>
      <c r="H24" s="422"/>
      <c r="I24" s="423">
        <v>0</v>
      </c>
      <c r="J24" s="424">
        <v>43300000</v>
      </c>
      <c r="K24" s="425">
        <v>47600000</v>
      </c>
      <c r="L24" s="425">
        <v>43300000</v>
      </c>
      <c r="M24" s="450">
        <v>0</v>
      </c>
      <c r="N24" s="436">
        <v>43300000</v>
      </c>
      <c r="O24" s="439">
        <v>0</v>
      </c>
      <c r="P24" s="422"/>
      <c r="Q24" s="423">
        <v>4300000</v>
      </c>
      <c r="R24" s="424">
        <v>259842000</v>
      </c>
      <c r="S24" s="425">
        <v>230000000</v>
      </c>
      <c r="T24" s="425"/>
      <c r="U24" s="450"/>
      <c r="V24" s="436">
        <v>0</v>
      </c>
      <c r="W24" s="439"/>
      <c r="X24" s="422"/>
      <c r="Y24" s="423">
        <v>-29842000</v>
      </c>
      <c r="Z24" s="424">
        <v>303142000</v>
      </c>
      <c r="AA24" s="425">
        <v>277600000</v>
      </c>
      <c r="AB24" s="425">
        <v>43300000</v>
      </c>
      <c r="AC24" s="450">
        <v>0</v>
      </c>
      <c r="AD24" s="478">
        <v>43300000</v>
      </c>
      <c r="AE24" s="436">
        <v>0</v>
      </c>
      <c r="AF24" s="422"/>
      <c r="AG24" s="423">
        <v>-25542000</v>
      </c>
      <c r="AH24" s="300"/>
      <c r="AI24" s="280"/>
    </row>
    <row r="25" spans="1:35" s="259" customFormat="1" ht="30" customHeight="1" thickBot="1" x14ac:dyDescent="0.25">
      <c r="A25" s="866" t="s">
        <v>393</v>
      </c>
      <c r="B25" s="497">
        <v>324213820</v>
      </c>
      <c r="C25" s="864">
        <v>243053152</v>
      </c>
      <c r="D25" s="864">
        <v>299926303</v>
      </c>
      <c r="E25" s="498">
        <v>0</v>
      </c>
      <c r="F25" s="500">
        <v>299926303</v>
      </c>
      <c r="G25" s="498">
        <v>0</v>
      </c>
      <c r="H25" s="864"/>
      <c r="I25" s="862">
        <v>-81160668</v>
      </c>
      <c r="J25" s="497">
        <v>7432941</v>
      </c>
      <c r="K25" s="498">
        <v>13235580</v>
      </c>
      <c r="L25" s="498">
        <v>7432941</v>
      </c>
      <c r="M25" s="500">
        <v>0</v>
      </c>
      <c r="N25" s="500">
        <v>7432941</v>
      </c>
      <c r="O25" s="502">
        <v>0</v>
      </c>
      <c r="P25" s="864"/>
      <c r="Q25" s="862">
        <v>5802639</v>
      </c>
      <c r="R25" s="497">
        <v>3780094589</v>
      </c>
      <c r="S25" s="498">
        <v>4146825348</v>
      </c>
      <c r="T25" s="498">
        <v>0</v>
      </c>
      <c r="U25" s="500">
        <v>0</v>
      </c>
      <c r="V25" s="500">
        <v>0</v>
      </c>
      <c r="W25" s="502">
        <v>0</v>
      </c>
      <c r="X25" s="864"/>
      <c r="Y25" s="862">
        <v>366730759</v>
      </c>
      <c r="Z25" s="338">
        <v>4111741350</v>
      </c>
      <c r="AA25" s="498">
        <v>4403114080</v>
      </c>
      <c r="AB25" s="498">
        <v>307359244</v>
      </c>
      <c r="AC25" s="500">
        <v>0</v>
      </c>
      <c r="AD25" s="501">
        <v>307359244</v>
      </c>
      <c r="AE25" s="500">
        <v>0</v>
      </c>
      <c r="AF25" s="864"/>
      <c r="AG25" s="862">
        <v>291372730</v>
      </c>
    </row>
    <row r="26" spans="1:35" s="153" customFormat="1" ht="15" hidden="1" customHeight="1" x14ac:dyDescent="0.25">
      <c r="A26" s="303" t="s">
        <v>777</v>
      </c>
      <c r="B26" s="457">
        <v>0</v>
      </c>
      <c r="C26" s="420">
        <v>0</v>
      </c>
      <c r="D26" s="420">
        <v>0</v>
      </c>
      <c r="E26" s="458">
        <v>0</v>
      </c>
      <c r="F26" s="422">
        <v>0</v>
      </c>
      <c r="G26" s="418">
        <v>0</v>
      </c>
      <c r="H26" s="420"/>
      <c r="I26" s="459">
        <v>0</v>
      </c>
      <c r="J26" s="457"/>
      <c r="K26" s="418"/>
      <c r="L26" s="418"/>
      <c r="M26" s="460"/>
      <c r="N26" s="461">
        <v>0</v>
      </c>
      <c r="O26" s="462"/>
      <c r="P26" s="420"/>
      <c r="Q26" s="459">
        <v>0</v>
      </c>
      <c r="R26" s="457"/>
      <c r="S26" s="418"/>
      <c r="T26" s="418"/>
      <c r="U26" s="460"/>
      <c r="V26" s="461">
        <v>0</v>
      </c>
      <c r="W26" s="462"/>
      <c r="X26" s="420"/>
      <c r="Y26" s="459">
        <v>0</v>
      </c>
      <c r="Z26" s="457">
        <v>0</v>
      </c>
      <c r="AA26" s="418">
        <v>0</v>
      </c>
      <c r="AB26" s="418">
        <v>0</v>
      </c>
      <c r="AC26" s="460">
        <v>0</v>
      </c>
      <c r="AD26" s="476">
        <v>0</v>
      </c>
      <c r="AE26" s="461">
        <v>0</v>
      </c>
      <c r="AF26" s="420"/>
      <c r="AG26" s="459">
        <v>0</v>
      </c>
      <c r="AH26" s="300"/>
    </row>
    <row r="27" spans="1:35" s="153" customFormat="1" ht="15" hidden="1" customHeight="1" x14ac:dyDescent="0.25">
      <c r="A27" s="277" t="s">
        <v>530</v>
      </c>
      <c r="B27" s="424">
        <v>0</v>
      </c>
      <c r="C27" s="422">
        <v>0</v>
      </c>
      <c r="D27" s="422">
        <v>0</v>
      </c>
      <c r="E27" s="419">
        <v>0</v>
      </c>
      <c r="F27" s="422">
        <v>0</v>
      </c>
      <c r="G27" s="425">
        <v>0</v>
      </c>
      <c r="H27" s="422"/>
      <c r="I27" s="423">
        <v>0</v>
      </c>
      <c r="J27" s="424"/>
      <c r="K27" s="425"/>
      <c r="L27" s="425"/>
      <c r="M27" s="426"/>
      <c r="N27" s="436">
        <v>0</v>
      </c>
      <c r="O27" s="439"/>
      <c r="P27" s="422"/>
      <c r="Q27" s="423">
        <v>0</v>
      </c>
      <c r="R27" s="424"/>
      <c r="S27" s="425"/>
      <c r="T27" s="425"/>
      <c r="U27" s="426"/>
      <c r="V27" s="436">
        <v>0</v>
      </c>
      <c r="W27" s="439"/>
      <c r="X27" s="422"/>
      <c r="Y27" s="423">
        <v>0</v>
      </c>
      <c r="Z27" s="424">
        <v>0</v>
      </c>
      <c r="AA27" s="425">
        <v>0</v>
      </c>
      <c r="AB27" s="425">
        <v>0</v>
      </c>
      <c r="AC27" s="426">
        <v>0</v>
      </c>
      <c r="AD27" s="478">
        <v>0</v>
      </c>
      <c r="AE27" s="436">
        <v>0</v>
      </c>
      <c r="AF27" s="422"/>
      <c r="AG27" s="423">
        <v>0</v>
      </c>
      <c r="AH27" s="300"/>
    </row>
    <row r="28" spans="1:35" s="153" customFormat="1" ht="15" hidden="1" customHeight="1" x14ac:dyDescent="0.25">
      <c r="A28" s="277" t="s">
        <v>198</v>
      </c>
      <c r="B28" s="424">
        <v>324213820</v>
      </c>
      <c r="C28" s="422">
        <v>243053152</v>
      </c>
      <c r="D28" s="422">
        <v>299926303</v>
      </c>
      <c r="E28" s="419">
        <v>0</v>
      </c>
      <c r="F28" s="422">
        <v>299926303</v>
      </c>
      <c r="G28" s="425">
        <v>0</v>
      </c>
      <c r="H28" s="422"/>
      <c r="I28" s="423">
        <v>-81160668</v>
      </c>
      <c r="J28" s="424">
        <v>7432941</v>
      </c>
      <c r="K28" s="425">
        <v>13235580</v>
      </c>
      <c r="L28" s="425">
        <v>7432941</v>
      </c>
      <c r="M28" s="426">
        <v>0</v>
      </c>
      <c r="N28" s="425">
        <v>7432941</v>
      </c>
      <c r="O28" s="439">
        <v>0</v>
      </c>
      <c r="P28" s="422"/>
      <c r="Q28" s="423">
        <v>5802639</v>
      </c>
      <c r="R28" s="424">
        <v>3780094589</v>
      </c>
      <c r="S28" s="425">
        <v>4146825348</v>
      </c>
      <c r="T28" s="425">
        <v>0</v>
      </c>
      <c r="U28" s="426">
        <v>0</v>
      </c>
      <c r="V28" s="425">
        <v>0</v>
      </c>
      <c r="W28" s="439">
        <v>0</v>
      </c>
      <c r="X28" s="422"/>
      <c r="Y28" s="423">
        <v>366730759</v>
      </c>
      <c r="Z28" s="424">
        <v>4111741350</v>
      </c>
      <c r="AA28" s="425">
        <v>4403114080</v>
      </c>
      <c r="AB28" s="425">
        <v>307359244</v>
      </c>
      <c r="AC28" s="426">
        <v>0</v>
      </c>
      <c r="AD28" s="423">
        <v>307359244</v>
      </c>
      <c r="AE28" s="436">
        <v>0</v>
      </c>
      <c r="AF28" s="422"/>
      <c r="AG28" s="423">
        <v>291372730</v>
      </c>
      <c r="AH28" s="300"/>
    </row>
    <row r="29" spans="1:35" s="153" customFormat="1" ht="15" hidden="1" customHeight="1" thickBot="1" x14ac:dyDescent="0.3">
      <c r="A29" s="306" t="s">
        <v>199</v>
      </c>
      <c r="B29" s="463"/>
      <c r="C29" s="464"/>
      <c r="D29" s="422"/>
      <c r="E29" s="419"/>
      <c r="F29" s="425"/>
      <c r="G29" s="465"/>
      <c r="H29" s="422"/>
      <c r="I29" s="423">
        <v>0</v>
      </c>
      <c r="J29" s="463"/>
      <c r="K29" s="465"/>
      <c r="L29" s="425"/>
      <c r="M29" s="426"/>
      <c r="N29" s="425"/>
      <c r="O29" s="439"/>
      <c r="P29" s="422"/>
      <c r="Q29" s="423">
        <v>0</v>
      </c>
      <c r="R29" s="463"/>
      <c r="S29" s="465"/>
      <c r="T29" s="425"/>
      <c r="U29" s="426"/>
      <c r="V29" s="425"/>
      <c r="W29" s="439"/>
      <c r="X29" s="422"/>
      <c r="Y29" s="423">
        <v>0</v>
      </c>
      <c r="Z29" s="463">
        <v>0</v>
      </c>
      <c r="AA29" s="465">
        <v>0</v>
      </c>
      <c r="AB29" s="425">
        <v>0</v>
      </c>
      <c r="AC29" s="426">
        <v>0</v>
      </c>
      <c r="AD29" s="423">
        <v>0</v>
      </c>
      <c r="AE29" s="490">
        <v>0</v>
      </c>
      <c r="AF29" s="422"/>
      <c r="AG29" s="423">
        <v>0</v>
      </c>
      <c r="AH29" s="300"/>
    </row>
    <row r="30" spans="1:35" s="293" customFormat="1" ht="31.5" customHeight="1" thickBot="1" x14ac:dyDescent="0.3">
      <c r="A30" s="284" t="s">
        <v>413</v>
      </c>
      <c r="B30" s="451">
        <v>14886000</v>
      </c>
      <c r="C30" s="451">
        <v>9608393</v>
      </c>
      <c r="D30" s="453">
        <v>14946000</v>
      </c>
      <c r="E30" s="452">
        <v>0</v>
      </c>
      <c r="F30" s="453">
        <v>14946000</v>
      </c>
      <c r="G30" s="453">
        <v>0</v>
      </c>
      <c r="H30" s="452"/>
      <c r="I30" s="455">
        <v>-5277607</v>
      </c>
      <c r="J30" s="451">
        <v>0</v>
      </c>
      <c r="K30" s="453">
        <v>0</v>
      </c>
      <c r="L30" s="453">
        <v>0</v>
      </c>
      <c r="M30" s="456">
        <v>0</v>
      </c>
      <c r="N30" s="453">
        <v>0</v>
      </c>
      <c r="O30" s="453">
        <v>0</v>
      </c>
      <c r="P30" s="452"/>
      <c r="Q30" s="455">
        <v>0</v>
      </c>
      <c r="R30" s="451">
        <v>230788158</v>
      </c>
      <c r="S30" s="453">
        <v>288346056</v>
      </c>
      <c r="T30" s="453">
        <v>0</v>
      </c>
      <c r="U30" s="456">
        <v>0</v>
      </c>
      <c r="V30" s="453">
        <v>0</v>
      </c>
      <c r="W30" s="453">
        <v>0</v>
      </c>
      <c r="X30" s="452"/>
      <c r="Y30" s="455">
        <v>57557898</v>
      </c>
      <c r="Z30" s="354">
        <v>245674158</v>
      </c>
      <c r="AA30" s="453">
        <v>297954449</v>
      </c>
      <c r="AB30" s="453">
        <v>14946000</v>
      </c>
      <c r="AC30" s="456">
        <v>0</v>
      </c>
      <c r="AD30" s="455">
        <v>14946000</v>
      </c>
      <c r="AE30" s="454">
        <v>0</v>
      </c>
      <c r="AF30" s="452"/>
      <c r="AG30" s="455">
        <v>52280291</v>
      </c>
      <c r="AH30" s="299"/>
    </row>
    <row r="31" spans="1:35" s="153" customFormat="1" ht="15.75" x14ac:dyDescent="0.25">
      <c r="A31" s="277" t="s">
        <v>2</v>
      </c>
      <c r="B31" s="466"/>
      <c r="C31" s="417"/>
      <c r="D31" s="422"/>
      <c r="E31" s="419"/>
      <c r="F31" s="436"/>
      <c r="G31" s="421"/>
      <c r="H31" s="422"/>
      <c r="I31" s="423">
        <v>0</v>
      </c>
      <c r="J31" s="466"/>
      <c r="K31" s="421"/>
      <c r="L31" s="425"/>
      <c r="M31" s="426"/>
      <c r="N31" s="436"/>
      <c r="O31" s="439"/>
      <c r="P31" s="422"/>
      <c r="Q31" s="423">
        <v>0</v>
      </c>
      <c r="R31" s="466">
        <v>0</v>
      </c>
      <c r="S31" s="421">
        <v>0</v>
      </c>
      <c r="T31" s="425">
        <v>0</v>
      </c>
      <c r="U31" s="426">
        <v>0</v>
      </c>
      <c r="V31" s="436">
        <v>0</v>
      </c>
      <c r="W31" s="439">
        <v>0</v>
      </c>
      <c r="X31" s="422"/>
      <c r="Y31" s="423">
        <v>0</v>
      </c>
      <c r="Z31" s="466">
        <v>0</v>
      </c>
      <c r="AA31" s="421">
        <v>0</v>
      </c>
      <c r="AB31" s="425">
        <v>0</v>
      </c>
      <c r="AC31" s="426">
        <v>0</v>
      </c>
      <c r="AD31" s="478">
        <v>0</v>
      </c>
      <c r="AE31" s="487">
        <v>0</v>
      </c>
      <c r="AF31" s="422"/>
      <c r="AG31" s="423">
        <v>0</v>
      </c>
      <c r="AH31" s="300"/>
    </row>
    <row r="32" spans="1:35" s="153" customFormat="1" ht="16.5" thickBot="1" x14ac:dyDescent="0.3">
      <c r="A32" s="277" t="s">
        <v>3</v>
      </c>
      <c r="B32" s="424">
        <v>14886000</v>
      </c>
      <c r="C32" s="422">
        <v>9608393</v>
      </c>
      <c r="D32" s="425">
        <v>14946000</v>
      </c>
      <c r="E32" s="419">
        <v>0</v>
      </c>
      <c r="F32" s="422">
        <v>14946000</v>
      </c>
      <c r="G32" s="425">
        <v>0</v>
      </c>
      <c r="H32" s="422"/>
      <c r="I32" s="423">
        <v>-5277607</v>
      </c>
      <c r="J32" s="424">
        <v>0</v>
      </c>
      <c r="K32" s="425">
        <v>0</v>
      </c>
      <c r="L32" s="425">
        <v>0</v>
      </c>
      <c r="M32" s="426">
        <v>0</v>
      </c>
      <c r="N32" s="439">
        <v>0</v>
      </c>
      <c r="O32" s="436">
        <v>0</v>
      </c>
      <c r="P32" s="422"/>
      <c r="Q32" s="423">
        <v>0</v>
      </c>
      <c r="R32" s="424">
        <v>230788158</v>
      </c>
      <c r="S32" s="425">
        <v>288346056</v>
      </c>
      <c r="T32" s="425">
        <v>0</v>
      </c>
      <c r="U32" s="426">
        <v>0</v>
      </c>
      <c r="V32" s="439">
        <v>0</v>
      </c>
      <c r="W32" s="436">
        <v>0</v>
      </c>
      <c r="X32" s="422"/>
      <c r="Y32" s="423">
        <v>57557898</v>
      </c>
      <c r="Z32" s="424">
        <v>245674158</v>
      </c>
      <c r="AA32" s="425">
        <v>297954449</v>
      </c>
      <c r="AB32" s="425">
        <v>14946000</v>
      </c>
      <c r="AC32" s="426">
        <v>0</v>
      </c>
      <c r="AD32" s="478">
        <v>14946000</v>
      </c>
      <c r="AE32" s="436">
        <v>0</v>
      </c>
      <c r="AF32" s="422"/>
      <c r="AG32" s="423">
        <v>52280291</v>
      </c>
      <c r="AH32" s="300"/>
    </row>
    <row r="33" spans="1:34" s="153" customFormat="1" ht="26.25" customHeight="1" thickBot="1" x14ac:dyDescent="0.3">
      <c r="A33" s="307" t="s">
        <v>806</v>
      </c>
      <c r="B33" s="338">
        <v>2746674820</v>
      </c>
      <c r="C33" s="370">
        <v>3147693748</v>
      </c>
      <c r="D33" s="341">
        <v>2606477221</v>
      </c>
      <c r="E33" s="400">
        <v>0</v>
      </c>
      <c r="F33" s="340">
        <v>2606477221</v>
      </c>
      <c r="G33" s="467">
        <v>0</v>
      </c>
      <c r="H33" s="370"/>
      <c r="I33" s="341">
        <v>401018928</v>
      </c>
      <c r="J33" s="338">
        <v>72996033</v>
      </c>
      <c r="K33" s="467">
        <v>84774812</v>
      </c>
      <c r="L33" s="467">
        <v>52696332</v>
      </c>
      <c r="M33" s="358">
        <v>0</v>
      </c>
      <c r="N33" s="340">
        <v>52696332</v>
      </c>
      <c r="O33" s="341">
        <v>0</v>
      </c>
      <c r="P33" s="370"/>
      <c r="Q33" s="341">
        <v>11778779</v>
      </c>
      <c r="R33" s="338">
        <v>14650780204</v>
      </c>
      <c r="S33" s="467">
        <v>16359179295</v>
      </c>
      <c r="T33" s="467">
        <v>0</v>
      </c>
      <c r="U33" s="358">
        <v>0</v>
      </c>
      <c r="V33" s="340">
        <v>0</v>
      </c>
      <c r="W33" s="341">
        <v>0</v>
      </c>
      <c r="X33" s="370"/>
      <c r="Y33" s="341">
        <v>1708399091</v>
      </c>
      <c r="Z33" s="338">
        <v>17470451057</v>
      </c>
      <c r="AA33" s="467">
        <v>19591647855</v>
      </c>
      <c r="AB33" s="467">
        <v>2659173553</v>
      </c>
      <c r="AC33" s="358">
        <v>0</v>
      </c>
      <c r="AD33" s="342">
        <v>2659173553</v>
      </c>
      <c r="AE33" s="358">
        <v>0</v>
      </c>
      <c r="AF33" s="370"/>
      <c r="AG33" s="341">
        <v>2121196798</v>
      </c>
    </row>
    <row r="34" spans="1:34" s="153" customFormat="1" ht="13.5" hidden="1" customHeight="1" x14ac:dyDescent="0.25">
      <c r="A34" s="308"/>
      <c r="B34" s="468"/>
      <c r="C34" s="468"/>
      <c r="D34" s="469"/>
      <c r="E34" s="469"/>
      <c r="F34" s="469"/>
      <c r="G34" s="468"/>
      <c r="H34" s="469"/>
      <c r="I34" s="469"/>
      <c r="J34" s="468"/>
      <c r="K34" s="468"/>
      <c r="L34" s="469"/>
      <c r="M34" s="469"/>
      <c r="N34" s="469"/>
      <c r="O34" s="469"/>
      <c r="P34" s="469"/>
      <c r="Q34" s="469"/>
      <c r="R34" s="468"/>
      <c r="S34" s="468"/>
      <c r="T34" s="469"/>
      <c r="U34" s="469"/>
      <c r="V34" s="469"/>
      <c r="W34" s="469"/>
      <c r="X34" s="469"/>
      <c r="Y34" s="469"/>
      <c r="Z34" s="468"/>
      <c r="AA34" s="468"/>
      <c r="AB34" s="469"/>
      <c r="AC34" s="469"/>
      <c r="AD34" s="470"/>
      <c r="AE34" s="468"/>
      <c r="AF34" s="469"/>
      <c r="AG34" s="470"/>
    </row>
    <row r="35" spans="1:34" s="153" customFormat="1" ht="28.5" customHeight="1" thickBot="1" x14ac:dyDescent="0.3">
      <c r="A35" s="309" t="s">
        <v>572</v>
      </c>
      <c r="B35" s="471"/>
      <c r="C35" s="471"/>
      <c r="D35" s="472"/>
      <c r="E35" s="472"/>
      <c r="F35" s="472"/>
      <c r="G35" s="471"/>
      <c r="H35" s="472"/>
      <c r="I35" s="472"/>
      <c r="J35" s="471"/>
      <c r="K35" s="471"/>
      <c r="L35" s="472"/>
      <c r="M35" s="472"/>
      <c r="N35" s="472"/>
      <c r="O35" s="472"/>
      <c r="P35" s="472"/>
      <c r="Q35" s="472"/>
      <c r="R35" s="471"/>
      <c r="S35" s="471"/>
      <c r="T35" s="472"/>
      <c r="U35" s="472"/>
      <c r="V35" s="472"/>
      <c r="W35" s="472"/>
      <c r="X35" s="472"/>
      <c r="Y35" s="472"/>
      <c r="Z35" s="471"/>
      <c r="AA35" s="471"/>
      <c r="AB35" s="472"/>
      <c r="AC35" s="472"/>
      <c r="AD35" s="473"/>
      <c r="AE35" s="471"/>
      <c r="AF35" s="472"/>
      <c r="AG35" s="473"/>
    </row>
    <row r="36" spans="1:34" s="293" customFormat="1" ht="27" customHeight="1" thickBot="1" x14ac:dyDescent="0.3">
      <c r="A36" s="284" t="s">
        <v>394</v>
      </c>
      <c r="B36" s="451">
        <v>0</v>
      </c>
      <c r="C36" s="453">
        <v>0</v>
      </c>
      <c r="D36" s="453">
        <v>0</v>
      </c>
      <c r="E36" s="474">
        <v>0</v>
      </c>
      <c r="F36" s="356">
        <v>0</v>
      </c>
      <c r="G36" s="453">
        <v>0</v>
      </c>
      <c r="H36" s="415"/>
      <c r="I36" s="357">
        <v>0</v>
      </c>
      <c r="J36" s="451">
        <v>0</v>
      </c>
      <c r="K36" s="453">
        <v>0</v>
      </c>
      <c r="L36" s="453">
        <v>0</v>
      </c>
      <c r="M36" s="474">
        <v>0</v>
      </c>
      <c r="N36" s="356">
        <v>0</v>
      </c>
      <c r="O36" s="454">
        <v>0</v>
      </c>
      <c r="P36" s="415"/>
      <c r="Q36" s="357">
        <v>0</v>
      </c>
      <c r="R36" s="451">
        <v>1992679007</v>
      </c>
      <c r="S36" s="453">
        <v>1695429819</v>
      </c>
      <c r="T36" s="453">
        <v>0</v>
      </c>
      <c r="U36" s="474">
        <v>0</v>
      </c>
      <c r="V36" s="356">
        <v>0</v>
      </c>
      <c r="W36" s="454">
        <v>0</v>
      </c>
      <c r="X36" s="415"/>
      <c r="Y36" s="357">
        <v>-297249188</v>
      </c>
      <c r="Z36" s="451">
        <v>1992679007</v>
      </c>
      <c r="AA36" s="453">
        <v>1695429819</v>
      </c>
      <c r="AB36" s="453">
        <v>0</v>
      </c>
      <c r="AC36" s="474">
        <v>0</v>
      </c>
      <c r="AD36" s="357">
        <v>0</v>
      </c>
      <c r="AE36" s="456">
        <v>0</v>
      </c>
      <c r="AF36" s="415"/>
      <c r="AG36" s="357">
        <v>-297249188</v>
      </c>
      <c r="AH36" s="299"/>
    </row>
    <row r="37" spans="1:34" s="293" customFormat="1" ht="24.75" customHeight="1" thickBot="1" x14ac:dyDescent="0.3">
      <c r="A37" s="284" t="s">
        <v>414</v>
      </c>
      <c r="B37" s="451">
        <v>0</v>
      </c>
      <c r="C37" s="453">
        <v>0</v>
      </c>
      <c r="D37" s="453">
        <v>4930214</v>
      </c>
      <c r="E37" s="356">
        <v>0</v>
      </c>
      <c r="F37" s="356">
        <v>4930214</v>
      </c>
      <c r="G37" s="453">
        <v>0</v>
      </c>
      <c r="H37" s="415"/>
      <c r="I37" s="357">
        <v>0</v>
      </c>
      <c r="J37" s="451">
        <v>0</v>
      </c>
      <c r="K37" s="453">
        <v>0</v>
      </c>
      <c r="L37" s="453">
        <v>0</v>
      </c>
      <c r="M37" s="356">
        <v>0</v>
      </c>
      <c r="N37" s="356">
        <v>0</v>
      </c>
      <c r="O37" s="454">
        <v>0</v>
      </c>
      <c r="P37" s="415"/>
      <c r="Q37" s="357">
        <v>0</v>
      </c>
      <c r="R37" s="451">
        <v>395286014</v>
      </c>
      <c r="S37" s="453">
        <v>334102526</v>
      </c>
      <c r="T37" s="453">
        <v>0</v>
      </c>
      <c r="U37" s="356">
        <v>0</v>
      </c>
      <c r="V37" s="356">
        <v>0</v>
      </c>
      <c r="W37" s="454">
        <v>0</v>
      </c>
      <c r="X37" s="415"/>
      <c r="Y37" s="357">
        <v>-61183488</v>
      </c>
      <c r="Z37" s="451">
        <v>395286014</v>
      </c>
      <c r="AA37" s="453">
        <v>334102526</v>
      </c>
      <c r="AB37" s="453">
        <v>4930214</v>
      </c>
      <c r="AC37" s="356">
        <v>0</v>
      </c>
      <c r="AD37" s="357">
        <v>4930214</v>
      </c>
      <c r="AE37" s="456">
        <v>0</v>
      </c>
      <c r="AF37" s="415"/>
      <c r="AG37" s="357">
        <v>-61183488</v>
      </c>
    </row>
    <row r="38" spans="1:34" s="153" customFormat="1" ht="15" customHeight="1" x14ac:dyDescent="0.25">
      <c r="A38" s="279" t="s">
        <v>437</v>
      </c>
      <c r="B38" s="457"/>
      <c r="C38" s="418"/>
      <c r="D38" s="418">
        <v>0</v>
      </c>
      <c r="E38" s="475">
        <v>0</v>
      </c>
      <c r="F38" s="422">
        <v>0</v>
      </c>
      <c r="G38" s="418">
        <v>0</v>
      </c>
      <c r="H38" s="418"/>
      <c r="I38" s="476">
        <v>0</v>
      </c>
      <c r="J38" s="457"/>
      <c r="K38" s="418"/>
      <c r="L38" s="418"/>
      <c r="M38" s="475">
        <v>0</v>
      </c>
      <c r="N38" s="461"/>
      <c r="O38" s="461"/>
      <c r="P38" s="418"/>
      <c r="Q38" s="476">
        <v>0</v>
      </c>
      <c r="R38" s="457">
        <v>0</v>
      </c>
      <c r="S38" s="418">
        <v>0</v>
      </c>
      <c r="T38" s="418">
        <v>0</v>
      </c>
      <c r="U38" s="475">
        <v>0</v>
      </c>
      <c r="V38" s="461">
        <v>0</v>
      </c>
      <c r="W38" s="461">
        <v>0</v>
      </c>
      <c r="X38" s="418"/>
      <c r="Y38" s="476">
        <v>0</v>
      </c>
      <c r="Z38" s="457">
        <v>0</v>
      </c>
      <c r="AA38" s="418">
        <v>0</v>
      </c>
      <c r="AB38" s="418">
        <v>0</v>
      </c>
      <c r="AC38" s="475">
        <v>0</v>
      </c>
      <c r="AD38" s="476">
        <v>0</v>
      </c>
      <c r="AE38" s="462">
        <v>0</v>
      </c>
      <c r="AF38" s="418"/>
      <c r="AG38" s="476">
        <v>0</v>
      </c>
    </row>
    <row r="39" spans="1:34" s="153" customFormat="1" ht="15" customHeight="1" x14ac:dyDescent="0.25">
      <c r="A39" s="279" t="s">
        <v>4</v>
      </c>
      <c r="B39" s="424"/>
      <c r="C39" s="425"/>
      <c r="D39" s="425"/>
      <c r="E39" s="477"/>
      <c r="F39" s="436"/>
      <c r="G39" s="425"/>
      <c r="H39" s="425"/>
      <c r="I39" s="478">
        <v>0</v>
      </c>
      <c r="J39" s="424"/>
      <c r="K39" s="425"/>
      <c r="L39" s="425">
        <v>0</v>
      </c>
      <c r="M39" s="477">
        <v>0</v>
      </c>
      <c r="N39" s="436"/>
      <c r="O39" s="436"/>
      <c r="P39" s="425"/>
      <c r="Q39" s="478">
        <v>0</v>
      </c>
      <c r="R39" s="424">
        <v>0</v>
      </c>
      <c r="S39" s="425">
        <v>0</v>
      </c>
      <c r="T39" s="425">
        <v>0</v>
      </c>
      <c r="U39" s="477">
        <v>0</v>
      </c>
      <c r="V39" s="436">
        <v>0</v>
      </c>
      <c r="W39" s="436">
        <v>0</v>
      </c>
      <c r="X39" s="425"/>
      <c r="Y39" s="478">
        <v>0</v>
      </c>
      <c r="Z39" s="424">
        <v>0</v>
      </c>
      <c r="AA39" s="425">
        <v>0</v>
      </c>
      <c r="AB39" s="425">
        <v>0</v>
      </c>
      <c r="AC39" s="477">
        <v>0</v>
      </c>
      <c r="AD39" s="478">
        <v>0</v>
      </c>
      <c r="AE39" s="439">
        <v>0</v>
      </c>
      <c r="AF39" s="425"/>
      <c r="AG39" s="478">
        <v>0</v>
      </c>
    </row>
    <row r="40" spans="1:34" s="153" customFormat="1" ht="15" customHeight="1" x14ac:dyDescent="0.25">
      <c r="A40" s="279" t="s">
        <v>5</v>
      </c>
      <c r="B40" s="424">
        <v>0</v>
      </c>
      <c r="C40" s="425">
        <v>0</v>
      </c>
      <c r="D40" s="425">
        <v>4930214</v>
      </c>
      <c r="E40" s="477">
        <v>0</v>
      </c>
      <c r="F40" s="422">
        <v>4930214</v>
      </c>
      <c r="G40" s="425">
        <v>0</v>
      </c>
      <c r="H40" s="425"/>
      <c r="I40" s="478">
        <v>0</v>
      </c>
      <c r="J40" s="424">
        <v>0</v>
      </c>
      <c r="K40" s="425">
        <v>0</v>
      </c>
      <c r="L40" s="425">
        <v>0</v>
      </c>
      <c r="M40" s="477">
        <v>0</v>
      </c>
      <c r="N40" s="425">
        <v>0</v>
      </c>
      <c r="O40" s="436">
        <v>0</v>
      </c>
      <c r="P40" s="425"/>
      <c r="Q40" s="478">
        <v>0</v>
      </c>
      <c r="R40" s="424">
        <v>395286014</v>
      </c>
      <c r="S40" s="425">
        <v>334102526</v>
      </c>
      <c r="T40" s="425">
        <v>0</v>
      </c>
      <c r="U40" s="477">
        <v>0</v>
      </c>
      <c r="V40" s="425">
        <v>0</v>
      </c>
      <c r="W40" s="436">
        <v>0</v>
      </c>
      <c r="X40" s="425"/>
      <c r="Y40" s="478">
        <v>-61183488</v>
      </c>
      <c r="Z40" s="424">
        <v>395286014</v>
      </c>
      <c r="AA40" s="425">
        <v>334102526</v>
      </c>
      <c r="AB40" s="425">
        <v>4930214</v>
      </c>
      <c r="AC40" s="477">
        <v>0</v>
      </c>
      <c r="AD40" s="423">
        <v>4930214</v>
      </c>
      <c r="AE40" s="439">
        <v>0</v>
      </c>
      <c r="AF40" s="425"/>
      <c r="AG40" s="478">
        <v>-61183488</v>
      </c>
    </row>
    <row r="41" spans="1:34" s="153" customFormat="1" ht="15" customHeight="1" thickBot="1" x14ac:dyDescent="0.3">
      <c r="A41" s="279" t="s">
        <v>686</v>
      </c>
      <c r="B41" s="479">
        <v>0</v>
      </c>
      <c r="C41" s="430">
        <v>0</v>
      </c>
      <c r="D41" s="430">
        <v>0</v>
      </c>
      <c r="E41" s="480">
        <v>0</v>
      </c>
      <c r="F41" s="422">
        <v>0</v>
      </c>
      <c r="G41" s="430">
        <v>0</v>
      </c>
      <c r="H41" s="430"/>
      <c r="I41" s="481">
        <v>0</v>
      </c>
      <c r="J41" s="479"/>
      <c r="K41" s="430"/>
      <c r="L41" s="430">
        <v>0</v>
      </c>
      <c r="M41" s="480">
        <v>0</v>
      </c>
      <c r="N41" s="482">
        <v>0</v>
      </c>
      <c r="O41" s="482">
        <v>0</v>
      </c>
      <c r="P41" s="430"/>
      <c r="Q41" s="481">
        <v>0</v>
      </c>
      <c r="R41" s="479">
        <v>0</v>
      </c>
      <c r="S41" s="430">
        <v>0</v>
      </c>
      <c r="T41" s="430">
        <v>0</v>
      </c>
      <c r="U41" s="480">
        <v>0</v>
      </c>
      <c r="V41" s="482">
        <v>0</v>
      </c>
      <c r="W41" s="482">
        <v>0</v>
      </c>
      <c r="X41" s="430"/>
      <c r="Y41" s="481">
        <v>0</v>
      </c>
      <c r="Z41" s="479">
        <v>0</v>
      </c>
      <c r="AA41" s="430">
        <v>0</v>
      </c>
      <c r="AB41" s="430">
        <v>0</v>
      </c>
      <c r="AC41" s="480">
        <v>0</v>
      </c>
      <c r="AD41" s="481">
        <v>0</v>
      </c>
      <c r="AE41" s="483">
        <v>0</v>
      </c>
      <c r="AF41" s="430"/>
      <c r="AG41" s="481">
        <v>0</v>
      </c>
    </row>
    <row r="42" spans="1:34" s="293" customFormat="1" ht="23.25" customHeight="1" thickBot="1" x14ac:dyDescent="0.3">
      <c r="A42" s="284" t="s">
        <v>662</v>
      </c>
      <c r="B42" s="354">
        <v>0</v>
      </c>
      <c r="C42" s="415">
        <v>0</v>
      </c>
      <c r="D42" s="415">
        <v>0</v>
      </c>
      <c r="E42" s="484">
        <v>0</v>
      </c>
      <c r="F42" s="484">
        <v>0</v>
      </c>
      <c r="G42" s="415">
        <v>0</v>
      </c>
      <c r="H42" s="485"/>
      <c r="I42" s="486">
        <v>0</v>
      </c>
      <c r="J42" s="354">
        <v>0</v>
      </c>
      <c r="K42" s="415">
        <v>0</v>
      </c>
      <c r="L42" s="415">
        <v>0</v>
      </c>
      <c r="M42" s="484">
        <v>0</v>
      </c>
      <c r="N42" s="484">
        <v>0</v>
      </c>
      <c r="O42" s="415">
        <v>0</v>
      </c>
      <c r="P42" s="485"/>
      <c r="Q42" s="486">
        <v>0</v>
      </c>
      <c r="R42" s="354">
        <v>250278000</v>
      </c>
      <c r="S42" s="415">
        <v>237444460</v>
      </c>
      <c r="T42" s="415">
        <v>0</v>
      </c>
      <c r="U42" s="484">
        <v>0</v>
      </c>
      <c r="V42" s="484">
        <v>0</v>
      </c>
      <c r="W42" s="415">
        <v>0</v>
      </c>
      <c r="X42" s="485"/>
      <c r="Y42" s="486">
        <v>-12833540</v>
      </c>
      <c r="Z42" s="451">
        <v>250278000</v>
      </c>
      <c r="AA42" s="415">
        <v>237444460</v>
      </c>
      <c r="AB42" s="415">
        <v>0</v>
      </c>
      <c r="AC42" s="484">
        <v>0</v>
      </c>
      <c r="AD42" s="486">
        <v>0</v>
      </c>
      <c r="AE42" s="399">
        <v>0</v>
      </c>
      <c r="AF42" s="485"/>
      <c r="AG42" s="486">
        <v>-12833540</v>
      </c>
      <c r="AH42" s="299"/>
    </row>
    <row r="43" spans="1:34" s="153" customFormat="1" ht="15" customHeight="1" x14ac:dyDescent="0.25">
      <c r="A43" s="277" t="s">
        <v>6</v>
      </c>
      <c r="B43" s="466"/>
      <c r="C43" s="421"/>
      <c r="D43" s="421"/>
      <c r="E43" s="475"/>
      <c r="F43" s="487"/>
      <c r="G43" s="421"/>
      <c r="H43" s="421"/>
      <c r="I43" s="488">
        <v>0</v>
      </c>
      <c r="J43" s="466"/>
      <c r="K43" s="421"/>
      <c r="L43" s="421"/>
      <c r="M43" s="475"/>
      <c r="N43" s="487"/>
      <c r="O43" s="487"/>
      <c r="P43" s="421"/>
      <c r="Q43" s="488">
        <v>0</v>
      </c>
      <c r="R43" s="466">
        <v>250278000</v>
      </c>
      <c r="S43" s="421">
        <v>237400000</v>
      </c>
      <c r="T43" s="421">
        <v>0</v>
      </c>
      <c r="U43" s="475">
        <v>0</v>
      </c>
      <c r="V43" s="487">
        <v>0</v>
      </c>
      <c r="W43" s="487">
        <v>0</v>
      </c>
      <c r="X43" s="421"/>
      <c r="Y43" s="488">
        <v>-12878000</v>
      </c>
      <c r="Z43" s="466">
        <v>250278000</v>
      </c>
      <c r="AA43" s="421">
        <v>237400000</v>
      </c>
      <c r="AB43" s="421">
        <v>0</v>
      </c>
      <c r="AC43" s="475">
        <v>0</v>
      </c>
      <c r="AD43" s="488">
        <v>0</v>
      </c>
      <c r="AE43" s="489">
        <v>0</v>
      </c>
      <c r="AF43" s="421"/>
      <c r="AG43" s="488">
        <v>-12878000</v>
      </c>
      <c r="AH43" s="300"/>
    </row>
    <row r="44" spans="1:34" s="153" customFormat="1" ht="15" customHeight="1" thickBot="1" x14ac:dyDescent="0.3">
      <c r="A44" s="277" t="s">
        <v>7</v>
      </c>
      <c r="B44" s="463">
        <v>0</v>
      </c>
      <c r="C44" s="465">
        <v>0</v>
      </c>
      <c r="D44" s="465">
        <v>0</v>
      </c>
      <c r="E44" s="480">
        <v>0</v>
      </c>
      <c r="F44" s="422">
        <v>0</v>
      </c>
      <c r="G44" s="465">
        <v>0</v>
      </c>
      <c r="H44" s="465"/>
      <c r="I44" s="473">
        <v>0</v>
      </c>
      <c r="J44" s="463">
        <v>0</v>
      </c>
      <c r="K44" s="465">
        <v>0</v>
      </c>
      <c r="L44" s="465">
        <v>0</v>
      </c>
      <c r="M44" s="480">
        <v>0</v>
      </c>
      <c r="N44" s="490">
        <v>0</v>
      </c>
      <c r="O44" s="490">
        <v>0</v>
      </c>
      <c r="P44" s="465"/>
      <c r="Q44" s="473">
        <v>0</v>
      </c>
      <c r="R44" s="463">
        <v>0</v>
      </c>
      <c r="S44" s="465">
        <v>44460</v>
      </c>
      <c r="T44" s="465">
        <v>0</v>
      </c>
      <c r="U44" s="480">
        <v>0</v>
      </c>
      <c r="V44" s="490">
        <v>0</v>
      </c>
      <c r="W44" s="490">
        <v>0</v>
      </c>
      <c r="X44" s="465"/>
      <c r="Y44" s="473">
        <v>44460</v>
      </c>
      <c r="Z44" s="463">
        <v>0</v>
      </c>
      <c r="AA44" s="465">
        <v>44460</v>
      </c>
      <c r="AB44" s="465">
        <v>0</v>
      </c>
      <c r="AC44" s="480">
        <v>0</v>
      </c>
      <c r="AD44" s="473">
        <v>0</v>
      </c>
      <c r="AE44" s="472">
        <v>0</v>
      </c>
      <c r="AF44" s="465"/>
      <c r="AG44" s="473">
        <v>44460</v>
      </c>
      <c r="AH44" s="300"/>
    </row>
    <row r="45" spans="1:34" s="153" customFormat="1" ht="26.25" customHeight="1" thickBot="1" x14ac:dyDescent="0.3">
      <c r="A45" s="307" t="s">
        <v>807</v>
      </c>
      <c r="B45" s="338">
        <v>0</v>
      </c>
      <c r="C45" s="467">
        <v>0</v>
      </c>
      <c r="D45" s="467">
        <v>4930214</v>
      </c>
      <c r="E45" s="467">
        <v>0</v>
      </c>
      <c r="F45" s="467">
        <v>4930214</v>
      </c>
      <c r="G45" s="467">
        <v>0</v>
      </c>
      <c r="H45" s="467"/>
      <c r="I45" s="342">
        <v>0</v>
      </c>
      <c r="J45" s="338">
        <v>0</v>
      </c>
      <c r="K45" s="467">
        <v>0</v>
      </c>
      <c r="L45" s="467">
        <v>0</v>
      </c>
      <c r="M45" s="467">
        <v>0</v>
      </c>
      <c r="N45" s="467">
        <v>0</v>
      </c>
      <c r="O45" s="467">
        <v>0</v>
      </c>
      <c r="P45" s="467"/>
      <c r="Q45" s="342">
        <v>0</v>
      </c>
      <c r="R45" s="338">
        <v>2638243021</v>
      </c>
      <c r="S45" s="467">
        <v>2266976805</v>
      </c>
      <c r="T45" s="467">
        <v>0</v>
      </c>
      <c r="U45" s="467">
        <v>0</v>
      </c>
      <c r="V45" s="467">
        <v>0</v>
      </c>
      <c r="W45" s="467">
        <v>0</v>
      </c>
      <c r="X45" s="467"/>
      <c r="Y45" s="342">
        <v>-371266216</v>
      </c>
      <c r="Z45" s="338">
        <v>2638243021</v>
      </c>
      <c r="AA45" s="467">
        <v>2266976805</v>
      </c>
      <c r="AB45" s="467">
        <v>4930214</v>
      </c>
      <c r="AC45" s="467">
        <v>0</v>
      </c>
      <c r="AD45" s="341">
        <v>4930214</v>
      </c>
      <c r="AE45" s="340">
        <v>0</v>
      </c>
      <c r="AF45" s="467"/>
      <c r="AG45" s="342">
        <v>-371266216</v>
      </c>
    </row>
    <row r="46" spans="1:34" s="153" customFormat="1" ht="29.25" customHeight="1" thickBot="1" x14ac:dyDescent="0.3">
      <c r="A46" s="307" t="s">
        <v>258</v>
      </c>
      <c r="B46" s="338">
        <v>2746674820</v>
      </c>
      <c r="C46" s="370">
        <v>3147693748</v>
      </c>
      <c r="D46" s="467">
        <v>2611407435</v>
      </c>
      <c r="E46" s="467">
        <v>0</v>
      </c>
      <c r="F46" s="358">
        <v>2611407435</v>
      </c>
      <c r="G46" s="467">
        <v>0</v>
      </c>
      <c r="H46" s="358"/>
      <c r="I46" s="342">
        <v>401018928</v>
      </c>
      <c r="J46" s="338">
        <v>72996033</v>
      </c>
      <c r="K46" s="467">
        <v>84774812</v>
      </c>
      <c r="L46" s="467">
        <v>52696332</v>
      </c>
      <c r="M46" s="467">
        <v>0</v>
      </c>
      <c r="N46" s="358">
        <v>52696332</v>
      </c>
      <c r="O46" s="467">
        <v>0</v>
      </c>
      <c r="P46" s="358"/>
      <c r="Q46" s="342">
        <v>11778779</v>
      </c>
      <c r="R46" s="338">
        <v>17289023225</v>
      </c>
      <c r="S46" s="467">
        <v>18626156100</v>
      </c>
      <c r="T46" s="467">
        <v>0</v>
      </c>
      <c r="U46" s="467">
        <v>0</v>
      </c>
      <c r="V46" s="358">
        <v>0</v>
      </c>
      <c r="W46" s="467">
        <v>0</v>
      </c>
      <c r="X46" s="358"/>
      <c r="Y46" s="342">
        <v>1337132875</v>
      </c>
      <c r="Z46" s="338">
        <v>20108694078</v>
      </c>
      <c r="AA46" s="467">
        <v>21858624660</v>
      </c>
      <c r="AB46" s="467">
        <v>2664103767</v>
      </c>
      <c r="AC46" s="467">
        <v>0</v>
      </c>
      <c r="AD46" s="342">
        <v>2664103767</v>
      </c>
      <c r="AE46" s="340">
        <v>0</v>
      </c>
      <c r="AF46" s="358"/>
      <c r="AG46" s="342">
        <v>1749930582</v>
      </c>
    </row>
    <row r="47" spans="1:34" s="153" customFormat="1" ht="15.75" x14ac:dyDescent="0.25">
      <c r="A47" s="279"/>
      <c r="B47" s="359"/>
      <c r="C47" s="359"/>
      <c r="D47" s="359"/>
      <c r="E47" s="491"/>
      <c r="F47" s="491"/>
      <c r="G47" s="359"/>
      <c r="H47" s="491"/>
      <c r="I47" s="491"/>
      <c r="J47" s="359"/>
      <c r="K47" s="359"/>
      <c r="L47" s="359"/>
      <c r="M47" s="491"/>
      <c r="N47" s="491"/>
      <c r="O47" s="359"/>
      <c r="P47" s="491"/>
      <c r="Q47" s="491"/>
      <c r="R47" s="359"/>
      <c r="S47" s="359"/>
      <c r="T47" s="359"/>
      <c r="U47" s="491"/>
      <c r="V47" s="491"/>
      <c r="W47" s="359"/>
      <c r="X47" s="491"/>
      <c r="Y47" s="491"/>
      <c r="Z47" s="359"/>
      <c r="AA47" s="359"/>
      <c r="AB47" s="359"/>
      <c r="AC47" s="491"/>
      <c r="AD47" s="334"/>
      <c r="AE47" s="359"/>
      <c r="AF47" s="491"/>
      <c r="AG47" s="334"/>
    </row>
    <row r="48" spans="1:34" s="153" customFormat="1" ht="16.5" thickBot="1" x14ac:dyDescent="0.3">
      <c r="A48" s="298" t="s">
        <v>573</v>
      </c>
      <c r="B48" s="492"/>
      <c r="C48" s="492"/>
      <c r="D48" s="359"/>
      <c r="E48" s="491"/>
      <c r="F48" s="376"/>
      <c r="G48" s="492"/>
      <c r="H48" s="376"/>
      <c r="I48" s="376"/>
      <c r="J48" s="492"/>
      <c r="K48" s="492"/>
      <c r="L48" s="359"/>
      <c r="M48" s="491"/>
      <c r="N48" s="376"/>
      <c r="O48" s="359"/>
      <c r="P48" s="376"/>
      <c r="Q48" s="376"/>
      <c r="R48" s="492"/>
      <c r="S48" s="492"/>
      <c r="T48" s="359"/>
      <c r="U48" s="491"/>
      <c r="V48" s="376"/>
      <c r="W48" s="359"/>
      <c r="X48" s="376"/>
      <c r="Y48" s="376"/>
      <c r="Z48" s="492"/>
      <c r="AA48" s="492"/>
      <c r="AB48" s="359"/>
      <c r="AC48" s="491"/>
      <c r="AD48" s="493"/>
      <c r="AE48" s="492"/>
      <c r="AF48" s="376"/>
      <c r="AG48" s="493"/>
    </row>
    <row r="49" spans="1:34" s="293" customFormat="1" ht="27.75" customHeight="1" thickBot="1" x14ac:dyDescent="0.3">
      <c r="A49" s="284" t="s">
        <v>519</v>
      </c>
      <c r="B49" s="454">
        <v>0</v>
      </c>
      <c r="C49" s="454">
        <v>0</v>
      </c>
      <c r="D49" s="415">
        <v>0</v>
      </c>
      <c r="E49" s="415">
        <v>0</v>
      </c>
      <c r="F49" s="356">
        <v>0</v>
      </c>
      <c r="G49" s="454">
        <v>0</v>
      </c>
      <c r="H49" s="415"/>
      <c r="I49" s="357">
        <v>0</v>
      </c>
      <c r="J49" s="456">
        <v>0</v>
      </c>
      <c r="K49" s="453">
        <v>0</v>
      </c>
      <c r="L49" s="415">
        <v>0</v>
      </c>
      <c r="M49" s="415">
        <v>0</v>
      </c>
      <c r="N49" s="356">
        <v>0</v>
      </c>
      <c r="O49" s="388">
        <v>0</v>
      </c>
      <c r="P49" s="415"/>
      <c r="Q49" s="357">
        <v>0</v>
      </c>
      <c r="R49" s="456">
        <v>0</v>
      </c>
      <c r="S49" s="453">
        <v>0</v>
      </c>
      <c r="T49" s="415">
        <v>0</v>
      </c>
      <c r="U49" s="415">
        <v>0</v>
      </c>
      <c r="V49" s="356">
        <v>0</v>
      </c>
      <c r="W49" s="388">
        <v>0</v>
      </c>
      <c r="X49" s="415"/>
      <c r="Y49" s="357">
        <v>0</v>
      </c>
      <c r="Z49" s="456">
        <v>0</v>
      </c>
      <c r="AA49" s="453">
        <v>0</v>
      </c>
      <c r="AB49" s="415">
        <v>0</v>
      </c>
      <c r="AC49" s="415">
        <v>0</v>
      </c>
      <c r="AD49" s="357">
        <v>0</v>
      </c>
      <c r="AE49" s="454">
        <v>0</v>
      </c>
      <c r="AF49" s="415"/>
      <c r="AG49" s="357">
        <v>0</v>
      </c>
      <c r="AH49" s="299"/>
    </row>
    <row r="50" spans="1:34" s="153" customFormat="1" ht="15.75" x14ac:dyDescent="0.25">
      <c r="A50" s="310" t="s">
        <v>517</v>
      </c>
      <c r="B50" s="336"/>
      <c r="C50" s="421"/>
      <c r="D50" s="418"/>
      <c r="E50" s="458"/>
      <c r="F50" s="422">
        <v>0</v>
      </c>
      <c r="G50" s="421"/>
      <c r="H50" s="425"/>
      <c r="I50" s="491">
        <v>0</v>
      </c>
      <c r="J50" s="336"/>
      <c r="K50" s="428"/>
      <c r="L50" s="418"/>
      <c r="M50" s="458"/>
      <c r="N50" s="461">
        <v>0</v>
      </c>
      <c r="O50" s="462"/>
      <c r="P50" s="425"/>
      <c r="Q50" s="491">
        <v>0</v>
      </c>
      <c r="R50" s="336">
        <v>0</v>
      </c>
      <c r="S50" s="428">
        <v>0</v>
      </c>
      <c r="T50" s="418">
        <v>0</v>
      </c>
      <c r="U50" s="458">
        <v>0</v>
      </c>
      <c r="V50" s="461">
        <v>0</v>
      </c>
      <c r="W50" s="462">
        <v>0</v>
      </c>
      <c r="X50" s="425"/>
      <c r="Y50" s="491">
        <v>0</v>
      </c>
      <c r="Z50" s="336">
        <v>0</v>
      </c>
      <c r="AA50" s="428">
        <v>0</v>
      </c>
      <c r="AB50" s="418">
        <v>0</v>
      </c>
      <c r="AC50" s="458">
        <v>0</v>
      </c>
      <c r="AD50" s="476">
        <v>0</v>
      </c>
      <c r="AE50" s="359">
        <v>0</v>
      </c>
      <c r="AF50" s="425"/>
      <c r="AG50" s="334">
        <v>0</v>
      </c>
      <c r="AH50" s="300"/>
    </row>
    <row r="51" spans="1:34" s="153" customFormat="1" ht="16.5" thickBot="1" x14ac:dyDescent="0.3">
      <c r="A51" s="310" t="s">
        <v>518</v>
      </c>
      <c r="B51" s="336"/>
      <c r="C51" s="428"/>
      <c r="D51" s="425"/>
      <c r="E51" s="419"/>
      <c r="F51" s="436"/>
      <c r="G51" s="428"/>
      <c r="H51" s="425"/>
      <c r="I51" s="491">
        <v>0</v>
      </c>
      <c r="J51" s="336">
        <v>0</v>
      </c>
      <c r="K51" s="428">
        <v>0</v>
      </c>
      <c r="L51" s="425">
        <v>0</v>
      </c>
      <c r="M51" s="419">
        <v>0</v>
      </c>
      <c r="N51" s="436"/>
      <c r="O51" s="439">
        <v>0</v>
      </c>
      <c r="P51" s="425"/>
      <c r="Q51" s="491">
        <v>0</v>
      </c>
      <c r="R51" s="336">
        <v>0</v>
      </c>
      <c r="S51" s="428">
        <v>0</v>
      </c>
      <c r="T51" s="425">
        <v>0</v>
      </c>
      <c r="U51" s="419">
        <v>0</v>
      </c>
      <c r="V51" s="436">
        <v>0</v>
      </c>
      <c r="W51" s="439">
        <v>0</v>
      </c>
      <c r="X51" s="425"/>
      <c r="Y51" s="491">
        <v>0</v>
      </c>
      <c r="Z51" s="336">
        <v>0</v>
      </c>
      <c r="AA51" s="428">
        <v>0</v>
      </c>
      <c r="AB51" s="425">
        <v>0</v>
      </c>
      <c r="AC51" s="419">
        <v>0</v>
      </c>
      <c r="AD51" s="478">
        <v>0</v>
      </c>
      <c r="AE51" s="359">
        <v>0</v>
      </c>
      <c r="AF51" s="425"/>
      <c r="AG51" s="334">
        <v>0</v>
      </c>
      <c r="AH51" s="300"/>
    </row>
    <row r="52" spans="1:34" s="293" customFormat="1" ht="28.5" customHeight="1" thickBot="1" x14ac:dyDescent="0.3">
      <c r="A52" s="284" t="s">
        <v>590</v>
      </c>
      <c r="B52" s="354"/>
      <c r="C52" s="415"/>
      <c r="D52" s="415"/>
      <c r="E52" s="415"/>
      <c r="F52" s="454"/>
      <c r="G52" s="415"/>
      <c r="H52" s="453"/>
      <c r="I52" s="494"/>
      <c r="J52" s="354"/>
      <c r="K52" s="415"/>
      <c r="L52" s="415"/>
      <c r="M52" s="415"/>
      <c r="N52" s="454"/>
      <c r="O52" s="399"/>
      <c r="P52" s="453"/>
      <c r="Q52" s="494">
        <v>0</v>
      </c>
      <c r="R52" s="354">
        <v>4117832424</v>
      </c>
      <c r="S52" s="415">
        <v>0</v>
      </c>
      <c r="T52" s="415">
        <v>0</v>
      </c>
      <c r="U52" s="415">
        <v>0</v>
      </c>
      <c r="V52" s="454">
        <v>0</v>
      </c>
      <c r="W52" s="399">
        <v>0</v>
      </c>
      <c r="X52" s="453"/>
      <c r="Y52" s="494">
        <v>-4117832424</v>
      </c>
      <c r="Z52" s="354">
        <v>4117832424</v>
      </c>
      <c r="AA52" s="415">
        <v>0</v>
      </c>
      <c r="AB52" s="415">
        <v>0</v>
      </c>
      <c r="AC52" s="415">
        <v>0</v>
      </c>
      <c r="AD52" s="494">
        <v>0</v>
      </c>
      <c r="AE52" s="399">
        <v>0</v>
      </c>
      <c r="AF52" s="453"/>
      <c r="AG52" s="494">
        <v>-4117832424</v>
      </c>
      <c r="AH52" s="299"/>
    </row>
    <row r="53" spans="1:34" s="153" customFormat="1" ht="15.75" hidden="1" x14ac:dyDescent="0.25">
      <c r="A53" s="310" t="s">
        <v>1226</v>
      </c>
      <c r="B53" s="336"/>
      <c r="C53" s="421"/>
      <c r="D53" s="418"/>
      <c r="E53" s="458"/>
      <c r="F53" s="422"/>
      <c r="G53" s="421"/>
      <c r="H53" s="425"/>
      <c r="I53" s="491"/>
      <c r="J53" s="336"/>
      <c r="K53" s="428"/>
      <c r="L53" s="418"/>
      <c r="M53" s="458"/>
      <c r="N53" s="461"/>
      <c r="O53" s="462"/>
      <c r="P53" s="425"/>
      <c r="Q53" s="491"/>
      <c r="R53" s="336"/>
      <c r="S53" s="428"/>
      <c r="T53" s="418">
        <v>4417832424</v>
      </c>
      <c r="U53" s="1625"/>
      <c r="V53" s="418">
        <v>4417832424</v>
      </c>
      <c r="W53" s="462"/>
      <c r="X53" s="425"/>
      <c r="Y53" s="491"/>
      <c r="Z53" s="336"/>
      <c r="AA53" s="428"/>
      <c r="AB53" s="418">
        <v>4417832424</v>
      </c>
      <c r="AC53" s="458">
        <v>0</v>
      </c>
      <c r="AD53" s="476">
        <v>4417832424</v>
      </c>
      <c r="AE53" s="359"/>
      <c r="AF53" s="425"/>
      <c r="AG53" s="334"/>
      <c r="AH53" s="300"/>
    </row>
    <row r="54" spans="1:34" s="153" customFormat="1" ht="16.5" hidden="1" thickBot="1" x14ac:dyDescent="0.3">
      <c r="A54" s="310" t="s">
        <v>1227</v>
      </c>
      <c r="B54" s="336"/>
      <c r="C54" s="428"/>
      <c r="D54" s="425"/>
      <c r="E54" s="419"/>
      <c r="F54" s="436"/>
      <c r="G54" s="428"/>
      <c r="H54" s="425"/>
      <c r="I54" s="491"/>
      <c r="J54" s="336"/>
      <c r="K54" s="428"/>
      <c r="L54" s="425"/>
      <c r="M54" s="419"/>
      <c r="N54" s="436"/>
      <c r="O54" s="439"/>
      <c r="P54" s="425"/>
      <c r="Q54" s="491"/>
      <c r="R54" s="336"/>
      <c r="S54" s="428"/>
      <c r="T54" s="425">
        <v>1576007576</v>
      </c>
      <c r="U54" s="1625"/>
      <c r="V54" s="430">
        <v>1576007576</v>
      </c>
      <c r="W54" s="439"/>
      <c r="X54" s="425"/>
      <c r="Y54" s="491"/>
      <c r="Z54" s="336"/>
      <c r="AA54" s="428"/>
      <c r="AB54" s="425">
        <v>1576007576</v>
      </c>
      <c r="AC54" s="419">
        <v>0</v>
      </c>
      <c r="AD54" s="478">
        <v>1576007576</v>
      </c>
      <c r="AE54" s="359"/>
      <c r="AF54" s="425"/>
      <c r="AG54" s="334"/>
      <c r="AH54" s="300"/>
    </row>
    <row r="55" spans="1:34" s="293" customFormat="1" ht="31.5" customHeight="1" thickBot="1" x14ac:dyDescent="0.3">
      <c r="A55" s="284" t="s">
        <v>255</v>
      </c>
      <c r="B55" s="451">
        <v>247422361</v>
      </c>
      <c r="C55" s="453">
        <v>61950897</v>
      </c>
      <c r="D55" s="453">
        <v>554245420</v>
      </c>
      <c r="E55" s="495">
        <v>0</v>
      </c>
      <c r="F55" s="454">
        <v>554245420</v>
      </c>
      <c r="G55" s="453">
        <v>0</v>
      </c>
      <c r="H55" s="453"/>
      <c r="I55" s="494">
        <v>-185471464</v>
      </c>
      <c r="J55" s="451">
        <v>74781491</v>
      </c>
      <c r="K55" s="453">
        <v>75442110</v>
      </c>
      <c r="L55" s="453">
        <v>157382874</v>
      </c>
      <c r="M55" s="495">
        <v>0</v>
      </c>
      <c r="N55" s="454">
        <v>157382874</v>
      </c>
      <c r="O55" s="456">
        <v>0</v>
      </c>
      <c r="P55" s="453"/>
      <c r="Q55" s="494">
        <v>660619</v>
      </c>
      <c r="R55" s="451">
        <v>3590738187</v>
      </c>
      <c r="S55" s="453">
        <v>9505061706</v>
      </c>
      <c r="T55" s="453">
        <v>117920000</v>
      </c>
      <c r="U55" s="495">
        <v>0</v>
      </c>
      <c r="V55" s="454">
        <v>117920000</v>
      </c>
      <c r="W55" s="456">
        <v>0</v>
      </c>
      <c r="X55" s="453"/>
      <c r="Y55" s="494">
        <v>5914323519</v>
      </c>
      <c r="Z55" s="451">
        <v>3912942039</v>
      </c>
      <c r="AA55" s="453">
        <v>9642454713</v>
      </c>
      <c r="AB55" s="453">
        <v>829548294</v>
      </c>
      <c r="AC55" s="495">
        <v>0</v>
      </c>
      <c r="AD55" s="494">
        <v>829548294</v>
      </c>
      <c r="AE55" s="456">
        <v>0</v>
      </c>
      <c r="AF55" s="453"/>
      <c r="AG55" s="494">
        <v>5729512674</v>
      </c>
    </row>
    <row r="56" spans="1:34" s="153" customFormat="1" ht="15.75" x14ac:dyDescent="0.25">
      <c r="A56" s="277" t="s">
        <v>185</v>
      </c>
      <c r="B56" s="424">
        <v>184880000</v>
      </c>
      <c r="C56" s="425">
        <v>16471509</v>
      </c>
      <c r="D56" s="425">
        <v>493525307</v>
      </c>
      <c r="E56" s="419">
        <v>0</v>
      </c>
      <c r="F56" s="422">
        <v>493525307</v>
      </c>
      <c r="G56" s="425">
        <v>0</v>
      </c>
      <c r="H56" s="425"/>
      <c r="I56" s="478">
        <v>-168408491</v>
      </c>
      <c r="J56" s="424">
        <v>71005206</v>
      </c>
      <c r="K56" s="425">
        <v>62865143</v>
      </c>
      <c r="L56" s="425">
        <v>153606589</v>
      </c>
      <c r="M56" s="419">
        <v>0</v>
      </c>
      <c r="N56" s="436">
        <v>153606589</v>
      </c>
      <c r="O56" s="439">
        <v>0</v>
      </c>
      <c r="P56" s="425"/>
      <c r="Q56" s="478">
        <v>-8140063</v>
      </c>
      <c r="R56" s="424">
        <v>2164777881</v>
      </c>
      <c r="S56" s="425">
        <v>4070147753</v>
      </c>
      <c r="T56" s="425">
        <v>0</v>
      </c>
      <c r="U56" s="419">
        <v>0</v>
      </c>
      <c r="V56" s="436">
        <v>0</v>
      </c>
      <c r="W56" s="439">
        <v>0</v>
      </c>
      <c r="X56" s="425"/>
      <c r="Y56" s="478">
        <v>1905369872</v>
      </c>
      <c r="Z56" s="424">
        <v>2420663087</v>
      </c>
      <c r="AA56" s="425">
        <v>4149484405</v>
      </c>
      <c r="AB56" s="425">
        <v>647131896</v>
      </c>
      <c r="AC56" s="419">
        <v>0</v>
      </c>
      <c r="AD56" s="478">
        <v>647131896</v>
      </c>
      <c r="AE56" s="439">
        <v>0</v>
      </c>
      <c r="AF56" s="425"/>
      <c r="AG56" s="478">
        <v>1728821318</v>
      </c>
    </row>
    <row r="57" spans="1:34" s="153" customFormat="1" ht="16.5" thickBot="1" x14ac:dyDescent="0.3">
      <c r="A57" s="277" t="s">
        <v>186</v>
      </c>
      <c r="B57" s="424">
        <v>62542361</v>
      </c>
      <c r="C57" s="425">
        <v>45479388</v>
      </c>
      <c r="D57" s="425">
        <v>60720113</v>
      </c>
      <c r="E57" s="419">
        <v>0</v>
      </c>
      <c r="F57" s="422">
        <v>60720113</v>
      </c>
      <c r="G57" s="425">
        <v>0</v>
      </c>
      <c r="H57" s="425"/>
      <c r="I57" s="478">
        <v>-17062973</v>
      </c>
      <c r="J57" s="424">
        <v>3776285</v>
      </c>
      <c r="K57" s="425">
        <v>12576967</v>
      </c>
      <c r="L57" s="425">
        <v>3776285</v>
      </c>
      <c r="M57" s="419">
        <v>0</v>
      </c>
      <c r="N57" s="436">
        <v>3776285</v>
      </c>
      <c r="O57" s="439">
        <v>0</v>
      </c>
      <c r="P57" s="425"/>
      <c r="Q57" s="478">
        <v>8800682</v>
      </c>
      <c r="R57" s="424">
        <v>1425960306</v>
      </c>
      <c r="S57" s="425">
        <v>5434913953</v>
      </c>
      <c r="T57" s="425">
        <v>117920000</v>
      </c>
      <c r="U57" s="419">
        <v>0</v>
      </c>
      <c r="V57" s="436">
        <v>117920000</v>
      </c>
      <c r="W57" s="439">
        <v>0</v>
      </c>
      <c r="X57" s="425"/>
      <c r="Y57" s="478">
        <v>4008953647</v>
      </c>
      <c r="Z57" s="424">
        <v>1492278952</v>
      </c>
      <c r="AA57" s="425">
        <v>5492970308</v>
      </c>
      <c r="AB57" s="425">
        <v>182416398</v>
      </c>
      <c r="AC57" s="419">
        <v>0</v>
      </c>
      <c r="AD57" s="478">
        <v>182416398</v>
      </c>
      <c r="AE57" s="439">
        <v>0</v>
      </c>
      <c r="AF57" s="425"/>
      <c r="AG57" s="478">
        <v>4000691356</v>
      </c>
    </row>
    <row r="58" spans="1:34" s="293" customFormat="1" ht="28.5" customHeight="1" thickBot="1" x14ac:dyDescent="0.3">
      <c r="A58" s="284" t="s">
        <v>596</v>
      </c>
      <c r="B58" s="451">
        <v>0</v>
      </c>
      <c r="C58" s="453">
        <v>0</v>
      </c>
      <c r="D58" s="453">
        <v>0</v>
      </c>
      <c r="E58" s="496">
        <v>0</v>
      </c>
      <c r="F58" s="454">
        <v>0</v>
      </c>
      <c r="G58" s="453">
        <v>0</v>
      </c>
      <c r="H58" s="453"/>
      <c r="I58" s="494">
        <v>0</v>
      </c>
      <c r="J58" s="451">
        <v>0</v>
      </c>
      <c r="K58" s="453">
        <v>0</v>
      </c>
      <c r="L58" s="453">
        <v>0</v>
      </c>
      <c r="M58" s="496">
        <v>0</v>
      </c>
      <c r="N58" s="454">
        <v>0</v>
      </c>
      <c r="O58" s="456">
        <v>0</v>
      </c>
      <c r="P58" s="453"/>
      <c r="Q58" s="494">
        <v>0</v>
      </c>
      <c r="R58" s="451">
        <v>0</v>
      </c>
      <c r="S58" s="453">
        <v>0</v>
      </c>
      <c r="T58" s="453">
        <v>0</v>
      </c>
      <c r="U58" s="496">
        <v>0</v>
      </c>
      <c r="V58" s="454">
        <v>0</v>
      </c>
      <c r="W58" s="456">
        <v>0</v>
      </c>
      <c r="X58" s="453"/>
      <c r="Y58" s="494">
        <v>0</v>
      </c>
      <c r="Z58" s="451">
        <v>0</v>
      </c>
      <c r="AA58" s="453">
        <v>0</v>
      </c>
      <c r="AB58" s="453">
        <v>0</v>
      </c>
      <c r="AC58" s="496">
        <v>0</v>
      </c>
      <c r="AD58" s="494">
        <v>0</v>
      </c>
      <c r="AE58" s="456">
        <v>0</v>
      </c>
      <c r="AF58" s="453"/>
      <c r="AG58" s="494">
        <v>0</v>
      </c>
    </row>
    <row r="59" spans="1:34" s="293" customFormat="1" ht="30" customHeight="1" thickBot="1" x14ac:dyDescent="0.3">
      <c r="A59" s="284" t="s">
        <v>611</v>
      </c>
      <c r="B59" s="451">
        <v>4341947820</v>
      </c>
      <c r="C59" s="453">
        <v>5186293685</v>
      </c>
      <c r="D59" s="453">
        <v>4572664809</v>
      </c>
      <c r="E59" s="453">
        <v>0</v>
      </c>
      <c r="F59" s="454">
        <v>4572664809</v>
      </c>
      <c r="G59" s="453">
        <v>0</v>
      </c>
      <c r="H59" s="453"/>
      <c r="I59" s="494">
        <v>844345865</v>
      </c>
      <c r="J59" s="451">
        <v>2251985078</v>
      </c>
      <c r="K59" s="453">
        <v>2953093075</v>
      </c>
      <c r="L59" s="453">
        <v>2365474163</v>
      </c>
      <c r="M59" s="453">
        <v>0</v>
      </c>
      <c r="N59" s="454">
        <v>2365474163</v>
      </c>
      <c r="O59" s="456">
        <v>0</v>
      </c>
      <c r="P59" s="453"/>
      <c r="Q59" s="494">
        <v>701107997</v>
      </c>
      <c r="R59" s="451">
        <v>0</v>
      </c>
      <c r="S59" s="453">
        <v>0</v>
      </c>
      <c r="T59" s="453">
        <v>0</v>
      </c>
      <c r="U59" s="453">
        <v>0</v>
      </c>
      <c r="V59" s="454">
        <v>0</v>
      </c>
      <c r="W59" s="456">
        <v>0</v>
      </c>
      <c r="X59" s="453"/>
      <c r="Y59" s="494">
        <v>0</v>
      </c>
      <c r="Z59" s="451">
        <v>6593932898</v>
      </c>
      <c r="AA59" s="453">
        <v>8139386760</v>
      </c>
      <c r="AB59" s="453">
        <v>6938138972</v>
      </c>
      <c r="AC59" s="453">
        <v>0</v>
      </c>
      <c r="AD59" s="494">
        <v>6938138972</v>
      </c>
      <c r="AE59" s="456">
        <v>0</v>
      </c>
      <c r="AF59" s="453"/>
      <c r="AG59" s="494">
        <v>1545453862</v>
      </c>
    </row>
    <row r="60" spans="1:34" s="153" customFormat="1" ht="15.75" x14ac:dyDescent="0.25">
      <c r="A60" s="277" t="s">
        <v>187</v>
      </c>
      <c r="B60" s="457">
        <v>1982650475</v>
      </c>
      <c r="C60" s="418">
        <v>2260891833</v>
      </c>
      <c r="D60" s="418">
        <v>2084408447</v>
      </c>
      <c r="E60" s="419">
        <v>0</v>
      </c>
      <c r="F60" s="422">
        <v>2084408447</v>
      </c>
      <c r="G60" s="418">
        <v>0</v>
      </c>
      <c r="H60" s="425"/>
      <c r="I60" s="478">
        <v>278241358</v>
      </c>
      <c r="J60" s="457">
        <v>652236750</v>
      </c>
      <c r="K60" s="418">
        <v>658626150</v>
      </c>
      <c r="L60" s="418">
        <v>654261960</v>
      </c>
      <c r="M60" s="419">
        <v>0</v>
      </c>
      <c r="N60" s="436">
        <v>654261960</v>
      </c>
      <c r="O60" s="462">
        <v>0</v>
      </c>
      <c r="P60" s="425"/>
      <c r="Q60" s="478">
        <v>6389400</v>
      </c>
      <c r="R60" s="457"/>
      <c r="S60" s="418"/>
      <c r="T60" s="418"/>
      <c r="U60" s="419"/>
      <c r="V60" s="436">
        <v>0</v>
      </c>
      <c r="W60" s="462"/>
      <c r="X60" s="425"/>
      <c r="Y60" s="478">
        <v>0</v>
      </c>
      <c r="Z60" s="457">
        <v>2634887225</v>
      </c>
      <c r="AA60" s="418">
        <v>2919517983</v>
      </c>
      <c r="AB60" s="418">
        <v>2738670407</v>
      </c>
      <c r="AC60" s="419">
        <v>0</v>
      </c>
      <c r="AD60" s="478">
        <v>2738670407</v>
      </c>
      <c r="AE60" s="462">
        <v>0</v>
      </c>
      <c r="AF60" s="425"/>
      <c r="AG60" s="478">
        <v>284630758</v>
      </c>
    </row>
    <row r="61" spans="1:34" s="153" customFormat="1" ht="15.75" x14ac:dyDescent="0.25">
      <c r="A61" s="277" t="s">
        <v>188</v>
      </c>
      <c r="B61" s="424">
        <v>2267180385</v>
      </c>
      <c r="C61" s="425">
        <v>2663274352</v>
      </c>
      <c r="D61" s="425">
        <v>2335411972</v>
      </c>
      <c r="E61" s="419">
        <v>0</v>
      </c>
      <c r="F61" s="422">
        <v>2335411972</v>
      </c>
      <c r="G61" s="425">
        <v>0</v>
      </c>
      <c r="H61" s="425"/>
      <c r="I61" s="478">
        <v>396093967</v>
      </c>
      <c r="J61" s="424">
        <v>1527013328</v>
      </c>
      <c r="K61" s="425">
        <v>2031288004</v>
      </c>
      <c r="L61" s="425">
        <v>1558807203</v>
      </c>
      <c r="M61" s="419">
        <v>0</v>
      </c>
      <c r="N61" s="436">
        <v>1558807203</v>
      </c>
      <c r="O61" s="439">
        <v>0</v>
      </c>
      <c r="P61" s="425"/>
      <c r="Q61" s="478">
        <v>504274676</v>
      </c>
      <c r="R61" s="424"/>
      <c r="S61" s="425"/>
      <c r="T61" s="425"/>
      <c r="U61" s="419"/>
      <c r="V61" s="436">
        <v>0</v>
      </c>
      <c r="W61" s="439"/>
      <c r="X61" s="425"/>
      <c r="Y61" s="478">
        <v>0</v>
      </c>
      <c r="Z61" s="424">
        <v>3794193713</v>
      </c>
      <c r="AA61" s="425">
        <v>4694562356</v>
      </c>
      <c r="AB61" s="425">
        <v>3894219175</v>
      </c>
      <c r="AC61" s="419">
        <v>0</v>
      </c>
      <c r="AD61" s="478">
        <v>3894219175</v>
      </c>
      <c r="AE61" s="439">
        <v>0</v>
      </c>
      <c r="AF61" s="425"/>
      <c r="AG61" s="478">
        <v>900368643</v>
      </c>
    </row>
    <row r="62" spans="1:34" s="153" customFormat="1" ht="15.75" x14ac:dyDescent="0.25">
      <c r="A62" s="277" t="s">
        <v>189</v>
      </c>
      <c r="B62" s="424">
        <v>0</v>
      </c>
      <c r="C62" s="425">
        <v>0</v>
      </c>
      <c r="D62" s="425">
        <v>0</v>
      </c>
      <c r="E62" s="419">
        <v>0</v>
      </c>
      <c r="F62" s="422">
        <v>0</v>
      </c>
      <c r="G62" s="425">
        <v>0</v>
      </c>
      <c r="H62" s="425"/>
      <c r="I62" s="478">
        <v>0</v>
      </c>
      <c r="J62" s="424">
        <v>0</v>
      </c>
      <c r="K62" s="425">
        <v>0</v>
      </c>
      <c r="L62" s="425">
        <v>0</v>
      </c>
      <c r="M62" s="419">
        <v>0</v>
      </c>
      <c r="N62" s="436">
        <v>0</v>
      </c>
      <c r="O62" s="439">
        <v>0</v>
      </c>
      <c r="P62" s="425"/>
      <c r="Q62" s="478">
        <v>0</v>
      </c>
      <c r="R62" s="424"/>
      <c r="S62" s="425"/>
      <c r="T62" s="425"/>
      <c r="U62" s="419"/>
      <c r="V62" s="436">
        <v>0</v>
      </c>
      <c r="W62" s="439"/>
      <c r="X62" s="425"/>
      <c r="Y62" s="478">
        <v>0</v>
      </c>
      <c r="Z62" s="424">
        <v>0</v>
      </c>
      <c r="AA62" s="425">
        <v>0</v>
      </c>
      <c r="AB62" s="425">
        <v>0</v>
      </c>
      <c r="AC62" s="419">
        <v>0</v>
      </c>
      <c r="AD62" s="478">
        <v>0</v>
      </c>
      <c r="AE62" s="439">
        <v>0</v>
      </c>
      <c r="AF62" s="425"/>
      <c r="AG62" s="478">
        <v>0</v>
      </c>
    </row>
    <row r="63" spans="1:34" s="153" customFormat="1" ht="16.5" thickBot="1" x14ac:dyDescent="0.3">
      <c r="A63" s="277" t="s">
        <v>190</v>
      </c>
      <c r="B63" s="424">
        <v>92116960</v>
      </c>
      <c r="C63" s="425">
        <v>262127500</v>
      </c>
      <c r="D63" s="425">
        <v>152844390</v>
      </c>
      <c r="E63" s="419">
        <v>0</v>
      </c>
      <c r="F63" s="422">
        <v>152844390</v>
      </c>
      <c r="G63" s="425">
        <v>0</v>
      </c>
      <c r="H63" s="425"/>
      <c r="I63" s="478">
        <v>170010540</v>
      </c>
      <c r="J63" s="424">
        <v>72735000</v>
      </c>
      <c r="K63" s="425">
        <v>263178921</v>
      </c>
      <c r="L63" s="425">
        <v>152405000</v>
      </c>
      <c r="M63" s="419">
        <v>0</v>
      </c>
      <c r="N63" s="436">
        <v>152405000</v>
      </c>
      <c r="O63" s="439">
        <v>0</v>
      </c>
      <c r="P63" s="425"/>
      <c r="Q63" s="478">
        <v>190443921</v>
      </c>
      <c r="R63" s="424"/>
      <c r="S63" s="425"/>
      <c r="T63" s="425"/>
      <c r="U63" s="419"/>
      <c r="V63" s="436">
        <v>0</v>
      </c>
      <c r="W63" s="439"/>
      <c r="X63" s="425"/>
      <c r="Y63" s="478">
        <v>0</v>
      </c>
      <c r="Z63" s="424">
        <v>164851960</v>
      </c>
      <c r="AA63" s="425">
        <v>525306421</v>
      </c>
      <c r="AB63" s="425">
        <v>305249390</v>
      </c>
      <c r="AC63" s="419">
        <v>0</v>
      </c>
      <c r="AD63" s="478">
        <v>305249390</v>
      </c>
      <c r="AE63" s="439">
        <v>0</v>
      </c>
      <c r="AF63" s="425"/>
      <c r="AG63" s="478">
        <v>360454461</v>
      </c>
    </row>
    <row r="64" spans="1:34" s="293" customFormat="1" ht="26.25" customHeight="1" thickBot="1" x14ac:dyDescent="0.3">
      <c r="A64" s="284" t="s">
        <v>612</v>
      </c>
      <c r="B64" s="451"/>
      <c r="C64" s="453"/>
      <c r="D64" s="453"/>
      <c r="E64" s="496"/>
      <c r="F64" s="454"/>
      <c r="G64" s="453"/>
      <c r="H64" s="453"/>
      <c r="I64" s="494">
        <v>0</v>
      </c>
      <c r="J64" s="451"/>
      <c r="K64" s="453"/>
      <c r="L64" s="453"/>
      <c r="M64" s="496"/>
      <c r="N64" s="454"/>
      <c r="O64" s="456"/>
      <c r="P64" s="453"/>
      <c r="Q64" s="494">
        <v>0</v>
      </c>
      <c r="R64" s="451">
        <v>0</v>
      </c>
      <c r="S64" s="453">
        <v>0</v>
      </c>
      <c r="T64" s="453">
        <v>0</v>
      </c>
      <c r="U64" s="496">
        <v>0</v>
      </c>
      <c r="V64" s="454">
        <v>0</v>
      </c>
      <c r="W64" s="456">
        <v>0</v>
      </c>
      <c r="X64" s="453"/>
      <c r="Y64" s="494">
        <v>0</v>
      </c>
      <c r="Z64" s="451">
        <v>0</v>
      </c>
      <c r="AA64" s="453">
        <v>0</v>
      </c>
      <c r="AB64" s="453">
        <v>0</v>
      </c>
      <c r="AC64" s="496">
        <v>0</v>
      </c>
      <c r="AD64" s="494">
        <v>0</v>
      </c>
      <c r="AE64" s="456">
        <v>0</v>
      </c>
      <c r="AF64" s="453"/>
      <c r="AG64" s="494">
        <v>0</v>
      </c>
    </row>
    <row r="65" spans="1:37" s="259" customFormat="1" ht="22.5" customHeight="1" thickBot="1" x14ac:dyDescent="0.3">
      <c r="A65" s="311" t="s">
        <v>438</v>
      </c>
      <c r="B65" s="497">
        <v>4589370181</v>
      </c>
      <c r="C65" s="498">
        <v>5248244582</v>
      </c>
      <c r="D65" s="498">
        <v>5126910229</v>
      </c>
      <c r="E65" s="499">
        <v>0</v>
      </c>
      <c r="F65" s="500">
        <v>5126910229</v>
      </c>
      <c r="G65" s="498">
        <v>0</v>
      </c>
      <c r="H65" s="498"/>
      <c r="I65" s="501">
        <v>658874401</v>
      </c>
      <c r="J65" s="497">
        <v>2326766569</v>
      </c>
      <c r="K65" s="498">
        <v>3028535185</v>
      </c>
      <c r="L65" s="498">
        <v>2522857037</v>
      </c>
      <c r="M65" s="499">
        <v>0</v>
      </c>
      <c r="N65" s="500">
        <v>2522857037</v>
      </c>
      <c r="O65" s="502">
        <v>0</v>
      </c>
      <c r="P65" s="498"/>
      <c r="Q65" s="501">
        <v>701768616</v>
      </c>
      <c r="R65" s="497">
        <v>7708570611</v>
      </c>
      <c r="S65" s="498">
        <v>9505061706</v>
      </c>
      <c r="T65" s="498">
        <v>117920000</v>
      </c>
      <c r="U65" s="499">
        <v>0</v>
      </c>
      <c r="V65" s="500">
        <v>117920000</v>
      </c>
      <c r="W65" s="502">
        <v>0</v>
      </c>
      <c r="X65" s="498"/>
      <c r="Y65" s="501">
        <v>1796491095</v>
      </c>
      <c r="Z65" s="497">
        <v>14624707361</v>
      </c>
      <c r="AA65" s="498">
        <v>17781841473</v>
      </c>
      <c r="AB65" s="498">
        <v>7767687266</v>
      </c>
      <c r="AC65" s="499">
        <v>0</v>
      </c>
      <c r="AD65" s="501">
        <v>7767687266</v>
      </c>
      <c r="AE65" s="502">
        <v>0</v>
      </c>
      <c r="AF65" s="498"/>
      <c r="AG65" s="501">
        <v>3157134112</v>
      </c>
      <c r="AI65" s="422"/>
      <c r="AJ65" s="1623"/>
    </row>
    <row r="66" spans="1:37" s="153" customFormat="1" ht="22.5" customHeight="1" x14ac:dyDescent="0.25">
      <c r="A66" s="312" t="s">
        <v>256</v>
      </c>
      <c r="B66" s="424">
        <v>4434710860</v>
      </c>
      <c r="C66" s="425">
        <v>4940637694</v>
      </c>
      <c r="D66" s="425">
        <v>4913345726</v>
      </c>
      <c r="E66" s="419">
        <v>0</v>
      </c>
      <c r="F66" s="422">
        <v>4913345726</v>
      </c>
      <c r="G66" s="425">
        <v>0</v>
      </c>
      <c r="H66" s="425">
        <v>0</v>
      </c>
      <c r="I66" s="478">
        <v>505926834</v>
      </c>
      <c r="J66" s="424">
        <v>2250255284</v>
      </c>
      <c r="K66" s="425">
        <v>2752779297</v>
      </c>
      <c r="L66" s="425">
        <v>2366675752</v>
      </c>
      <c r="M66" s="419">
        <v>0</v>
      </c>
      <c r="N66" s="436">
        <v>2366675752</v>
      </c>
      <c r="O66" s="439">
        <v>0</v>
      </c>
      <c r="P66" s="425">
        <v>0</v>
      </c>
      <c r="Q66" s="478">
        <v>502524013</v>
      </c>
      <c r="R66" s="424">
        <v>2164777881</v>
      </c>
      <c r="S66" s="425">
        <v>4070147753</v>
      </c>
      <c r="T66" s="425">
        <v>1576007576</v>
      </c>
      <c r="U66" s="419">
        <v>0</v>
      </c>
      <c r="V66" s="436">
        <v>1576007576</v>
      </c>
      <c r="W66" s="439">
        <v>0</v>
      </c>
      <c r="X66" s="425"/>
      <c r="Y66" s="478">
        <v>1905369872</v>
      </c>
      <c r="Z66" s="424">
        <v>8849744025</v>
      </c>
      <c r="AA66" s="425">
        <v>11763564744</v>
      </c>
      <c r="AB66" s="425">
        <v>8856029054</v>
      </c>
      <c r="AC66" s="419">
        <v>0</v>
      </c>
      <c r="AD66" s="478">
        <v>8856029054</v>
      </c>
      <c r="AE66" s="439">
        <v>0</v>
      </c>
      <c r="AF66" s="425"/>
      <c r="AG66" s="478">
        <v>2913820719</v>
      </c>
      <c r="AI66" s="422"/>
      <c r="AJ66" s="1624"/>
    </row>
    <row r="67" spans="1:37" s="153" customFormat="1" ht="16.5" thickBot="1" x14ac:dyDescent="0.3">
      <c r="A67" s="313" t="s">
        <v>257</v>
      </c>
      <c r="B67" s="479">
        <v>154659321</v>
      </c>
      <c r="C67" s="430">
        <v>307606888</v>
      </c>
      <c r="D67" s="430">
        <v>213564503</v>
      </c>
      <c r="E67" s="503">
        <v>0</v>
      </c>
      <c r="F67" s="422">
        <v>213564503</v>
      </c>
      <c r="G67" s="430">
        <v>0</v>
      </c>
      <c r="H67" s="430">
        <v>0</v>
      </c>
      <c r="I67" s="481">
        <v>152947567</v>
      </c>
      <c r="J67" s="479">
        <v>76511285</v>
      </c>
      <c r="K67" s="430">
        <v>275755888</v>
      </c>
      <c r="L67" s="430">
        <v>156181285</v>
      </c>
      <c r="M67" s="503">
        <v>0</v>
      </c>
      <c r="N67" s="482">
        <v>156181285</v>
      </c>
      <c r="O67" s="483">
        <v>0</v>
      </c>
      <c r="P67" s="430">
        <v>0</v>
      </c>
      <c r="Q67" s="481">
        <v>199244603</v>
      </c>
      <c r="R67" s="479">
        <v>5543792730</v>
      </c>
      <c r="S67" s="430">
        <v>5434913953</v>
      </c>
      <c r="T67" s="430">
        <v>4535752424</v>
      </c>
      <c r="U67" s="503">
        <v>0</v>
      </c>
      <c r="V67" s="482">
        <v>4535752424</v>
      </c>
      <c r="W67" s="483">
        <v>0</v>
      </c>
      <c r="X67" s="430"/>
      <c r="Y67" s="481">
        <v>-108878777</v>
      </c>
      <c r="Z67" s="424">
        <v>5774963336</v>
      </c>
      <c r="AA67" s="430">
        <v>6018276729</v>
      </c>
      <c r="AB67" s="430">
        <v>4905498212</v>
      </c>
      <c r="AC67" s="503">
        <v>0</v>
      </c>
      <c r="AD67" s="481">
        <v>4905498212</v>
      </c>
      <c r="AE67" s="483">
        <v>0</v>
      </c>
      <c r="AF67" s="430"/>
      <c r="AG67" s="481">
        <v>243313393</v>
      </c>
      <c r="AH67" s="376">
        <v>0</v>
      </c>
      <c r="AI67" s="376">
        <v>5993840000</v>
      </c>
      <c r="AJ67" s="376">
        <v>0</v>
      </c>
      <c r="AK67" s="376">
        <v>5993840000</v>
      </c>
    </row>
    <row r="68" spans="1:37" s="153" customFormat="1" ht="21.75" customHeight="1" thickBot="1" x14ac:dyDescent="0.3">
      <c r="A68" s="307" t="s">
        <v>439</v>
      </c>
      <c r="B68" s="338">
        <v>7336045001</v>
      </c>
      <c r="C68" s="467">
        <v>8395938330</v>
      </c>
      <c r="D68" s="467">
        <v>7738317664</v>
      </c>
      <c r="E68" s="467">
        <v>0</v>
      </c>
      <c r="F68" s="358">
        <v>7738317664</v>
      </c>
      <c r="G68" s="467">
        <v>0</v>
      </c>
      <c r="H68" s="467"/>
      <c r="I68" s="342">
        <v>1059893329</v>
      </c>
      <c r="J68" s="338">
        <v>2399762602</v>
      </c>
      <c r="K68" s="467">
        <v>3113309997</v>
      </c>
      <c r="L68" s="467">
        <v>2575553369</v>
      </c>
      <c r="M68" s="467">
        <v>0</v>
      </c>
      <c r="N68" s="358">
        <v>2575553369</v>
      </c>
      <c r="O68" s="340">
        <v>0</v>
      </c>
      <c r="P68" s="467"/>
      <c r="Q68" s="342">
        <v>713547395</v>
      </c>
      <c r="R68" s="338">
        <v>24997593836</v>
      </c>
      <c r="S68" s="467">
        <v>28131217806</v>
      </c>
      <c r="T68" s="467">
        <v>117920000</v>
      </c>
      <c r="U68" s="467">
        <v>0</v>
      </c>
      <c r="V68" s="358">
        <v>117920000</v>
      </c>
      <c r="W68" s="340">
        <v>0</v>
      </c>
      <c r="X68" s="467"/>
      <c r="Y68" s="342">
        <v>3133623970</v>
      </c>
      <c r="Z68" s="338">
        <v>34733401439</v>
      </c>
      <c r="AA68" s="467">
        <v>39640466133</v>
      </c>
      <c r="AB68" s="467">
        <v>10431791033</v>
      </c>
      <c r="AC68" s="467">
        <v>0</v>
      </c>
      <c r="AD68" s="342">
        <v>10431791033</v>
      </c>
      <c r="AE68" s="340">
        <v>0</v>
      </c>
      <c r="AF68" s="467"/>
      <c r="AG68" s="342">
        <v>4907064694</v>
      </c>
    </row>
    <row r="69" spans="1:37" s="314" customFormat="1" ht="41.45" customHeight="1" x14ac:dyDescent="0.25">
      <c r="A69" s="1586" t="s">
        <v>1100</v>
      </c>
      <c r="B69" s="504"/>
      <c r="C69" s="505"/>
      <c r="D69" s="505"/>
      <c r="E69" s="506"/>
      <c r="F69" s="507"/>
      <c r="G69" s="505"/>
      <c r="H69" s="508"/>
      <c r="I69" s="509"/>
      <c r="J69" s="504"/>
      <c r="K69" s="505"/>
      <c r="L69" s="505"/>
      <c r="M69" s="506"/>
      <c r="N69" s="507"/>
      <c r="O69" s="510"/>
      <c r="P69" s="508"/>
      <c r="Q69" s="509"/>
      <c r="R69" s="504"/>
      <c r="S69" s="505"/>
      <c r="T69" s="505"/>
      <c r="U69" s="506"/>
      <c r="V69" s="507"/>
      <c r="W69" s="510"/>
      <c r="X69" s="508"/>
      <c r="Y69" s="509"/>
      <c r="Z69" s="504">
        <v>-6429080938</v>
      </c>
      <c r="AA69" s="505">
        <v>-7614080339</v>
      </c>
      <c r="AB69" s="505">
        <v>-6632889582</v>
      </c>
      <c r="AC69" s="1631">
        <v>0</v>
      </c>
      <c r="AD69" s="1632">
        <v>-6632889582</v>
      </c>
      <c r="AE69" s="510">
        <v>0</v>
      </c>
      <c r="AF69" s="508"/>
      <c r="AG69" s="509">
        <v>-1184999401</v>
      </c>
      <c r="AH69" s="1609">
        <v>0</v>
      </c>
      <c r="AI69" s="1609">
        <v>-6632889582</v>
      </c>
      <c r="AJ69" s="1609">
        <v>0</v>
      </c>
      <c r="AK69" s="1609">
        <v>-6632889582</v>
      </c>
    </row>
    <row r="70" spans="1:37" s="276" customFormat="1" ht="33" customHeight="1" thickBot="1" x14ac:dyDescent="0.3">
      <c r="A70" s="1587" t="s">
        <v>1101</v>
      </c>
      <c r="B70" s="511"/>
      <c r="C70" s="512"/>
      <c r="D70" s="512"/>
      <c r="E70" s="513"/>
      <c r="F70" s="392"/>
      <c r="G70" s="512"/>
      <c r="H70" s="512"/>
      <c r="I70" s="394"/>
      <c r="J70" s="511"/>
      <c r="K70" s="512"/>
      <c r="L70" s="512"/>
      <c r="M70" s="513"/>
      <c r="N70" s="392"/>
      <c r="O70" s="514"/>
      <c r="P70" s="512"/>
      <c r="Q70" s="394"/>
      <c r="R70" s="511"/>
      <c r="S70" s="512"/>
      <c r="T70" s="512"/>
      <c r="U70" s="513"/>
      <c r="V70" s="392"/>
      <c r="W70" s="514"/>
      <c r="X70" s="512"/>
      <c r="Y70" s="394"/>
      <c r="Z70" s="511">
        <v>-164851960</v>
      </c>
      <c r="AA70" s="512">
        <v>-525306421</v>
      </c>
      <c r="AB70" s="1628">
        <v>-305249390</v>
      </c>
      <c r="AC70" s="1629">
        <v>0</v>
      </c>
      <c r="AD70" s="1630">
        <v>-305249390</v>
      </c>
      <c r="AE70" s="514">
        <v>0</v>
      </c>
      <c r="AF70" s="512"/>
      <c r="AG70" s="394">
        <v>-360454461</v>
      </c>
      <c r="AH70" s="1609">
        <v>0</v>
      </c>
      <c r="AI70" s="1609">
        <v>-305249390</v>
      </c>
      <c r="AJ70" s="1609">
        <v>0</v>
      </c>
      <c r="AK70" s="1609">
        <v>-305249390</v>
      </c>
    </row>
    <row r="71" spans="1:37" s="316" customFormat="1" ht="26.25" customHeight="1" thickBot="1" x14ac:dyDescent="0.3">
      <c r="A71" s="315" t="s">
        <v>1102</v>
      </c>
      <c r="B71" s="515"/>
      <c r="C71" s="516"/>
      <c r="D71" s="516"/>
      <c r="E71" s="517"/>
      <c r="F71" s="518"/>
      <c r="G71" s="516"/>
      <c r="H71" s="516"/>
      <c r="I71" s="519"/>
      <c r="J71" s="515"/>
      <c r="K71" s="516"/>
      <c r="L71" s="516"/>
      <c r="M71" s="517"/>
      <c r="N71" s="518"/>
      <c r="O71" s="520"/>
      <c r="P71" s="516"/>
      <c r="Q71" s="519"/>
      <c r="R71" s="515"/>
      <c r="S71" s="516"/>
      <c r="T71" s="516"/>
      <c r="U71" s="517"/>
      <c r="V71" s="518"/>
      <c r="W71" s="520"/>
      <c r="X71" s="516"/>
      <c r="Y71" s="519"/>
      <c r="Z71" s="515">
        <v>-6593932898</v>
      </c>
      <c r="AA71" s="516">
        <v>-8139386760</v>
      </c>
      <c r="AB71" s="516">
        <v>-6938138972</v>
      </c>
      <c r="AC71" s="517">
        <v>0</v>
      </c>
      <c r="AD71" s="519">
        <v>-6938138972</v>
      </c>
      <c r="AE71" s="520">
        <v>0</v>
      </c>
      <c r="AF71" s="516"/>
      <c r="AG71" s="519">
        <v>-1545453862</v>
      </c>
      <c r="AH71" s="1609">
        <v>0</v>
      </c>
      <c r="AI71" s="1609">
        <v>-6938138972</v>
      </c>
      <c r="AJ71" s="1609">
        <v>0</v>
      </c>
      <c r="AK71" s="1609">
        <v>-6938138972</v>
      </c>
    </row>
    <row r="72" spans="1:37" s="259" customFormat="1" ht="18" hidden="1" customHeight="1" thickBot="1" x14ac:dyDescent="0.3">
      <c r="A72" s="285" t="s">
        <v>663</v>
      </c>
      <c r="B72" s="338"/>
      <c r="C72" s="467"/>
      <c r="D72" s="467"/>
      <c r="E72" s="521"/>
      <c r="F72" s="467"/>
      <c r="G72" s="467"/>
      <c r="H72" s="522"/>
      <c r="I72" s="372"/>
      <c r="J72" s="338">
        <v>0</v>
      </c>
      <c r="K72" s="467">
        <v>0</v>
      </c>
      <c r="L72" s="467">
        <v>0</v>
      </c>
      <c r="M72" s="521">
        <v>0</v>
      </c>
      <c r="N72" s="467"/>
      <c r="O72" s="340">
        <v>0</v>
      </c>
      <c r="P72" s="522"/>
      <c r="Q72" s="372">
        <v>0</v>
      </c>
      <c r="R72" s="338">
        <v>0</v>
      </c>
      <c r="S72" s="467">
        <v>0</v>
      </c>
      <c r="T72" s="467">
        <v>0</v>
      </c>
      <c r="U72" s="521">
        <v>0</v>
      </c>
      <c r="V72" s="467">
        <v>0</v>
      </c>
      <c r="W72" s="340">
        <v>0</v>
      </c>
      <c r="X72" s="522"/>
      <c r="Y72" s="372">
        <v>0</v>
      </c>
      <c r="Z72" s="338">
        <v>0</v>
      </c>
      <c r="AA72" s="467">
        <v>0</v>
      </c>
      <c r="AB72" s="467">
        <v>0</v>
      </c>
      <c r="AC72" s="521">
        <v>0</v>
      </c>
      <c r="AD72" s="341">
        <v>0</v>
      </c>
      <c r="AE72" s="340">
        <v>0</v>
      </c>
      <c r="AF72" s="522"/>
      <c r="AG72" s="372">
        <v>0</v>
      </c>
      <c r="AH72" s="1609">
        <v>0</v>
      </c>
      <c r="AI72" s="1609">
        <v>0</v>
      </c>
      <c r="AJ72" s="1609">
        <v>0</v>
      </c>
      <c r="AK72" s="1609">
        <v>0</v>
      </c>
    </row>
    <row r="73" spans="1:37" s="318" customFormat="1" ht="21" customHeight="1" thickBot="1" x14ac:dyDescent="0.3">
      <c r="A73" s="317" t="s">
        <v>637</v>
      </c>
      <c r="B73" s="523"/>
      <c r="C73" s="524"/>
      <c r="D73" s="524"/>
      <c r="E73" s="525"/>
      <c r="F73" s="524"/>
      <c r="G73" s="524"/>
      <c r="H73" s="524"/>
      <c r="I73" s="526"/>
      <c r="J73" s="523"/>
      <c r="K73" s="524"/>
      <c r="L73" s="524"/>
      <c r="M73" s="525"/>
      <c r="N73" s="524"/>
      <c r="O73" s="527"/>
      <c r="P73" s="524"/>
      <c r="Q73" s="526"/>
      <c r="R73" s="523"/>
      <c r="S73" s="524"/>
      <c r="T73" s="524"/>
      <c r="U73" s="525"/>
      <c r="V73" s="524"/>
      <c r="W73" s="527"/>
      <c r="X73" s="524"/>
      <c r="Y73" s="526"/>
      <c r="Z73" s="523">
        <v>-6593932898</v>
      </c>
      <c r="AA73" s="524">
        <v>-8139386760</v>
      </c>
      <c r="AB73" s="524">
        <v>-6938138972</v>
      </c>
      <c r="AC73" s="525">
        <v>0</v>
      </c>
      <c r="AD73" s="1036">
        <v>-6938138972</v>
      </c>
      <c r="AE73" s="527">
        <v>0</v>
      </c>
      <c r="AF73" s="524"/>
      <c r="AG73" s="526">
        <v>-1545453862</v>
      </c>
      <c r="AH73" s="1609">
        <v>0</v>
      </c>
      <c r="AI73" s="1609">
        <v>-6938138972</v>
      </c>
      <c r="AJ73" s="1609">
        <v>0</v>
      </c>
      <c r="AK73" s="1609">
        <v>-6938138972</v>
      </c>
    </row>
    <row r="74" spans="1:37" s="1262" customFormat="1" ht="34.5" customHeight="1" thickBot="1" x14ac:dyDescent="0.3">
      <c r="A74" s="1260" t="s">
        <v>440</v>
      </c>
      <c r="B74" s="1255">
        <v>7336045001</v>
      </c>
      <c r="C74" s="1255">
        <v>8395938330</v>
      </c>
      <c r="D74" s="1258">
        <v>7738317664</v>
      </c>
      <c r="E74" s="1272">
        <v>0</v>
      </c>
      <c r="F74" s="1272">
        <v>7738317664</v>
      </c>
      <c r="G74" s="1272">
        <v>0</v>
      </c>
      <c r="H74" s="1272"/>
      <c r="I74" s="1272">
        <v>1059893329</v>
      </c>
      <c r="J74" s="1272">
        <v>2399762602</v>
      </c>
      <c r="K74" s="1272">
        <v>3113309997</v>
      </c>
      <c r="L74" s="1272">
        <v>2575553369</v>
      </c>
      <c r="M74" s="1272">
        <v>0</v>
      </c>
      <c r="N74" s="1272">
        <v>2575553369</v>
      </c>
      <c r="O74" s="1272">
        <v>0</v>
      </c>
      <c r="P74" s="1272"/>
      <c r="Q74" s="1272">
        <v>713547395</v>
      </c>
      <c r="R74" s="1272">
        <v>24997593836</v>
      </c>
      <c r="S74" s="1272">
        <v>28131217806</v>
      </c>
      <c r="T74" s="1272">
        <v>117920000</v>
      </c>
      <c r="U74" s="1272">
        <v>0</v>
      </c>
      <c r="V74" s="1272">
        <v>117920000</v>
      </c>
      <c r="W74" s="1272">
        <v>0</v>
      </c>
      <c r="X74" s="1272"/>
      <c r="Y74" s="1272">
        <v>3133623970</v>
      </c>
      <c r="Z74" s="1272">
        <v>28139468541</v>
      </c>
      <c r="AA74" s="1272">
        <v>31501079373</v>
      </c>
      <c r="AB74" s="1272">
        <v>3493652061</v>
      </c>
      <c r="AC74" s="1272">
        <v>0</v>
      </c>
      <c r="AD74" s="1256">
        <v>3493652061</v>
      </c>
      <c r="AE74" s="1256">
        <v>0</v>
      </c>
      <c r="AF74" s="1255"/>
      <c r="AG74" s="1255">
        <v>3361610832</v>
      </c>
      <c r="AH74" s="1609">
        <v>0</v>
      </c>
      <c r="AI74" s="1609">
        <v>-6938138972</v>
      </c>
      <c r="AJ74" s="1609">
        <v>0</v>
      </c>
      <c r="AK74" s="1609">
        <v>-6938138972</v>
      </c>
    </row>
    <row r="75" spans="1:37" s="153" customFormat="1" ht="15.75" x14ac:dyDescent="0.25">
      <c r="A75" s="274"/>
      <c r="B75" s="528"/>
      <c r="C75" s="528"/>
      <c r="D75" s="528"/>
      <c r="E75" s="529"/>
      <c r="F75" s="529"/>
      <c r="G75" s="529"/>
      <c r="H75" s="529"/>
      <c r="I75" s="529"/>
      <c r="J75" s="529"/>
      <c r="K75" s="529"/>
      <c r="L75" s="528"/>
      <c r="M75" s="528"/>
      <c r="N75" s="529"/>
      <c r="O75" s="529"/>
      <c r="P75" s="529"/>
      <c r="Q75" s="529"/>
      <c r="R75" s="529"/>
      <c r="S75" s="529"/>
      <c r="T75" s="528"/>
      <c r="U75" s="528"/>
      <c r="V75" s="529"/>
      <c r="W75" s="529"/>
      <c r="X75" s="529"/>
      <c r="Y75" s="529"/>
      <c r="Z75" s="529"/>
      <c r="AA75" s="529"/>
      <c r="AB75" s="529"/>
      <c r="AC75" s="529"/>
      <c r="AD75" s="528"/>
      <c r="AE75" s="528"/>
      <c r="AF75" s="528"/>
      <c r="AG75" s="529"/>
    </row>
    <row r="76" spans="1:37" s="153" customFormat="1" ht="15.75" x14ac:dyDescent="0.25">
      <c r="A76" s="274"/>
      <c r="B76" s="528">
        <v>0</v>
      </c>
      <c r="C76" s="528">
        <v>0</v>
      </c>
      <c r="D76" s="528">
        <v>0</v>
      </c>
      <c r="E76" s="528">
        <v>0</v>
      </c>
      <c r="F76" s="528">
        <v>0</v>
      </c>
      <c r="G76" s="528">
        <v>0</v>
      </c>
      <c r="H76" s="528">
        <v>0</v>
      </c>
      <c r="I76" s="528">
        <v>0</v>
      </c>
      <c r="J76" s="528">
        <v>0</v>
      </c>
      <c r="K76" s="528">
        <v>0</v>
      </c>
      <c r="L76" s="528">
        <v>0</v>
      </c>
      <c r="M76" s="528">
        <v>0</v>
      </c>
      <c r="N76" s="528">
        <v>0</v>
      </c>
      <c r="O76" s="528">
        <v>0</v>
      </c>
      <c r="P76" s="528">
        <v>0</v>
      </c>
      <c r="Q76" s="528">
        <v>0</v>
      </c>
      <c r="R76" s="528">
        <v>0</v>
      </c>
      <c r="S76" s="528">
        <v>0</v>
      </c>
      <c r="T76" s="528">
        <v>0</v>
      </c>
      <c r="U76" s="528">
        <v>0</v>
      </c>
      <c r="V76" s="528">
        <v>0</v>
      </c>
      <c r="W76" s="528">
        <v>0</v>
      </c>
      <c r="X76" s="528">
        <v>0</v>
      </c>
      <c r="Y76" s="528">
        <v>0</v>
      </c>
      <c r="Z76" s="528">
        <v>0</v>
      </c>
      <c r="AA76" s="528">
        <v>0</v>
      </c>
      <c r="AB76" s="528">
        <v>-6938138972</v>
      </c>
      <c r="AC76" s="528">
        <v>0</v>
      </c>
      <c r="AD76" s="528">
        <v>-6938138972</v>
      </c>
      <c r="AE76" s="528">
        <v>0</v>
      </c>
      <c r="AF76" s="528">
        <v>0</v>
      </c>
      <c r="AG76" s="528">
        <v>0</v>
      </c>
    </row>
  </sheetData>
  <mergeCells count="6">
    <mergeCell ref="A3:AD3"/>
    <mergeCell ref="AC4:AD4"/>
    <mergeCell ref="B5:I5"/>
    <mergeCell ref="J5:Q5"/>
    <mergeCell ref="R5:Y5"/>
    <mergeCell ref="Z5:AG5"/>
  </mergeCells>
  <phoneticPr fontId="13" type="noConversion"/>
  <printOptions horizontalCentered="1"/>
  <pageMargins left="0.23622047244094491" right="0.23622047244094491" top="0.55118110236220474" bottom="0.74803149606299213" header="0.31496062992125984" footer="0.31496062992125984"/>
  <pageSetup paperSize="9" scale="58" firstPageNumber="3" orientation="landscape" r:id="rId1"/>
  <headerFooter alignWithMargins="0">
    <oddHeader>&amp;R&amp;"Times New Roman,Félkövér"3. melléklet a(z) ...../2022.(     ) önkormányzati rendelethez</oddHeader>
    <oddFooter>&amp;C&amp;P. oldal</oddFooter>
  </headerFooter>
  <rowBreaks count="1" manualBreakCount="1">
    <brk id="46" max="3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6">
    <tabColor rgb="FF92D050"/>
  </sheetPr>
  <dimension ref="A1:AK64"/>
  <sheetViews>
    <sheetView view="pageBreakPreview" zoomScaleNormal="100" zoomScaleSheetLayoutView="100" workbookViewId="0">
      <pane xSplit="1" ySplit="5" topLeftCell="B49" activePane="bottomRight" state="frozen"/>
      <selection activeCell="I19" sqref="I19"/>
      <selection pane="topRight" activeCell="I19" sqref="I19"/>
      <selection pane="bottomLeft" activeCell="I19" sqref="I19"/>
      <selection pane="bottomRight" activeCell="AA62" sqref="AA62"/>
    </sheetView>
  </sheetViews>
  <sheetFormatPr defaultColWidth="9.140625" defaultRowHeight="12.75" x14ac:dyDescent="0.2"/>
  <cols>
    <col min="1" max="1" width="56.7109375" style="319" customWidth="1"/>
    <col min="2" max="2" width="15.5703125" style="533" customWidth="1"/>
    <col min="3" max="3" width="15.42578125" style="533" customWidth="1"/>
    <col min="4" max="4" width="16.7109375" style="533" hidden="1" customWidth="1"/>
    <col min="5" max="5" width="15.140625" style="533" hidden="1" customWidth="1"/>
    <col min="6" max="7" width="16" style="533" hidden="1" customWidth="1"/>
    <col min="8" max="8" width="10.85546875" style="533" hidden="1" customWidth="1"/>
    <col min="9" max="9" width="15.7109375" style="533" customWidth="1"/>
    <col min="10" max="10" width="15.42578125" style="533" customWidth="1"/>
    <col min="11" max="11" width="15.85546875" style="533" customWidth="1"/>
    <col min="12" max="12" width="17.42578125" style="533" hidden="1" customWidth="1"/>
    <col min="13" max="13" width="15.85546875" style="533" hidden="1" customWidth="1"/>
    <col min="14" max="14" width="17.7109375" style="533" hidden="1" customWidth="1"/>
    <col min="15" max="15" width="15.85546875" style="533" hidden="1" customWidth="1"/>
    <col min="16" max="16" width="11.140625" style="533" hidden="1" customWidth="1"/>
    <col min="17" max="17" width="15.5703125" style="533" customWidth="1"/>
    <col min="18" max="18" width="17" style="533" customWidth="1"/>
    <col min="19" max="19" width="16.5703125" style="533" customWidth="1"/>
    <col min="20" max="20" width="17.42578125" style="533" hidden="1" customWidth="1"/>
    <col min="21" max="21" width="15.85546875" style="533" hidden="1" customWidth="1"/>
    <col min="22" max="22" width="17.7109375" style="533" hidden="1" customWidth="1"/>
    <col min="23" max="23" width="15.85546875" style="533" hidden="1" customWidth="1"/>
    <col min="24" max="24" width="11.140625" style="533" hidden="1" customWidth="1"/>
    <col min="25" max="25" width="16.7109375" style="533" customWidth="1"/>
    <col min="26" max="26" width="16.85546875" style="533" customWidth="1"/>
    <col min="27" max="27" width="17" style="533" customWidth="1"/>
    <col min="28" max="28" width="16.7109375" style="533" hidden="1" customWidth="1"/>
    <col min="29" max="29" width="16.140625" style="533" hidden="1" customWidth="1"/>
    <col min="30" max="30" width="16.7109375" style="533" hidden="1" customWidth="1"/>
    <col min="31" max="31" width="15.140625" style="533" hidden="1" customWidth="1"/>
    <col min="32" max="32" width="10.85546875" style="533" hidden="1" customWidth="1"/>
    <col min="33" max="34" width="16.42578125" style="323" customWidth="1"/>
    <col min="35" max="35" width="15.5703125" style="151" hidden="1" customWidth="1"/>
    <col min="36" max="36" width="0" style="151" hidden="1" customWidth="1"/>
    <col min="37" max="37" width="13.85546875" style="151" hidden="1" customWidth="1"/>
    <col min="38" max="16384" width="9.140625" style="151"/>
  </cols>
  <sheetData>
    <row r="1" spans="1:35" s="154" customFormat="1" ht="21.75" customHeight="1" x14ac:dyDescent="0.3">
      <c r="A1" s="1956" t="s">
        <v>1318</v>
      </c>
      <c r="B1" s="1956"/>
      <c r="C1" s="1956"/>
      <c r="D1" s="1961"/>
      <c r="E1" s="1961"/>
      <c r="F1" s="1961"/>
      <c r="G1" s="1961"/>
      <c r="H1" s="1961"/>
      <c r="I1" s="1961"/>
      <c r="J1" s="1961"/>
      <c r="K1" s="1961"/>
      <c r="L1" s="1961"/>
      <c r="M1" s="1961"/>
      <c r="N1" s="1961"/>
      <c r="O1" s="1961"/>
      <c r="P1" s="1961"/>
      <c r="Q1" s="1961"/>
      <c r="R1" s="1961"/>
      <c r="S1" s="1961"/>
      <c r="T1" s="1961"/>
      <c r="U1" s="1961"/>
      <c r="V1" s="1961"/>
      <c r="W1" s="1961"/>
      <c r="X1" s="1961"/>
      <c r="Y1" s="1961"/>
      <c r="Z1" s="1961"/>
      <c r="AA1" s="1961"/>
      <c r="AB1" s="1961"/>
      <c r="AC1" s="1961"/>
      <c r="AD1" s="1961"/>
      <c r="AE1" s="530"/>
      <c r="AF1" s="530"/>
      <c r="AG1" s="531"/>
      <c r="AH1" s="531"/>
    </row>
    <row r="2" spans="1:35" ht="34.5" customHeight="1" thickBot="1" x14ac:dyDescent="0.25">
      <c r="A2" s="296"/>
      <c r="B2" s="407"/>
      <c r="C2" s="407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1578"/>
      <c r="AD2" s="1578" t="s">
        <v>569</v>
      </c>
      <c r="AE2" s="324"/>
      <c r="AF2" s="324"/>
      <c r="AG2" s="325" t="s">
        <v>812</v>
      </c>
      <c r="AH2" s="1689"/>
    </row>
    <row r="3" spans="1:35" s="1262" customFormat="1" ht="38.25" customHeight="1" thickBot="1" x14ac:dyDescent="0.3">
      <c r="A3" s="1265" t="s">
        <v>71</v>
      </c>
      <c r="B3" s="1958" t="s">
        <v>772</v>
      </c>
      <c r="C3" s="1959"/>
      <c r="D3" s="1959"/>
      <c r="E3" s="1959"/>
      <c r="F3" s="1959"/>
      <c r="G3" s="1959"/>
      <c r="H3" s="1959"/>
      <c r="I3" s="1960"/>
      <c r="J3" s="1958" t="s">
        <v>771</v>
      </c>
      <c r="K3" s="1959"/>
      <c r="L3" s="1959"/>
      <c r="M3" s="1959"/>
      <c r="N3" s="1959"/>
      <c r="O3" s="1959"/>
      <c r="P3" s="1959"/>
      <c r="Q3" s="1960"/>
      <c r="R3" s="1958" t="s">
        <v>291</v>
      </c>
      <c r="S3" s="1959"/>
      <c r="T3" s="1959"/>
      <c r="U3" s="1959"/>
      <c r="V3" s="1959"/>
      <c r="W3" s="1959"/>
      <c r="X3" s="1959"/>
      <c r="Y3" s="1960"/>
      <c r="Z3" s="1958" t="s">
        <v>773</v>
      </c>
      <c r="AA3" s="1959"/>
      <c r="AB3" s="1959"/>
      <c r="AC3" s="1959"/>
      <c r="AD3" s="1959"/>
      <c r="AE3" s="1959"/>
      <c r="AF3" s="1959"/>
      <c r="AG3" s="1960"/>
      <c r="AH3" s="1916"/>
    </row>
    <row r="4" spans="1:35" s="1262" customFormat="1" ht="67.5" customHeight="1" thickBot="1" x14ac:dyDescent="0.3">
      <c r="A4" s="1266" t="s">
        <v>660</v>
      </c>
      <c r="B4" s="1251" t="s">
        <v>1195</v>
      </c>
      <c r="C4" s="1251" t="s">
        <v>1194</v>
      </c>
      <c r="D4" s="1251" t="s">
        <v>1284</v>
      </c>
      <c r="E4" s="1251" t="s">
        <v>766</v>
      </c>
      <c r="F4" s="1251" t="s">
        <v>1300</v>
      </c>
      <c r="G4" s="1251" t="s">
        <v>750</v>
      </c>
      <c r="H4" s="1251" t="s">
        <v>687</v>
      </c>
      <c r="I4" s="1251" t="s">
        <v>774</v>
      </c>
      <c r="J4" s="1251" t="s">
        <v>1195</v>
      </c>
      <c r="K4" s="1251" t="s">
        <v>1194</v>
      </c>
      <c r="L4" s="1251" t="s">
        <v>1284</v>
      </c>
      <c r="M4" s="1251" t="s">
        <v>766</v>
      </c>
      <c r="N4" s="1251" t="s">
        <v>1300</v>
      </c>
      <c r="O4" s="1251" t="s">
        <v>750</v>
      </c>
      <c r="P4" s="1251" t="s">
        <v>687</v>
      </c>
      <c r="Q4" s="1251" t="s">
        <v>774</v>
      </c>
      <c r="R4" s="1251" t="s">
        <v>1105</v>
      </c>
      <c r="S4" s="1251" t="s">
        <v>1194</v>
      </c>
      <c r="T4" s="1251" t="s">
        <v>1284</v>
      </c>
      <c r="U4" s="1251" t="s">
        <v>766</v>
      </c>
      <c r="V4" s="1251" t="s">
        <v>1300</v>
      </c>
      <c r="W4" s="1251" t="s">
        <v>750</v>
      </c>
      <c r="X4" s="1251" t="s">
        <v>687</v>
      </c>
      <c r="Y4" s="1251" t="s">
        <v>774</v>
      </c>
      <c r="Z4" s="1251" t="s">
        <v>1195</v>
      </c>
      <c r="AA4" s="1251" t="s">
        <v>1194</v>
      </c>
      <c r="AB4" s="1251" t="s">
        <v>1284</v>
      </c>
      <c r="AC4" s="1251" t="s">
        <v>766</v>
      </c>
      <c r="AD4" s="1251" t="s">
        <v>1300</v>
      </c>
      <c r="AE4" s="1576" t="s">
        <v>750</v>
      </c>
      <c r="AF4" s="1251" t="s">
        <v>687</v>
      </c>
      <c r="AG4" s="1251" t="s">
        <v>774</v>
      </c>
      <c r="AH4" s="1919"/>
    </row>
    <row r="5" spans="1:35" s="259" customFormat="1" ht="13.5" customHeight="1" thickBot="1" x14ac:dyDescent="0.25">
      <c r="A5" s="1944" t="s">
        <v>267</v>
      </c>
      <c r="B5" s="1945" t="s">
        <v>267</v>
      </c>
      <c r="C5" s="1945" t="s">
        <v>224</v>
      </c>
      <c r="D5" s="1945" t="s">
        <v>224</v>
      </c>
      <c r="E5" s="1945" t="s">
        <v>222</v>
      </c>
      <c r="F5" s="1945" t="s">
        <v>223</v>
      </c>
      <c r="G5" s="1945" t="s">
        <v>61</v>
      </c>
      <c r="H5" s="1945" t="s">
        <v>62</v>
      </c>
      <c r="I5" s="1945" t="s">
        <v>222</v>
      </c>
      <c r="J5" s="1945" t="s">
        <v>223</v>
      </c>
      <c r="K5" s="1945" t="s">
        <v>60</v>
      </c>
      <c r="L5" s="1945" t="s">
        <v>60</v>
      </c>
      <c r="M5" s="1945" t="s">
        <v>61</v>
      </c>
      <c r="N5" s="1945" t="s">
        <v>62</v>
      </c>
      <c r="O5" s="1945" t="s">
        <v>25</v>
      </c>
      <c r="P5" s="1945" t="s">
        <v>26</v>
      </c>
      <c r="Q5" s="1945" t="s">
        <v>61</v>
      </c>
      <c r="R5" s="1945" t="s">
        <v>62</v>
      </c>
      <c r="S5" s="1945" t="s">
        <v>65</v>
      </c>
      <c r="T5" s="1945" t="s">
        <v>65</v>
      </c>
      <c r="U5" s="1945" t="s">
        <v>66</v>
      </c>
      <c r="V5" s="1945" t="s">
        <v>230</v>
      </c>
      <c r="W5" s="1945" t="s">
        <v>64</v>
      </c>
      <c r="X5" s="1945" t="s">
        <v>269</v>
      </c>
      <c r="Y5" s="1945" t="s">
        <v>66</v>
      </c>
      <c r="Z5" s="1945" t="s">
        <v>230</v>
      </c>
      <c r="AA5" s="1945" t="s">
        <v>67</v>
      </c>
      <c r="AB5" s="1945" t="s">
        <v>67</v>
      </c>
      <c r="AC5" s="1945" t="s">
        <v>23</v>
      </c>
      <c r="AD5" s="1945" t="s">
        <v>24</v>
      </c>
      <c r="AE5" s="1946" t="s">
        <v>49</v>
      </c>
      <c r="AF5" s="1945" t="s">
        <v>50</v>
      </c>
      <c r="AG5" s="1945" t="s">
        <v>23</v>
      </c>
      <c r="AH5" s="492"/>
    </row>
    <row r="6" spans="1:35" s="5" customFormat="1" ht="39.75" customHeight="1" thickBot="1" x14ac:dyDescent="0.3">
      <c r="A6" s="933" t="s">
        <v>405</v>
      </c>
      <c r="B6" s="412"/>
      <c r="C6" s="412"/>
      <c r="D6" s="953"/>
      <c r="E6" s="954"/>
      <c r="F6" s="954"/>
      <c r="G6" s="954"/>
      <c r="H6" s="954"/>
      <c r="I6" s="954"/>
      <c r="J6" s="412"/>
      <c r="K6" s="412"/>
      <c r="L6" s="953"/>
      <c r="M6" s="954"/>
      <c r="N6" s="954"/>
      <c r="O6" s="954"/>
      <c r="P6" s="954"/>
      <c r="Q6" s="954"/>
      <c r="R6" s="412"/>
      <c r="S6" s="412"/>
      <c r="T6" s="953"/>
      <c r="U6" s="954"/>
      <c r="V6" s="954"/>
      <c r="W6" s="954"/>
      <c r="X6" s="954"/>
      <c r="Y6" s="954"/>
      <c r="Z6" s="412"/>
      <c r="AA6" s="412"/>
      <c r="AB6" s="953"/>
      <c r="AC6" s="954"/>
      <c r="AD6" s="955"/>
      <c r="AE6" s="412"/>
      <c r="AF6" s="954"/>
      <c r="AG6" s="955"/>
      <c r="AH6" s="413"/>
    </row>
    <row r="7" spans="1:35" s="133" customFormat="1" ht="37.5" customHeight="1" thickBot="1" x14ac:dyDescent="0.25">
      <c r="A7" s="866" t="s">
        <v>399</v>
      </c>
      <c r="B7" s="502">
        <v>4744402000</v>
      </c>
      <c r="C7" s="498">
        <v>5656854839</v>
      </c>
      <c r="D7" s="498">
        <v>4822407716</v>
      </c>
      <c r="E7" s="500">
        <v>0</v>
      </c>
      <c r="F7" s="864">
        <v>4822407716</v>
      </c>
      <c r="G7" s="498">
        <v>0</v>
      </c>
      <c r="H7" s="500"/>
      <c r="I7" s="862">
        <v>912452839</v>
      </c>
      <c r="J7" s="497">
        <v>1608249415</v>
      </c>
      <c r="K7" s="498">
        <v>1987333551</v>
      </c>
      <c r="L7" s="498">
        <v>1599035020</v>
      </c>
      <c r="M7" s="500">
        <v>0</v>
      </c>
      <c r="N7" s="864">
        <v>1599035020</v>
      </c>
      <c r="O7" s="498">
        <v>0</v>
      </c>
      <c r="P7" s="500"/>
      <c r="Q7" s="862">
        <v>379084136</v>
      </c>
      <c r="R7" s="497">
        <v>236733719</v>
      </c>
      <c r="S7" s="498">
        <v>269782465</v>
      </c>
      <c r="T7" s="498">
        <v>0</v>
      </c>
      <c r="U7" s="500">
        <v>0</v>
      </c>
      <c r="V7" s="864">
        <v>0</v>
      </c>
      <c r="W7" s="863">
        <v>0</v>
      </c>
      <c r="X7" s="500"/>
      <c r="Y7" s="862">
        <v>33048746</v>
      </c>
      <c r="Z7" s="497">
        <v>6589385134</v>
      </c>
      <c r="AA7" s="498">
        <v>7913970855</v>
      </c>
      <c r="AB7" s="498">
        <v>6421442736</v>
      </c>
      <c r="AC7" s="500">
        <v>0</v>
      </c>
      <c r="AD7" s="862">
        <v>6421442736</v>
      </c>
      <c r="AE7" s="500">
        <v>0</v>
      </c>
      <c r="AF7" s="500"/>
      <c r="AG7" s="862">
        <v>1324585721</v>
      </c>
      <c r="AH7" s="1026"/>
    </row>
    <row r="8" spans="1:35" s="133" customFormat="1" ht="15.75" hidden="1" x14ac:dyDescent="0.2">
      <c r="A8" s="934" t="s">
        <v>252</v>
      </c>
      <c r="B8" s="956">
        <v>4744402000</v>
      </c>
      <c r="C8" s="957">
        <v>5656854839</v>
      </c>
      <c r="D8" s="957">
        <v>4822407716</v>
      </c>
      <c r="E8" s="958">
        <v>0</v>
      </c>
      <c r="F8" s="956">
        <v>4822407716</v>
      </c>
      <c r="G8" s="957">
        <v>0</v>
      </c>
      <c r="H8" s="959"/>
      <c r="I8" s="960">
        <v>912452839</v>
      </c>
      <c r="J8" s="961">
        <v>1608249415</v>
      </c>
      <c r="K8" s="957">
        <v>1987333551</v>
      </c>
      <c r="L8" s="957">
        <v>1599035020</v>
      </c>
      <c r="M8" s="958">
        <v>0</v>
      </c>
      <c r="N8" s="956">
        <v>1599035020</v>
      </c>
      <c r="O8" s="957">
        <v>0</v>
      </c>
      <c r="P8" s="959"/>
      <c r="Q8" s="960">
        <v>379084136</v>
      </c>
      <c r="R8" s="961">
        <v>236733719</v>
      </c>
      <c r="S8" s="957">
        <v>269782465</v>
      </c>
      <c r="T8" s="957">
        <v>0</v>
      </c>
      <c r="U8" s="958">
        <v>0</v>
      </c>
      <c r="V8" s="956">
        <v>0</v>
      </c>
      <c r="W8" s="962">
        <v>0</v>
      </c>
      <c r="X8" s="959"/>
      <c r="Y8" s="960">
        <v>33048746</v>
      </c>
      <c r="Z8" s="961">
        <v>6589385134</v>
      </c>
      <c r="AA8" s="957">
        <v>7913970855</v>
      </c>
      <c r="AB8" s="957">
        <v>6421442736</v>
      </c>
      <c r="AC8" s="958">
        <v>0</v>
      </c>
      <c r="AD8" s="1003">
        <v>6421442736</v>
      </c>
      <c r="AE8" s="959">
        <v>0</v>
      </c>
      <c r="AF8" s="959"/>
      <c r="AG8" s="960">
        <v>1324585721</v>
      </c>
      <c r="AH8" s="979"/>
    </row>
    <row r="9" spans="1:35" s="133" customFormat="1" ht="16.5" hidden="1" thickBot="1" x14ac:dyDescent="0.25">
      <c r="A9" s="935" t="s">
        <v>8</v>
      </c>
      <c r="B9" s="963">
        <v>0</v>
      </c>
      <c r="C9" s="964">
        <v>0</v>
      </c>
      <c r="D9" s="964">
        <v>0</v>
      </c>
      <c r="E9" s="965">
        <v>0</v>
      </c>
      <c r="F9" s="963">
        <v>0</v>
      </c>
      <c r="G9" s="964">
        <v>0</v>
      </c>
      <c r="H9" s="966"/>
      <c r="I9" s="967">
        <v>0</v>
      </c>
      <c r="J9" s="968">
        <v>0</v>
      </c>
      <c r="K9" s="964">
        <v>0</v>
      </c>
      <c r="L9" s="964">
        <v>0</v>
      </c>
      <c r="M9" s="965">
        <v>0</v>
      </c>
      <c r="N9" s="963">
        <v>0</v>
      </c>
      <c r="O9" s="964">
        <v>0</v>
      </c>
      <c r="P9" s="966"/>
      <c r="Q9" s="967">
        <v>0</v>
      </c>
      <c r="R9" s="968">
        <v>0</v>
      </c>
      <c r="S9" s="964">
        <v>0</v>
      </c>
      <c r="T9" s="964">
        <v>0</v>
      </c>
      <c r="U9" s="965">
        <v>0</v>
      </c>
      <c r="V9" s="963">
        <v>0</v>
      </c>
      <c r="W9" s="969">
        <v>0</v>
      </c>
      <c r="X9" s="966"/>
      <c r="Y9" s="967">
        <v>0</v>
      </c>
      <c r="Z9" s="968">
        <v>0</v>
      </c>
      <c r="AA9" s="964">
        <v>0</v>
      </c>
      <c r="AB9" s="964">
        <v>0</v>
      </c>
      <c r="AC9" s="965">
        <v>0</v>
      </c>
      <c r="AD9" s="1005">
        <v>0</v>
      </c>
      <c r="AE9" s="966">
        <v>0</v>
      </c>
      <c r="AF9" s="966"/>
      <c r="AG9" s="967">
        <v>0</v>
      </c>
      <c r="AH9" s="979"/>
    </row>
    <row r="10" spans="1:35" s="133" customFormat="1" ht="39" customHeight="1" thickBot="1" x14ac:dyDescent="0.25">
      <c r="A10" s="936" t="s">
        <v>400</v>
      </c>
      <c r="B10" s="970">
        <v>804552000</v>
      </c>
      <c r="C10" s="971">
        <v>817674316</v>
      </c>
      <c r="D10" s="971">
        <v>754102323</v>
      </c>
      <c r="E10" s="972">
        <v>0</v>
      </c>
      <c r="F10" s="973">
        <v>754102323</v>
      </c>
      <c r="G10" s="971">
        <v>0</v>
      </c>
      <c r="H10" s="974"/>
      <c r="I10" s="975">
        <v>13122316</v>
      </c>
      <c r="J10" s="976">
        <v>269918816</v>
      </c>
      <c r="K10" s="971">
        <v>312329703</v>
      </c>
      <c r="L10" s="971">
        <v>282024961</v>
      </c>
      <c r="M10" s="972">
        <v>0</v>
      </c>
      <c r="N10" s="973">
        <v>282024961</v>
      </c>
      <c r="O10" s="971">
        <v>0</v>
      </c>
      <c r="P10" s="974"/>
      <c r="Q10" s="975">
        <v>42410887</v>
      </c>
      <c r="R10" s="976">
        <v>40433911</v>
      </c>
      <c r="S10" s="971">
        <v>43423341</v>
      </c>
      <c r="T10" s="971">
        <v>0</v>
      </c>
      <c r="U10" s="972">
        <v>0</v>
      </c>
      <c r="V10" s="973">
        <v>0</v>
      </c>
      <c r="W10" s="977">
        <v>0</v>
      </c>
      <c r="X10" s="974"/>
      <c r="Y10" s="975">
        <v>2989430</v>
      </c>
      <c r="Z10" s="976">
        <v>1114904727</v>
      </c>
      <c r="AA10" s="971">
        <v>1173427360</v>
      </c>
      <c r="AB10" s="971">
        <v>1036127284</v>
      </c>
      <c r="AC10" s="972">
        <v>0</v>
      </c>
      <c r="AD10" s="975">
        <v>1036127284</v>
      </c>
      <c r="AE10" s="974">
        <v>0</v>
      </c>
      <c r="AF10" s="974"/>
      <c r="AG10" s="975">
        <v>58522633</v>
      </c>
      <c r="AH10" s="1026"/>
    </row>
    <row r="11" spans="1:35" s="133" customFormat="1" ht="32.25" customHeight="1" thickBot="1" x14ac:dyDescent="0.25">
      <c r="A11" s="866" t="s">
        <v>9</v>
      </c>
      <c r="B11" s="502">
        <v>1631202680</v>
      </c>
      <c r="C11" s="498">
        <v>1612821167</v>
      </c>
      <c r="D11" s="498">
        <v>1791219342</v>
      </c>
      <c r="E11" s="978">
        <v>0</v>
      </c>
      <c r="F11" s="864">
        <v>1791219342</v>
      </c>
      <c r="G11" s="498">
        <v>0</v>
      </c>
      <c r="H11" s="500"/>
      <c r="I11" s="862">
        <v>-18381513</v>
      </c>
      <c r="J11" s="497">
        <v>445083086</v>
      </c>
      <c r="K11" s="498">
        <v>536290855</v>
      </c>
      <c r="L11" s="498">
        <v>460545539</v>
      </c>
      <c r="M11" s="978">
        <v>0</v>
      </c>
      <c r="N11" s="864">
        <v>460545539</v>
      </c>
      <c r="O11" s="498">
        <v>0</v>
      </c>
      <c r="P11" s="500"/>
      <c r="Q11" s="862">
        <v>91207769</v>
      </c>
      <c r="R11" s="497">
        <v>5363538343</v>
      </c>
      <c r="S11" s="498">
        <v>6647081759</v>
      </c>
      <c r="T11" s="498">
        <v>0</v>
      </c>
      <c r="U11" s="978">
        <v>0</v>
      </c>
      <c r="V11" s="864">
        <v>0</v>
      </c>
      <c r="W11" s="863">
        <v>0</v>
      </c>
      <c r="X11" s="500"/>
      <c r="Y11" s="862">
        <v>1283543416</v>
      </c>
      <c r="Z11" s="497">
        <v>7439824109</v>
      </c>
      <c r="AA11" s="498">
        <v>8796193781</v>
      </c>
      <c r="AB11" s="498">
        <v>2251764881</v>
      </c>
      <c r="AC11" s="978">
        <v>0</v>
      </c>
      <c r="AD11" s="862">
        <v>2251764881</v>
      </c>
      <c r="AE11" s="500">
        <v>0</v>
      </c>
      <c r="AF11" s="500"/>
      <c r="AG11" s="862">
        <v>1356369672</v>
      </c>
      <c r="AH11" s="1026"/>
      <c r="AI11" s="134"/>
    </row>
    <row r="12" spans="1:35" s="133" customFormat="1" ht="19.5" hidden="1" customHeight="1" thickBot="1" x14ac:dyDescent="0.25">
      <c r="A12" s="937" t="s">
        <v>1023</v>
      </c>
      <c r="B12" s="979">
        <v>1631202680</v>
      </c>
      <c r="C12" s="980">
        <v>1612821167</v>
      </c>
      <c r="D12" s="980">
        <v>1791219342</v>
      </c>
      <c r="E12" s="981">
        <v>0</v>
      </c>
      <c r="F12" s="982">
        <v>1791219342</v>
      </c>
      <c r="G12" s="980">
        <v>0</v>
      </c>
      <c r="H12" s="983"/>
      <c r="I12" s="984">
        <v>-18381513</v>
      </c>
      <c r="J12" s="985">
        <v>445083086</v>
      </c>
      <c r="K12" s="980">
        <v>536290855</v>
      </c>
      <c r="L12" s="980">
        <v>460545539</v>
      </c>
      <c r="M12" s="981">
        <v>0</v>
      </c>
      <c r="N12" s="982">
        <v>460545539</v>
      </c>
      <c r="O12" s="980">
        <v>0</v>
      </c>
      <c r="P12" s="983"/>
      <c r="Q12" s="984">
        <v>91207769</v>
      </c>
      <c r="R12" s="985">
        <v>5363538343</v>
      </c>
      <c r="S12" s="980">
        <v>6647081759</v>
      </c>
      <c r="T12" s="980">
        <v>0</v>
      </c>
      <c r="U12" s="981">
        <v>0</v>
      </c>
      <c r="V12" s="982">
        <v>0</v>
      </c>
      <c r="W12" s="986">
        <v>0</v>
      </c>
      <c r="X12" s="983"/>
      <c r="Y12" s="984">
        <v>1283543416</v>
      </c>
      <c r="Z12" s="985">
        <v>7439824109</v>
      </c>
      <c r="AA12" s="980">
        <v>8796193781</v>
      </c>
      <c r="AB12" s="980">
        <v>2251764881</v>
      </c>
      <c r="AC12" s="981">
        <v>0</v>
      </c>
      <c r="AD12" s="984">
        <v>2251764881</v>
      </c>
      <c r="AE12" s="983">
        <v>0</v>
      </c>
      <c r="AF12" s="983"/>
      <c r="AG12" s="984">
        <v>1356369672</v>
      </c>
      <c r="AH12" s="979"/>
    </row>
    <row r="13" spans="1:35" s="133" customFormat="1" ht="16.5" hidden="1" thickBot="1" x14ac:dyDescent="0.25">
      <c r="A13" s="937" t="s">
        <v>648</v>
      </c>
      <c r="B13" s="979">
        <v>0</v>
      </c>
      <c r="C13" s="980">
        <v>0</v>
      </c>
      <c r="D13" s="980">
        <v>0</v>
      </c>
      <c r="E13" s="981">
        <v>0</v>
      </c>
      <c r="F13" s="982">
        <v>0</v>
      </c>
      <c r="G13" s="980">
        <v>0</v>
      </c>
      <c r="H13" s="983"/>
      <c r="I13" s="984">
        <v>0</v>
      </c>
      <c r="J13" s="985"/>
      <c r="K13" s="980"/>
      <c r="L13" s="980"/>
      <c r="M13" s="981"/>
      <c r="N13" s="982">
        <v>0</v>
      </c>
      <c r="O13" s="980"/>
      <c r="P13" s="983"/>
      <c r="Q13" s="984">
        <v>0</v>
      </c>
      <c r="R13" s="985">
        <v>0</v>
      </c>
      <c r="S13" s="980">
        <v>0</v>
      </c>
      <c r="T13" s="980">
        <v>0</v>
      </c>
      <c r="U13" s="981">
        <v>0</v>
      </c>
      <c r="V13" s="982">
        <v>0</v>
      </c>
      <c r="W13" s="986">
        <v>0</v>
      </c>
      <c r="X13" s="983"/>
      <c r="Y13" s="984">
        <v>0</v>
      </c>
      <c r="Z13" s="985">
        <v>0</v>
      </c>
      <c r="AA13" s="980">
        <v>0</v>
      </c>
      <c r="AB13" s="980">
        <v>0</v>
      </c>
      <c r="AC13" s="981">
        <v>0</v>
      </c>
      <c r="AD13" s="984">
        <v>0</v>
      </c>
      <c r="AE13" s="983">
        <v>0</v>
      </c>
      <c r="AF13" s="983"/>
      <c r="AG13" s="984">
        <v>0</v>
      </c>
      <c r="AH13" s="979"/>
    </row>
    <row r="14" spans="1:35" s="133" customFormat="1" ht="16.5" hidden="1" thickBot="1" x14ac:dyDescent="0.25">
      <c r="A14" s="937"/>
      <c r="B14" s="979"/>
      <c r="C14" s="980"/>
      <c r="D14" s="980"/>
      <c r="E14" s="981"/>
      <c r="F14" s="987"/>
      <c r="G14" s="980"/>
      <c r="H14" s="983"/>
      <c r="I14" s="984"/>
      <c r="J14" s="985"/>
      <c r="K14" s="980"/>
      <c r="L14" s="980"/>
      <c r="M14" s="981"/>
      <c r="N14" s="987"/>
      <c r="O14" s="980"/>
      <c r="P14" s="983"/>
      <c r="Q14" s="984"/>
      <c r="R14" s="985"/>
      <c r="S14" s="980"/>
      <c r="T14" s="980"/>
      <c r="U14" s="981"/>
      <c r="V14" s="987"/>
      <c r="W14" s="986"/>
      <c r="X14" s="983"/>
      <c r="Y14" s="984"/>
      <c r="Z14" s="985"/>
      <c r="AA14" s="980"/>
      <c r="AB14" s="980"/>
      <c r="AC14" s="981"/>
      <c r="AD14" s="967"/>
      <c r="AE14" s="983"/>
      <c r="AF14" s="983"/>
      <c r="AG14" s="984"/>
      <c r="AH14" s="979"/>
    </row>
    <row r="15" spans="1:35" s="133" customFormat="1" ht="33" customHeight="1" thickBot="1" x14ac:dyDescent="0.25">
      <c r="A15" s="281" t="s">
        <v>10</v>
      </c>
      <c r="B15" s="502">
        <v>1229000</v>
      </c>
      <c r="C15" s="498">
        <v>981120</v>
      </c>
      <c r="D15" s="498">
        <v>1229000</v>
      </c>
      <c r="E15" s="978">
        <v>0</v>
      </c>
      <c r="F15" s="864">
        <v>1229000</v>
      </c>
      <c r="G15" s="498">
        <v>0</v>
      </c>
      <c r="H15" s="500"/>
      <c r="I15" s="862">
        <v>-247880</v>
      </c>
      <c r="J15" s="497">
        <v>0</v>
      </c>
      <c r="K15" s="498">
        <v>0</v>
      </c>
      <c r="L15" s="498">
        <v>0</v>
      </c>
      <c r="M15" s="978">
        <v>0</v>
      </c>
      <c r="N15" s="864">
        <v>0</v>
      </c>
      <c r="O15" s="498">
        <v>0</v>
      </c>
      <c r="P15" s="500"/>
      <c r="Q15" s="862">
        <v>0</v>
      </c>
      <c r="R15" s="497">
        <v>118200000</v>
      </c>
      <c r="S15" s="498">
        <v>134833593</v>
      </c>
      <c r="T15" s="498">
        <v>0</v>
      </c>
      <c r="U15" s="978">
        <v>0</v>
      </c>
      <c r="V15" s="864">
        <v>0</v>
      </c>
      <c r="W15" s="863">
        <v>0</v>
      </c>
      <c r="X15" s="500"/>
      <c r="Y15" s="862">
        <v>16633593</v>
      </c>
      <c r="Z15" s="497">
        <v>119429000</v>
      </c>
      <c r="AA15" s="498">
        <v>135814713</v>
      </c>
      <c r="AB15" s="498">
        <v>1229000</v>
      </c>
      <c r="AC15" s="978">
        <v>0</v>
      </c>
      <c r="AD15" s="862">
        <v>1229000</v>
      </c>
      <c r="AE15" s="500">
        <v>0</v>
      </c>
      <c r="AF15" s="500"/>
      <c r="AG15" s="862">
        <v>16385713</v>
      </c>
      <c r="AH15" s="1026"/>
    </row>
    <row r="16" spans="1:35" s="768" customFormat="1" ht="34.5" customHeight="1" thickBot="1" x14ac:dyDescent="0.3">
      <c r="A16" s="938" t="s">
        <v>235</v>
      </c>
      <c r="B16" s="456">
        <v>0</v>
      </c>
      <c r="C16" s="453">
        <v>0</v>
      </c>
      <c r="D16" s="453">
        <v>150864566</v>
      </c>
      <c r="E16" s="988">
        <v>0</v>
      </c>
      <c r="F16" s="452">
        <v>150864566</v>
      </c>
      <c r="G16" s="453">
        <v>0</v>
      </c>
      <c r="H16" s="454"/>
      <c r="I16" s="455">
        <v>0</v>
      </c>
      <c r="J16" s="451">
        <v>0</v>
      </c>
      <c r="K16" s="453">
        <v>1600000</v>
      </c>
      <c r="L16" s="453">
        <v>77766564</v>
      </c>
      <c r="M16" s="988">
        <v>0</v>
      </c>
      <c r="N16" s="452">
        <v>77766564</v>
      </c>
      <c r="O16" s="453">
        <v>0</v>
      </c>
      <c r="P16" s="454"/>
      <c r="Q16" s="455">
        <v>1600000</v>
      </c>
      <c r="R16" s="451">
        <v>4374934878</v>
      </c>
      <c r="S16" s="453">
        <v>4138631971</v>
      </c>
      <c r="T16" s="453">
        <v>6070000</v>
      </c>
      <c r="U16" s="988">
        <v>0</v>
      </c>
      <c r="V16" s="452">
        <v>6070000</v>
      </c>
      <c r="W16" s="989">
        <v>0</v>
      </c>
      <c r="X16" s="454"/>
      <c r="Y16" s="455">
        <v>-236302907</v>
      </c>
      <c r="Z16" s="451">
        <v>4374934878</v>
      </c>
      <c r="AA16" s="453">
        <v>4140231971</v>
      </c>
      <c r="AB16" s="453">
        <v>234701130</v>
      </c>
      <c r="AC16" s="988">
        <v>0</v>
      </c>
      <c r="AD16" s="455">
        <v>234701130</v>
      </c>
      <c r="AE16" s="454">
        <v>0</v>
      </c>
      <c r="AF16" s="454"/>
      <c r="AG16" s="455">
        <v>-234702907</v>
      </c>
      <c r="AH16" s="1920"/>
      <c r="AI16" s="244"/>
    </row>
    <row r="17" spans="1:35" s="133" customFormat="1" ht="15" customHeight="1" x14ac:dyDescent="0.2">
      <c r="A17" s="939" t="s">
        <v>635</v>
      </c>
      <c r="B17" s="956">
        <v>0</v>
      </c>
      <c r="C17" s="957">
        <v>0</v>
      </c>
      <c r="D17" s="957">
        <v>150864566</v>
      </c>
      <c r="E17" s="990">
        <v>0</v>
      </c>
      <c r="F17" s="991">
        <v>150864566</v>
      </c>
      <c r="G17" s="957">
        <v>0</v>
      </c>
      <c r="H17" s="959"/>
      <c r="I17" s="960">
        <v>0</v>
      </c>
      <c r="J17" s="961">
        <v>0</v>
      </c>
      <c r="K17" s="957">
        <v>0</v>
      </c>
      <c r="L17" s="957">
        <v>14028000</v>
      </c>
      <c r="M17" s="990">
        <v>0</v>
      </c>
      <c r="N17" s="991">
        <v>14028000</v>
      </c>
      <c r="O17" s="991">
        <v>0</v>
      </c>
      <c r="P17" s="959"/>
      <c r="Q17" s="960">
        <v>0</v>
      </c>
      <c r="R17" s="961">
        <v>990715951</v>
      </c>
      <c r="S17" s="957">
        <v>1017936123</v>
      </c>
      <c r="T17" s="957">
        <v>6070000</v>
      </c>
      <c r="U17" s="990">
        <v>0</v>
      </c>
      <c r="V17" s="991">
        <v>6070000</v>
      </c>
      <c r="W17" s="961">
        <v>0</v>
      </c>
      <c r="X17" s="959"/>
      <c r="Y17" s="960">
        <v>27220172</v>
      </c>
      <c r="Z17" s="961">
        <v>990715951</v>
      </c>
      <c r="AA17" s="957">
        <v>1017936123</v>
      </c>
      <c r="AB17" s="957">
        <v>170962566</v>
      </c>
      <c r="AC17" s="990">
        <v>0</v>
      </c>
      <c r="AD17" s="960">
        <v>170962566</v>
      </c>
      <c r="AE17" s="956">
        <v>0</v>
      </c>
      <c r="AF17" s="959"/>
      <c r="AG17" s="960">
        <v>27220172</v>
      </c>
      <c r="AH17" s="979"/>
      <c r="AI17" s="134"/>
    </row>
    <row r="18" spans="1:35" s="133" customFormat="1" ht="15" customHeight="1" x14ac:dyDescent="0.2">
      <c r="A18" s="939" t="s">
        <v>415</v>
      </c>
      <c r="B18" s="979">
        <v>0</v>
      </c>
      <c r="C18" s="980">
        <v>0</v>
      </c>
      <c r="D18" s="980">
        <v>0</v>
      </c>
      <c r="E18" s="981">
        <v>0</v>
      </c>
      <c r="F18" s="982">
        <v>0</v>
      </c>
      <c r="G18" s="980">
        <v>0</v>
      </c>
      <c r="H18" s="983"/>
      <c r="I18" s="984">
        <v>0</v>
      </c>
      <c r="J18" s="985">
        <v>0</v>
      </c>
      <c r="K18" s="980">
        <v>800000</v>
      </c>
      <c r="L18" s="980">
        <v>63738564</v>
      </c>
      <c r="M18" s="981">
        <v>0</v>
      </c>
      <c r="N18" s="982">
        <v>63738564</v>
      </c>
      <c r="O18" s="982">
        <v>0</v>
      </c>
      <c r="P18" s="983"/>
      <c r="Q18" s="984">
        <v>800000</v>
      </c>
      <c r="R18" s="985">
        <v>126150000</v>
      </c>
      <c r="S18" s="980">
        <v>179027331</v>
      </c>
      <c r="T18" s="980">
        <v>0</v>
      </c>
      <c r="U18" s="981">
        <v>0</v>
      </c>
      <c r="V18" s="982">
        <v>0</v>
      </c>
      <c r="W18" s="985">
        <v>0</v>
      </c>
      <c r="X18" s="983"/>
      <c r="Y18" s="984">
        <v>52877331</v>
      </c>
      <c r="Z18" s="985">
        <v>126150000</v>
      </c>
      <c r="AA18" s="980">
        <v>179827331</v>
      </c>
      <c r="AB18" s="980">
        <v>63738564</v>
      </c>
      <c r="AC18" s="981">
        <v>0</v>
      </c>
      <c r="AD18" s="984">
        <v>63738564</v>
      </c>
      <c r="AE18" s="979">
        <v>0</v>
      </c>
      <c r="AF18" s="983"/>
      <c r="AG18" s="984">
        <v>53677331</v>
      </c>
      <c r="AH18" s="979"/>
    </row>
    <row r="19" spans="1:35" s="133" customFormat="1" ht="15" customHeight="1" x14ac:dyDescent="0.2">
      <c r="A19" s="939" t="s">
        <v>416</v>
      </c>
      <c r="B19" s="979"/>
      <c r="C19" s="980"/>
      <c r="D19" s="980"/>
      <c r="E19" s="981"/>
      <c r="F19" s="982"/>
      <c r="G19" s="980"/>
      <c r="H19" s="983"/>
      <c r="I19" s="984">
        <v>0</v>
      </c>
      <c r="J19" s="985"/>
      <c r="K19" s="980"/>
      <c r="L19" s="980"/>
      <c r="M19" s="981"/>
      <c r="N19" s="982">
        <v>0</v>
      </c>
      <c r="O19" s="980"/>
      <c r="P19" s="983"/>
      <c r="Q19" s="984">
        <v>0</v>
      </c>
      <c r="R19" s="985">
        <v>0</v>
      </c>
      <c r="S19" s="980">
        <v>0</v>
      </c>
      <c r="T19" s="980">
        <v>0</v>
      </c>
      <c r="U19" s="981">
        <v>0</v>
      </c>
      <c r="V19" s="982">
        <v>0</v>
      </c>
      <c r="W19" s="986">
        <v>0</v>
      </c>
      <c r="X19" s="983"/>
      <c r="Y19" s="984">
        <v>0</v>
      </c>
      <c r="Z19" s="985">
        <v>0</v>
      </c>
      <c r="AA19" s="980">
        <v>0</v>
      </c>
      <c r="AB19" s="980">
        <v>0</v>
      </c>
      <c r="AC19" s="981">
        <v>0</v>
      </c>
      <c r="AD19" s="984">
        <v>0</v>
      </c>
      <c r="AE19" s="983">
        <v>0</v>
      </c>
      <c r="AF19" s="983"/>
      <c r="AG19" s="984">
        <v>0</v>
      </c>
      <c r="AH19" s="979"/>
    </row>
    <row r="20" spans="1:35" s="133" customFormat="1" ht="15" customHeight="1" x14ac:dyDescent="0.2">
      <c r="A20" s="939" t="s">
        <v>421</v>
      </c>
      <c r="B20" s="979">
        <v>0</v>
      </c>
      <c r="C20" s="980">
        <v>0</v>
      </c>
      <c r="D20" s="980">
        <v>0</v>
      </c>
      <c r="E20" s="981">
        <v>0</v>
      </c>
      <c r="F20" s="982">
        <v>0</v>
      </c>
      <c r="G20" s="980">
        <v>0</v>
      </c>
      <c r="H20" s="983"/>
      <c r="I20" s="984">
        <v>0</v>
      </c>
      <c r="J20" s="982">
        <v>0</v>
      </c>
      <c r="K20" s="980">
        <v>800000</v>
      </c>
      <c r="L20" s="980">
        <v>0</v>
      </c>
      <c r="M20" s="981">
        <v>0</v>
      </c>
      <c r="N20" s="982">
        <v>0</v>
      </c>
      <c r="O20" s="980">
        <v>0</v>
      </c>
      <c r="P20" s="983"/>
      <c r="Q20" s="984">
        <v>800000</v>
      </c>
      <c r="R20" s="982">
        <v>2117072473</v>
      </c>
      <c r="S20" s="980">
        <v>2513968517</v>
      </c>
      <c r="T20" s="980">
        <v>0</v>
      </c>
      <c r="U20" s="981">
        <v>0</v>
      </c>
      <c r="V20" s="982">
        <v>0</v>
      </c>
      <c r="W20" s="980">
        <v>0</v>
      </c>
      <c r="X20" s="983"/>
      <c r="Y20" s="984">
        <v>396896044</v>
      </c>
      <c r="Z20" s="982">
        <v>2117072473</v>
      </c>
      <c r="AA20" s="980">
        <v>2514768517</v>
      </c>
      <c r="AB20" s="980">
        <v>0</v>
      </c>
      <c r="AC20" s="981">
        <v>0</v>
      </c>
      <c r="AD20" s="984">
        <v>0</v>
      </c>
      <c r="AE20" s="983">
        <v>0</v>
      </c>
      <c r="AF20" s="983"/>
      <c r="AG20" s="984">
        <v>397696044</v>
      </c>
      <c r="AH20" s="979"/>
    </row>
    <row r="21" spans="1:35" s="133" customFormat="1" ht="15" customHeight="1" x14ac:dyDescent="0.2">
      <c r="A21" s="939" t="s">
        <v>431</v>
      </c>
      <c r="B21" s="979"/>
      <c r="C21" s="992"/>
      <c r="D21" s="980"/>
      <c r="E21" s="981"/>
      <c r="F21" s="982"/>
      <c r="G21" s="992"/>
      <c r="H21" s="983"/>
      <c r="I21" s="984">
        <v>0</v>
      </c>
      <c r="J21" s="982"/>
      <c r="K21" s="980"/>
      <c r="L21" s="980"/>
      <c r="M21" s="981"/>
      <c r="N21" s="982">
        <v>0</v>
      </c>
      <c r="O21" s="980"/>
      <c r="P21" s="983"/>
      <c r="Q21" s="984">
        <v>0</v>
      </c>
      <c r="R21" s="982">
        <v>0</v>
      </c>
      <c r="S21" s="980">
        <v>0</v>
      </c>
      <c r="T21" s="980">
        <v>0</v>
      </c>
      <c r="U21" s="981">
        <v>0</v>
      </c>
      <c r="V21" s="982">
        <v>0</v>
      </c>
      <c r="W21" s="980">
        <v>0</v>
      </c>
      <c r="X21" s="983"/>
      <c r="Y21" s="984">
        <v>0</v>
      </c>
      <c r="Z21" s="982">
        <v>0</v>
      </c>
      <c r="AA21" s="980">
        <v>0</v>
      </c>
      <c r="AB21" s="980">
        <v>0</v>
      </c>
      <c r="AC21" s="981">
        <v>0</v>
      </c>
      <c r="AD21" s="984">
        <v>0</v>
      </c>
      <c r="AE21" s="983">
        <v>0</v>
      </c>
      <c r="AF21" s="983"/>
      <c r="AG21" s="984">
        <v>0</v>
      </c>
      <c r="AH21" s="979"/>
    </row>
    <row r="22" spans="1:35" s="133" customFormat="1" ht="15.75" x14ac:dyDescent="0.2">
      <c r="A22" s="939" t="s">
        <v>196</v>
      </c>
      <c r="B22" s="979"/>
      <c r="C22" s="992"/>
      <c r="D22" s="980"/>
      <c r="E22" s="981"/>
      <c r="F22" s="982"/>
      <c r="G22" s="992"/>
      <c r="H22" s="983"/>
      <c r="I22" s="984">
        <v>0</v>
      </c>
      <c r="J22" s="982"/>
      <c r="K22" s="980"/>
      <c r="L22" s="980"/>
      <c r="M22" s="981"/>
      <c r="N22" s="982">
        <v>0</v>
      </c>
      <c r="O22" s="980"/>
      <c r="P22" s="983"/>
      <c r="Q22" s="984">
        <v>0</v>
      </c>
      <c r="R22" s="982">
        <v>200000000</v>
      </c>
      <c r="S22" s="980">
        <v>350000000</v>
      </c>
      <c r="T22" s="980">
        <v>0</v>
      </c>
      <c r="U22" s="981">
        <v>0</v>
      </c>
      <c r="V22" s="982">
        <v>0</v>
      </c>
      <c r="W22" s="980">
        <v>0</v>
      </c>
      <c r="X22" s="983"/>
      <c r="Y22" s="984">
        <v>150000000</v>
      </c>
      <c r="Z22" s="982">
        <v>200000000</v>
      </c>
      <c r="AA22" s="980">
        <v>350000000</v>
      </c>
      <c r="AB22" s="980">
        <v>0</v>
      </c>
      <c r="AC22" s="981">
        <v>0</v>
      </c>
      <c r="AD22" s="984">
        <v>0</v>
      </c>
      <c r="AE22" s="983">
        <v>0</v>
      </c>
      <c r="AF22" s="983"/>
      <c r="AG22" s="984">
        <v>150000000</v>
      </c>
      <c r="AH22" s="979"/>
    </row>
    <row r="23" spans="1:35" s="133" customFormat="1" ht="16.5" thickBot="1" x14ac:dyDescent="0.25">
      <c r="A23" s="940" t="s">
        <v>197</v>
      </c>
      <c r="B23" s="514"/>
      <c r="C23" s="993"/>
      <c r="D23" s="512"/>
      <c r="E23" s="994"/>
      <c r="F23" s="987"/>
      <c r="G23" s="993"/>
      <c r="H23" s="966"/>
      <c r="I23" s="967">
        <v>0</v>
      </c>
      <c r="J23" s="995"/>
      <c r="K23" s="512"/>
      <c r="L23" s="512"/>
      <c r="M23" s="994"/>
      <c r="N23" s="987">
        <v>0</v>
      </c>
      <c r="O23" s="512"/>
      <c r="P23" s="966"/>
      <c r="Q23" s="967">
        <v>0</v>
      </c>
      <c r="R23" s="995">
        <v>940996454</v>
      </c>
      <c r="S23" s="512">
        <v>77700000</v>
      </c>
      <c r="T23" s="512">
        <v>0</v>
      </c>
      <c r="U23" s="994">
        <v>0</v>
      </c>
      <c r="V23" s="987">
        <v>0</v>
      </c>
      <c r="W23" s="512">
        <v>0</v>
      </c>
      <c r="X23" s="966"/>
      <c r="Y23" s="967">
        <v>-863296454</v>
      </c>
      <c r="Z23" s="995">
        <v>940996454</v>
      </c>
      <c r="AA23" s="512">
        <v>77700000</v>
      </c>
      <c r="AB23" s="512">
        <v>0</v>
      </c>
      <c r="AC23" s="994">
        <v>0</v>
      </c>
      <c r="AD23" s="967">
        <v>0</v>
      </c>
      <c r="AE23" s="392">
        <v>0</v>
      </c>
      <c r="AF23" s="966"/>
      <c r="AG23" s="967">
        <v>-863296454</v>
      </c>
      <c r="AH23" s="979"/>
    </row>
    <row r="24" spans="1:35" s="133" customFormat="1" ht="30.75" customHeight="1" thickBot="1" x14ac:dyDescent="0.25">
      <c r="A24" s="307" t="s">
        <v>1103</v>
      </c>
      <c r="B24" s="996">
        <v>7181385680</v>
      </c>
      <c r="C24" s="498">
        <v>8088331442</v>
      </c>
      <c r="D24" s="997">
        <v>7519822947</v>
      </c>
      <c r="E24" s="998">
        <v>0</v>
      </c>
      <c r="F24" s="999">
        <v>7519822947</v>
      </c>
      <c r="G24" s="498">
        <v>0</v>
      </c>
      <c r="H24" s="996"/>
      <c r="I24" s="1000">
        <v>906945762</v>
      </c>
      <c r="J24" s="999">
        <v>2323251317</v>
      </c>
      <c r="K24" s="498">
        <v>2837554109</v>
      </c>
      <c r="L24" s="997">
        <v>2419372084</v>
      </c>
      <c r="M24" s="998">
        <v>0</v>
      </c>
      <c r="N24" s="999">
        <v>2419372084</v>
      </c>
      <c r="O24" s="498">
        <v>0</v>
      </c>
      <c r="P24" s="996"/>
      <c r="Q24" s="1000">
        <v>514302792</v>
      </c>
      <c r="R24" s="999">
        <v>10133840851</v>
      </c>
      <c r="S24" s="498">
        <v>11233753129</v>
      </c>
      <c r="T24" s="997">
        <v>6070000</v>
      </c>
      <c r="U24" s="998">
        <v>0</v>
      </c>
      <c r="V24" s="999">
        <v>6070000</v>
      </c>
      <c r="W24" s="1001">
        <v>0</v>
      </c>
      <c r="X24" s="996"/>
      <c r="Y24" s="1000">
        <v>1099912278</v>
      </c>
      <c r="Z24" s="999">
        <v>19638477848</v>
      </c>
      <c r="AA24" s="498">
        <v>22159638680</v>
      </c>
      <c r="AB24" s="997">
        <v>9945265031</v>
      </c>
      <c r="AC24" s="996">
        <v>0</v>
      </c>
      <c r="AD24" s="862">
        <v>9945265031</v>
      </c>
      <c r="AE24" s="500">
        <v>0</v>
      </c>
      <c r="AF24" s="996"/>
      <c r="AG24" s="1000">
        <v>2521160832</v>
      </c>
      <c r="AH24" s="1026"/>
    </row>
    <row r="25" spans="1:35" s="5" customFormat="1" ht="37.5" customHeight="1" x14ac:dyDescent="0.25">
      <c r="A25" s="941"/>
      <c r="B25" s="1002"/>
      <c r="C25" s="1002"/>
      <c r="D25" s="956"/>
      <c r="E25" s="956"/>
      <c r="F25" s="956"/>
      <c r="G25" s="1002"/>
      <c r="H25" s="956"/>
      <c r="I25" s="956"/>
      <c r="J25" s="1002"/>
      <c r="K25" s="1002"/>
      <c r="L25" s="956"/>
      <c r="M25" s="956"/>
      <c r="N25" s="956"/>
      <c r="O25" s="1002"/>
      <c r="P25" s="956"/>
      <c r="Q25" s="956"/>
      <c r="R25" s="1002"/>
      <c r="S25" s="1002"/>
      <c r="T25" s="956"/>
      <c r="U25" s="956"/>
      <c r="V25" s="956"/>
      <c r="W25" s="1002"/>
      <c r="X25" s="956"/>
      <c r="Y25" s="956"/>
      <c r="Z25" s="1002"/>
      <c r="AA25" s="1002"/>
      <c r="AB25" s="956"/>
      <c r="AC25" s="956"/>
      <c r="AD25" s="1003"/>
      <c r="AE25" s="1002"/>
      <c r="AF25" s="956"/>
      <c r="AG25" s="1003"/>
      <c r="AH25" s="979"/>
    </row>
    <row r="26" spans="1:35" s="5" customFormat="1" ht="21" customHeight="1" thickBot="1" x14ac:dyDescent="0.3">
      <c r="A26" s="942" t="s">
        <v>406</v>
      </c>
      <c r="B26" s="471"/>
      <c r="C26" s="471"/>
      <c r="D26" s="1004"/>
      <c r="E26" s="963"/>
      <c r="F26" s="963"/>
      <c r="G26" s="471"/>
      <c r="H26" s="963"/>
      <c r="I26" s="963"/>
      <c r="J26" s="471"/>
      <c r="K26" s="471"/>
      <c r="L26" s="1004"/>
      <c r="M26" s="963"/>
      <c r="N26" s="963"/>
      <c r="O26" s="471"/>
      <c r="P26" s="963"/>
      <c r="Q26" s="963"/>
      <c r="R26" s="471"/>
      <c r="S26" s="471"/>
      <c r="T26" s="1004"/>
      <c r="U26" s="963"/>
      <c r="V26" s="963"/>
      <c r="W26" s="471"/>
      <c r="X26" s="963"/>
      <c r="Y26" s="963"/>
      <c r="Z26" s="471"/>
      <c r="AA26" s="471"/>
      <c r="AB26" s="1004"/>
      <c r="AC26" s="963"/>
      <c r="AD26" s="1005"/>
      <c r="AE26" s="471"/>
      <c r="AF26" s="963"/>
      <c r="AG26" s="1005"/>
      <c r="AH26" s="979"/>
    </row>
    <row r="27" spans="1:35" s="133" customFormat="1" ht="31.5" customHeight="1" thickBot="1" x14ac:dyDescent="0.25">
      <c r="A27" s="943" t="s">
        <v>395</v>
      </c>
      <c r="B27" s="977">
        <v>76616620</v>
      </c>
      <c r="C27" s="974">
        <v>117763235</v>
      </c>
      <c r="D27" s="971">
        <v>112944316</v>
      </c>
      <c r="E27" s="972">
        <v>0</v>
      </c>
      <c r="F27" s="1006">
        <v>112944316</v>
      </c>
      <c r="G27" s="498">
        <v>0</v>
      </c>
      <c r="H27" s="1006"/>
      <c r="I27" s="1007">
        <v>41146615</v>
      </c>
      <c r="J27" s="976">
        <v>61511285</v>
      </c>
      <c r="K27" s="498">
        <v>237655888</v>
      </c>
      <c r="L27" s="971">
        <v>149181285</v>
      </c>
      <c r="M27" s="972">
        <v>0</v>
      </c>
      <c r="N27" s="1006">
        <v>149181285</v>
      </c>
      <c r="O27" s="864">
        <v>0</v>
      </c>
      <c r="P27" s="1008"/>
      <c r="Q27" s="1007">
        <v>176144603</v>
      </c>
      <c r="R27" s="976">
        <v>4101640449</v>
      </c>
      <c r="S27" s="498">
        <v>2923480354</v>
      </c>
      <c r="T27" s="971">
        <v>111850000</v>
      </c>
      <c r="U27" s="972">
        <v>0</v>
      </c>
      <c r="V27" s="1006">
        <v>111850000</v>
      </c>
      <c r="W27" s="977">
        <v>0</v>
      </c>
      <c r="X27" s="1006"/>
      <c r="Y27" s="1007">
        <v>-1178160095</v>
      </c>
      <c r="Z27" s="976">
        <v>4239768354</v>
      </c>
      <c r="AA27" s="498">
        <v>3278899477</v>
      </c>
      <c r="AB27" s="971">
        <v>373975601</v>
      </c>
      <c r="AC27" s="972">
        <v>0</v>
      </c>
      <c r="AD27" s="1007">
        <v>373975601</v>
      </c>
      <c r="AE27" s="500">
        <v>0</v>
      </c>
      <c r="AF27" s="1006"/>
      <c r="AG27" s="1007">
        <v>-960868877</v>
      </c>
      <c r="AH27" s="1921"/>
    </row>
    <row r="28" spans="1:35" s="133" customFormat="1" ht="28.5" customHeight="1" thickBot="1" x14ac:dyDescent="0.25">
      <c r="A28" s="290" t="s">
        <v>396</v>
      </c>
      <c r="B28" s="863">
        <v>78042701</v>
      </c>
      <c r="C28" s="500">
        <v>189843653</v>
      </c>
      <c r="D28" s="498">
        <v>105550401</v>
      </c>
      <c r="E28" s="861">
        <v>0</v>
      </c>
      <c r="F28" s="370">
        <v>105550401</v>
      </c>
      <c r="G28" s="498">
        <v>0</v>
      </c>
      <c r="H28" s="370"/>
      <c r="I28" s="341">
        <v>111800952</v>
      </c>
      <c r="J28" s="497">
        <v>15000000</v>
      </c>
      <c r="K28" s="498">
        <v>38100000</v>
      </c>
      <c r="L28" s="498">
        <v>7000000</v>
      </c>
      <c r="M28" s="861">
        <v>0</v>
      </c>
      <c r="N28" s="370">
        <v>7000000</v>
      </c>
      <c r="O28" s="864">
        <v>0</v>
      </c>
      <c r="P28" s="467"/>
      <c r="Q28" s="341">
        <v>23100000</v>
      </c>
      <c r="R28" s="497">
        <v>1077714061</v>
      </c>
      <c r="S28" s="498">
        <v>1769278370</v>
      </c>
      <c r="T28" s="498">
        <v>0</v>
      </c>
      <c r="U28" s="861">
        <v>0</v>
      </c>
      <c r="V28" s="370">
        <v>0</v>
      </c>
      <c r="W28" s="863">
        <v>0</v>
      </c>
      <c r="X28" s="370"/>
      <c r="Y28" s="341">
        <v>691564309</v>
      </c>
      <c r="Z28" s="497">
        <v>1170756762</v>
      </c>
      <c r="AA28" s="498">
        <v>1997222023</v>
      </c>
      <c r="AB28" s="498">
        <v>112550401</v>
      </c>
      <c r="AC28" s="861">
        <v>0</v>
      </c>
      <c r="AD28" s="341">
        <v>112550401</v>
      </c>
      <c r="AE28" s="500">
        <v>0</v>
      </c>
      <c r="AF28" s="370"/>
      <c r="AG28" s="341">
        <v>826465261</v>
      </c>
      <c r="AH28" s="1921"/>
    </row>
    <row r="29" spans="1:35" s="768" customFormat="1" ht="30.75" customHeight="1" thickBot="1" x14ac:dyDescent="0.3">
      <c r="A29" s="944" t="s">
        <v>397</v>
      </c>
      <c r="B29" s="1009">
        <v>0</v>
      </c>
      <c r="C29" s="1010">
        <v>0</v>
      </c>
      <c r="D29" s="1010">
        <v>0</v>
      </c>
      <c r="E29" s="988">
        <v>0</v>
      </c>
      <c r="F29" s="1011">
        <v>0</v>
      </c>
      <c r="G29" s="1010">
        <v>0</v>
      </c>
      <c r="H29" s="1012"/>
      <c r="I29" s="1013">
        <v>0</v>
      </c>
      <c r="J29" s="1009">
        <v>0</v>
      </c>
      <c r="K29" s="1010">
        <v>0</v>
      </c>
      <c r="L29" s="1010">
        <v>0</v>
      </c>
      <c r="M29" s="988">
        <v>0</v>
      </c>
      <c r="N29" s="1011">
        <v>0</v>
      </c>
      <c r="O29" s="1011">
        <v>0</v>
      </c>
      <c r="P29" s="1014"/>
      <c r="Q29" s="1013">
        <v>0</v>
      </c>
      <c r="R29" s="1009">
        <v>2974235985</v>
      </c>
      <c r="S29" s="1010">
        <v>1911499759</v>
      </c>
      <c r="T29" s="1010">
        <v>0</v>
      </c>
      <c r="U29" s="988">
        <v>0</v>
      </c>
      <c r="V29" s="1011">
        <v>0</v>
      </c>
      <c r="W29" s="1009">
        <v>0</v>
      </c>
      <c r="X29" s="1012"/>
      <c r="Y29" s="1013">
        <v>-1062736226</v>
      </c>
      <c r="Z29" s="1009">
        <v>2974235985</v>
      </c>
      <c r="AA29" s="1010">
        <v>1911499759</v>
      </c>
      <c r="AB29" s="1010">
        <v>0</v>
      </c>
      <c r="AC29" s="988">
        <v>0</v>
      </c>
      <c r="AD29" s="1579">
        <v>0</v>
      </c>
      <c r="AE29" s="1577">
        <v>0</v>
      </c>
      <c r="AF29" s="1012"/>
      <c r="AG29" s="1013">
        <v>-1062736226</v>
      </c>
      <c r="AH29" s="1922"/>
      <c r="AI29" s="865"/>
    </row>
    <row r="30" spans="1:35" s="133" customFormat="1" ht="15" customHeight="1" x14ac:dyDescent="0.2">
      <c r="A30" s="945" t="s">
        <v>417</v>
      </c>
      <c r="B30" s="962">
        <v>0</v>
      </c>
      <c r="C30" s="959">
        <v>0</v>
      </c>
      <c r="D30" s="957">
        <v>0</v>
      </c>
      <c r="E30" s="990">
        <v>0</v>
      </c>
      <c r="F30" s="991">
        <v>0</v>
      </c>
      <c r="G30" s="957">
        <v>0</v>
      </c>
      <c r="H30" s="991"/>
      <c r="I30" s="960">
        <v>0</v>
      </c>
      <c r="J30" s="961">
        <v>0</v>
      </c>
      <c r="K30" s="957">
        <v>0</v>
      </c>
      <c r="L30" s="957">
        <v>0</v>
      </c>
      <c r="M30" s="990">
        <v>0</v>
      </c>
      <c r="N30" s="991">
        <v>0</v>
      </c>
      <c r="O30" s="991">
        <v>0</v>
      </c>
      <c r="P30" s="957"/>
      <c r="Q30" s="960">
        <v>0</v>
      </c>
      <c r="R30" s="961">
        <v>6193993</v>
      </c>
      <c r="S30" s="957">
        <v>470783</v>
      </c>
      <c r="T30" s="957">
        <v>0</v>
      </c>
      <c r="U30" s="990">
        <v>0</v>
      </c>
      <c r="V30" s="991">
        <v>0</v>
      </c>
      <c r="W30" s="962">
        <v>0</v>
      </c>
      <c r="X30" s="991"/>
      <c r="Y30" s="960">
        <v>-5723210</v>
      </c>
      <c r="Z30" s="961">
        <v>6193993</v>
      </c>
      <c r="AA30" s="957">
        <v>470783</v>
      </c>
      <c r="AB30" s="957">
        <v>0</v>
      </c>
      <c r="AC30" s="990">
        <v>0</v>
      </c>
      <c r="AD30" s="960">
        <v>0</v>
      </c>
      <c r="AE30" s="959">
        <v>0</v>
      </c>
      <c r="AF30" s="991"/>
      <c r="AG30" s="960">
        <v>-5723210</v>
      </c>
      <c r="AH30" s="979"/>
      <c r="AI30" s="860"/>
    </row>
    <row r="31" spans="1:35" s="133" customFormat="1" ht="15" customHeight="1" x14ac:dyDescent="0.2">
      <c r="A31" s="310" t="s">
        <v>420</v>
      </c>
      <c r="B31" s="986"/>
      <c r="C31" s="983"/>
      <c r="D31" s="980"/>
      <c r="E31" s="981"/>
      <c r="F31" s="982"/>
      <c r="G31" s="980"/>
      <c r="H31" s="982"/>
      <c r="I31" s="984">
        <v>0</v>
      </c>
      <c r="J31" s="985"/>
      <c r="K31" s="980"/>
      <c r="L31" s="980"/>
      <c r="M31" s="981"/>
      <c r="N31" s="982">
        <v>0</v>
      </c>
      <c r="O31" s="982"/>
      <c r="P31" s="980"/>
      <c r="Q31" s="984">
        <v>0</v>
      </c>
      <c r="R31" s="985">
        <v>0</v>
      </c>
      <c r="S31" s="980">
        <v>0</v>
      </c>
      <c r="T31" s="980">
        <v>0</v>
      </c>
      <c r="U31" s="981">
        <v>0</v>
      </c>
      <c r="V31" s="982">
        <v>0</v>
      </c>
      <c r="W31" s="986">
        <v>0</v>
      </c>
      <c r="X31" s="982"/>
      <c r="Y31" s="984">
        <v>0</v>
      </c>
      <c r="Z31" s="985">
        <v>0</v>
      </c>
      <c r="AA31" s="980">
        <v>0</v>
      </c>
      <c r="AB31" s="980">
        <v>0</v>
      </c>
      <c r="AC31" s="981">
        <v>0</v>
      </c>
      <c r="AD31" s="984">
        <v>0</v>
      </c>
      <c r="AE31" s="983">
        <v>0</v>
      </c>
      <c r="AF31" s="982"/>
      <c r="AG31" s="984">
        <v>0</v>
      </c>
      <c r="AH31" s="979"/>
      <c r="AI31" s="860"/>
    </row>
    <row r="32" spans="1:35" s="133" customFormat="1" ht="15" customHeight="1" x14ac:dyDescent="0.2">
      <c r="A32" s="310" t="s">
        <v>418</v>
      </c>
      <c r="B32" s="986">
        <v>0</v>
      </c>
      <c r="C32" s="983">
        <v>0</v>
      </c>
      <c r="D32" s="980">
        <v>0</v>
      </c>
      <c r="E32" s="981">
        <v>0</v>
      </c>
      <c r="F32" s="982">
        <v>0</v>
      </c>
      <c r="G32" s="980">
        <v>0</v>
      </c>
      <c r="H32" s="982"/>
      <c r="I32" s="984">
        <v>0</v>
      </c>
      <c r="J32" s="985">
        <v>0</v>
      </c>
      <c r="K32" s="980">
        <v>0</v>
      </c>
      <c r="L32" s="980">
        <v>0</v>
      </c>
      <c r="M32" s="981">
        <v>0</v>
      </c>
      <c r="N32" s="982">
        <v>0</v>
      </c>
      <c r="O32" s="982">
        <v>0</v>
      </c>
      <c r="P32" s="980"/>
      <c r="Q32" s="984">
        <v>0</v>
      </c>
      <c r="R32" s="985">
        <v>906004642</v>
      </c>
      <c r="S32" s="980">
        <v>724322705</v>
      </c>
      <c r="T32" s="980">
        <v>0</v>
      </c>
      <c r="U32" s="981">
        <v>0</v>
      </c>
      <c r="V32" s="982">
        <v>0</v>
      </c>
      <c r="W32" s="986">
        <v>0</v>
      </c>
      <c r="X32" s="982"/>
      <c r="Y32" s="984">
        <v>-181681937</v>
      </c>
      <c r="Z32" s="985">
        <v>906004642</v>
      </c>
      <c r="AA32" s="980">
        <v>724322705</v>
      </c>
      <c r="AB32" s="980">
        <v>0</v>
      </c>
      <c r="AC32" s="981">
        <v>0</v>
      </c>
      <c r="AD32" s="984">
        <v>0</v>
      </c>
      <c r="AE32" s="983">
        <v>0</v>
      </c>
      <c r="AF32" s="982"/>
      <c r="AG32" s="984">
        <v>-181681937</v>
      </c>
      <c r="AH32" s="979"/>
      <c r="AI32" s="860"/>
    </row>
    <row r="33" spans="1:35" s="133" customFormat="1" ht="15" customHeight="1" x14ac:dyDescent="0.2">
      <c r="A33" s="310" t="s">
        <v>419</v>
      </c>
      <c r="B33" s="986"/>
      <c r="C33" s="983"/>
      <c r="D33" s="980"/>
      <c r="E33" s="981"/>
      <c r="F33" s="982"/>
      <c r="G33" s="980"/>
      <c r="H33" s="982"/>
      <c r="I33" s="984">
        <v>0</v>
      </c>
      <c r="J33" s="985"/>
      <c r="K33" s="980"/>
      <c r="L33" s="980"/>
      <c r="M33" s="981"/>
      <c r="N33" s="982">
        <v>0</v>
      </c>
      <c r="O33" s="982"/>
      <c r="P33" s="980"/>
      <c r="Q33" s="984">
        <v>0</v>
      </c>
      <c r="R33" s="985">
        <v>215151350</v>
      </c>
      <c r="S33" s="980">
        <v>206015037</v>
      </c>
      <c r="T33" s="980">
        <v>0</v>
      </c>
      <c r="U33" s="981">
        <v>0</v>
      </c>
      <c r="V33" s="982">
        <v>0</v>
      </c>
      <c r="W33" s="986">
        <v>0</v>
      </c>
      <c r="X33" s="982"/>
      <c r="Y33" s="984">
        <v>-9136313</v>
      </c>
      <c r="Z33" s="985">
        <v>215151350</v>
      </c>
      <c r="AA33" s="980">
        <v>206015037</v>
      </c>
      <c r="AB33" s="980">
        <v>0</v>
      </c>
      <c r="AC33" s="981">
        <v>0</v>
      </c>
      <c r="AD33" s="984">
        <v>0</v>
      </c>
      <c r="AE33" s="983">
        <v>0</v>
      </c>
      <c r="AF33" s="982"/>
      <c r="AG33" s="984">
        <v>-9136313</v>
      </c>
      <c r="AH33" s="979"/>
      <c r="AI33" s="860"/>
    </row>
    <row r="34" spans="1:35" s="133" customFormat="1" ht="15" customHeight="1" x14ac:dyDescent="0.2">
      <c r="A34" s="310" t="s">
        <v>253</v>
      </c>
      <c r="B34" s="986"/>
      <c r="C34" s="983"/>
      <c r="D34" s="980"/>
      <c r="E34" s="981"/>
      <c r="F34" s="982"/>
      <c r="G34" s="980"/>
      <c r="H34" s="982"/>
      <c r="I34" s="984">
        <v>0</v>
      </c>
      <c r="J34" s="985"/>
      <c r="K34" s="980"/>
      <c r="L34" s="980"/>
      <c r="M34" s="981"/>
      <c r="N34" s="982">
        <v>0</v>
      </c>
      <c r="O34" s="982"/>
      <c r="P34" s="980"/>
      <c r="Q34" s="984">
        <v>0</v>
      </c>
      <c r="R34" s="985">
        <v>0</v>
      </c>
      <c r="S34" s="980">
        <v>0</v>
      </c>
      <c r="T34" s="980">
        <v>0</v>
      </c>
      <c r="U34" s="981">
        <v>0</v>
      </c>
      <c r="V34" s="982">
        <v>0</v>
      </c>
      <c r="W34" s="986">
        <v>0</v>
      </c>
      <c r="X34" s="982"/>
      <c r="Y34" s="984">
        <v>0</v>
      </c>
      <c r="Z34" s="985">
        <v>0</v>
      </c>
      <c r="AA34" s="980">
        <v>0</v>
      </c>
      <c r="AB34" s="980">
        <v>0</v>
      </c>
      <c r="AC34" s="981">
        <v>0</v>
      </c>
      <c r="AD34" s="984">
        <v>0</v>
      </c>
      <c r="AE34" s="983">
        <v>0</v>
      </c>
      <c r="AF34" s="982"/>
      <c r="AG34" s="984">
        <v>0</v>
      </c>
      <c r="AH34" s="979"/>
      <c r="AI34" s="860"/>
    </row>
    <row r="35" spans="1:35" s="133" customFormat="1" ht="15" customHeight="1" thickBot="1" x14ac:dyDescent="0.25">
      <c r="A35" s="946" t="s">
        <v>389</v>
      </c>
      <c r="B35" s="969"/>
      <c r="C35" s="966"/>
      <c r="D35" s="964"/>
      <c r="E35" s="994"/>
      <c r="F35" s="987"/>
      <c r="G35" s="964"/>
      <c r="H35" s="982"/>
      <c r="I35" s="984">
        <v>0</v>
      </c>
      <c r="J35" s="968"/>
      <c r="K35" s="964"/>
      <c r="L35" s="964"/>
      <c r="M35" s="994"/>
      <c r="N35" s="987">
        <v>0</v>
      </c>
      <c r="O35" s="987"/>
      <c r="P35" s="980"/>
      <c r="Q35" s="984">
        <v>0</v>
      </c>
      <c r="R35" s="968">
        <v>1846886000</v>
      </c>
      <c r="S35" s="964">
        <v>980691234</v>
      </c>
      <c r="T35" s="964">
        <v>0</v>
      </c>
      <c r="U35" s="994">
        <v>0</v>
      </c>
      <c r="V35" s="987">
        <v>0</v>
      </c>
      <c r="W35" s="969">
        <v>0</v>
      </c>
      <c r="X35" s="982"/>
      <c r="Y35" s="984">
        <v>-866194766</v>
      </c>
      <c r="Z35" s="968">
        <v>1846886000</v>
      </c>
      <c r="AA35" s="964">
        <v>980691234</v>
      </c>
      <c r="AB35" s="964">
        <v>0</v>
      </c>
      <c r="AC35" s="994">
        <v>0</v>
      </c>
      <c r="AD35" s="967">
        <v>0</v>
      </c>
      <c r="AE35" s="966">
        <v>0</v>
      </c>
      <c r="AF35" s="982"/>
      <c r="AG35" s="984">
        <v>-866194766</v>
      </c>
      <c r="AH35" s="979"/>
      <c r="AI35" s="860"/>
    </row>
    <row r="36" spans="1:35" s="133" customFormat="1" ht="24.75" customHeight="1" thickBot="1" x14ac:dyDescent="0.25">
      <c r="A36" s="933" t="s">
        <v>398</v>
      </c>
      <c r="B36" s="497">
        <v>154659321</v>
      </c>
      <c r="C36" s="498">
        <v>307606888</v>
      </c>
      <c r="D36" s="498">
        <v>218494717</v>
      </c>
      <c r="E36" s="502">
        <v>0</v>
      </c>
      <c r="F36" s="498">
        <v>218494717</v>
      </c>
      <c r="G36" s="498">
        <v>0</v>
      </c>
      <c r="H36" s="502"/>
      <c r="I36" s="862">
        <v>152947567</v>
      </c>
      <c r="J36" s="497">
        <v>76511285</v>
      </c>
      <c r="K36" s="498">
        <v>275755888</v>
      </c>
      <c r="L36" s="498">
        <v>156181285</v>
      </c>
      <c r="M36" s="502">
        <v>0</v>
      </c>
      <c r="N36" s="864">
        <v>156181285</v>
      </c>
      <c r="O36" s="864">
        <v>0</v>
      </c>
      <c r="P36" s="498"/>
      <c r="Q36" s="862">
        <v>199244603</v>
      </c>
      <c r="R36" s="497">
        <v>8153590495</v>
      </c>
      <c r="S36" s="498">
        <v>6604258483</v>
      </c>
      <c r="T36" s="498">
        <v>111850000</v>
      </c>
      <c r="U36" s="502">
        <v>0</v>
      </c>
      <c r="V36" s="498">
        <v>111850000</v>
      </c>
      <c r="W36" s="497">
        <v>0</v>
      </c>
      <c r="X36" s="502"/>
      <c r="Y36" s="862">
        <v>-1549332012</v>
      </c>
      <c r="Z36" s="497">
        <v>8384761101</v>
      </c>
      <c r="AA36" s="498">
        <v>7187621259</v>
      </c>
      <c r="AB36" s="498">
        <v>486526002</v>
      </c>
      <c r="AC36" s="502">
        <v>0</v>
      </c>
      <c r="AD36" s="862">
        <v>486526002</v>
      </c>
      <c r="AE36" s="502">
        <v>0</v>
      </c>
      <c r="AF36" s="502"/>
      <c r="AG36" s="862">
        <v>-1197139842</v>
      </c>
      <c r="AH36" s="1026"/>
    </row>
    <row r="37" spans="1:35" s="133" customFormat="1" ht="28.5" customHeight="1" thickBot="1" x14ac:dyDescent="0.25">
      <c r="A37" s="933" t="s">
        <v>529</v>
      </c>
      <c r="B37" s="497">
        <v>7336045001</v>
      </c>
      <c r="C37" s="498">
        <v>8395938330</v>
      </c>
      <c r="D37" s="498">
        <v>7738317664</v>
      </c>
      <c r="E37" s="502">
        <v>0</v>
      </c>
      <c r="F37" s="498">
        <v>7738317664</v>
      </c>
      <c r="G37" s="498">
        <v>0</v>
      </c>
      <c r="H37" s="502"/>
      <c r="I37" s="862">
        <v>1059893329</v>
      </c>
      <c r="J37" s="497">
        <v>2399762602</v>
      </c>
      <c r="K37" s="498">
        <v>3113309997</v>
      </c>
      <c r="L37" s="498">
        <v>2575553369</v>
      </c>
      <c r="M37" s="502">
        <v>0</v>
      </c>
      <c r="N37" s="864">
        <v>2575553369</v>
      </c>
      <c r="O37" s="864">
        <v>0</v>
      </c>
      <c r="P37" s="498"/>
      <c r="Q37" s="862">
        <v>713547395</v>
      </c>
      <c r="R37" s="497">
        <v>18287431346</v>
      </c>
      <c r="S37" s="498">
        <v>17838011612</v>
      </c>
      <c r="T37" s="498">
        <v>117920000</v>
      </c>
      <c r="U37" s="502">
        <v>0</v>
      </c>
      <c r="V37" s="498">
        <v>117920000</v>
      </c>
      <c r="W37" s="497">
        <v>0</v>
      </c>
      <c r="X37" s="502"/>
      <c r="Y37" s="862">
        <v>-449419734</v>
      </c>
      <c r="Z37" s="497">
        <v>28023238949</v>
      </c>
      <c r="AA37" s="498">
        <v>29347259939</v>
      </c>
      <c r="AB37" s="498">
        <v>10431791033</v>
      </c>
      <c r="AC37" s="502">
        <v>0</v>
      </c>
      <c r="AD37" s="862">
        <v>10431791033</v>
      </c>
      <c r="AE37" s="502">
        <v>0</v>
      </c>
      <c r="AF37" s="502"/>
      <c r="AG37" s="862">
        <v>1324020990</v>
      </c>
      <c r="AH37" s="1026"/>
    </row>
    <row r="38" spans="1:35" s="5" customFormat="1" ht="15.75" x14ac:dyDescent="0.25">
      <c r="A38" s="947"/>
      <c r="B38" s="489"/>
      <c r="C38" s="489"/>
      <c r="D38" s="489"/>
      <c r="E38" s="489"/>
      <c r="F38" s="489"/>
      <c r="G38" s="489"/>
      <c r="H38" s="489"/>
      <c r="I38" s="489"/>
      <c r="J38" s="489"/>
      <c r="K38" s="489"/>
      <c r="L38" s="489"/>
      <c r="M38" s="489"/>
      <c r="N38" s="489"/>
      <c r="O38" s="489"/>
      <c r="P38" s="489"/>
      <c r="Q38" s="489"/>
      <c r="R38" s="489"/>
      <c r="S38" s="489"/>
      <c r="T38" s="489"/>
      <c r="U38" s="489"/>
      <c r="V38" s="489"/>
      <c r="W38" s="489"/>
      <c r="X38" s="489"/>
      <c r="Y38" s="489"/>
      <c r="Z38" s="489"/>
      <c r="AA38" s="489"/>
      <c r="AB38" s="489"/>
      <c r="AC38" s="489"/>
      <c r="AD38" s="488"/>
      <c r="AE38" s="489"/>
      <c r="AF38" s="489"/>
      <c r="AG38" s="488"/>
      <c r="AH38" s="359"/>
    </row>
    <row r="39" spans="1:35" s="5" customFormat="1" ht="24" customHeight="1" thickBot="1" x14ac:dyDescent="0.3">
      <c r="A39" s="942" t="s">
        <v>574</v>
      </c>
      <c r="B39" s="471"/>
      <c r="C39" s="471"/>
      <c r="D39" s="472"/>
      <c r="E39" s="1015"/>
      <c r="F39" s="377"/>
      <c r="G39" s="471"/>
      <c r="H39" s="377"/>
      <c r="I39" s="377"/>
      <c r="J39" s="471"/>
      <c r="K39" s="471"/>
      <c r="L39" s="472"/>
      <c r="M39" s="1015"/>
      <c r="N39" s="377"/>
      <c r="O39" s="471"/>
      <c r="P39" s="377"/>
      <c r="Q39" s="377"/>
      <c r="R39" s="471"/>
      <c r="S39" s="471"/>
      <c r="T39" s="472"/>
      <c r="U39" s="1015"/>
      <c r="V39" s="377"/>
      <c r="W39" s="471"/>
      <c r="X39" s="377"/>
      <c r="Y39" s="377"/>
      <c r="Z39" s="471"/>
      <c r="AA39" s="471"/>
      <c r="AB39" s="472"/>
      <c r="AC39" s="1015"/>
      <c r="AD39" s="1016"/>
      <c r="AE39" s="471"/>
      <c r="AF39" s="377"/>
      <c r="AG39" s="1016"/>
      <c r="AH39" s="376"/>
    </row>
    <row r="40" spans="1:35" s="133" customFormat="1" ht="29.25" customHeight="1" thickBot="1" x14ac:dyDescent="0.25">
      <c r="A40" s="943" t="s">
        <v>1104</v>
      </c>
      <c r="B40" s="1017"/>
      <c r="C40" s="1018"/>
      <c r="D40" s="522"/>
      <c r="E40" s="1018"/>
      <c r="F40" s="390"/>
      <c r="G40" s="467"/>
      <c r="H40" s="390"/>
      <c r="I40" s="1019"/>
      <c r="J40" s="1020"/>
      <c r="K40" s="467"/>
      <c r="L40" s="522"/>
      <c r="M40" s="1018"/>
      <c r="N40" s="390">
        <v>0</v>
      </c>
      <c r="O40" s="467"/>
      <c r="P40" s="390"/>
      <c r="Q40" s="1019"/>
      <c r="R40" s="1020">
        <v>0</v>
      </c>
      <c r="S40" s="467">
        <v>0</v>
      </c>
      <c r="T40" s="522">
        <v>0</v>
      </c>
      <c r="U40" s="1018">
        <v>0</v>
      </c>
      <c r="V40" s="390">
        <v>0</v>
      </c>
      <c r="W40" s="1017">
        <v>0</v>
      </c>
      <c r="X40" s="390"/>
      <c r="Y40" s="1019">
        <v>0</v>
      </c>
      <c r="Z40" s="1020">
        <v>0</v>
      </c>
      <c r="AA40" s="467">
        <v>0</v>
      </c>
      <c r="AB40" s="522">
        <v>0</v>
      </c>
      <c r="AC40" s="1018">
        <v>0</v>
      </c>
      <c r="AD40" s="372">
        <v>0</v>
      </c>
      <c r="AE40" s="340">
        <v>0</v>
      </c>
      <c r="AF40" s="467"/>
      <c r="AG40" s="1019">
        <v>0</v>
      </c>
      <c r="AH40" s="1921"/>
      <c r="AI40" s="860"/>
    </row>
    <row r="41" spans="1:35" s="133" customFormat="1" ht="16.5" hidden="1" thickBot="1" x14ac:dyDescent="0.25">
      <c r="A41" s="945" t="s">
        <v>422</v>
      </c>
      <c r="B41" s="962"/>
      <c r="C41" s="959"/>
      <c r="D41" s="957"/>
      <c r="E41" s="958"/>
      <c r="F41" s="956"/>
      <c r="G41" s="957"/>
      <c r="H41" s="956"/>
      <c r="I41" s="960"/>
      <c r="J41" s="961">
        <v>0</v>
      </c>
      <c r="K41" s="957">
        <v>0</v>
      </c>
      <c r="L41" s="957">
        <v>0</v>
      </c>
      <c r="M41" s="958">
        <v>0</v>
      </c>
      <c r="N41" s="956">
        <v>0</v>
      </c>
      <c r="O41" s="957">
        <v>0</v>
      </c>
      <c r="P41" s="956"/>
      <c r="Q41" s="960">
        <v>0</v>
      </c>
      <c r="R41" s="961">
        <v>0</v>
      </c>
      <c r="S41" s="957">
        <v>0</v>
      </c>
      <c r="T41" s="957">
        <v>0</v>
      </c>
      <c r="U41" s="958">
        <v>0</v>
      </c>
      <c r="V41" s="956">
        <v>0</v>
      </c>
      <c r="W41" s="962">
        <v>0</v>
      </c>
      <c r="X41" s="956"/>
      <c r="Y41" s="960">
        <v>0</v>
      </c>
      <c r="Z41" s="961">
        <v>0</v>
      </c>
      <c r="AA41" s="957">
        <v>0</v>
      </c>
      <c r="AB41" s="957">
        <v>0</v>
      </c>
      <c r="AC41" s="958">
        <v>0</v>
      </c>
      <c r="AD41" s="1003">
        <v>0</v>
      </c>
      <c r="AE41" s="956">
        <v>0</v>
      </c>
      <c r="AF41" s="957"/>
      <c r="AG41" s="960">
        <v>0</v>
      </c>
      <c r="AH41" s="979"/>
      <c r="AI41" s="860"/>
    </row>
    <row r="42" spans="1:35" s="133" customFormat="1" ht="16.5" hidden="1" thickBot="1" x14ac:dyDescent="0.25">
      <c r="A42" s="310" t="s">
        <v>423</v>
      </c>
      <c r="B42" s="986"/>
      <c r="C42" s="983"/>
      <c r="D42" s="980"/>
      <c r="E42" s="1021"/>
      <c r="F42" s="979"/>
      <c r="G42" s="980"/>
      <c r="H42" s="979"/>
      <c r="I42" s="984"/>
      <c r="J42" s="985">
        <v>0</v>
      </c>
      <c r="K42" s="980">
        <v>0</v>
      </c>
      <c r="L42" s="980">
        <v>0</v>
      </c>
      <c r="M42" s="1021">
        <v>0</v>
      </c>
      <c r="N42" s="979">
        <v>0</v>
      </c>
      <c r="O42" s="980">
        <v>0</v>
      </c>
      <c r="P42" s="979"/>
      <c r="Q42" s="984">
        <v>0</v>
      </c>
      <c r="R42" s="985">
        <v>0</v>
      </c>
      <c r="S42" s="980">
        <v>0</v>
      </c>
      <c r="T42" s="980">
        <v>0</v>
      </c>
      <c r="U42" s="1021">
        <v>0</v>
      </c>
      <c r="V42" s="979">
        <v>0</v>
      </c>
      <c r="W42" s="986">
        <v>0</v>
      </c>
      <c r="X42" s="979"/>
      <c r="Y42" s="984">
        <v>0</v>
      </c>
      <c r="Z42" s="985">
        <v>0</v>
      </c>
      <c r="AA42" s="980">
        <v>0</v>
      </c>
      <c r="AB42" s="980">
        <v>0</v>
      </c>
      <c r="AC42" s="1021">
        <v>0</v>
      </c>
      <c r="AD42" s="1580">
        <v>0</v>
      </c>
      <c r="AE42" s="979">
        <v>0</v>
      </c>
      <c r="AF42" s="980"/>
      <c r="AG42" s="984">
        <v>0</v>
      </c>
      <c r="AH42" s="979"/>
      <c r="AI42" s="860"/>
    </row>
    <row r="43" spans="1:35" s="768" customFormat="1" ht="31.5" customHeight="1" thickBot="1" x14ac:dyDescent="0.3">
      <c r="A43" s="948" t="s">
        <v>384</v>
      </c>
      <c r="B43" s="989"/>
      <c r="C43" s="454"/>
      <c r="D43" s="453"/>
      <c r="E43" s="454"/>
      <c r="F43" s="456"/>
      <c r="G43" s="453"/>
      <c r="H43" s="456"/>
      <c r="I43" s="455"/>
      <c r="J43" s="451"/>
      <c r="K43" s="453"/>
      <c r="L43" s="453"/>
      <c r="M43" s="454"/>
      <c r="N43" s="456"/>
      <c r="O43" s="453"/>
      <c r="P43" s="456"/>
      <c r="Q43" s="455"/>
      <c r="R43" s="451">
        <v>0</v>
      </c>
      <c r="S43" s="453">
        <v>2037833700</v>
      </c>
      <c r="T43" s="453">
        <v>0</v>
      </c>
      <c r="U43" s="454">
        <v>0</v>
      </c>
      <c r="V43" s="456"/>
      <c r="W43" s="989">
        <v>0</v>
      </c>
      <c r="X43" s="456"/>
      <c r="Y43" s="455">
        <v>2037833700</v>
      </c>
      <c r="Z43" s="451">
        <v>0</v>
      </c>
      <c r="AA43" s="453">
        <v>2037833700</v>
      </c>
      <c r="AB43" s="453">
        <v>0</v>
      </c>
      <c r="AC43" s="454">
        <v>0</v>
      </c>
      <c r="AD43" s="494">
        <v>0</v>
      </c>
      <c r="AE43" s="456">
        <v>0</v>
      </c>
      <c r="AF43" s="453"/>
      <c r="AG43" s="455">
        <v>2037833700</v>
      </c>
      <c r="AH43" s="1920"/>
      <c r="AI43" s="865"/>
    </row>
    <row r="44" spans="1:35" s="133" customFormat="1" ht="15.75" x14ac:dyDescent="0.2">
      <c r="A44" s="310" t="s">
        <v>1583</v>
      </c>
      <c r="B44" s="985"/>
      <c r="C44" s="957"/>
      <c r="D44" s="980"/>
      <c r="E44" s="1021"/>
      <c r="F44" s="979"/>
      <c r="G44" s="980"/>
      <c r="H44" s="979"/>
      <c r="I44" s="984"/>
      <c r="J44" s="985"/>
      <c r="K44" s="980"/>
      <c r="L44" s="980"/>
      <c r="M44" s="1021"/>
      <c r="N44" s="979">
        <v>0</v>
      </c>
      <c r="O44" s="980"/>
      <c r="P44" s="979"/>
      <c r="Q44" s="984"/>
      <c r="R44" s="985">
        <v>0</v>
      </c>
      <c r="S44" s="980">
        <v>2037833700</v>
      </c>
      <c r="T44" s="980">
        <v>0</v>
      </c>
      <c r="U44" s="1021">
        <v>0</v>
      </c>
      <c r="V44" s="979">
        <v>0</v>
      </c>
      <c r="W44" s="986">
        <v>0</v>
      </c>
      <c r="X44" s="979"/>
      <c r="Y44" s="984">
        <v>2037833700</v>
      </c>
      <c r="Z44" s="985">
        <v>0</v>
      </c>
      <c r="AA44" s="980">
        <v>2037833700</v>
      </c>
      <c r="AB44" s="980">
        <v>0</v>
      </c>
      <c r="AC44" s="1021">
        <v>0</v>
      </c>
      <c r="AD44" s="1580">
        <v>0</v>
      </c>
      <c r="AE44" s="979">
        <v>0</v>
      </c>
      <c r="AF44" s="980"/>
      <c r="AG44" s="984">
        <v>2037833700</v>
      </c>
      <c r="AH44" s="979"/>
      <c r="AI44" s="860"/>
    </row>
    <row r="45" spans="1:35" s="133" customFormat="1" ht="16.5" thickBot="1" x14ac:dyDescent="0.25">
      <c r="A45" s="310" t="s">
        <v>191</v>
      </c>
      <c r="B45" s="985"/>
      <c r="C45" s="980"/>
      <c r="D45" s="980"/>
      <c r="E45" s="1021"/>
      <c r="F45" s="979"/>
      <c r="G45" s="980"/>
      <c r="H45" s="979"/>
      <c r="I45" s="967"/>
      <c r="J45" s="985"/>
      <c r="K45" s="980"/>
      <c r="L45" s="980"/>
      <c r="M45" s="1021"/>
      <c r="N45" s="979">
        <v>0</v>
      </c>
      <c r="O45" s="980"/>
      <c r="P45" s="979"/>
      <c r="Q45" s="984"/>
      <c r="R45" s="985">
        <v>0</v>
      </c>
      <c r="S45" s="980">
        <v>0</v>
      </c>
      <c r="T45" s="980">
        <v>0</v>
      </c>
      <c r="U45" s="1021">
        <v>0</v>
      </c>
      <c r="V45" s="979">
        <v>0</v>
      </c>
      <c r="W45" s="986">
        <v>0</v>
      </c>
      <c r="X45" s="979"/>
      <c r="Y45" s="984">
        <v>0</v>
      </c>
      <c r="Z45" s="985">
        <v>0</v>
      </c>
      <c r="AA45" s="980">
        <v>0</v>
      </c>
      <c r="AB45" s="980">
        <v>0</v>
      </c>
      <c r="AC45" s="1021">
        <v>0</v>
      </c>
      <c r="AD45" s="1580">
        <v>0</v>
      </c>
      <c r="AE45" s="979">
        <v>0</v>
      </c>
      <c r="AF45" s="980"/>
      <c r="AG45" s="984">
        <v>0</v>
      </c>
      <c r="AH45" s="979"/>
      <c r="AI45" s="860"/>
    </row>
    <row r="46" spans="1:35" s="259" customFormat="1" ht="33" customHeight="1" thickBot="1" x14ac:dyDescent="0.25">
      <c r="A46" s="281" t="s">
        <v>641</v>
      </c>
      <c r="B46" s="497"/>
      <c r="C46" s="498"/>
      <c r="D46" s="498"/>
      <c r="E46" s="861"/>
      <c r="F46" s="502"/>
      <c r="G46" s="498"/>
      <c r="H46" s="502"/>
      <c r="I46" s="1019"/>
      <c r="J46" s="497"/>
      <c r="K46" s="498"/>
      <c r="L46" s="498"/>
      <c r="M46" s="861"/>
      <c r="N46" s="502"/>
      <c r="O46" s="498"/>
      <c r="P46" s="502"/>
      <c r="Q46" s="862"/>
      <c r="R46" s="497">
        <v>116229592</v>
      </c>
      <c r="S46" s="498">
        <v>115985734</v>
      </c>
      <c r="T46" s="498">
        <v>0</v>
      </c>
      <c r="U46" s="861">
        <v>0</v>
      </c>
      <c r="V46" s="502">
        <v>0</v>
      </c>
      <c r="W46" s="863">
        <v>0</v>
      </c>
      <c r="X46" s="502"/>
      <c r="Y46" s="862">
        <v>-243858</v>
      </c>
      <c r="Z46" s="497">
        <v>116229592</v>
      </c>
      <c r="AA46" s="498">
        <v>115985734</v>
      </c>
      <c r="AB46" s="498">
        <v>0</v>
      </c>
      <c r="AC46" s="861">
        <v>0</v>
      </c>
      <c r="AD46" s="501">
        <v>0</v>
      </c>
      <c r="AE46" s="502">
        <v>0</v>
      </c>
      <c r="AF46" s="498"/>
      <c r="AG46" s="862">
        <v>-243858</v>
      </c>
      <c r="AH46" s="1026"/>
    </row>
    <row r="47" spans="1:35" s="768" customFormat="1" ht="33" customHeight="1" thickBot="1" x14ac:dyDescent="0.3">
      <c r="A47" s="948" t="s">
        <v>632</v>
      </c>
      <c r="B47" s="451"/>
      <c r="C47" s="453"/>
      <c r="D47" s="453"/>
      <c r="E47" s="494"/>
      <c r="F47" s="451"/>
      <c r="G47" s="453"/>
      <c r="H47" s="456"/>
      <c r="I47" s="455"/>
      <c r="J47" s="451"/>
      <c r="K47" s="453"/>
      <c r="L47" s="453"/>
      <c r="M47" s="494"/>
      <c r="N47" s="451"/>
      <c r="O47" s="453"/>
      <c r="P47" s="456"/>
      <c r="Q47" s="455"/>
      <c r="R47" s="451">
        <v>6593932898</v>
      </c>
      <c r="S47" s="453">
        <v>8139386760</v>
      </c>
      <c r="T47" s="453">
        <v>0</v>
      </c>
      <c r="U47" s="456">
        <v>0</v>
      </c>
      <c r="V47" s="455">
        <v>0</v>
      </c>
      <c r="W47" s="989">
        <v>0</v>
      </c>
      <c r="X47" s="456"/>
      <c r="Y47" s="455">
        <v>1545453862</v>
      </c>
      <c r="Z47" s="451">
        <v>6593932898</v>
      </c>
      <c r="AA47" s="453">
        <v>8139386760</v>
      </c>
      <c r="AB47" s="453">
        <v>0</v>
      </c>
      <c r="AC47" s="494">
        <v>0</v>
      </c>
      <c r="AD47" s="1581">
        <v>0</v>
      </c>
      <c r="AE47" s="456">
        <v>0</v>
      </c>
      <c r="AF47" s="453"/>
      <c r="AG47" s="455">
        <v>1545453862</v>
      </c>
      <c r="AH47" s="1920"/>
    </row>
    <row r="48" spans="1:35" s="133" customFormat="1" ht="15.75" x14ac:dyDescent="0.2">
      <c r="A48" s="310" t="s">
        <v>192</v>
      </c>
      <c r="B48" s="985"/>
      <c r="C48" s="980"/>
      <c r="D48" s="980"/>
      <c r="E48" s="1021"/>
      <c r="F48" s="979"/>
      <c r="G48" s="980"/>
      <c r="H48" s="979"/>
      <c r="I48" s="984"/>
      <c r="J48" s="985"/>
      <c r="K48" s="980"/>
      <c r="L48" s="980"/>
      <c r="M48" s="1021"/>
      <c r="N48" s="979"/>
      <c r="O48" s="980"/>
      <c r="P48" s="979"/>
      <c r="Q48" s="984"/>
      <c r="R48" s="985">
        <v>2634887225</v>
      </c>
      <c r="S48" s="980">
        <v>2919517983</v>
      </c>
      <c r="T48" s="980">
        <v>0</v>
      </c>
      <c r="U48" s="1021">
        <v>0</v>
      </c>
      <c r="V48" s="979">
        <v>0</v>
      </c>
      <c r="W48" s="986">
        <v>0</v>
      </c>
      <c r="X48" s="979"/>
      <c r="Y48" s="984">
        <v>284630758</v>
      </c>
      <c r="Z48" s="985">
        <v>2634887225</v>
      </c>
      <c r="AA48" s="980">
        <v>2919517983</v>
      </c>
      <c r="AB48" s="980">
        <v>0</v>
      </c>
      <c r="AC48" s="1021">
        <v>0</v>
      </c>
      <c r="AD48" s="1580">
        <v>0</v>
      </c>
      <c r="AE48" s="979">
        <v>0</v>
      </c>
      <c r="AF48" s="980"/>
      <c r="AG48" s="984">
        <v>284630758</v>
      </c>
      <c r="AH48" s="979"/>
    </row>
    <row r="49" spans="1:37" s="133" customFormat="1" ht="15.75" x14ac:dyDescent="0.2">
      <c r="A49" s="310" t="s">
        <v>193</v>
      </c>
      <c r="B49" s="985"/>
      <c r="C49" s="980"/>
      <c r="D49" s="980"/>
      <c r="E49" s="1021"/>
      <c r="F49" s="979"/>
      <c r="G49" s="980"/>
      <c r="H49" s="979"/>
      <c r="I49" s="984"/>
      <c r="J49" s="985"/>
      <c r="K49" s="980"/>
      <c r="L49" s="980"/>
      <c r="M49" s="1021"/>
      <c r="N49" s="979"/>
      <c r="O49" s="980"/>
      <c r="P49" s="979"/>
      <c r="Q49" s="984"/>
      <c r="R49" s="985">
        <v>3794193713</v>
      </c>
      <c r="S49" s="980">
        <v>4694562356</v>
      </c>
      <c r="T49" s="980">
        <v>0</v>
      </c>
      <c r="U49" s="1021">
        <v>0</v>
      </c>
      <c r="V49" s="979">
        <v>0</v>
      </c>
      <c r="W49" s="986">
        <v>0</v>
      </c>
      <c r="X49" s="979"/>
      <c r="Y49" s="984">
        <v>900368643</v>
      </c>
      <c r="Z49" s="985">
        <v>3794193713</v>
      </c>
      <c r="AA49" s="980">
        <v>4694562356</v>
      </c>
      <c r="AB49" s="980">
        <v>0</v>
      </c>
      <c r="AC49" s="1021">
        <v>0</v>
      </c>
      <c r="AD49" s="1580">
        <v>0</v>
      </c>
      <c r="AE49" s="979">
        <v>0</v>
      </c>
      <c r="AF49" s="980"/>
      <c r="AG49" s="984">
        <v>900368643</v>
      </c>
      <c r="AH49" s="979"/>
    </row>
    <row r="50" spans="1:37" s="133" customFormat="1" ht="15.75" x14ac:dyDescent="0.2">
      <c r="A50" s="310" t="s">
        <v>194</v>
      </c>
      <c r="B50" s="985"/>
      <c r="C50" s="980"/>
      <c r="D50" s="980"/>
      <c r="E50" s="1021"/>
      <c r="F50" s="979"/>
      <c r="G50" s="980"/>
      <c r="H50" s="979"/>
      <c r="I50" s="984"/>
      <c r="J50" s="985"/>
      <c r="K50" s="980"/>
      <c r="L50" s="980"/>
      <c r="M50" s="1021"/>
      <c r="N50" s="979"/>
      <c r="O50" s="980"/>
      <c r="P50" s="979"/>
      <c r="Q50" s="984"/>
      <c r="R50" s="985">
        <v>0</v>
      </c>
      <c r="S50" s="980">
        <v>0</v>
      </c>
      <c r="T50" s="980">
        <v>0</v>
      </c>
      <c r="U50" s="1021">
        <v>0</v>
      </c>
      <c r="V50" s="979">
        <v>0</v>
      </c>
      <c r="W50" s="986">
        <v>0</v>
      </c>
      <c r="X50" s="979"/>
      <c r="Y50" s="984">
        <v>0</v>
      </c>
      <c r="Z50" s="985">
        <v>0</v>
      </c>
      <c r="AA50" s="980">
        <v>0</v>
      </c>
      <c r="AB50" s="980">
        <v>0</v>
      </c>
      <c r="AC50" s="1021">
        <v>0</v>
      </c>
      <c r="AD50" s="1580">
        <v>0</v>
      </c>
      <c r="AE50" s="979">
        <v>0</v>
      </c>
      <c r="AF50" s="980"/>
      <c r="AG50" s="984">
        <v>0</v>
      </c>
      <c r="AH50" s="979"/>
    </row>
    <row r="51" spans="1:37" s="133" customFormat="1" ht="16.5" thickBot="1" x14ac:dyDescent="0.25">
      <c r="A51" s="310" t="s">
        <v>195</v>
      </c>
      <c r="B51" s="985"/>
      <c r="C51" s="980"/>
      <c r="D51" s="964"/>
      <c r="E51" s="1021"/>
      <c r="F51" s="979"/>
      <c r="G51" s="980"/>
      <c r="H51" s="979"/>
      <c r="I51" s="984"/>
      <c r="J51" s="985"/>
      <c r="K51" s="980"/>
      <c r="L51" s="964"/>
      <c r="M51" s="1021"/>
      <c r="N51" s="979"/>
      <c r="O51" s="980"/>
      <c r="P51" s="979"/>
      <c r="Q51" s="984"/>
      <c r="R51" s="985">
        <v>164851960</v>
      </c>
      <c r="S51" s="980">
        <v>525306421</v>
      </c>
      <c r="T51" s="964">
        <v>0</v>
      </c>
      <c r="U51" s="1021">
        <v>0</v>
      </c>
      <c r="V51" s="979">
        <v>0</v>
      </c>
      <c r="W51" s="986">
        <v>0</v>
      </c>
      <c r="X51" s="979"/>
      <c r="Y51" s="984">
        <v>360454461</v>
      </c>
      <c r="Z51" s="985">
        <v>164851960</v>
      </c>
      <c r="AA51" s="980">
        <v>525306421</v>
      </c>
      <c r="AB51" s="964">
        <v>0</v>
      </c>
      <c r="AC51" s="1021">
        <v>0</v>
      </c>
      <c r="AD51" s="1580">
        <v>0</v>
      </c>
      <c r="AE51" s="979">
        <v>0</v>
      </c>
      <c r="AF51" s="980"/>
      <c r="AG51" s="984">
        <v>360454461</v>
      </c>
      <c r="AH51" s="979"/>
    </row>
    <row r="52" spans="1:37" s="133" customFormat="1" ht="30.75" customHeight="1" thickBot="1" x14ac:dyDescent="0.25">
      <c r="A52" s="290" t="s">
        <v>633</v>
      </c>
      <c r="B52" s="497"/>
      <c r="C52" s="498"/>
      <c r="D52" s="498"/>
      <c r="E52" s="861"/>
      <c r="F52" s="502"/>
      <c r="G52" s="498"/>
      <c r="H52" s="502"/>
      <c r="I52" s="862"/>
      <c r="J52" s="497"/>
      <c r="K52" s="498"/>
      <c r="L52" s="498"/>
      <c r="M52" s="861"/>
      <c r="N52" s="502">
        <v>0</v>
      </c>
      <c r="O52" s="498"/>
      <c r="P52" s="502"/>
      <c r="Q52" s="862"/>
      <c r="R52" s="497">
        <v>0</v>
      </c>
      <c r="S52" s="498">
        <v>0</v>
      </c>
      <c r="T52" s="498">
        <v>0</v>
      </c>
      <c r="U52" s="861">
        <v>0</v>
      </c>
      <c r="V52" s="502">
        <v>0</v>
      </c>
      <c r="W52" s="497">
        <v>0</v>
      </c>
      <c r="X52" s="498"/>
      <c r="Y52" s="862">
        <v>0</v>
      </c>
      <c r="Z52" s="497">
        <v>0</v>
      </c>
      <c r="AA52" s="498">
        <v>0</v>
      </c>
      <c r="AB52" s="498">
        <v>0</v>
      </c>
      <c r="AC52" s="861">
        <v>0</v>
      </c>
      <c r="AD52" s="501">
        <v>0</v>
      </c>
      <c r="AE52" s="502">
        <v>0</v>
      </c>
      <c r="AF52" s="498"/>
      <c r="AG52" s="862">
        <v>0</v>
      </c>
      <c r="AH52" s="1026"/>
    </row>
    <row r="53" spans="1:37" s="31" customFormat="1" ht="28.5" customHeight="1" thickBot="1" x14ac:dyDescent="0.25">
      <c r="A53" s="949" t="s">
        <v>385</v>
      </c>
      <c r="B53" s="497">
        <v>0</v>
      </c>
      <c r="C53" s="498">
        <v>0</v>
      </c>
      <c r="D53" s="498">
        <v>0</v>
      </c>
      <c r="E53" s="502">
        <v>0</v>
      </c>
      <c r="F53" s="498">
        <v>0</v>
      </c>
      <c r="G53" s="498">
        <v>0</v>
      </c>
      <c r="H53" s="502"/>
      <c r="I53" s="862">
        <v>0</v>
      </c>
      <c r="J53" s="497">
        <v>0</v>
      </c>
      <c r="K53" s="498">
        <v>0</v>
      </c>
      <c r="L53" s="498">
        <v>0</v>
      </c>
      <c r="M53" s="502">
        <v>0</v>
      </c>
      <c r="N53" s="864">
        <v>0</v>
      </c>
      <c r="O53" s="498">
        <v>0</v>
      </c>
      <c r="P53" s="502"/>
      <c r="Q53" s="862">
        <v>0</v>
      </c>
      <c r="R53" s="497">
        <v>6710162490</v>
      </c>
      <c r="S53" s="498">
        <v>10293206194</v>
      </c>
      <c r="T53" s="498">
        <v>0</v>
      </c>
      <c r="U53" s="502">
        <v>0</v>
      </c>
      <c r="V53" s="498">
        <v>0</v>
      </c>
      <c r="W53" s="497">
        <v>0</v>
      </c>
      <c r="X53" s="498"/>
      <c r="Y53" s="862">
        <v>3583043704</v>
      </c>
      <c r="Z53" s="497">
        <v>6710162490</v>
      </c>
      <c r="AA53" s="498">
        <v>10293206194</v>
      </c>
      <c r="AB53" s="498">
        <v>0</v>
      </c>
      <c r="AC53" s="502">
        <v>0</v>
      </c>
      <c r="AD53" s="862">
        <v>0</v>
      </c>
      <c r="AE53" s="502">
        <v>0</v>
      </c>
      <c r="AF53" s="498"/>
      <c r="AG53" s="862">
        <v>3583043704</v>
      </c>
      <c r="AH53" s="1026"/>
    </row>
    <row r="54" spans="1:37" s="31" customFormat="1" ht="16.5" customHeight="1" x14ac:dyDescent="0.2">
      <c r="A54" s="950" t="s">
        <v>386</v>
      </c>
      <c r="B54" s="1022"/>
      <c r="C54" s="1023"/>
      <c r="D54" s="1024"/>
      <c r="E54" s="1025"/>
      <c r="F54" s="1024"/>
      <c r="G54" s="1023"/>
      <c r="H54" s="1026"/>
      <c r="I54" s="1027"/>
      <c r="J54" s="1022"/>
      <c r="K54" s="1024"/>
      <c r="L54" s="1024"/>
      <c r="M54" s="1025"/>
      <c r="N54" s="1022"/>
      <c r="O54" s="1024"/>
      <c r="P54" s="1026"/>
      <c r="Q54" s="1027"/>
      <c r="R54" s="1022">
        <v>6429080938</v>
      </c>
      <c r="S54" s="1024">
        <v>9651914039</v>
      </c>
      <c r="T54" s="1024">
        <v>0</v>
      </c>
      <c r="U54" s="1025">
        <v>0</v>
      </c>
      <c r="V54" s="1024">
        <v>0</v>
      </c>
      <c r="W54" s="1022">
        <v>0</v>
      </c>
      <c r="X54" s="1024"/>
      <c r="Y54" s="1027">
        <v>3222833101</v>
      </c>
      <c r="Z54" s="1022">
        <v>6429080938</v>
      </c>
      <c r="AA54" s="1024">
        <v>9651914039</v>
      </c>
      <c r="AB54" s="1024">
        <v>0</v>
      </c>
      <c r="AC54" s="1025">
        <v>0</v>
      </c>
      <c r="AD54" s="1027">
        <v>0</v>
      </c>
      <c r="AE54" s="1026">
        <v>0</v>
      </c>
      <c r="AF54" s="1024"/>
      <c r="AG54" s="1027">
        <v>3222833101</v>
      </c>
      <c r="AH54" s="1026"/>
    </row>
    <row r="55" spans="1:37" s="31" customFormat="1" ht="16.5" customHeight="1" thickBot="1" x14ac:dyDescent="0.25">
      <c r="A55" s="951" t="s">
        <v>387</v>
      </c>
      <c r="B55" s="973"/>
      <c r="C55" s="1028"/>
      <c r="D55" s="971"/>
      <c r="E55" s="1029"/>
      <c r="F55" s="971"/>
      <c r="G55" s="1028"/>
      <c r="H55" s="970"/>
      <c r="I55" s="975"/>
      <c r="J55" s="973"/>
      <c r="K55" s="971"/>
      <c r="L55" s="971"/>
      <c r="M55" s="1029"/>
      <c r="N55" s="973"/>
      <c r="O55" s="971"/>
      <c r="P55" s="970"/>
      <c r="Q55" s="975"/>
      <c r="R55" s="973">
        <v>164851960</v>
      </c>
      <c r="S55" s="971">
        <v>525306421</v>
      </c>
      <c r="T55" s="971">
        <v>0</v>
      </c>
      <c r="U55" s="1029">
        <v>0</v>
      </c>
      <c r="V55" s="971">
        <v>0</v>
      </c>
      <c r="W55" s="973">
        <v>0</v>
      </c>
      <c r="X55" s="971"/>
      <c r="Y55" s="975">
        <v>360454461</v>
      </c>
      <c r="Z55" s="973">
        <v>164851960</v>
      </c>
      <c r="AA55" s="971">
        <v>525306421</v>
      </c>
      <c r="AB55" s="971">
        <v>0</v>
      </c>
      <c r="AC55" s="1029">
        <v>0</v>
      </c>
      <c r="AD55" s="975">
        <v>0</v>
      </c>
      <c r="AE55" s="970">
        <v>0</v>
      </c>
      <c r="AF55" s="971"/>
      <c r="AG55" s="975">
        <v>360454461</v>
      </c>
      <c r="AH55" s="575">
        <v>0</v>
      </c>
      <c r="AI55" s="575">
        <v>0</v>
      </c>
      <c r="AJ55" s="575">
        <v>0</v>
      </c>
      <c r="AK55" s="575">
        <v>0</v>
      </c>
    </row>
    <row r="56" spans="1:37" s="133" customFormat="1" ht="24" customHeight="1" thickBot="1" x14ac:dyDescent="0.25">
      <c r="A56" s="933" t="s">
        <v>439</v>
      </c>
      <c r="B56" s="338">
        <v>7336045001</v>
      </c>
      <c r="C56" s="467">
        <v>8395938330</v>
      </c>
      <c r="D56" s="467">
        <v>7738317664</v>
      </c>
      <c r="E56" s="340">
        <v>0</v>
      </c>
      <c r="F56" s="467">
        <v>7738317664</v>
      </c>
      <c r="G56" s="467">
        <v>0</v>
      </c>
      <c r="H56" s="340"/>
      <c r="I56" s="341">
        <v>1059893329</v>
      </c>
      <c r="J56" s="338">
        <v>2399762602</v>
      </c>
      <c r="K56" s="467">
        <v>3113309997</v>
      </c>
      <c r="L56" s="467">
        <v>2575553369</v>
      </c>
      <c r="M56" s="340">
        <v>0</v>
      </c>
      <c r="N56" s="370">
        <v>2575553369</v>
      </c>
      <c r="O56" s="467">
        <v>0</v>
      </c>
      <c r="P56" s="340"/>
      <c r="Q56" s="341">
        <v>713547395</v>
      </c>
      <c r="R56" s="338">
        <v>24997593836</v>
      </c>
      <c r="S56" s="467">
        <v>28131217806</v>
      </c>
      <c r="T56" s="467">
        <v>117920000</v>
      </c>
      <c r="U56" s="340">
        <v>0</v>
      </c>
      <c r="V56" s="467">
        <v>117920000</v>
      </c>
      <c r="W56" s="338">
        <v>0</v>
      </c>
      <c r="X56" s="467"/>
      <c r="Y56" s="341">
        <v>3133623970</v>
      </c>
      <c r="Z56" s="338">
        <v>34733401439</v>
      </c>
      <c r="AA56" s="467">
        <v>39640466133</v>
      </c>
      <c r="AB56" s="467">
        <v>10431791033</v>
      </c>
      <c r="AC56" s="340">
        <v>0</v>
      </c>
      <c r="AD56" s="341">
        <v>10431791033</v>
      </c>
      <c r="AE56" s="340">
        <v>0</v>
      </c>
      <c r="AF56" s="467"/>
      <c r="AG56" s="341">
        <v>4907064694</v>
      </c>
    </row>
    <row r="57" spans="1:37" s="265" customFormat="1" ht="35.450000000000003" customHeight="1" x14ac:dyDescent="0.25">
      <c r="A57" s="1586" t="s">
        <v>1100</v>
      </c>
      <c r="B57" s="504"/>
      <c r="C57" s="505"/>
      <c r="D57" s="505"/>
      <c r="E57" s="1030"/>
      <c r="F57" s="505"/>
      <c r="G57" s="505"/>
      <c r="H57" s="510"/>
      <c r="I57" s="1031"/>
      <c r="J57" s="504"/>
      <c r="K57" s="505"/>
      <c r="L57" s="505"/>
      <c r="M57" s="1030"/>
      <c r="N57" s="1032"/>
      <c r="O57" s="505"/>
      <c r="P57" s="510"/>
      <c r="Q57" s="1031"/>
      <c r="R57" s="504"/>
      <c r="S57" s="505"/>
      <c r="T57" s="505"/>
      <c r="U57" s="1030"/>
      <c r="V57" s="505"/>
      <c r="W57" s="504">
        <v>0</v>
      </c>
      <c r="X57" s="505"/>
      <c r="Y57" s="1031"/>
      <c r="Z57" s="504">
        <v>-6429080938</v>
      </c>
      <c r="AA57" s="505">
        <v>-7614080339</v>
      </c>
      <c r="AB57" s="505">
        <v>0</v>
      </c>
      <c r="AC57" s="1030">
        <v>0</v>
      </c>
      <c r="AD57" s="1031">
        <v>0</v>
      </c>
      <c r="AE57" s="510">
        <v>0</v>
      </c>
      <c r="AF57" s="505"/>
      <c r="AG57" s="1031">
        <v>-1184999401</v>
      </c>
      <c r="AH57" s="1610">
        <v>0</v>
      </c>
      <c r="AI57" s="1610">
        <v>6632889582</v>
      </c>
      <c r="AJ57" s="1610">
        <v>0</v>
      </c>
      <c r="AK57" s="1610">
        <v>6632889582</v>
      </c>
    </row>
    <row r="58" spans="1:37" s="133" customFormat="1" ht="36" customHeight="1" thickBot="1" x14ac:dyDescent="0.3">
      <c r="A58" s="1587" t="s">
        <v>1101</v>
      </c>
      <c r="B58" s="511"/>
      <c r="C58" s="512"/>
      <c r="D58" s="512"/>
      <c r="E58" s="1278"/>
      <c r="F58" s="512"/>
      <c r="G58" s="512"/>
      <c r="H58" s="514"/>
      <c r="I58" s="393"/>
      <c r="J58" s="511"/>
      <c r="K58" s="512"/>
      <c r="L58" s="512"/>
      <c r="M58" s="1278"/>
      <c r="N58" s="995"/>
      <c r="O58" s="512"/>
      <c r="P58" s="514"/>
      <c r="Q58" s="393"/>
      <c r="R58" s="511"/>
      <c r="S58" s="512"/>
      <c r="T58" s="512"/>
      <c r="U58" s="1278"/>
      <c r="V58" s="512"/>
      <c r="W58" s="511">
        <v>0</v>
      </c>
      <c r="X58" s="512"/>
      <c r="Y58" s="393"/>
      <c r="Z58" s="511">
        <v>-164851960</v>
      </c>
      <c r="AA58" s="512">
        <v>-525306421</v>
      </c>
      <c r="AB58" s="1628">
        <v>0</v>
      </c>
      <c r="AC58" s="1633">
        <v>0</v>
      </c>
      <c r="AD58" s="1634">
        <v>0</v>
      </c>
      <c r="AE58" s="514">
        <v>0</v>
      </c>
      <c r="AF58" s="512"/>
      <c r="AG58" s="393">
        <v>-360454461</v>
      </c>
      <c r="AH58" s="1610">
        <v>0</v>
      </c>
      <c r="AI58" s="1610">
        <v>305249390</v>
      </c>
      <c r="AJ58" s="1610">
        <v>0</v>
      </c>
      <c r="AK58" s="1610">
        <v>305249390</v>
      </c>
    </row>
    <row r="59" spans="1:37" s="1041" customFormat="1" ht="26.25" customHeight="1" thickBot="1" x14ac:dyDescent="0.3">
      <c r="A59" s="315" t="s">
        <v>1102</v>
      </c>
      <c r="B59" s="515"/>
      <c r="C59" s="516"/>
      <c r="D59" s="516"/>
      <c r="E59" s="1038"/>
      <c r="F59" s="516"/>
      <c r="G59" s="516"/>
      <c r="H59" s="520"/>
      <c r="I59" s="1039"/>
      <c r="J59" s="515"/>
      <c r="K59" s="516"/>
      <c r="L59" s="516"/>
      <c r="M59" s="1038"/>
      <c r="N59" s="1040"/>
      <c r="O59" s="516"/>
      <c r="P59" s="520"/>
      <c r="Q59" s="1039"/>
      <c r="R59" s="515"/>
      <c r="S59" s="516"/>
      <c r="T59" s="516"/>
      <c r="U59" s="1038"/>
      <c r="V59" s="516"/>
      <c r="W59" s="515">
        <v>0</v>
      </c>
      <c r="X59" s="516"/>
      <c r="Y59" s="1039"/>
      <c r="Z59" s="515">
        <v>-6593932898</v>
      </c>
      <c r="AA59" s="515">
        <v>-8139386760</v>
      </c>
      <c r="AB59" s="516">
        <v>0</v>
      </c>
      <c r="AC59" s="1038">
        <v>0</v>
      </c>
      <c r="AD59" s="1039">
        <v>0</v>
      </c>
      <c r="AE59" s="520">
        <v>0</v>
      </c>
      <c r="AF59" s="516"/>
      <c r="AG59" s="1039">
        <v>-1545453862</v>
      </c>
      <c r="AH59" s="1610">
        <v>0</v>
      </c>
      <c r="AI59" s="1610">
        <v>6938138972</v>
      </c>
      <c r="AJ59" s="1610">
        <v>0</v>
      </c>
      <c r="AK59" s="1610">
        <v>6938138972</v>
      </c>
    </row>
    <row r="60" spans="1:37" s="31" customFormat="1" ht="19.5" hidden="1" customHeight="1" thickBot="1" x14ac:dyDescent="0.3">
      <c r="A60" s="943"/>
      <c r="B60" s="1020"/>
      <c r="C60" s="522"/>
      <c r="D60" s="467"/>
      <c r="E60" s="1034"/>
      <c r="F60" s="522"/>
      <c r="G60" s="522"/>
      <c r="H60" s="390"/>
      <c r="I60" s="1019"/>
      <c r="J60" s="1020"/>
      <c r="K60" s="522"/>
      <c r="L60" s="467"/>
      <c r="M60" s="1034"/>
      <c r="N60" s="1033"/>
      <c r="O60" s="522"/>
      <c r="P60" s="390"/>
      <c r="Q60" s="1019"/>
      <c r="R60" s="1020"/>
      <c r="S60" s="522"/>
      <c r="T60" s="467"/>
      <c r="U60" s="1034"/>
      <c r="V60" s="522"/>
      <c r="W60" s="1020"/>
      <c r="X60" s="522"/>
      <c r="Y60" s="1019"/>
      <c r="Z60" s="1020"/>
      <c r="AA60" s="1020"/>
      <c r="AB60" s="467"/>
      <c r="AC60" s="1034"/>
      <c r="AD60" s="1019"/>
      <c r="AE60" s="390"/>
      <c r="AF60" s="522"/>
      <c r="AG60" s="1019"/>
      <c r="AH60" s="1610">
        <v>0</v>
      </c>
      <c r="AI60" s="1610">
        <v>0</v>
      </c>
      <c r="AJ60" s="1610">
        <v>0</v>
      </c>
      <c r="AK60" s="1610">
        <v>0</v>
      </c>
    </row>
    <row r="61" spans="1:37" s="31" customFormat="1" ht="23.25" customHeight="1" thickBot="1" x14ac:dyDescent="0.3">
      <c r="A61" s="952" t="s">
        <v>637</v>
      </c>
      <c r="B61" s="523"/>
      <c r="C61" s="524"/>
      <c r="D61" s="524"/>
      <c r="E61" s="1035"/>
      <c r="F61" s="524"/>
      <c r="G61" s="524"/>
      <c r="H61" s="527"/>
      <c r="I61" s="1036"/>
      <c r="J61" s="523"/>
      <c r="K61" s="524"/>
      <c r="L61" s="524"/>
      <c r="M61" s="1035"/>
      <c r="N61" s="1037"/>
      <c r="O61" s="524"/>
      <c r="P61" s="527"/>
      <c r="Q61" s="1036"/>
      <c r="R61" s="523"/>
      <c r="S61" s="524"/>
      <c r="T61" s="524"/>
      <c r="U61" s="1035"/>
      <c r="V61" s="524"/>
      <c r="W61" s="523"/>
      <c r="X61" s="524"/>
      <c r="Y61" s="1036"/>
      <c r="Z61" s="523">
        <v>-6593932898</v>
      </c>
      <c r="AA61" s="523">
        <v>-8139386760</v>
      </c>
      <c r="AB61" s="524">
        <v>0</v>
      </c>
      <c r="AC61" s="1035">
        <v>0</v>
      </c>
      <c r="AD61" s="1036">
        <v>0</v>
      </c>
      <c r="AE61" s="527">
        <v>0</v>
      </c>
      <c r="AF61" s="524"/>
      <c r="AG61" s="1036">
        <v>-1545453862</v>
      </c>
      <c r="AH61" s="1610">
        <v>0</v>
      </c>
      <c r="AI61" s="1610">
        <v>6938138972</v>
      </c>
      <c r="AJ61" s="1610">
        <v>0</v>
      </c>
      <c r="AK61" s="1610">
        <v>6938138972</v>
      </c>
    </row>
    <row r="62" spans="1:37" s="1280" customFormat="1" ht="35.25" customHeight="1" thickBot="1" x14ac:dyDescent="0.3">
      <c r="A62" s="1261" t="s">
        <v>441</v>
      </c>
      <c r="B62" s="1259">
        <v>7336045001</v>
      </c>
      <c r="C62" s="1259">
        <v>8395938330</v>
      </c>
      <c r="D62" s="1272">
        <v>7738317664</v>
      </c>
      <c r="E62" s="1258">
        <v>0</v>
      </c>
      <c r="F62" s="1272">
        <v>7738317664</v>
      </c>
      <c r="G62" s="1679">
        <v>0</v>
      </c>
      <c r="H62" s="1258"/>
      <c r="I62" s="1279">
        <v>1059893329</v>
      </c>
      <c r="J62" s="1259">
        <v>2399762602</v>
      </c>
      <c r="K62" s="1259">
        <v>3113309997</v>
      </c>
      <c r="L62" s="1272">
        <v>2575553369</v>
      </c>
      <c r="M62" s="1258">
        <v>0</v>
      </c>
      <c r="N62" s="1272">
        <v>2575553369</v>
      </c>
      <c r="O62" s="1272">
        <v>0</v>
      </c>
      <c r="P62" s="1258"/>
      <c r="Q62" s="1279">
        <v>713547395</v>
      </c>
      <c r="R62" s="1254">
        <v>24997593836</v>
      </c>
      <c r="S62" s="1272">
        <v>28131217806</v>
      </c>
      <c r="T62" s="1272">
        <v>117920000</v>
      </c>
      <c r="U62" s="1258">
        <v>0</v>
      </c>
      <c r="V62" s="1272">
        <v>117920000</v>
      </c>
      <c r="W62" s="1258">
        <v>0</v>
      </c>
      <c r="X62" s="1272"/>
      <c r="Y62" s="1279">
        <v>3133623970</v>
      </c>
      <c r="Z62" s="1254">
        <v>28139468541</v>
      </c>
      <c r="AA62" s="1272">
        <v>31501079373</v>
      </c>
      <c r="AB62" s="1272">
        <v>10431791033</v>
      </c>
      <c r="AC62" s="1258">
        <v>0</v>
      </c>
      <c r="AD62" s="1279">
        <v>10431791033</v>
      </c>
      <c r="AE62" s="1258">
        <v>0</v>
      </c>
      <c r="AF62" s="1272"/>
      <c r="AG62" s="1279">
        <v>3361610832</v>
      </c>
      <c r="AH62" s="1610">
        <v>0</v>
      </c>
      <c r="AI62" s="1610">
        <v>6938138972</v>
      </c>
      <c r="AJ62" s="1610">
        <v>0</v>
      </c>
      <c r="AK62" s="1610">
        <v>6938138972</v>
      </c>
    </row>
    <row r="64" spans="1:37" x14ac:dyDescent="0.2">
      <c r="B64" s="533">
        <v>0</v>
      </c>
      <c r="C64" s="533">
        <v>0</v>
      </c>
      <c r="D64" s="533">
        <v>0</v>
      </c>
      <c r="E64" s="533">
        <v>0</v>
      </c>
      <c r="F64" s="533">
        <v>0</v>
      </c>
      <c r="G64" s="533">
        <v>0</v>
      </c>
      <c r="H64" s="533">
        <v>0</v>
      </c>
      <c r="I64" s="533">
        <v>0</v>
      </c>
      <c r="J64" s="533">
        <v>0</v>
      </c>
      <c r="K64" s="533">
        <v>0</v>
      </c>
      <c r="L64" s="533">
        <v>0</v>
      </c>
      <c r="M64" s="533">
        <v>0</v>
      </c>
      <c r="N64" s="533">
        <v>0</v>
      </c>
      <c r="O64" s="533">
        <v>0</v>
      </c>
      <c r="P64" s="533">
        <v>0</v>
      </c>
      <c r="Q64" s="533">
        <v>0</v>
      </c>
      <c r="R64" s="533">
        <v>0</v>
      </c>
      <c r="S64" s="533">
        <v>0</v>
      </c>
      <c r="T64" s="533">
        <v>0</v>
      </c>
      <c r="U64" s="533">
        <v>0</v>
      </c>
      <c r="V64" s="533">
        <v>0</v>
      </c>
      <c r="W64" s="533">
        <v>0</v>
      </c>
      <c r="X64" s="533">
        <v>0</v>
      </c>
      <c r="Y64" s="533">
        <v>0</v>
      </c>
      <c r="Z64" s="533">
        <v>0</v>
      </c>
      <c r="AA64" s="533">
        <v>0</v>
      </c>
      <c r="AB64" s="533">
        <v>6938138972</v>
      </c>
      <c r="AC64" s="533">
        <v>0</v>
      </c>
      <c r="AD64" s="533">
        <v>6938138972</v>
      </c>
      <c r="AE64" s="533">
        <v>0</v>
      </c>
      <c r="AF64" s="533">
        <v>0</v>
      </c>
      <c r="AG64" s="533">
        <v>0</v>
      </c>
      <c r="AH64" s="533"/>
    </row>
  </sheetData>
  <mergeCells count="5">
    <mergeCell ref="A1:AD1"/>
    <mergeCell ref="B3:I3"/>
    <mergeCell ref="J3:Q3"/>
    <mergeCell ref="R3:Y3"/>
    <mergeCell ref="Z3:AG3"/>
  </mergeCells>
  <phoneticPr fontId="13" type="noConversion"/>
  <printOptions horizontalCentered="1"/>
  <pageMargins left="0.23622047244094491" right="0.23622047244094491" top="0.55118110236220474" bottom="0.55118110236220474" header="0.31496062992125984" footer="0.31496062992125984"/>
  <pageSetup paperSize="9" scale="57" firstPageNumber="5" orientation="landscape" r:id="rId1"/>
  <headerFooter alignWithMargins="0">
    <oddHeader>&amp;R&amp;"Times New Roman,Félkövér"4. melléklet a(z) ...../2022.(     ) önkormányzati rendelethez</oddHeader>
    <oddFooter>&amp;C&amp;P</oddFooter>
  </headerFooter>
  <rowBreaks count="1" manualBreakCount="1">
    <brk id="37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P159"/>
  <sheetViews>
    <sheetView view="pageBreakPreview" zoomScaleNormal="100" zoomScaleSheetLayoutView="100" workbookViewId="0">
      <pane xSplit="1" ySplit="7" topLeftCell="AA71" activePane="bottomRight" state="frozen"/>
      <selection activeCell="I19" sqref="I19"/>
      <selection pane="topRight" activeCell="I19" sqref="I19"/>
      <selection pane="bottomLeft" activeCell="I19" sqref="I19"/>
      <selection pane="bottomRight" activeCell="CM97" sqref="CM97"/>
    </sheetView>
  </sheetViews>
  <sheetFormatPr defaultColWidth="9.140625" defaultRowHeight="15" x14ac:dyDescent="0.25"/>
  <cols>
    <col min="1" max="1" width="52.7109375" style="5" customWidth="1"/>
    <col min="2" max="2" width="16.42578125" style="535" hidden="1" customWidth="1"/>
    <col min="3" max="3" width="21.140625" style="535" customWidth="1"/>
    <col min="4" max="7" width="14.28515625" style="535" hidden="1" customWidth="1"/>
    <col min="8" max="8" width="10.7109375" style="535" hidden="1" customWidth="1"/>
    <col min="9" max="9" width="14.28515625" style="535" hidden="1" customWidth="1"/>
    <col min="10" max="10" width="15.42578125" style="535" hidden="1" customWidth="1"/>
    <col min="11" max="11" width="23.140625" style="535" customWidth="1"/>
    <col min="12" max="15" width="14.28515625" style="535" hidden="1" customWidth="1"/>
    <col min="16" max="16" width="9.7109375" style="535" hidden="1" customWidth="1"/>
    <col min="17" max="17" width="14.28515625" style="535" hidden="1" customWidth="1"/>
    <col min="18" max="18" width="16.5703125" style="539" hidden="1" customWidth="1"/>
    <col min="19" max="19" width="21.85546875" style="539" customWidth="1"/>
    <col min="20" max="25" width="14.28515625" style="539" hidden="1" customWidth="1"/>
    <col min="26" max="26" width="16.7109375" style="535" hidden="1" customWidth="1"/>
    <col min="27" max="27" width="22.28515625" style="535" customWidth="1"/>
    <col min="28" max="31" width="14.28515625" style="535" hidden="1" customWidth="1"/>
    <col min="32" max="32" width="10.85546875" style="535" hidden="1" customWidth="1"/>
    <col min="33" max="33" width="14.28515625" style="535" hidden="1" customWidth="1"/>
    <col min="34" max="34" width="17" style="535" hidden="1" customWidth="1"/>
    <col min="35" max="35" width="23.42578125" style="535" customWidth="1"/>
    <col min="36" max="39" width="14.28515625" style="535" hidden="1" customWidth="1"/>
    <col min="40" max="40" width="10.42578125" style="535" hidden="1" customWidth="1"/>
    <col min="41" max="41" width="14.28515625" style="535" hidden="1" customWidth="1"/>
    <col min="42" max="42" width="16.140625" style="539" hidden="1" customWidth="1"/>
    <col min="43" max="43" width="22.42578125" style="539" customWidth="1"/>
    <col min="44" max="49" width="14.28515625" style="539" hidden="1" customWidth="1"/>
    <col min="50" max="50" width="15.85546875" style="539" hidden="1" customWidth="1"/>
    <col min="51" max="51" width="23.140625" style="539" customWidth="1"/>
    <col min="52" max="65" width="14.28515625" style="539" hidden="1" customWidth="1"/>
    <col min="66" max="66" width="17.28515625" style="539" hidden="1" customWidth="1"/>
    <col min="67" max="67" width="22" style="539" customWidth="1"/>
    <col min="68" max="70" width="16.140625" style="539" hidden="1" customWidth="1"/>
    <col min="71" max="73" width="14.28515625" style="539" hidden="1" customWidth="1"/>
    <col min="74" max="74" width="17.140625" style="539" hidden="1" customWidth="1"/>
    <col min="75" max="75" width="21.7109375" style="539" customWidth="1"/>
    <col min="76" max="76" width="14.85546875" style="539" hidden="1" customWidth="1"/>
    <col min="77" max="77" width="14.28515625" style="539" hidden="1" customWidth="1"/>
    <col min="78" max="78" width="14.85546875" style="539" hidden="1" customWidth="1"/>
    <col min="79" max="81" width="14.28515625" style="539" hidden="1" customWidth="1"/>
    <col min="82" max="82" width="16.42578125" style="539" hidden="1" customWidth="1"/>
    <col min="83" max="83" width="20.5703125" style="539" customWidth="1"/>
    <col min="84" max="84" width="16" style="539" hidden="1" customWidth="1"/>
    <col min="85" max="85" width="14.28515625" style="539" hidden="1" customWidth="1"/>
    <col min="86" max="86" width="16.28515625" style="539" hidden="1" customWidth="1"/>
    <col min="87" max="88" width="14.28515625" style="539" hidden="1" customWidth="1"/>
    <col min="89" max="89" width="15.7109375" style="539" hidden="1" customWidth="1"/>
    <col min="90" max="90" width="16.85546875" style="539" hidden="1" customWidth="1"/>
    <col min="91" max="91" width="21" style="539" customWidth="1"/>
    <col min="92" max="97" width="14.28515625" style="539" hidden="1" customWidth="1"/>
    <col min="98" max="98" width="16.42578125" style="539" hidden="1" customWidth="1"/>
    <col min="99" max="99" width="22.140625" style="539" customWidth="1"/>
    <col min="100" max="105" width="14.28515625" style="539" hidden="1" customWidth="1"/>
    <col min="106" max="106" width="16.140625" style="603" hidden="1" customWidth="1"/>
    <col min="107" max="107" width="19.5703125" style="603" hidden="1" customWidth="1"/>
    <col min="108" max="113" width="14.28515625" style="535" hidden="1" customWidth="1"/>
    <col min="114" max="115" width="16.5703125" style="539" hidden="1" customWidth="1"/>
    <col min="116" max="121" width="14.28515625" style="539" hidden="1" customWidth="1"/>
    <col min="122" max="122" width="16.5703125" style="539" hidden="1" customWidth="1"/>
    <col min="123" max="123" width="18" style="539" hidden="1" customWidth="1"/>
    <col min="124" max="129" width="14.28515625" style="539" hidden="1" customWidth="1"/>
    <col min="130" max="144" width="14.28515625" style="535" hidden="1" customWidth="1"/>
    <col min="145" max="145" width="15.140625" style="535" hidden="1" customWidth="1"/>
    <col min="146" max="151" width="14.28515625" style="535" hidden="1" customWidth="1"/>
    <col min="152" max="152" width="10.140625" style="535" hidden="1" customWidth="1"/>
    <col min="153" max="153" width="14.28515625" style="535" hidden="1" customWidth="1"/>
    <col min="154" max="159" width="14.28515625" style="539" hidden="1" customWidth="1"/>
    <col min="160" max="160" width="10.140625" style="539" hidden="1" customWidth="1"/>
    <col min="161" max="167" width="14.28515625" style="539" hidden="1" customWidth="1"/>
    <col min="168" max="168" width="10.140625" style="539" hidden="1" customWidth="1"/>
    <col min="169" max="177" width="14.28515625" style="539" hidden="1" customWidth="1"/>
    <col min="178" max="178" width="15" style="598" hidden="1" customWidth="1"/>
    <col min="179" max="184" width="14.28515625" style="598" hidden="1" customWidth="1"/>
    <col min="185" max="185" width="15.28515625" style="598" customWidth="1"/>
    <col min="186" max="186" width="15.28515625" style="603" customWidth="1"/>
    <col min="187" max="187" width="18.5703125" style="603" customWidth="1"/>
    <col min="188" max="188" width="15.140625" style="603" customWidth="1"/>
    <col min="189" max="189" width="14.28515625" style="603" customWidth="1"/>
    <col min="190" max="190" width="16" style="603" customWidth="1"/>
    <col min="191" max="192" width="14.28515625" style="603" customWidth="1"/>
    <col min="193" max="193" width="16.7109375" style="598" customWidth="1"/>
    <col min="194" max="194" width="11.140625" style="539" customWidth="1"/>
    <col min="195" max="195" width="14.28515625" style="539" customWidth="1"/>
    <col min="196" max="16384" width="9.140625" style="64"/>
  </cols>
  <sheetData>
    <row r="1" spans="1:195" s="84" customFormat="1" ht="15.75" thickBot="1" x14ac:dyDescent="0.3">
      <c r="A1" s="320"/>
      <c r="B1" s="638"/>
      <c r="C1" s="638"/>
      <c r="D1" s="642"/>
      <c r="E1" s="644"/>
      <c r="F1" s="642"/>
      <c r="G1" s="642"/>
      <c r="H1" s="642"/>
      <c r="I1" s="642"/>
      <c r="J1" s="642"/>
      <c r="K1" s="642"/>
      <c r="L1" s="642"/>
      <c r="M1" s="644"/>
      <c r="N1" s="1575" t="s">
        <v>812</v>
      </c>
      <c r="O1" s="642"/>
      <c r="P1" s="642"/>
      <c r="Q1" s="325" t="s">
        <v>812</v>
      </c>
      <c r="R1" s="596"/>
      <c r="S1" s="596"/>
      <c r="T1" s="596"/>
      <c r="U1" s="624"/>
      <c r="V1" s="596"/>
      <c r="W1" s="596"/>
      <c r="X1" s="596"/>
      <c r="Y1" s="596"/>
      <c r="Z1" s="642"/>
      <c r="AA1" s="325" t="s">
        <v>812</v>
      </c>
      <c r="AB1" s="594"/>
      <c r="AC1" s="644"/>
      <c r="AD1" s="1575" t="s">
        <v>812</v>
      </c>
      <c r="AE1" s="594"/>
      <c r="AF1" s="594"/>
      <c r="AG1" s="594"/>
      <c r="AH1" s="594"/>
      <c r="AI1" s="594"/>
      <c r="AJ1" s="594"/>
      <c r="AK1" s="644"/>
      <c r="AL1" s="644"/>
      <c r="AM1" s="644"/>
      <c r="AN1" s="644"/>
      <c r="AO1" s="325" t="s">
        <v>812</v>
      </c>
      <c r="AP1" s="624"/>
      <c r="AQ1" s="624"/>
      <c r="AR1" s="624"/>
      <c r="AS1" s="624"/>
      <c r="AT1" s="1575" t="s">
        <v>812</v>
      </c>
      <c r="AU1" s="624"/>
      <c r="AV1" s="624"/>
      <c r="AW1" s="624"/>
      <c r="AX1" s="624"/>
      <c r="AY1" s="325"/>
      <c r="AZ1" s="624"/>
      <c r="BA1" s="624"/>
      <c r="BB1" s="624"/>
      <c r="BC1" s="624"/>
      <c r="BD1" s="624"/>
      <c r="BE1" s="325" t="s">
        <v>812</v>
      </c>
      <c r="BF1" s="624"/>
      <c r="BG1" s="624"/>
      <c r="BH1" s="624"/>
      <c r="BI1" s="624"/>
      <c r="BJ1" s="624"/>
      <c r="BK1" s="624"/>
      <c r="BL1" s="624"/>
      <c r="BM1" s="624"/>
      <c r="BN1" s="624"/>
      <c r="BO1" s="325" t="s">
        <v>812</v>
      </c>
      <c r="BP1" s="624"/>
      <c r="BQ1" s="624"/>
      <c r="BR1" s="1575" t="s">
        <v>812</v>
      </c>
      <c r="BS1" s="624"/>
      <c r="BT1" s="624"/>
      <c r="BU1" s="624"/>
      <c r="BV1" s="624"/>
      <c r="BW1" s="624"/>
      <c r="BX1" s="624"/>
      <c r="BY1" s="624"/>
      <c r="BZ1" s="624"/>
      <c r="CA1" s="624"/>
      <c r="CB1" s="624"/>
      <c r="CC1" s="325" t="s">
        <v>812</v>
      </c>
      <c r="CD1" s="624"/>
      <c r="CE1" s="624"/>
      <c r="CF1" s="624"/>
      <c r="CG1" s="624"/>
      <c r="CH1" s="1575" t="s">
        <v>812</v>
      </c>
      <c r="CI1" s="624"/>
      <c r="CJ1" s="624"/>
      <c r="CK1" s="624"/>
      <c r="CL1" s="624"/>
      <c r="CM1" s="624"/>
      <c r="CN1" s="624"/>
      <c r="CO1" s="624"/>
      <c r="CP1" s="624"/>
      <c r="CQ1" s="624"/>
      <c r="CR1" s="624"/>
      <c r="CS1" s="325" t="s">
        <v>812</v>
      </c>
      <c r="CT1" s="624"/>
      <c r="CU1" s="325" t="s">
        <v>812</v>
      </c>
      <c r="CV1" s="624"/>
      <c r="CW1" s="624"/>
      <c r="CX1" s="1575" t="s">
        <v>812</v>
      </c>
      <c r="CY1" s="624"/>
      <c r="CZ1" s="624"/>
      <c r="DA1" s="624"/>
      <c r="DB1" s="643"/>
      <c r="DC1" s="643"/>
      <c r="DD1" s="594"/>
      <c r="DE1" s="644"/>
      <c r="DF1" s="1575" t="s">
        <v>812</v>
      </c>
      <c r="DG1" s="594"/>
      <c r="DH1" s="594"/>
      <c r="DI1" s="325" t="s">
        <v>812</v>
      </c>
      <c r="DJ1" s="596"/>
      <c r="DK1" s="596"/>
      <c r="DL1" s="596"/>
      <c r="DM1" s="624"/>
      <c r="DN1" s="596"/>
      <c r="DO1" s="596"/>
      <c r="DP1" s="596"/>
      <c r="DQ1" s="596"/>
      <c r="DR1" s="596"/>
      <c r="DS1" s="596"/>
      <c r="DT1" s="596"/>
      <c r="DU1" s="624"/>
      <c r="DV1" s="596"/>
      <c r="DW1" s="596"/>
      <c r="DX1" s="596"/>
      <c r="DY1" s="325" t="s">
        <v>812</v>
      </c>
      <c r="DZ1" s="594"/>
      <c r="EA1" s="594"/>
      <c r="EB1" s="594"/>
      <c r="EC1" s="644"/>
      <c r="ED1" s="644"/>
      <c r="EE1" s="644"/>
      <c r="EF1" s="644"/>
      <c r="EG1" s="644"/>
      <c r="EH1" s="594"/>
      <c r="EI1" s="594"/>
      <c r="EJ1" s="594"/>
      <c r="EK1" s="644"/>
      <c r="EL1" s="644"/>
      <c r="EM1" s="644"/>
      <c r="EN1" s="644"/>
      <c r="EO1" s="644"/>
      <c r="EP1" s="594"/>
      <c r="EQ1" s="594"/>
      <c r="ER1" s="594"/>
      <c r="ES1" s="644"/>
      <c r="ET1" s="644"/>
      <c r="EU1" s="644"/>
      <c r="EV1" s="644"/>
      <c r="EW1" s="644"/>
      <c r="EX1" s="596"/>
      <c r="EY1" s="596"/>
      <c r="EZ1" s="596"/>
      <c r="FA1" s="624"/>
      <c r="FB1" s="624"/>
      <c r="FC1" s="624"/>
      <c r="FD1" s="624"/>
      <c r="FE1" s="624"/>
      <c r="FF1" s="596"/>
      <c r="FG1" s="596"/>
      <c r="FH1" s="596"/>
      <c r="FI1" s="624"/>
      <c r="FJ1" s="624"/>
      <c r="FK1" s="624"/>
      <c r="FL1" s="624"/>
      <c r="FM1" s="624"/>
      <c r="FN1" s="624"/>
      <c r="FO1" s="624"/>
      <c r="FP1" s="624"/>
      <c r="FQ1" s="624"/>
      <c r="FR1" s="624"/>
      <c r="FS1" s="624"/>
      <c r="FT1" s="624"/>
      <c r="FU1" s="624"/>
      <c r="FV1" s="615"/>
      <c r="FW1" s="615"/>
      <c r="FX1" s="615"/>
      <c r="FY1" s="645"/>
      <c r="FZ1" s="615"/>
      <c r="GA1" s="615"/>
      <c r="GB1" s="615"/>
      <c r="GC1" s="615"/>
      <c r="GD1" s="597"/>
      <c r="GE1" s="597"/>
      <c r="GF1" s="597"/>
      <c r="GG1" s="643"/>
      <c r="GH1" s="597"/>
      <c r="GI1" s="597"/>
      <c r="GJ1" s="597"/>
      <c r="GK1" s="615"/>
      <c r="GL1" s="596"/>
      <c r="GM1" s="596"/>
    </row>
    <row r="2" spans="1:195" s="1282" customFormat="1" ht="24.75" customHeight="1" thickBot="1" x14ac:dyDescent="0.25">
      <c r="A2" s="1281" t="s">
        <v>790</v>
      </c>
      <c r="B2" s="1972">
        <v>20100</v>
      </c>
      <c r="C2" s="1973"/>
      <c r="D2" s="1969"/>
      <c r="E2" s="1969"/>
      <c r="F2" s="1969"/>
      <c r="G2" s="1969"/>
      <c r="H2" s="1969"/>
      <c r="I2" s="1971"/>
      <c r="J2" s="1972">
        <v>20200</v>
      </c>
      <c r="K2" s="1973"/>
      <c r="L2" s="1970"/>
      <c r="M2" s="1970"/>
      <c r="N2" s="1970"/>
      <c r="O2" s="1969"/>
      <c r="P2" s="1969"/>
      <c r="Q2" s="1971"/>
      <c r="R2" s="1968">
        <v>20300</v>
      </c>
      <c r="S2" s="1969"/>
      <c r="T2" s="1970"/>
      <c r="U2" s="1970"/>
      <c r="V2" s="1970"/>
      <c r="W2" s="1969"/>
      <c r="X2" s="1969"/>
      <c r="Y2" s="1971"/>
      <c r="Z2" s="1972">
        <v>20400</v>
      </c>
      <c r="AA2" s="1973"/>
      <c r="AB2" s="1969"/>
      <c r="AC2" s="1969"/>
      <c r="AD2" s="1969"/>
      <c r="AE2" s="1969"/>
      <c r="AF2" s="1969"/>
      <c r="AG2" s="1971"/>
      <c r="AH2" s="1972">
        <v>20500</v>
      </c>
      <c r="AI2" s="1973"/>
      <c r="AJ2" s="1969"/>
      <c r="AK2" s="1969"/>
      <c r="AL2" s="1969"/>
      <c r="AM2" s="1969"/>
      <c r="AN2" s="1969"/>
      <c r="AO2" s="1971"/>
      <c r="AP2" s="1972">
        <v>20600</v>
      </c>
      <c r="AQ2" s="1973"/>
      <c r="AR2" s="1969"/>
      <c r="AS2" s="1969"/>
      <c r="AT2" s="1969"/>
      <c r="AU2" s="1969"/>
      <c r="AV2" s="1969"/>
      <c r="AW2" s="1971"/>
      <c r="AX2" s="1972">
        <v>20700</v>
      </c>
      <c r="AY2" s="1973"/>
      <c r="AZ2" s="1969"/>
      <c r="BA2" s="1969"/>
      <c r="BB2" s="1969"/>
      <c r="BC2" s="1969"/>
      <c r="BD2" s="1969"/>
      <c r="BE2" s="1971"/>
      <c r="BF2" s="1972"/>
      <c r="BG2" s="1973"/>
      <c r="BH2" s="1969"/>
      <c r="BI2" s="1969"/>
      <c r="BJ2" s="1969"/>
      <c r="BK2" s="1969"/>
      <c r="BL2" s="1969"/>
      <c r="BM2" s="1971"/>
      <c r="BN2" s="1972">
        <v>20800</v>
      </c>
      <c r="BO2" s="1973"/>
      <c r="BP2" s="1969"/>
      <c r="BQ2" s="1969"/>
      <c r="BR2" s="1969"/>
      <c r="BS2" s="1969"/>
      <c r="BT2" s="1969"/>
      <c r="BU2" s="1971"/>
      <c r="BV2" s="1972">
        <v>21100</v>
      </c>
      <c r="BW2" s="1973"/>
      <c r="BX2" s="1969"/>
      <c r="BY2" s="1969"/>
      <c r="BZ2" s="1969"/>
      <c r="CA2" s="1969"/>
      <c r="CB2" s="1969"/>
      <c r="CC2" s="1971"/>
      <c r="CD2" s="1972">
        <v>21200</v>
      </c>
      <c r="CE2" s="1973"/>
      <c r="CF2" s="1969"/>
      <c r="CG2" s="1969"/>
      <c r="CH2" s="1969"/>
      <c r="CI2" s="1969"/>
      <c r="CJ2" s="1969"/>
      <c r="CK2" s="1971"/>
      <c r="CL2" s="1972">
        <v>21300</v>
      </c>
      <c r="CM2" s="1973"/>
      <c r="CN2" s="1969"/>
      <c r="CO2" s="1969"/>
      <c r="CP2" s="1969"/>
      <c r="CQ2" s="1969"/>
      <c r="CR2" s="1969"/>
      <c r="CS2" s="1971"/>
      <c r="CT2" s="1972">
        <v>23000</v>
      </c>
      <c r="CU2" s="1973"/>
      <c r="CV2" s="1969"/>
      <c r="CW2" s="1969"/>
      <c r="CX2" s="1969"/>
      <c r="CY2" s="1969"/>
      <c r="CZ2" s="1969"/>
      <c r="DA2" s="1971"/>
      <c r="DB2" s="1974"/>
      <c r="DC2" s="1975"/>
      <c r="DD2" s="1969"/>
      <c r="DE2" s="1969"/>
      <c r="DF2" s="1969"/>
      <c r="DG2" s="1969"/>
      <c r="DH2" s="1969"/>
      <c r="DI2" s="1971"/>
      <c r="DJ2" s="1968"/>
      <c r="DK2" s="1969"/>
      <c r="DL2" s="1969"/>
      <c r="DM2" s="1969"/>
      <c r="DN2" s="1969"/>
      <c r="DO2" s="1969"/>
      <c r="DP2" s="1969"/>
      <c r="DQ2" s="1971"/>
      <c r="DR2" s="1968"/>
      <c r="DS2" s="1969"/>
      <c r="DT2" s="1969"/>
      <c r="DU2" s="1969"/>
      <c r="DV2" s="1969"/>
      <c r="DW2" s="1969"/>
      <c r="DX2" s="1969"/>
      <c r="DY2" s="1971"/>
      <c r="DZ2" s="1978"/>
      <c r="EA2" s="1979"/>
      <c r="EB2" s="1979"/>
      <c r="EC2" s="1979"/>
      <c r="ED2" s="1979"/>
      <c r="EE2" s="1979"/>
      <c r="EF2" s="1979"/>
      <c r="EG2" s="1980"/>
      <c r="EH2" s="1978"/>
      <c r="EI2" s="1979"/>
      <c r="EJ2" s="1979"/>
      <c r="EK2" s="1979"/>
      <c r="EL2" s="1979"/>
      <c r="EM2" s="1979"/>
      <c r="EN2" s="1979"/>
      <c r="EO2" s="1980"/>
      <c r="EP2" s="1972"/>
      <c r="EQ2" s="1973"/>
      <c r="ER2" s="1969"/>
      <c r="ES2" s="1969"/>
      <c r="ET2" s="1969"/>
      <c r="EU2" s="1969"/>
      <c r="EV2" s="1969"/>
      <c r="EW2" s="1971"/>
      <c r="EX2" s="1972"/>
      <c r="EY2" s="1973"/>
      <c r="EZ2" s="1969"/>
      <c r="FA2" s="1969"/>
      <c r="FB2" s="1969"/>
      <c r="FC2" s="1969"/>
      <c r="FD2" s="1969"/>
      <c r="FE2" s="1971"/>
      <c r="FF2" s="1972"/>
      <c r="FG2" s="1973"/>
      <c r="FH2" s="1969"/>
      <c r="FI2" s="1969"/>
      <c r="FJ2" s="1969"/>
      <c r="FK2" s="1969"/>
      <c r="FL2" s="1969"/>
      <c r="FM2" s="1971"/>
      <c r="FN2" s="1972"/>
      <c r="FO2" s="1973"/>
      <c r="FP2" s="1969"/>
      <c r="FQ2" s="1969"/>
      <c r="FR2" s="1969"/>
      <c r="FS2" s="1969"/>
      <c r="FT2" s="1969"/>
      <c r="FU2" s="1971"/>
      <c r="FV2" s="1972"/>
      <c r="FW2" s="1973"/>
      <c r="FX2" s="1969"/>
      <c r="FY2" s="1969"/>
      <c r="FZ2" s="1969"/>
      <c r="GA2" s="1969"/>
      <c r="GB2" s="1969"/>
      <c r="GC2" s="1971"/>
      <c r="GD2" s="1972"/>
      <c r="GE2" s="1973"/>
      <c r="GF2" s="1976"/>
      <c r="GG2" s="1976"/>
      <c r="GH2" s="1976"/>
      <c r="GI2" s="1976"/>
      <c r="GJ2" s="1976"/>
      <c r="GK2" s="1977"/>
    </row>
    <row r="3" spans="1:195" s="1282" customFormat="1" ht="61.5" customHeight="1" thickBot="1" x14ac:dyDescent="0.25">
      <c r="A3" s="1283" t="s">
        <v>809</v>
      </c>
      <c r="B3" s="1962" t="s">
        <v>1338</v>
      </c>
      <c r="C3" s="1963"/>
      <c r="D3" s="1963"/>
      <c r="E3" s="1963"/>
      <c r="F3" s="1963"/>
      <c r="G3" s="1963"/>
      <c r="H3" s="1963"/>
      <c r="I3" s="1964"/>
      <c r="J3" s="1962" t="s">
        <v>1337</v>
      </c>
      <c r="K3" s="1963"/>
      <c r="L3" s="1963"/>
      <c r="M3" s="1963"/>
      <c r="N3" s="1963"/>
      <c r="O3" s="1963"/>
      <c r="P3" s="1963"/>
      <c r="Q3" s="1964"/>
      <c r="R3" s="1962" t="s">
        <v>969</v>
      </c>
      <c r="S3" s="1963"/>
      <c r="T3" s="1963"/>
      <c r="U3" s="1963"/>
      <c r="V3" s="1963"/>
      <c r="W3" s="1963"/>
      <c r="X3" s="1963"/>
      <c r="Y3" s="1964"/>
      <c r="Z3" s="1962" t="s">
        <v>1091</v>
      </c>
      <c r="AA3" s="1963"/>
      <c r="AB3" s="1963"/>
      <c r="AC3" s="1963"/>
      <c r="AD3" s="1963"/>
      <c r="AE3" s="1963"/>
      <c r="AF3" s="1963"/>
      <c r="AG3" s="1964"/>
      <c r="AH3" s="1962" t="s">
        <v>948</v>
      </c>
      <c r="AI3" s="1963"/>
      <c r="AJ3" s="1963"/>
      <c r="AK3" s="1963"/>
      <c r="AL3" s="1963"/>
      <c r="AM3" s="1963"/>
      <c r="AN3" s="1963"/>
      <c r="AO3" s="1964"/>
      <c r="AP3" s="1962" t="s">
        <v>949</v>
      </c>
      <c r="AQ3" s="1963"/>
      <c r="AR3" s="1963"/>
      <c r="AS3" s="1963"/>
      <c r="AT3" s="1963"/>
      <c r="AU3" s="1963"/>
      <c r="AV3" s="1963"/>
      <c r="AW3" s="1964"/>
      <c r="AX3" s="1962" t="s">
        <v>950</v>
      </c>
      <c r="AY3" s="1963"/>
      <c r="AZ3" s="1963"/>
      <c r="BA3" s="1963"/>
      <c r="BB3" s="1963"/>
      <c r="BC3" s="1963"/>
      <c r="BD3" s="1963"/>
      <c r="BE3" s="1964"/>
      <c r="BF3" s="1572"/>
      <c r="BG3" s="1573"/>
      <c r="BH3" s="1958"/>
      <c r="BI3" s="1959"/>
      <c r="BJ3" s="1960"/>
      <c r="BK3" s="1573"/>
      <c r="BL3" s="1573"/>
      <c r="BM3" s="1574"/>
      <c r="BN3" s="1962" t="s">
        <v>1336</v>
      </c>
      <c r="BO3" s="1963"/>
      <c r="BP3" s="1963"/>
      <c r="BQ3" s="1963"/>
      <c r="BR3" s="1963"/>
      <c r="BS3" s="1963"/>
      <c r="BT3" s="1963"/>
      <c r="BU3" s="1964"/>
      <c r="BV3" s="1962" t="s">
        <v>915</v>
      </c>
      <c r="BW3" s="1963"/>
      <c r="BX3" s="1963"/>
      <c r="BY3" s="1963"/>
      <c r="BZ3" s="1963"/>
      <c r="CA3" s="1963"/>
      <c r="CB3" s="1963"/>
      <c r="CC3" s="1964"/>
      <c r="CD3" s="1962" t="s">
        <v>904</v>
      </c>
      <c r="CE3" s="1963"/>
      <c r="CF3" s="1963"/>
      <c r="CG3" s="1963"/>
      <c r="CH3" s="1963"/>
      <c r="CI3" s="1963"/>
      <c r="CJ3" s="1963"/>
      <c r="CK3" s="1964"/>
      <c r="CL3" s="1962" t="s">
        <v>903</v>
      </c>
      <c r="CM3" s="1963"/>
      <c r="CN3" s="1963"/>
      <c r="CO3" s="1963"/>
      <c r="CP3" s="1963"/>
      <c r="CQ3" s="1963"/>
      <c r="CR3" s="1963"/>
      <c r="CS3" s="1964"/>
      <c r="CT3" s="1962" t="s">
        <v>1092</v>
      </c>
      <c r="CU3" s="1963"/>
      <c r="CV3" s="1963"/>
      <c r="CW3" s="1963"/>
      <c r="CX3" s="1963"/>
      <c r="CY3" s="1963"/>
      <c r="CZ3" s="1963"/>
      <c r="DA3" s="1964"/>
      <c r="DB3" s="1962"/>
      <c r="DC3" s="1963"/>
      <c r="DD3" s="1963"/>
      <c r="DE3" s="1963"/>
      <c r="DF3" s="1963"/>
      <c r="DG3" s="1963"/>
      <c r="DH3" s="1963"/>
      <c r="DI3" s="1964"/>
      <c r="DJ3" s="1572"/>
      <c r="DK3" s="1573"/>
      <c r="DL3" s="1958"/>
      <c r="DM3" s="1959"/>
      <c r="DN3" s="1960"/>
      <c r="DO3" s="1573"/>
      <c r="DP3" s="1573"/>
      <c r="DQ3" s="1574"/>
      <c r="DR3" s="1572"/>
      <c r="DS3" s="1573"/>
      <c r="DT3" s="1958"/>
      <c r="DU3" s="1959"/>
      <c r="DV3" s="1960"/>
      <c r="DW3" s="1573"/>
      <c r="DX3" s="1573"/>
      <c r="DY3" s="1574"/>
      <c r="DZ3" s="1572"/>
      <c r="EA3" s="1573"/>
      <c r="EB3" s="1958"/>
      <c r="EC3" s="1959"/>
      <c r="ED3" s="1960"/>
      <c r="EE3" s="1573"/>
      <c r="EF3" s="1573"/>
      <c r="EG3" s="1574"/>
      <c r="EH3" s="1572"/>
      <c r="EI3" s="1573"/>
      <c r="EJ3" s="1958"/>
      <c r="EK3" s="1959"/>
      <c r="EL3" s="1960"/>
      <c r="EM3" s="1573"/>
      <c r="EN3" s="1573"/>
      <c r="EO3" s="1574"/>
      <c r="EP3" s="1572"/>
      <c r="EQ3" s="1573"/>
      <c r="ER3" s="1958"/>
      <c r="ES3" s="1959"/>
      <c r="ET3" s="1960"/>
      <c r="EU3" s="1573"/>
      <c r="EV3" s="1573"/>
      <c r="EW3" s="1574"/>
      <c r="EX3" s="1572"/>
      <c r="EY3" s="1573"/>
      <c r="EZ3" s="1958"/>
      <c r="FA3" s="1959"/>
      <c r="FB3" s="1960"/>
      <c r="FC3" s="1573"/>
      <c r="FD3" s="1573"/>
      <c r="FE3" s="1574"/>
      <c r="FF3" s="1572"/>
      <c r="FG3" s="1573"/>
      <c r="FH3" s="1958"/>
      <c r="FI3" s="1959"/>
      <c r="FJ3" s="1960"/>
      <c r="FK3" s="1573"/>
      <c r="FL3" s="1573"/>
      <c r="FM3" s="1574"/>
      <c r="FN3" s="1572"/>
      <c r="FO3" s="1573"/>
      <c r="FP3" s="1958"/>
      <c r="FQ3" s="1959"/>
      <c r="FR3" s="1960"/>
      <c r="FS3" s="1573"/>
      <c r="FT3" s="1573"/>
      <c r="FU3" s="1574"/>
      <c r="FV3" s="1572"/>
      <c r="FW3" s="1573"/>
      <c r="FX3" s="1958"/>
      <c r="FY3" s="1959"/>
      <c r="FZ3" s="1960"/>
      <c r="GA3" s="1573"/>
      <c r="GB3" s="1573"/>
      <c r="GC3" s="1574"/>
      <c r="GD3" s="1985" t="s">
        <v>810</v>
      </c>
      <c r="GE3" s="1986"/>
      <c r="GF3" s="1986"/>
      <c r="GG3" s="1986"/>
      <c r="GH3" s="1986"/>
      <c r="GI3" s="1986"/>
      <c r="GJ3" s="1986"/>
      <c r="GK3" s="1987"/>
    </row>
    <row r="4" spans="1:195" s="1286" customFormat="1" hidden="1" thickBot="1" x14ac:dyDescent="0.25">
      <c r="A4" s="1284" t="s">
        <v>407</v>
      </c>
      <c r="B4" s="1965"/>
      <c r="C4" s="1966"/>
      <c r="D4" s="1966"/>
      <c r="E4" s="1966"/>
      <c r="F4" s="1966"/>
      <c r="G4" s="1966"/>
      <c r="H4" s="1966"/>
      <c r="I4" s="1967"/>
      <c r="J4" s="1965"/>
      <c r="K4" s="1966"/>
      <c r="L4" s="1981"/>
      <c r="M4" s="1981"/>
      <c r="N4" s="1981"/>
      <c r="O4" s="1966"/>
      <c r="P4" s="1966"/>
      <c r="Q4" s="1967"/>
      <c r="R4" s="1965"/>
      <c r="S4" s="1966"/>
      <c r="T4" s="1981"/>
      <c r="U4" s="1981"/>
      <c r="V4" s="1981"/>
      <c r="W4" s="1966"/>
      <c r="X4" s="1966"/>
      <c r="Y4" s="1967"/>
      <c r="Z4" s="1965"/>
      <c r="AA4" s="1966"/>
      <c r="AB4" s="1966"/>
      <c r="AC4" s="1966"/>
      <c r="AD4" s="1966"/>
      <c r="AE4" s="1966"/>
      <c r="AF4" s="1966"/>
      <c r="AG4" s="1967"/>
      <c r="AH4" s="1965"/>
      <c r="AI4" s="1966"/>
      <c r="AJ4" s="1966"/>
      <c r="AK4" s="1966"/>
      <c r="AL4" s="1966"/>
      <c r="AM4" s="1966"/>
      <c r="AN4" s="1966"/>
      <c r="AO4" s="1967"/>
      <c r="AP4" s="1965"/>
      <c r="AQ4" s="1966"/>
      <c r="AR4" s="1966"/>
      <c r="AS4" s="1966"/>
      <c r="AT4" s="1966"/>
      <c r="AU4" s="1966"/>
      <c r="AV4" s="1966"/>
      <c r="AW4" s="1967"/>
      <c r="AX4" s="1965"/>
      <c r="AY4" s="1966"/>
      <c r="AZ4" s="1966"/>
      <c r="BA4" s="1966"/>
      <c r="BB4" s="1966"/>
      <c r="BC4" s="1966"/>
      <c r="BD4" s="1966"/>
      <c r="BE4" s="1967"/>
      <c r="BF4" s="1965"/>
      <c r="BG4" s="1966"/>
      <c r="BH4" s="1966"/>
      <c r="BI4" s="1966"/>
      <c r="BJ4" s="1966"/>
      <c r="BK4" s="1966"/>
      <c r="BL4" s="1966"/>
      <c r="BM4" s="1967"/>
      <c r="BN4" s="1965"/>
      <c r="BO4" s="1966"/>
      <c r="BP4" s="1966"/>
      <c r="BQ4" s="1966"/>
      <c r="BR4" s="1966"/>
      <c r="BS4" s="1966"/>
      <c r="BT4" s="1966"/>
      <c r="BU4" s="1967"/>
      <c r="BV4" s="1965"/>
      <c r="BW4" s="1966"/>
      <c r="BX4" s="1966"/>
      <c r="BY4" s="1966"/>
      <c r="BZ4" s="1966"/>
      <c r="CA4" s="1966"/>
      <c r="CB4" s="1966"/>
      <c r="CC4" s="1967"/>
      <c r="CD4" s="1965"/>
      <c r="CE4" s="1966"/>
      <c r="CF4" s="1966"/>
      <c r="CG4" s="1966"/>
      <c r="CH4" s="1966"/>
      <c r="CI4" s="1966"/>
      <c r="CJ4" s="1966"/>
      <c r="CK4" s="1967"/>
      <c r="CL4" s="1965"/>
      <c r="CM4" s="1966"/>
      <c r="CN4" s="1966"/>
      <c r="CO4" s="1966"/>
      <c r="CP4" s="1966"/>
      <c r="CQ4" s="1966"/>
      <c r="CR4" s="1966"/>
      <c r="CS4" s="1967"/>
      <c r="CT4" s="1965"/>
      <c r="CU4" s="1966"/>
      <c r="CV4" s="1966"/>
      <c r="CW4" s="1966"/>
      <c r="CX4" s="1966"/>
      <c r="CY4" s="1966"/>
      <c r="CZ4" s="1966"/>
      <c r="DA4" s="1967"/>
      <c r="DB4" s="1965"/>
      <c r="DC4" s="1966"/>
      <c r="DD4" s="1966"/>
      <c r="DE4" s="1966"/>
      <c r="DF4" s="1966"/>
      <c r="DG4" s="1966"/>
      <c r="DH4" s="1966"/>
      <c r="DI4" s="1967"/>
      <c r="DJ4" s="1965"/>
      <c r="DK4" s="1966"/>
      <c r="DL4" s="1966"/>
      <c r="DM4" s="1966"/>
      <c r="DN4" s="1966"/>
      <c r="DO4" s="1966"/>
      <c r="DP4" s="1966"/>
      <c r="DQ4" s="1967"/>
      <c r="DR4" s="1965"/>
      <c r="DS4" s="1966"/>
      <c r="DT4" s="1966"/>
      <c r="DU4" s="1966"/>
      <c r="DV4" s="1966"/>
      <c r="DW4" s="1966"/>
      <c r="DX4" s="1966"/>
      <c r="DY4" s="1967"/>
      <c r="DZ4" s="1965"/>
      <c r="EA4" s="1966"/>
      <c r="EB4" s="1966"/>
      <c r="EC4" s="1966"/>
      <c r="ED4" s="1966"/>
      <c r="EE4" s="1966"/>
      <c r="EF4" s="1966"/>
      <c r="EG4" s="1967"/>
      <c r="EH4" s="1965"/>
      <c r="EI4" s="1966"/>
      <c r="EJ4" s="1966"/>
      <c r="EK4" s="1966"/>
      <c r="EL4" s="1966"/>
      <c r="EM4" s="1966"/>
      <c r="EN4" s="1966"/>
      <c r="EO4" s="1967"/>
      <c r="EP4" s="1965"/>
      <c r="EQ4" s="1966"/>
      <c r="ER4" s="1966"/>
      <c r="ES4" s="1966"/>
      <c r="ET4" s="1966"/>
      <c r="EU4" s="1966"/>
      <c r="EV4" s="1966"/>
      <c r="EW4" s="1967"/>
      <c r="EX4" s="1965"/>
      <c r="EY4" s="1966"/>
      <c r="EZ4" s="1966"/>
      <c r="FA4" s="1966"/>
      <c r="FB4" s="1966"/>
      <c r="FC4" s="1966"/>
      <c r="FD4" s="1966"/>
      <c r="FE4" s="1967"/>
      <c r="FF4" s="1965"/>
      <c r="FG4" s="1966"/>
      <c r="FH4" s="1966"/>
      <c r="FI4" s="1966"/>
      <c r="FJ4" s="1966"/>
      <c r="FK4" s="1966"/>
      <c r="FL4" s="1966"/>
      <c r="FM4" s="1967"/>
      <c r="FN4" s="1965"/>
      <c r="FO4" s="1966"/>
      <c r="FP4" s="1966"/>
      <c r="FQ4" s="1966"/>
      <c r="FR4" s="1966"/>
      <c r="FS4" s="1966"/>
      <c r="FT4" s="1966"/>
      <c r="FU4" s="1967"/>
      <c r="FV4" s="1965"/>
      <c r="FW4" s="1966"/>
      <c r="FX4" s="1966"/>
      <c r="FY4" s="1966"/>
      <c r="FZ4" s="1966"/>
      <c r="GA4" s="1966"/>
      <c r="GB4" s="1966"/>
      <c r="GC4" s="1967"/>
      <c r="GD4" s="1988" t="s">
        <v>89</v>
      </c>
      <c r="GE4" s="1989"/>
      <c r="GF4" s="1989"/>
      <c r="GG4" s="1989"/>
      <c r="GH4" s="1989"/>
      <c r="GI4" s="1989"/>
      <c r="GJ4" s="1989"/>
      <c r="GK4" s="1990"/>
      <c r="GL4" s="1285"/>
      <c r="GM4" s="1285"/>
    </row>
    <row r="5" spans="1:195" s="1280" customFormat="1" ht="15.75" hidden="1" thickBot="1" x14ac:dyDescent="0.3">
      <c r="A5" s="1287" t="s">
        <v>90</v>
      </c>
      <c r="B5" s="1288"/>
      <c r="C5" s="1289"/>
      <c r="D5" s="1991"/>
      <c r="E5" s="1992"/>
      <c r="F5" s="1993"/>
      <c r="G5" s="1290"/>
      <c r="H5" s="1290"/>
      <c r="I5" s="1291"/>
      <c r="J5" s="1292"/>
      <c r="K5" s="1290"/>
      <c r="L5" s="1991"/>
      <c r="M5" s="1992"/>
      <c r="N5" s="1993"/>
      <c r="O5" s="1290"/>
      <c r="P5" s="1290"/>
      <c r="Q5" s="1291"/>
      <c r="R5" s="1292"/>
      <c r="S5" s="1568"/>
      <c r="T5" s="1991"/>
      <c r="U5" s="1992"/>
      <c r="V5" s="1993"/>
      <c r="W5" s="1568"/>
      <c r="X5" s="1568"/>
      <c r="Y5" s="1291"/>
      <c r="Z5" s="1292"/>
      <c r="AA5" s="1290"/>
      <c r="AB5" s="1991"/>
      <c r="AC5" s="1992"/>
      <c r="AD5" s="1993"/>
      <c r="AE5" s="1290"/>
      <c r="AF5" s="1290"/>
      <c r="AG5" s="1291"/>
      <c r="AH5" s="1292"/>
      <c r="AI5" s="1290"/>
      <c r="AJ5" s="1991"/>
      <c r="AK5" s="1992"/>
      <c r="AL5" s="1993"/>
      <c r="AM5" s="1290"/>
      <c r="AN5" s="1290"/>
      <c r="AO5" s="1291"/>
      <c r="AP5" s="1292"/>
      <c r="AQ5" s="1290"/>
      <c r="AR5" s="1991"/>
      <c r="AS5" s="1992"/>
      <c r="AT5" s="1993"/>
      <c r="AU5" s="1290"/>
      <c r="AV5" s="1290"/>
      <c r="AW5" s="1291"/>
      <c r="AX5" s="1292"/>
      <c r="AY5" s="1290"/>
      <c r="AZ5" s="1991"/>
      <c r="BA5" s="1992"/>
      <c r="BB5" s="1993"/>
      <c r="BC5" s="1290"/>
      <c r="BD5" s="1290"/>
      <c r="BE5" s="1291"/>
      <c r="BF5" s="1292"/>
      <c r="BG5" s="1290"/>
      <c r="BH5" s="1991"/>
      <c r="BI5" s="1992"/>
      <c r="BJ5" s="1993"/>
      <c r="BK5" s="1290"/>
      <c r="BL5" s="1290"/>
      <c r="BM5" s="1291"/>
      <c r="BN5" s="1292"/>
      <c r="BO5" s="1290"/>
      <c r="BP5" s="1991"/>
      <c r="BQ5" s="1992"/>
      <c r="BR5" s="1993"/>
      <c r="BS5" s="1290"/>
      <c r="BT5" s="1290"/>
      <c r="BU5" s="1291"/>
      <c r="BV5" s="1292"/>
      <c r="BW5" s="1290"/>
      <c r="BX5" s="1991"/>
      <c r="BY5" s="1992"/>
      <c r="BZ5" s="1993"/>
      <c r="CA5" s="1290"/>
      <c r="CB5" s="1290"/>
      <c r="CC5" s="1291"/>
      <c r="CD5" s="1292"/>
      <c r="CE5" s="1290"/>
      <c r="CF5" s="1991"/>
      <c r="CG5" s="1992"/>
      <c r="CH5" s="1993"/>
      <c r="CI5" s="1290"/>
      <c r="CJ5" s="1290"/>
      <c r="CK5" s="1291"/>
      <c r="CL5" s="1292"/>
      <c r="CM5" s="1290"/>
      <c r="CN5" s="1991"/>
      <c r="CO5" s="1992"/>
      <c r="CP5" s="1993"/>
      <c r="CQ5" s="1290"/>
      <c r="CR5" s="1290"/>
      <c r="CS5" s="1291"/>
      <c r="CT5" s="1292"/>
      <c r="CU5" s="1290"/>
      <c r="CV5" s="1991"/>
      <c r="CW5" s="1992"/>
      <c r="CX5" s="1993"/>
      <c r="CY5" s="1290"/>
      <c r="CZ5" s="1290"/>
      <c r="DA5" s="1291"/>
      <c r="DB5" s="1293"/>
      <c r="DC5" s="1294"/>
      <c r="DD5" s="1982"/>
      <c r="DE5" s="1983"/>
      <c r="DF5" s="1984"/>
      <c r="DG5" s="1294"/>
      <c r="DH5" s="1294"/>
      <c r="DI5" s="1295"/>
      <c r="DJ5" s="1292"/>
      <c r="DK5" s="1290"/>
      <c r="DL5" s="1991"/>
      <c r="DM5" s="1992"/>
      <c r="DN5" s="1993"/>
      <c r="DO5" s="1290"/>
      <c r="DP5" s="1290"/>
      <c r="DQ5" s="1291"/>
      <c r="DR5" s="1292"/>
      <c r="DS5" s="1290"/>
      <c r="DT5" s="1991"/>
      <c r="DU5" s="1992"/>
      <c r="DV5" s="1993"/>
      <c r="DW5" s="1290"/>
      <c r="DX5" s="1290"/>
      <c r="DY5" s="1291"/>
      <c r="DZ5" s="1292"/>
      <c r="EA5" s="1290"/>
      <c r="EB5" s="1991"/>
      <c r="EC5" s="1992"/>
      <c r="ED5" s="1993"/>
      <c r="EE5" s="1290"/>
      <c r="EF5" s="1290"/>
      <c r="EG5" s="1291"/>
      <c r="EH5" s="1292"/>
      <c r="EI5" s="1290"/>
      <c r="EJ5" s="1991"/>
      <c r="EK5" s="1992"/>
      <c r="EL5" s="1993"/>
      <c r="EM5" s="1290"/>
      <c r="EN5" s="1290"/>
      <c r="EO5" s="1291"/>
      <c r="EP5" s="1292"/>
      <c r="EQ5" s="1290"/>
      <c r="ER5" s="1991"/>
      <c r="ES5" s="1992"/>
      <c r="ET5" s="1993"/>
      <c r="EU5" s="1290"/>
      <c r="EV5" s="1290"/>
      <c r="EW5" s="1291"/>
      <c r="EX5" s="1292"/>
      <c r="EY5" s="1290"/>
      <c r="EZ5" s="1991"/>
      <c r="FA5" s="1992"/>
      <c r="FB5" s="1993"/>
      <c r="FC5" s="1290"/>
      <c r="FD5" s="1290"/>
      <c r="FE5" s="1291"/>
      <c r="FF5" s="1292"/>
      <c r="FG5" s="1290"/>
      <c r="FH5" s="1991"/>
      <c r="FI5" s="1992"/>
      <c r="FJ5" s="1993"/>
      <c r="FK5" s="1290"/>
      <c r="FL5" s="1290"/>
      <c r="FM5" s="1291"/>
      <c r="FN5" s="1292"/>
      <c r="FO5" s="1290"/>
      <c r="FP5" s="1991"/>
      <c r="FQ5" s="1992"/>
      <c r="FR5" s="1993"/>
      <c r="FS5" s="1290"/>
      <c r="FT5" s="1290"/>
      <c r="FU5" s="1291"/>
      <c r="FV5" s="1293"/>
      <c r="FW5" s="1294"/>
      <c r="FX5" s="1982"/>
      <c r="FY5" s="1983"/>
      <c r="FZ5" s="1984"/>
      <c r="GA5" s="1294"/>
      <c r="GB5" s="1294"/>
      <c r="GC5" s="1295"/>
      <c r="GD5" s="1293"/>
      <c r="GE5" s="1294"/>
      <c r="GF5" s="1982"/>
      <c r="GG5" s="1983"/>
      <c r="GH5" s="1984"/>
      <c r="GI5" s="1296"/>
      <c r="GJ5" s="1296"/>
      <c r="GK5" s="1297"/>
      <c r="GL5" s="1298"/>
      <c r="GM5" s="1298"/>
    </row>
    <row r="6" spans="1:195" s="1301" customFormat="1" ht="47.25" customHeight="1" thickBot="1" x14ac:dyDescent="0.3">
      <c r="A6" s="1284" t="s">
        <v>92</v>
      </c>
      <c r="B6" s="1299" t="s">
        <v>767</v>
      </c>
      <c r="C6" s="1299" t="s">
        <v>1186</v>
      </c>
      <c r="D6" s="1299" t="s">
        <v>1284</v>
      </c>
      <c r="E6" s="1299" t="s">
        <v>766</v>
      </c>
      <c r="F6" s="1299" t="s">
        <v>1300</v>
      </c>
      <c r="G6" s="1299" t="s">
        <v>750</v>
      </c>
      <c r="H6" s="1299" t="s">
        <v>687</v>
      </c>
      <c r="I6" s="1299" t="s">
        <v>774</v>
      </c>
      <c r="J6" s="1299" t="s">
        <v>767</v>
      </c>
      <c r="K6" s="1299" t="s">
        <v>1186</v>
      </c>
      <c r="L6" s="1299" t="s">
        <v>1284</v>
      </c>
      <c r="M6" s="1299" t="s">
        <v>766</v>
      </c>
      <c r="N6" s="1299" t="s">
        <v>1300</v>
      </c>
      <c r="O6" s="1299" t="s">
        <v>750</v>
      </c>
      <c r="P6" s="1299" t="s">
        <v>687</v>
      </c>
      <c r="Q6" s="1299" t="s">
        <v>774</v>
      </c>
      <c r="R6" s="1299" t="s">
        <v>768</v>
      </c>
      <c r="S6" s="1299" t="s">
        <v>1186</v>
      </c>
      <c r="T6" s="1299" t="s">
        <v>1284</v>
      </c>
      <c r="U6" s="1299" t="s">
        <v>766</v>
      </c>
      <c r="V6" s="1299" t="s">
        <v>1300</v>
      </c>
      <c r="W6" s="1299" t="s">
        <v>750</v>
      </c>
      <c r="X6" s="1299" t="s">
        <v>687</v>
      </c>
      <c r="Y6" s="1299" t="s">
        <v>774</v>
      </c>
      <c r="Z6" s="1299" t="s">
        <v>767</v>
      </c>
      <c r="AA6" s="1299" t="s">
        <v>1186</v>
      </c>
      <c r="AB6" s="1299" t="s">
        <v>1284</v>
      </c>
      <c r="AC6" s="1299" t="s">
        <v>766</v>
      </c>
      <c r="AD6" s="1299" t="s">
        <v>1300</v>
      </c>
      <c r="AE6" s="1299" t="s">
        <v>750</v>
      </c>
      <c r="AF6" s="1299" t="s">
        <v>687</v>
      </c>
      <c r="AG6" s="1299" t="s">
        <v>774</v>
      </c>
      <c r="AH6" s="1299" t="s">
        <v>767</v>
      </c>
      <c r="AI6" s="1299" t="s">
        <v>1186</v>
      </c>
      <c r="AJ6" s="1299" t="s">
        <v>1284</v>
      </c>
      <c r="AK6" s="1299" t="s">
        <v>766</v>
      </c>
      <c r="AL6" s="1299" t="s">
        <v>1300</v>
      </c>
      <c r="AM6" s="1299" t="s">
        <v>750</v>
      </c>
      <c r="AN6" s="1299" t="s">
        <v>687</v>
      </c>
      <c r="AO6" s="1299" t="s">
        <v>774</v>
      </c>
      <c r="AP6" s="1299" t="s">
        <v>768</v>
      </c>
      <c r="AQ6" s="1299" t="s">
        <v>1186</v>
      </c>
      <c r="AR6" s="1299" t="s">
        <v>1284</v>
      </c>
      <c r="AS6" s="1299" t="s">
        <v>766</v>
      </c>
      <c r="AT6" s="1299" t="s">
        <v>1300</v>
      </c>
      <c r="AU6" s="1299" t="s">
        <v>750</v>
      </c>
      <c r="AV6" s="1299" t="s">
        <v>687</v>
      </c>
      <c r="AW6" s="1299" t="s">
        <v>774</v>
      </c>
      <c r="AX6" s="1299" t="s">
        <v>767</v>
      </c>
      <c r="AY6" s="1299" t="s">
        <v>1186</v>
      </c>
      <c r="AZ6" s="1299" t="s">
        <v>1284</v>
      </c>
      <c r="BA6" s="1299" t="s">
        <v>766</v>
      </c>
      <c r="BB6" s="1299" t="s">
        <v>1300</v>
      </c>
      <c r="BC6" s="1299" t="s">
        <v>750</v>
      </c>
      <c r="BD6" s="1299" t="s">
        <v>687</v>
      </c>
      <c r="BE6" s="1299" t="s">
        <v>774</v>
      </c>
      <c r="BF6" s="1299" t="s">
        <v>768</v>
      </c>
      <c r="BG6" s="1299" t="s">
        <v>767</v>
      </c>
      <c r="BH6" s="1299" t="s">
        <v>769</v>
      </c>
      <c r="BI6" s="1299" t="s">
        <v>766</v>
      </c>
      <c r="BJ6" s="1299" t="s">
        <v>770</v>
      </c>
      <c r="BK6" s="1299" t="s">
        <v>750</v>
      </c>
      <c r="BL6" s="1299" t="s">
        <v>687</v>
      </c>
      <c r="BM6" s="1299" t="s">
        <v>774</v>
      </c>
      <c r="BN6" s="1299" t="s">
        <v>767</v>
      </c>
      <c r="BO6" s="1299" t="s">
        <v>1186</v>
      </c>
      <c r="BP6" s="1299" t="s">
        <v>1284</v>
      </c>
      <c r="BQ6" s="1299" t="s">
        <v>766</v>
      </c>
      <c r="BR6" s="1299" t="s">
        <v>1300</v>
      </c>
      <c r="BS6" s="1299" t="s">
        <v>750</v>
      </c>
      <c r="BT6" s="1299" t="s">
        <v>687</v>
      </c>
      <c r="BU6" s="1299" t="s">
        <v>774</v>
      </c>
      <c r="BV6" s="1299" t="s">
        <v>767</v>
      </c>
      <c r="BW6" s="1299" t="s">
        <v>1186</v>
      </c>
      <c r="BX6" s="1299" t="s">
        <v>1284</v>
      </c>
      <c r="BY6" s="1299" t="s">
        <v>766</v>
      </c>
      <c r="BZ6" s="1299" t="s">
        <v>1300</v>
      </c>
      <c r="CA6" s="1299" t="s">
        <v>750</v>
      </c>
      <c r="CB6" s="1299" t="s">
        <v>687</v>
      </c>
      <c r="CC6" s="1299" t="s">
        <v>774</v>
      </c>
      <c r="CD6" s="1299" t="s">
        <v>767</v>
      </c>
      <c r="CE6" s="1299" t="s">
        <v>1186</v>
      </c>
      <c r="CF6" s="1299" t="s">
        <v>1284</v>
      </c>
      <c r="CG6" s="1299" t="s">
        <v>766</v>
      </c>
      <c r="CH6" s="1299" t="s">
        <v>1300</v>
      </c>
      <c r="CI6" s="1299" t="s">
        <v>750</v>
      </c>
      <c r="CJ6" s="1299" t="s">
        <v>687</v>
      </c>
      <c r="CK6" s="1299" t="s">
        <v>774</v>
      </c>
      <c r="CL6" s="1299" t="s">
        <v>767</v>
      </c>
      <c r="CM6" s="1299" t="s">
        <v>1186</v>
      </c>
      <c r="CN6" s="1299" t="s">
        <v>1284</v>
      </c>
      <c r="CO6" s="1299" t="s">
        <v>766</v>
      </c>
      <c r="CP6" s="1299" t="s">
        <v>1300</v>
      </c>
      <c r="CQ6" s="1299" t="s">
        <v>750</v>
      </c>
      <c r="CR6" s="1299" t="s">
        <v>687</v>
      </c>
      <c r="CS6" s="1299" t="s">
        <v>774</v>
      </c>
      <c r="CT6" s="1299" t="s">
        <v>767</v>
      </c>
      <c r="CU6" s="1299" t="s">
        <v>1186</v>
      </c>
      <c r="CV6" s="1299" t="s">
        <v>1284</v>
      </c>
      <c r="CW6" s="1299" t="s">
        <v>766</v>
      </c>
      <c r="CX6" s="1299" t="s">
        <v>1300</v>
      </c>
      <c r="CY6" s="1299" t="s">
        <v>750</v>
      </c>
      <c r="CZ6" s="1299" t="s">
        <v>687</v>
      </c>
      <c r="DA6" s="1299" t="s">
        <v>774</v>
      </c>
      <c r="DB6" s="1299" t="s">
        <v>767</v>
      </c>
      <c r="DC6" s="1299" t="s">
        <v>1186</v>
      </c>
      <c r="DD6" s="1299" t="s">
        <v>1284</v>
      </c>
      <c r="DE6" s="1299" t="s">
        <v>766</v>
      </c>
      <c r="DF6" s="1299" t="s">
        <v>1300</v>
      </c>
      <c r="DG6" s="1299" t="s">
        <v>750</v>
      </c>
      <c r="DH6" s="1299" t="s">
        <v>687</v>
      </c>
      <c r="DI6" s="1299" t="s">
        <v>774</v>
      </c>
      <c r="DJ6" s="1299" t="s">
        <v>768</v>
      </c>
      <c r="DK6" s="1299" t="s">
        <v>767</v>
      </c>
      <c r="DL6" s="1299" t="s">
        <v>769</v>
      </c>
      <c r="DM6" s="1299" t="s">
        <v>766</v>
      </c>
      <c r="DN6" s="1299" t="s">
        <v>770</v>
      </c>
      <c r="DO6" s="1299" t="s">
        <v>750</v>
      </c>
      <c r="DP6" s="1299" t="s">
        <v>687</v>
      </c>
      <c r="DQ6" s="1299" t="s">
        <v>774</v>
      </c>
      <c r="DR6" s="1299" t="s">
        <v>768</v>
      </c>
      <c r="DS6" s="1299" t="s">
        <v>767</v>
      </c>
      <c r="DT6" s="1299" t="s">
        <v>769</v>
      </c>
      <c r="DU6" s="1299" t="s">
        <v>766</v>
      </c>
      <c r="DV6" s="1299" t="s">
        <v>770</v>
      </c>
      <c r="DW6" s="1299" t="s">
        <v>750</v>
      </c>
      <c r="DX6" s="1299" t="s">
        <v>687</v>
      </c>
      <c r="DY6" s="1299" t="s">
        <v>774</v>
      </c>
      <c r="DZ6" s="1299" t="s">
        <v>768</v>
      </c>
      <c r="EA6" s="1299" t="s">
        <v>767</v>
      </c>
      <c r="EB6" s="1299" t="s">
        <v>769</v>
      </c>
      <c r="EC6" s="1299" t="s">
        <v>766</v>
      </c>
      <c r="ED6" s="1299" t="s">
        <v>770</v>
      </c>
      <c r="EE6" s="1299" t="s">
        <v>750</v>
      </c>
      <c r="EF6" s="1299" t="s">
        <v>687</v>
      </c>
      <c r="EG6" s="1299" t="s">
        <v>774</v>
      </c>
      <c r="EH6" s="1299" t="s">
        <v>768</v>
      </c>
      <c r="EI6" s="1299" t="s">
        <v>767</v>
      </c>
      <c r="EJ6" s="1299" t="s">
        <v>769</v>
      </c>
      <c r="EK6" s="1299" t="s">
        <v>766</v>
      </c>
      <c r="EL6" s="1299" t="s">
        <v>770</v>
      </c>
      <c r="EM6" s="1299" t="s">
        <v>750</v>
      </c>
      <c r="EN6" s="1299" t="s">
        <v>687</v>
      </c>
      <c r="EO6" s="1299" t="s">
        <v>774</v>
      </c>
      <c r="EP6" s="1299" t="s">
        <v>768</v>
      </c>
      <c r="EQ6" s="1299" t="s">
        <v>767</v>
      </c>
      <c r="ER6" s="1299" t="s">
        <v>769</v>
      </c>
      <c r="ES6" s="1299" t="s">
        <v>766</v>
      </c>
      <c r="ET6" s="1299" t="s">
        <v>770</v>
      </c>
      <c r="EU6" s="1299" t="s">
        <v>750</v>
      </c>
      <c r="EV6" s="1299" t="s">
        <v>687</v>
      </c>
      <c r="EW6" s="1299" t="s">
        <v>774</v>
      </c>
      <c r="EX6" s="1299" t="s">
        <v>768</v>
      </c>
      <c r="EY6" s="1299" t="s">
        <v>767</v>
      </c>
      <c r="EZ6" s="1299" t="s">
        <v>769</v>
      </c>
      <c r="FA6" s="1299" t="s">
        <v>766</v>
      </c>
      <c r="FB6" s="1299" t="s">
        <v>770</v>
      </c>
      <c r="FC6" s="1299" t="s">
        <v>750</v>
      </c>
      <c r="FD6" s="1299" t="s">
        <v>687</v>
      </c>
      <c r="FE6" s="1299" t="s">
        <v>774</v>
      </c>
      <c r="FF6" s="1299" t="s">
        <v>768</v>
      </c>
      <c r="FG6" s="1299" t="s">
        <v>767</v>
      </c>
      <c r="FH6" s="1299" t="s">
        <v>769</v>
      </c>
      <c r="FI6" s="1299" t="s">
        <v>766</v>
      </c>
      <c r="FJ6" s="1299" t="s">
        <v>770</v>
      </c>
      <c r="FK6" s="1299" t="s">
        <v>750</v>
      </c>
      <c r="FL6" s="1299" t="s">
        <v>687</v>
      </c>
      <c r="FM6" s="1299" t="s">
        <v>774</v>
      </c>
      <c r="FN6" s="1299" t="s">
        <v>768</v>
      </c>
      <c r="FO6" s="1299" t="s">
        <v>767</v>
      </c>
      <c r="FP6" s="1299" t="s">
        <v>769</v>
      </c>
      <c r="FQ6" s="1299" t="s">
        <v>766</v>
      </c>
      <c r="FR6" s="1299" t="s">
        <v>770</v>
      </c>
      <c r="FS6" s="1299" t="s">
        <v>750</v>
      </c>
      <c r="FT6" s="1299" t="s">
        <v>687</v>
      </c>
      <c r="FU6" s="1299" t="s">
        <v>774</v>
      </c>
      <c r="FV6" s="1299" t="s">
        <v>768</v>
      </c>
      <c r="FW6" s="1299" t="s">
        <v>767</v>
      </c>
      <c r="FX6" s="1299" t="s">
        <v>769</v>
      </c>
      <c r="FY6" s="1299" t="s">
        <v>766</v>
      </c>
      <c r="FZ6" s="1299" t="s">
        <v>770</v>
      </c>
      <c r="GA6" s="1299" t="s">
        <v>750</v>
      </c>
      <c r="GB6" s="1299" t="s">
        <v>687</v>
      </c>
      <c r="GC6" s="1299" t="s">
        <v>774</v>
      </c>
      <c r="GD6" s="1299" t="s">
        <v>1187</v>
      </c>
      <c r="GE6" s="1299" t="s">
        <v>1186</v>
      </c>
      <c r="GF6" s="1299" t="s">
        <v>769</v>
      </c>
      <c r="GG6" s="1299" t="s">
        <v>766</v>
      </c>
      <c r="GH6" s="1299" t="s">
        <v>770</v>
      </c>
      <c r="GI6" s="1299" t="s">
        <v>750</v>
      </c>
      <c r="GJ6" s="1299" t="s">
        <v>687</v>
      </c>
      <c r="GK6" s="1299" t="s">
        <v>774</v>
      </c>
      <c r="GL6" s="1300"/>
      <c r="GM6" s="1300"/>
    </row>
    <row r="7" spans="1:195" s="31" customFormat="1" thickBot="1" x14ac:dyDescent="0.25">
      <c r="A7" s="61"/>
      <c r="B7" s="1939" t="s">
        <v>224</v>
      </c>
      <c r="C7" s="1940" t="s">
        <v>224</v>
      </c>
      <c r="D7" s="1940" t="s">
        <v>267</v>
      </c>
      <c r="E7" s="1940" t="s">
        <v>224</v>
      </c>
      <c r="F7" s="1940" t="s">
        <v>222</v>
      </c>
      <c r="G7" s="1940" t="s">
        <v>62</v>
      </c>
      <c r="H7" s="1940" t="s">
        <v>65</v>
      </c>
      <c r="I7" s="1941" t="s">
        <v>66</v>
      </c>
      <c r="J7" s="1939" t="s">
        <v>230</v>
      </c>
      <c r="K7" s="1940" t="s">
        <v>222</v>
      </c>
      <c r="L7" s="1940" t="s">
        <v>223</v>
      </c>
      <c r="M7" s="1940" t="s">
        <v>60</v>
      </c>
      <c r="N7" s="1940" t="s">
        <v>61</v>
      </c>
      <c r="O7" s="1940" t="s">
        <v>26</v>
      </c>
      <c r="P7" s="1940" t="s">
        <v>27</v>
      </c>
      <c r="Q7" s="1941" t="s">
        <v>289</v>
      </c>
      <c r="R7" s="1939" t="s">
        <v>580</v>
      </c>
      <c r="S7" s="1939" t="s">
        <v>223</v>
      </c>
      <c r="T7" s="1939" t="s">
        <v>62</v>
      </c>
      <c r="U7" s="1939" t="s">
        <v>65</v>
      </c>
      <c r="V7" s="1939" t="s">
        <v>1196</v>
      </c>
      <c r="W7" s="1939" t="s">
        <v>585</v>
      </c>
      <c r="X7" s="1939" t="s">
        <v>586</v>
      </c>
      <c r="Y7" s="1939" t="s">
        <v>587</v>
      </c>
      <c r="Z7" s="1939" t="s">
        <v>28</v>
      </c>
      <c r="AA7" s="1940" t="s">
        <v>60</v>
      </c>
      <c r="AB7" s="1940" t="s">
        <v>230</v>
      </c>
      <c r="AC7" s="1940" t="s">
        <v>67</v>
      </c>
      <c r="AD7" s="1940" t="s">
        <v>23</v>
      </c>
      <c r="AE7" s="1940" t="s">
        <v>269</v>
      </c>
      <c r="AF7" s="1940" t="s">
        <v>270</v>
      </c>
      <c r="AG7" s="1941" t="s">
        <v>271</v>
      </c>
      <c r="AH7" s="1939" t="s">
        <v>272</v>
      </c>
      <c r="AI7" s="1940" t="s">
        <v>61</v>
      </c>
      <c r="AJ7" s="1940" t="s">
        <v>24</v>
      </c>
      <c r="AK7" s="1940" t="s">
        <v>25</v>
      </c>
      <c r="AL7" s="1940" t="s">
        <v>26</v>
      </c>
      <c r="AM7" s="1940" t="s">
        <v>50</v>
      </c>
      <c r="AN7" s="1940" t="s">
        <v>51</v>
      </c>
      <c r="AO7" s="1941" t="s">
        <v>52</v>
      </c>
      <c r="AP7" s="1939" t="s">
        <v>53</v>
      </c>
      <c r="AQ7" s="1940" t="s">
        <v>62</v>
      </c>
      <c r="AR7" s="1940" t="s">
        <v>27</v>
      </c>
      <c r="AS7" s="1940" t="s">
        <v>289</v>
      </c>
      <c r="AT7" s="1940" t="s">
        <v>28</v>
      </c>
      <c r="AU7" s="1940" t="s">
        <v>58</v>
      </c>
      <c r="AV7" s="1940" t="s">
        <v>59</v>
      </c>
      <c r="AW7" s="1941" t="s">
        <v>284</v>
      </c>
      <c r="AX7" s="1939" t="s">
        <v>285</v>
      </c>
      <c r="AY7" s="1940" t="s">
        <v>65</v>
      </c>
      <c r="AZ7" s="1940" t="s">
        <v>29</v>
      </c>
      <c r="BA7" s="1940" t="s">
        <v>290</v>
      </c>
      <c r="BB7" s="1940" t="s">
        <v>63</v>
      </c>
      <c r="BC7" s="1940" t="s">
        <v>297</v>
      </c>
      <c r="BD7" s="1940" t="s">
        <v>298</v>
      </c>
      <c r="BE7" s="1942" t="s">
        <v>299</v>
      </c>
      <c r="BF7" s="1939" t="s">
        <v>300</v>
      </c>
      <c r="BG7" s="1940" t="s">
        <v>301</v>
      </c>
      <c r="BH7" s="1940" t="s">
        <v>302</v>
      </c>
      <c r="BI7" s="1940" t="s">
        <v>303</v>
      </c>
      <c r="BJ7" s="1940" t="s">
        <v>304</v>
      </c>
      <c r="BK7" s="1940" t="s">
        <v>305</v>
      </c>
      <c r="BL7" s="1940" t="s">
        <v>236</v>
      </c>
      <c r="BM7" s="1941" t="s">
        <v>237</v>
      </c>
      <c r="BN7" s="1939" t="s">
        <v>300</v>
      </c>
      <c r="BO7" s="1939" t="s">
        <v>66</v>
      </c>
      <c r="BP7" s="1939" t="s">
        <v>64</v>
      </c>
      <c r="BQ7" s="1939" t="s">
        <v>269</v>
      </c>
      <c r="BR7" s="1939" t="s">
        <v>270</v>
      </c>
      <c r="BS7" s="1939" t="s">
        <v>305</v>
      </c>
      <c r="BT7" s="1939" t="s">
        <v>236</v>
      </c>
      <c r="BU7" s="1939" t="s">
        <v>237</v>
      </c>
      <c r="BV7" s="1939" t="s">
        <v>238</v>
      </c>
      <c r="BW7" s="1939" t="s">
        <v>230</v>
      </c>
      <c r="BX7" s="1939" t="s">
        <v>271</v>
      </c>
      <c r="BY7" s="1939" t="s">
        <v>272</v>
      </c>
      <c r="BZ7" s="1939" t="s">
        <v>273</v>
      </c>
      <c r="CA7" s="1939" t="s">
        <v>243</v>
      </c>
      <c r="CB7" s="1939" t="s">
        <v>244</v>
      </c>
      <c r="CC7" s="1939" t="s">
        <v>245</v>
      </c>
      <c r="CD7" s="1939" t="s">
        <v>246</v>
      </c>
      <c r="CE7" s="1939" t="s">
        <v>67</v>
      </c>
      <c r="CF7" s="1939" t="s">
        <v>293</v>
      </c>
      <c r="CG7" s="1939" t="s">
        <v>294</v>
      </c>
      <c r="CH7" s="1939" t="s">
        <v>49</v>
      </c>
      <c r="CI7" s="1939" t="s">
        <v>452</v>
      </c>
      <c r="CJ7" s="1939" t="s">
        <v>453</v>
      </c>
      <c r="CK7" s="1939" t="s">
        <v>454</v>
      </c>
      <c r="CL7" s="1939" t="s">
        <v>455</v>
      </c>
      <c r="CM7" s="1939" t="s">
        <v>23</v>
      </c>
      <c r="CN7" s="1939" t="s">
        <v>50</v>
      </c>
      <c r="CO7" s="1939" t="s">
        <v>51</v>
      </c>
      <c r="CP7" s="1939" t="s">
        <v>52</v>
      </c>
      <c r="CQ7" s="1939" t="s">
        <v>308</v>
      </c>
      <c r="CR7" s="1939" t="s">
        <v>309</v>
      </c>
      <c r="CS7" s="1939" t="s">
        <v>310</v>
      </c>
      <c r="CT7" s="1939" t="s">
        <v>311</v>
      </c>
      <c r="CU7" s="1939" t="s">
        <v>24</v>
      </c>
      <c r="CV7" s="1939" t="s">
        <v>53</v>
      </c>
      <c r="CW7" s="1939" t="s">
        <v>54</v>
      </c>
      <c r="CX7" s="1939" t="s">
        <v>55</v>
      </c>
      <c r="CY7" s="1939" t="s">
        <v>461</v>
      </c>
      <c r="CZ7" s="1939" t="s">
        <v>462</v>
      </c>
      <c r="DA7" s="1943" t="s">
        <v>463</v>
      </c>
      <c r="DB7" s="1939" t="s">
        <v>464</v>
      </c>
      <c r="DC7" s="1939" t="s">
        <v>465</v>
      </c>
      <c r="DD7" s="1939" t="s">
        <v>56</v>
      </c>
      <c r="DE7" s="1939" t="s">
        <v>57</v>
      </c>
      <c r="DF7" s="1939" t="s">
        <v>58</v>
      </c>
      <c r="DG7" s="1939" t="s">
        <v>468</v>
      </c>
      <c r="DH7" s="1939" t="s">
        <v>578</v>
      </c>
      <c r="DI7" s="1939" t="s">
        <v>579</v>
      </c>
      <c r="DJ7" s="1939" t="s">
        <v>580</v>
      </c>
      <c r="DK7" s="1939" t="s">
        <v>581</v>
      </c>
      <c r="DL7" s="1939" t="s">
        <v>582</v>
      </c>
      <c r="DM7" s="1939" t="s">
        <v>583</v>
      </c>
      <c r="DN7" s="1939" t="s">
        <v>584</v>
      </c>
      <c r="DO7" s="1939" t="s">
        <v>585</v>
      </c>
      <c r="DP7" s="1939" t="s">
        <v>586</v>
      </c>
      <c r="DQ7" s="1939" t="s">
        <v>587</v>
      </c>
      <c r="DR7" s="1939" t="s">
        <v>46</v>
      </c>
      <c r="DS7" s="1939" t="s">
        <v>47</v>
      </c>
      <c r="DT7" s="1939" t="s">
        <v>48</v>
      </c>
      <c r="DU7" s="1939" t="s">
        <v>614</v>
      </c>
      <c r="DV7" s="1939" t="s">
        <v>615</v>
      </c>
      <c r="DW7" s="1939" t="s">
        <v>616</v>
      </c>
      <c r="DX7" s="1939" t="s">
        <v>617</v>
      </c>
      <c r="DY7" s="1939" t="s">
        <v>618</v>
      </c>
      <c r="DZ7" s="1939" t="s">
        <v>619</v>
      </c>
      <c r="EA7" s="1939" t="s">
        <v>620</v>
      </c>
      <c r="EB7" s="1939" t="s">
        <v>621</v>
      </c>
      <c r="EC7" s="1939" t="s">
        <v>622</v>
      </c>
      <c r="ED7" s="1939" t="s">
        <v>623</v>
      </c>
      <c r="EE7" s="1939" t="s">
        <v>624</v>
      </c>
      <c r="EF7" s="1939" t="s">
        <v>625</v>
      </c>
      <c r="EG7" s="1939" t="s">
        <v>626</v>
      </c>
      <c r="EH7" s="1939" t="s">
        <v>688</v>
      </c>
      <c r="EI7" s="1939" t="s">
        <v>689</v>
      </c>
      <c r="EJ7" s="1939" t="s">
        <v>690</v>
      </c>
      <c r="EK7" s="1939" t="s">
        <v>691</v>
      </c>
      <c r="EL7" s="1939" t="s">
        <v>692</v>
      </c>
      <c r="EM7" s="1939" t="s">
        <v>693</v>
      </c>
      <c r="EN7" s="1939" t="s">
        <v>694</v>
      </c>
      <c r="EO7" s="1939" t="s">
        <v>695</v>
      </c>
      <c r="EP7" s="1939" t="s">
        <v>696</v>
      </c>
      <c r="EQ7" s="1939" t="s">
        <v>697</v>
      </c>
      <c r="ER7" s="1939" t="s">
        <v>698</v>
      </c>
      <c r="ES7" s="1939" t="s">
        <v>699</v>
      </c>
      <c r="ET7" s="1939" t="s">
        <v>700</v>
      </c>
      <c r="EU7" s="1939" t="s">
        <v>701</v>
      </c>
      <c r="EV7" s="1939" t="s">
        <v>702</v>
      </c>
      <c r="EW7" s="1939" t="s">
        <v>703</v>
      </c>
      <c r="EX7" s="1939" t="s">
        <v>704</v>
      </c>
      <c r="EY7" s="1939" t="s">
        <v>705</v>
      </c>
      <c r="EZ7" s="1939" t="s">
        <v>706</v>
      </c>
      <c r="FA7" s="1939" t="s">
        <v>707</v>
      </c>
      <c r="FB7" s="1939" t="s">
        <v>708</v>
      </c>
      <c r="FC7" s="1939" t="s">
        <v>709</v>
      </c>
      <c r="FD7" s="1939" t="s">
        <v>710</v>
      </c>
      <c r="FE7" s="1939" t="s">
        <v>711</v>
      </c>
      <c r="FF7" s="1939" t="s">
        <v>712</v>
      </c>
      <c r="FG7" s="1939" t="s">
        <v>713</v>
      </c>
      <c r="FH7" s="1939" t="s">
        <v>714</v>
      </c>
      <c r="FI7" s="1939" t="s">
        <v>715</v>
      </c>
      <c r="FJ7" s="1939" t="s">
        <v>716</v>
      </c>
      <c r="FK7" s="1939" t="s">
        <v>717</v>
      </c>
      <c r="FL7" s="1939" t="s">
        <v>718</v>
      </c>
      <c r="FM7" s="1939" t="s">
        <v>719</v>
      </c>
      <c r="FN7" s="1939" t="s">
        <v>720</v>
      </c>
      <c r="FO7" s="1939" t="s">
        <v>721</v>
      </c>
      <c r="FP7" s="1939" t="s">
        <v>722</v>
      </c>
      <c r="FQ7" s="1939" t="s">
        <v>723</v>
      </c>
      <c r="FR7" s="1939" t="s">
        <v>724</v>
      </c>
      <c r="FS7" s="1939" t="s">
        <v>725</v>
      </c>
      <c r="FT7" s="1939" t="s">
        <v>726</v>
      </c>
      <c r="FU7" s="1939" t="s">
        <v>727</v>
      </c>
      <c r="FV7" s="1939" t="s">
        <v>728</v>
      </c>
      <c r="FW7" s="1939" t="s">
        <v>729</v>
      </c>
      <c r="FX7" s="1939" t="s">
        <v>730</v>
      </c>
      <c r="FY7" s="1939" t="s">
        <v>731</v>
      </c>
      <c r="FZ7" s="1939" t="s">
        <v>732</v>
      </c>
      <c r="GA7" s="1939" t="s">
        <v>733</v>
      </c>
      <c r="GB7" s="1939" t="s">
        <v>734</v>
      </c>
      <c r="GC7" s="1939" t="s">
        <v>735</v>
      </c>
      <c r="GD7" s="1939" t="s">
        <v>736</v>
      </c>
      <c r="GE7" s="1939" t="s">
        <v>737</v>
      </c>
      <c r="GF7" s="1939" t="s">
        <v>738</v>
      </c>
      <c r="GG7" s="1939" t="s">
        <v>739</v>
      </c>
      <c r="GH7" s="1939" t="s">
        <v>740</v>
      </c>
      <c r="GI7" s="1939" t="s">
        <v>741</v>
      </c>
      <c r="GJ7" s="1939" t="s">
        <v>742</v>
      </c>
      <c r="GK7" s="1939" t="s">
        <v>743</v>
      </c>
      <c r="GL7" s="575"/>
      <c r="GM7" s="575"/>
    </row>
    <row r="8" spans="1:195" s="36" customFormat="1" ht="17.25" customHeight="1" x14ac:dyDescent="0.25">
      <c r="A8" s="178" t="s">
        <v>575</v>
      </c>
      <c r="B8" s="603"/>
      <c r="C8" s="603"/>
      <c r="D8" s="603"/>
      <c r="E8" s="537"/>
      <c r="F8" s="583"/>
      <c r="G8" s="603"/>
      <c r="H8" s="583"/>
      <c r="I8" s="583"/>
      <c r="J8" s="583"/>
      <c r="K8" s="603"/>
      <c r="L8" s="603"/>
      <c r="M8" s="537"/>
      <c r="N8" s="583"/>
      <c r="O8" s="603"/>
      <c r="P8" s="583"/>
      <c r="Q8" s="583"/>
      <c r="R8" s="583"/>
      <c r="S8" s="583"/>
      <c r="T8" s="583"/>
      <c r="U8" s="537"/>
      <c r="V8" s="583"/>
      <c r="W8" s="583"/>
      <c r="X8" s="583"/>
      <c r="Y8" s="583"/>
      <c r="Z8" s="583"/>
      <c r="AA8" s="583"/>
      <c r="AB8" s="583"/>
      <c r="AC8" s="537"/>
      <c r="AD8" s="583"/>
      <c r="AE8" s="603"/>
      <c r="AF8" s="583"/>
      <c r="AG8" s="583"/>
      <c r="AH8" s="583"/>
      <c r="AI8" s="583"/>
      <c r="AJ8" s="583"/>
      <c r="AK8" s="537"/>
      <c r="AL8" s="583"/>
      <c r="AM8" s="603"/>
      <c r="AN8" s="583"/>
      <c r="AO8" s="583"/>
      <c r="AP8" s="603"/>
      <c r="AQ8" s="603"/>
      <c r="AR8" s="603"/>
      <c r="AS8" s="537"/>
      <c r="AT8" s="583"/>
      <c r="AU8" s="603"/>
      <c r="AV8" s="583"/>
      <c r="AW8" s="583"/>
      <c r="AX8" s="603"/>
      <c r="AY8" s="603"/>
      <c r="AZ8" s="603"/>
      <c r="BA8" s="537"/>
      <c r="BB8" s="583"/>
      <c r="BC8" s="603"/>
      <c r="BD8" s="583"/>
      <c r="BE8" s="583"/>
      <c r="BF8" s="583"/>
      <c r="BG8" s="603"/>
      <c r="BH8" s="583"/>
      <c r="BI8" s="537"/>
      <c r="BJ8" s="583"/>
      <c r="BK8" s="603"/>
      <c r="BL8" s="583"/>
      <c r="BM8" s="583"/>
      <c r="BN8" s="603"/>
      <c r="BO8" s="603"/>
      <c r="BP8" s="603"/>
      <c r="BQ8" s="537"/>
      <c r="BR8" s="583"/>
      <c r="BS8" s="603"/>
      <c r="BT8" s="583"/>
      <c r="BU8" s="583"/>
      <c r="BV8" s="603"/>
      <c r="BW8" s="603"/>
      <c r="BX8" s="603"/>
      <c r="BY8" s="537"/>
      <c r="BZ8" s="583"/>
      <c r="CA8" s="603"/>
      <c r="CB8" s="583"/>
      <c r="CC8" s="583"/>
      <c r="CD8" s="603"/>
      <c r="CE8" s="603"/>
      <c r="CF8" s="603"/>
      <c r="CG8" s="537"/>
      <c r="CH8" s="583"/>
      <c r="CI8" s="603"/>
      <c r="CJ8" s="583"/>
      <c r="CK8" s="583"/>
      <c r="CL8" s="603"/>
      <c r="CM8" s="603"/>
      <c r="CN8" s="603"/>
      <c r="CO8" s="537"/>
      <c r="CP8" s="583"/>
      <c r="CQ8" s="603"/>
      <c r="CR8" s="583"/>
      <c r="CS8" s="583"/>
      <c r="CT8" s="603"/>
      <c r="CU8" s="603"/>
      <c r="CV8" s="603"/>
      <c r="CW8" s="537"/>
      <c r="CX8" s="583"/>
      <c r="CY8" s="603"/>
      <c r="CZ8" s="583"/>
      <c r="DA8" s="583"/>
      <c r="DB8" s="583"/>
      <c r="DC8" s="583"/>
      <c r="DD8" s="583"/>
      <c r="DE8" s="583"/>
      <c r="DF8" s="583"/>
      <c r="DG8" s="603"/>
      <c r="DH8" s="583"/>
      <c r="DI8" s="583"/>
      <c r="DJ8" s="583"/>
      <c r="DK8" s="583"/>
      <c r="DL8" s="583"/>
      <c r="DM8" s="537"/>
      <c r="DN8" s="583"/>
      <c r="DO8" s="583"/>
      <c r="DP8" s="583"/>
      <c r="DQ8" s="583"/>
      <c r="DR8" s="583"/>
      <c r="DS8" s="583"/>
      <c r="DT8" s="583"/>
      <c r="DU8" s="537"/>
      <c r="DV8" s="583"/>
      <c r="DW8" s="583"/>
      <c r="DX8" s="583"/>
      <c r="DY8" s="583"/>
      <c r="DZ8" s="583"/>
      <c r="EA8" s="583"/>
      <c r="EB8" s="583"/>
      <c r="EC8" s="537" t="s">
        <v>627</v>
      </c>
      <c r="ED8" s="583"/>
      <c r="EE8" s="603"/>
      <c r="EF8" s="583"/>
      <c r="EG8" s="583"/>
      <c r="EH8" s="583"/>
      <c r="EI8" s="583"/>
      <c r="EJ8" s="583"/>
      <c r="EK8" s="537"/>
      <c r="EL8" s="583"/>
      <c r="EM8" s="603"/>
      <c r="EN8" s="583"/>
      <c r="EO8" s="583"/>
      <c r="EP8" s="583"/>
      <c r="EQ8" s="603"/>
      <c r="ER8" s="583"/>
      <c r="ES8" s="537"/>
      <c r="ET8" s="583"/>
      <c r="EU8" s="603"/>
      <c r="EV8" s="583"/>
      <c r="EW8" s="583"/>
      <c r="EX8" s="583"/>
      <c r="EY8" s="603"/>
      <c r="EZ8" s="583"/>
      <c r="FA8" s="537"/>
      <c r="FB8" s="583"/>
      <c r="FC8" s="603"/>
      <c r="FD8" s="583"/>
      <c r="FE8" s="583"/>
      <c r="FF8" s="583"/>
      <c r="FG8" s="603"/>
      <c r="FH8" s="583"/>
      <c r="FI8" s="537"/>
      <c r="FJ8" s="583"/>
      <c r="FK8" s="603"/>
      <c r="FL8" s="583"/>
      <c r="FM8" s="583"/>
      <c r="FN8" s="583"/>
      <c r="FO8" s="603"/>
      <c r="FP8" s="583"/>
      <c r="FQ8" s="537"/>
      <c r="FR8" s="583"/>
      <c r="FS8" s="603"/>
      <c r="FT8" s="583"/>
      <c r="FU8" s="583"/>
      <c r="FV8" s="583"/>
      <c r="FW8" s="583"/>
      <c r="FX8" s="583"/>
      <c r="FY8" s="583"/>
      <c r="FZ8" s="583"/>
      <c r="GA8" s="583"/>
      <c r="GB8" s="583"/>
      <c r="GC8" s="583"/>
      <c r="GD8" s="598"/>
      <c r="GE8" s="598"/>
      <c r="GF8" s="598"/>
      <c r="GG8" s="598"/>
      <c r="GH8" s="598"/>
      <c r="GI8" s="598"/>
      <c r="GJ8" s="598"/>
      <c r="GK8" s="598"/>
      <c r="GL8" s="583"/>
      <c r="GM8" s="583"/>
    </row>
    <row r="9" spans="1:195" s="5" customFormat="1" ht="15" hidden="1" customHeight="1" x14ac:dyDescent="0.25">
      <c r="A9" s="48" t="s">
        <v>358</v>
      </c>
      <c r="B9" s="536"/>
      <c r="C9" s="536"/>
      <c r="D9" s="536"/>
      <c r="E9" s="581"/>
      <c r="F9" s="574"/>
      <c r="G9" s="536"/>
      <c r="H9" s="574"/>
      <c r="I9" s="574"/>
      <c r="J9" s="574"/>
      <c r="K9" s="536"/>
      <c r="L9" s="536"/>
      <c r="M9" s="581"/>
      <c r="N9" s="574"/>
      <c r="O9" s="536"/>
      <c r="P9" s="574"/>
      <c r="Q9" s="574"/>
      <c r="R9" s="574"/>
      <c r="S9" s="574"/>
      <c r="T9" s="606"/>
      <c r="U9" s="581"/>
      <c r="V9" s="574"/>
      <c r="W9" s="574"/>
      <c r="X9" s="574"/>
      <c r="Y9" s="574"/>
      <c r="Z9" s="574"/>
      <c r="AA9" s="606"/>
      <c r="AB9" s="606"/>
      <c r="AC9" s="581"/>
      <c r="AD9" s="574"/>
      <c r="AE9" s="536"/>
      <c r="AF9" s="574"/>
      <c r="AG9" s="574"/>
      <c r="AH9" s="606"/>
      <c r="AI9" s="606"/>
      <c r="AJ9" s="606"/>
      <c r="AK9" s="581"/>
      <c r="AL9" s="574"/>
      <c r="AM9" s="536"/>
      <c r="AN9" s="574"/>
      <c r="AO9" s="574"/>
      <c r="AP9" s="536"/>
      <c r="AQ9" s="536"/>
      <c r="AR9" s="536"/>
      <c r="AS9" s="581"/>
      <c r="AT9" s="574"/>
      <c r="AU9" s="536"/>
      <c r="AV9" s="574"/>
      <c r="AW9" s="574"/>
      <c r="AX9" s="536"/>
      <c r="AY9" s="536"/>
      <c r="AZ9" s="536"/>
      <c r="BA9" s="581"/>
      <c r="BB9" s="574"/>
      <c r="BC9" s="536"/>
      <c r="BD9" s="574"/>
      <c r="BE9" s="574"/>
      <c r="BF9" s="574"/>
      <c r="BG9" s="536"/>
      <c r="BH9" s="574"/>
      <c r="BI9" s="581"/>
      <c r="BJ9" s="574"/>
      <c r="BK9" s="536"/>
      <c r="BL9" s="574"/>
      <c r="BM9" s="574"/>
      <c r="BN9" s="536"/>
      <c r="BO9" s="536"/>
      <c r="BP9" s="536"/>
      <c r="BQ9" s="581"/>
      <c r="BR9" s="574"/>
      <c r="BS9" s="536"/>
      <c r="BT9" s="574"/>
      <c r="BU9" s="574"/>
      <c r="BV9" s="536"/>
      <c r="BW9" s="536"/>
      <c r="BX9" s="536"/>
      <c r="BY9" s="581"/>
      <c r="BZ9" s="574"/>
      <c r="CA9" s="536"/>
      <c r="CB9" s="574"/>
      <c r="CC9" s="574"/>
      <c r="CD9" s="536"/>
      <c r="CE9" s="536"/>
      <c r="CF9" s="536"/>
      <c r="CG9" s="581"/>
      <c r="CH9" s="574"/>
      <c r="CI9" s="536"/>
      <c r="CJ9" s="574"/>
      <c r="CK9" s="574"/>
      <c r="CL9" s="536"/>
      <c r="CM9" s="536"/>
      <c r="CN9" s="536"/>
      <c r="CO9" s="581"/>
      <c r="CP9" s="574"/>
      <c r="CQ9" s="536"/>
      <c r="CR9" s="574"/>
      <c r="CS9" s="574"/>
      <c r="CT9" s="536"/>
      <c r="CU9" s="536"/>
      <c r="CV9" s="536"/>
      <c r="CW9" s="581"/>
      <c r="CX9" s="574"/>
      <c r="CY9" s="536"/>
      <c r="CZ9" s="574"/>
      <c r="DA9" s="574"/>
      <c r="DB9" s="574"/>
      <c r="DC9" s="574"/>
      <c r="DD9" s="574"/>
      <c r="DE9" s="607"/>
      <c r="DF9" s="574"/>
      <c r="DG9" s="536"/>
      <c r="DH9" s="574"/>
      <c r="DI9" s="574"/>
      <c r="DJ9" s="574"/>
      <c r="DK9" s="574"/>
      <c r="DL9" s="606"/>
      <c r="DM9" s="581"/>
      <c r="DN9" s="574"/>
      <c r="DO9" s="574"/>
      <c r="DP9" s="574"/>
      <c r="DQ9" s="574"/>
      <c r="DR9" s="574"/>
      <c r="DS9" s="574"/>
      <c r="DT9" s="606"/>
      <c r="DU9" s="581"/>
      <c r="DV9" s="574"/>
      <c r="DW9" s="574"/>
      <c r="DX9" s="574"/>
      <c r="DY9" s="574"/>
      <c r="DZ9" s="574"/>
      <c r="EA9" s="606"/>
      <c r="EB9" s="606"/>
      <c r="EC9" s="581"/>
      <c r="ED9" s="574"/>
      <c r="EE9" s="536"/>
      <c r="EF9" s="574"/>
      <c r="EG9" s="574"/>
      <c r="EH9" s="574"/>
      <c r="EI9" s="606"/>
      <c r="EJ9" s="606"/>
      <c r="EK9" s="581"/>
      <c r="EL9" s="574"/>
      <c r="EM9" s="536"/>
      <c r="EN9" s="574"/>
      <c r="EO9" s="574"/>
      <c r="EP9" s="574"/>
      <c r="EQ9" s="536"/>
      <c r="ER9" s="606"/>
      <c r="ES9" s="581"/>
      <c r="ET9" s="574"/>
      <c r="EU9" s="536"/>
      <c r="EV9" s="574"/>
      <c r="EW9" s="574"/>
      <c r="EX9" s="574"/>
      <c r="EY9" s="536"/>
      <c r="EZ9" s="606"/>
      <c r="FA9" s="581"/>
      <c r="FB9" s="574"/>
      <c r="FC9" s="536"/>
      <c r="FD9" s="574"/>
      <c r="FE9" s="574"/>
      <c r="FF9" s="574"/>
      <c r="FG9" s="536"/>
      <c r="FH9" s="606"/>
      <c r="FI9" s="581"/>
      <c r="FJ9" s="574"/>
      <c r="FK9" s="536"/>
      <c r="FL9" s="574"/>
      <c r="FM9" s="574"/>
      <c r="FN9" s="574"/>
      <c r="FO9" s="536"/>
      <c r="FP9" s="574"/>
      <c r="FQ9" s="581"/>
      <c r="FR9" s="574"/>
      <c r="FS9" s="536"/>
      <c r="FT9" s="574"/>
      <c r="FU9" s="574"/>
      <c r="FV9" s="573"/>
      <c r="FW9" s="573"/>
      <c r="FX9" s="573"/>
      <c r="FY9" s="607"/>
      <c r="FZ9" s="573"/>
      <c r="GA9" s="573"/>
      <c r="GB9" s="573"/>
      <c r="GC9" s="573"/>
      <c r="GD9" s="610"/>
      <c r="GE9" s="610"/>
      <c r="GF9" s="610"/>
      <c r="GG9" s="631"/>
      <c r="GH9" s="610"/>
      <c r="GI9" s="610"/>
      <c r="GJ9" s="610"/>
      <c r="GK9" s="598"/>
      <c r="GL9" s="535"/>
      <c r="GM9" s="535"/>
    </row>
    <row r="10" spans="1:195" s="5" customFormat="1" ht="15" customHeight="1" x14ac:dyDescent="0.25">
      <c r="A10" s="48" t="s">
        <v>358</v>
      </c>
      <c r="B10" s="606"/>
      <c r="C10" s="606">
        <v>30208701</v>
      </c>
      <c r="D10" s="606"/>
      <c r="E10" s="581"/>
      <c r="F10" s="574">
        <v>0</v>
      </c>
      <c r="G10" s="606"/>
      <c r="H10" s="574"/>
      <c r="I10" s="574">
        <v>30208701</v>
      </c>
      <c r="J10" s="606"/>
      <c r="K10" s="606">
        <v>166538036</v>
      </c>
      <c r="L10" s="606"/>
      <c r="M10" s="581"/>
      <c r="N10" s="574">
        <v>0</v>
      </c>
      <c r="O10" s="606"/>
      <c r="P10" s="574"/>
      <c r="Q10" s="574">
        <v>166538036</v>
      </c>
      <c r="R10" s="574"/>
      <c r="S10" s="574">
        <v>3683164</v>
      </c>
      <c r="T10" s="606"/>
      <c r="U10" s="581"/>
      <c r="V10" s="574">
        <v>0</v>
      </c>
      <c r="W10" s="574"/>
      <c r="X10" s="574"/>
      <c r="Y10" s="574">
        <v>3683164</v>
      </c>
      <c r="Z10" s="606"/>
      <c r="AA10" s="606">
        <v>22977997</v>
      </c>
      <c r="AB10" s="606"/>
      <c r="AC10" s="581"/>
      <c r="AD10" s="574">
        <v>0</v>
      </c>
      <c r="AE10" s="606"/>
      <c r="AF10" s="574"/>
      <c r="AG10" s="574">
        <v>22977997</v>
      </c>
      <c r="AH10" s="606"/>
      <c r="AI10" s="606"/>
      <c r="AJ10" s="606"/>
      <c r="AK10" s="581"/>
      <c r="AL10" s="574">
        <v>0</v>
      </c>
      <c r="AM10" s="606"/>
      <c r="AN10" s="574"/>
      <c r="AO10" s="574">
        <v>0</v>
      </c>
      <c r="AP10" s="606"/>
      <c r="AQ10" s="606">
        <v>177556</v>
      </c>
      <c r="AR10" s="606"/>
      <c r="AS10" s="581"/>
      <c r="AT10" s="574">
        <v>0</v>
      </c>
      <c r="AU10" s="606"/>
      <c r="AV10" s="574"/>
      <c r="AW10" s="574">
        <v>177556</v>
      </c>
      <c r="AX10" s="606"/>
      <c r="AY10" s="606">
        <v>4137764</v>
      </c>
      <c r="AZ10" s="606"/>
      <c r="BA10" s="581"/>
      <c r="BB10" s="574">
        <v>0</v>
      </c>
      <c r="BC10" s="606"/>
      <c r="BD10" s="574"/>
      <c r="BE10" s="574">
        <v>4137764</v>
      </c>
      <c r="BF10" s="574"/>
      <c r="BG10" s="606"/>
      <c r="BH10" s="574"/>
      <c r="BI10" s="581"/>
      <c r="BJ10" s="574">
        <v>0</v>
      </c>
      <c r="BK10" s="606"/>
      <c r="BL10" s="574"/>
      <c r="BM10" s="574">
        <v>0</v>
      </c>
      <c r="BN10" s="606"/>
      <c r="BO10" s="606"/>
      <c r="BP10" s="606"/>
      <c r="BQ10" s="581"/>
      <c r="BR10" s="574">
        <v>0</v>
      </c>
      <c r="BS10" s="606"/>
      <c r="BT10" s="574"/>
      <c r="BU10" s="574">
        <v>0</v>
      </c>
      <c r="BV10" s="606"/>
      <c r="BW10" s="606"/>
      <c r="BX10" s="606"/>
      <c r="BY10" s="581"/>
      <c r="BZ10" s="574">
        <v>0</v>
      </c>
      <c r="CA10" s="606"/>
      <c r="CB10" s="574"/>
      <c r="CC10" s="574">
        <v>0</v>
      </c>
      <c r="CD10" s="606"/>
      <c r="CE10" s="606"/>
      <c r="CF10" s="606"/>
      <c r="CG10" s="581"/>
      <c r="CH10" s="574">
        <v>0</v>
      </c>
      <c r="CI10" s="606"/>
      <c r="CJ10" s="574"/>
      <c r="CK10" s="574">
        <v>0</v>
      </c>
      <c r="CL10" s="606"/>
      <c r="CM10" s="606"/>
      <c r="CN10" s="606"/>
      <c r="CO10" s="581"/>
      <c r="CP10" s="574">
        <v>0</v>
      </c>
      <c r="CQ10" s="606"/>
      <c r="CR10" s="574"/>
      <c r="CS10" s="574">
        <v>0</v>
      </c>
      <c r="CT10" s="606"/>
      <c r="CU10" s="606"/>
      <c r="CV10" s="606"/>
      <c r="CW10" s="581"/>
      <c r="CX10" s="574">
        <v>0</v>
      </c>
      <c r="CY10" s="606"/>
      <c r="CZ10" s="574"/>
      <c r="DA10" s="574">
        <v>0</v>
      </c>
      <c r="DB10" s="574"/>
      <c r="DC10" s="574"/>
      <c r="DD10" s="574"/>
      <c r="DE10" s="607"/>
      <c r="DF10" s="574">
        <v>0</v>
      </c>
      <c r="DG10" s="606"/>
      <c r="DH10" s="574"/>
      <c r="DI10" s="574">
        <v>0</v>
      </c>
      <c r="DJ10" s="574"/>
      <c r="DK10" s="574"/>
      <c r="DL10" s="606"/>
      <c r="DM10" s="581"/>
      <c r="DN10" s="574">
        <v>0</v>
      </c>
      <c r="DO10" s="574"/>
      <c r="DP10" s="574"/>
      <c r="DQ10" s="574">
        <v>0</v>
      </c>
      <c r="DR10" s="574"/>
      <c r="DS10" s="574"/>
      <c r="DT10" s="606"/>
      <c r="DU10" s="581"/>
      <c r="DV10" s="574">
        <v>0</v>
      </c>
      <c r="DW10" s="574"/>
      <c r="DX10" s="574"/>
      <c r="DY10" s="574">
        <v>0</v>
      </c>
      <c r="DZ10" s="574"/>
      <c r="EA10" s="606"/>
      <c r="EB10" s="606"/>
      <c r="EC10" s="581"/>
      <c r="ED10" s="574">
        <v>0</v>
      </c>
      <c r="EE10" s="606"/>
      <c r="EF10" s="574"/>
      <c r="EG10" s="574">
        <v>0</v>
      </c>
      <c r="EH10" s="574"/>
      <c r="EI10" s="606"/>
      <c r="EJ10" s="606"/>
      <c r="EK10" s="581"/>
      <c r="EL10" s="574">
        <v>0</v>
      </c>
      <c r="EM10" s="606"/>
      <c r="EN10" s="574"/>
      <c r="EO10" s="574">
        <v>0</v>
      </c>
      <c r="EP10" s="574"/>
      <c r="EQ10" s="606"/>
      <c r="ER10" s="606"/>
      <c r="ES10" s="581"/>
      <c r="ET10" s="574">
        <v>0</v>
      </c>
      <c r="EU10" s="606"/>
      <c r="EV10" s="574"/>
      <c r="EW10" s="574">
        <v>0</v>
      </c>
      <c r="EX10" s="574"/>
      <c r="EY10" s="606"/>
      <c r="EZ10" s="606"/>
      <c r="FA10" s="581"/>
      <c r="FB10" s="574">
        <v>0</v>
      </c>
      <c r="FC10" s="606"/>
      <c r="FD10" s="574"/>
      <c r="FE10" s="574">
        <v>0</v>
      </c>
      <c r="FF10" s="574"/>
      <c r="FG10" s="606"/>
      <c r="FH10" s="606"/>
      <c r="FI10" s="581"/>
      <c r="FJ10" s="574">
        <v>0</v>
      </c>
      <c r="FK10" s="606"/>
      <c r="FL10" s="574"/>
      <c r="FM10" s="574">
        <v>0</v>
      </c>
      <c r="FN10" s="574"/>
      <c r="FO10" s="606"/>
      <c r="FP10" s="574"/>
      <c r="FQ10" s="581"/>
      <c r="FR10" s="574">
        <v>0</v>
      </c>
      <c r="FS10" s="606"/>
      <c r="FT10" s="574"/>
      <c r="FU10" s="574">
        <v>0</v>
      </c>
      <c r="FV10" s="573"/>
      <c r="FW10" s="573"/>
      <c r="FX10" s="573"/>
      <c r="FY10" s="607"/>
      <c r="FZ10" s="573">
        <v>0</v>
      </c>
      <c r="GA10" s="573"/>
      <c r="GB10" s="573"/>
      <c r="GC10" s="573">
        <v>0</v>
      </c>
      <c r="GD10" s="610">
        <v>0</v>
      </c>
      <c r="GE10" s="610">
        <v>227723218</v>
      </c>
      <c r="GF10" s="610">
        <v>0</v>
      </c>
      <c r="GG10" s="610">
        <v>0</v>
      </c>
      <c r="GH10" s="610">
        <v>0</v>
      </c>
      <c r="GI10" s="610">
        <v>0</v>
      </c>
      <c r="GJ10" s="610"/>
      <c r="GK10" s="598">
        <v>227723218</v>
      </c>
      <c r="GL10" s="535"/>
      <c r="GM10" s="535"/>
    </row>
    <row r="11" spans="1:195" s="5" customFormat="1" ht="15" hidden="1" customHeight="1" x14ac:dyDescent="0.25">
      <c r="A11" s="48" t="s">
        <v>445</v>
      </c>
      <c r="B11" s="606"/>
      <c r="C11" s="606"/>
      <c r="D11" s="606"/>
      <c r="E11" s="581"/>
      <c r="F11" s="574">
        <v>0</v>
      </c>
      <c r="G11" s="606"/>
      <c r="H11" s="574"/>
      <c r="I11" s="574">
        <v>0</v>
      </c>
      <c r="J11" s="606"/>
      <c r="K11" s="606"/>
      <c r="L11" s="606"/>
      <c r="M11" s="581"/>
      <c r="N11" s="574">
        <v>0</v>
      </c>
      <c r="O11" s="606"/>
      <c r="P11" s="574"/>
      <c r="Q11" s="574">
        <v>0</v>
      </c>
      <c r="R11" s="574"/>
      <c r="S11" s="574"/>
      <c r="T11" s="606"/>
      <c r="U11" s="581"/>
      <c r="V11" s="574">
        <v>0</v>
      </c>
      <c r="W11" s="574"/>
      <c r="X11" s="574"/>
      <c r="Y11" s="574">
        <v>0</v>
      </c>
      <c r="Z11" s="606"/>
      <c r="AA11" s="606"/>
      <c r="AB11" s="606"/>
      <c r="AC11" s="581"/>
      <c r="AD11" s="574">
        <v>0</v>
      </c>
      <c r="AE11" s="606"/>
      <c r="AF11" s="574"/>
      <c r="AG11" s="574">
        <v>0</v>
      </c>
      <c r="AH11" s="606"/>
      <c r="AI11" s="606"/>
      <c r="AJ11" s="606"/>
      <c r="AK11" s="581"/>
      <c r="AL11" s="574">
        <v>0</v>
      </c>
      <c r="AM11" s="606"/>
      <c r="AN11" s="574"/>
      <c r="AO11" s="574">
        <v>0</v>
      </c>
      <c r="AP11" s="606"/>
      <c r="AQ11" s="606"/>
      <c r="AR11" s="606"/>
      <c r="AS11" s="581"/>
      <c r="AT11" s="574">
        <v>0</v>
      </c>
      <c r="AU11" s="606"/>
      <c r="AV11" s="574"/>
      <c r="AW11" s="574">
        <v>0</v>
      </c>
      <c r="AX11" s="606"/>
      <c r="AY11" s="606"/>
      <c r="AZ11" s="606"/>
      <c r="BA11" s="581"/>
      <c r="BB11" s="574">
        <v>0</v>
      </c>
      <c r="BC11" s="606"/>
      <c r="BD11" s="574"/>
      <c r="BE11" s="574">
        <v>0</v>
      </c>
      <c r="BF11" s="574"/>
      <c r="BG11" s="606"/>
      <c r="BH11" s="606"/>
      <c r="BI11" s="581"/>
      <c r="BJ11" s="574">
        <v>0</v>
      </c>
      <c r="BK11" s="606"/>
      <c r="BL11" s="574"/>
      <c r="BM11" s="574">
        <v>0</v>
      </c>
      <c r="BN11" s="606"/>
      <c r="BO11" s="606"/>
      <c r="BP11" s="606"/>
      <c r="BQ11" s="581"/>
      <c r="BR11" s="574">
        <v>0</v>
      </c>
      <c r="BS11" s="606"/>
      <c r="BT11" s="574"/>
      <c r="BU11" s="574">
        <v>0</v>
      </c>
      <c r="BV11" s="606"/>
      <c r="BW11" s="606"/>
      <c r="BX11" s="606"/>
      <c r="BY11" s="581"/>
      <c r="BZ11" s="574">
        <v>0</v>
      </c>
      <c r="CA11" s="606"/>
      <c r="CB11" s="574"/>
      <c r="CC11" s="574">
        <v>0</v>
      </c>
      <c r="CD11" s="606"/>
      <c r="CE11" s="606"/>
      <c r="CF11" s="606"/>
      <c r="CG11" s="581"/>
      <c r="CH11" s="574">
        <v>0</v>
      </c>
      <c r="CI11" s="606"/>
      <c r="CJ11" s="574"/>
      <c r="CK11" s="574">
        <v>0</v>
      </c>
      <c r="CL11" s="606"/>
      <c r="CM11" s="606"/>
      <c r="CN11" s="606"/>
      <c r="CO11" s="581"/>
      <c r="CP11" s="574">
        <v>0</v>
      </c>
      <c r="CQ11" s="606"/>
      <c r="CR11" s="574"/>
      <c r="CS11" s="574">
        <v>0</v>
      </c>
      <c r="CT11" s="606"/>
      <c r="CU11" s="606"/>
      <c r="CV11" s="606"/>
      <c r="CW11" s="581"/>
      <c r="CX11" s="574">
        <v>0</v>
      </c>
      <c r="CY11" s="606"/>
      <c r="CZ11" s="574"/>
      <c r="DA11" s="574">
        <v>0</v>
      </c>
      <c r="DB11" s="574"/>
      <c r="DC11" s="573"/>
      <c r="DD11" s="573"/>
      <c r="DE11" s="607"/>
      <c r="DF11" s="574">
        <v>0</v>
      </c>
      <c r="DG11" s="606"/>
      <c r="DH11" s="574"/>
      <c r="DI11" s="574">
        <v>0</v>
      </c>
      <c r="DJ11" s="574"/>
      <c r="DK11" s="574"/>
      <c r="DL11" s="606"/>
      <c r="DM11" s="581"/>
      <c r="DN11" s="574">
        <v>0</v>
      </c>
      <c r="DO11" s="574"/>
      <c r="DP11" s="574"/>
      <c r="DQ11" s="574">
        <v>0</v>
      </c>
      <c r="DR11" s="574"/>
      <c r="DS11" s="574"/>
      <c r="DT11" s="606"/>
      <c r="DU11" s="581"/>
      <c r="DV11" s="574">
        <v>0</v>
      </c>
      <c r="DW11" s="574"/>
      <c r="DX11" s="574"/>
      <c r="DY11" s="574">
        <v>0</v>
      </c>
      <c r="DZ11" s="574"/>
      <c r="EA11" s="606"/>
      <c r="EB11" s="606"/>
      <c r="EC11" s="581"/>
      <c r="ED11" s="574">
        <v>0</v>
      </c>
      <c r="EE11" s="606"/>
      <c r="EF11" s="574"/>
      <c r="EG11" s="574">
        <v>0</v>
      </c>
      <c r="EH11" s="606"/>
      <c r="EI11" s="606"/>
      <c r="EJ11" s="606"/>
      <c r="EK11" s="581"/>
      <c r="EL11" s="574">
        <v>0</v>
      </c>
      <c r="EM11" s="606"/>
      <c r="EN11" s="574"/>
      <c r="EO11" s="574">
        <v>0</v>
      </c>
      <c r="EP11" s="574"/>
      <c r="EQ11" s="606"/>
      <c r="ER11" s="606"/>
      <c r="ES11" s="581"/>
      <c r="ET11" s="574">
        <v>0</v>
      </c>
      <c r="EU11" s="606"/>
      <c r="EV11" s="574"/>
      <c r="EW11" s="574">
        <v>0</v>
      </c>
      <c r="EX11" s="574"/>
      <c r="EY11" s="606"/>
      <c r="EZ11" s="606"/>
      <c r="FA11" s="581"/>
      <c r="FB11" s="574">
        <v>0</v>
      </c>
      <c r="FC11" s="606"/>
      <c r="FD11" s="574"/>
      <c r="FE11" s="574">
        <v>0</v>
      </c>
      <c r="FF11" s="574"/>
      <c r="FG11" s="606"/>
      <c r="FH11" s="606"/>
      <c r="FI11" s="581"/>
      <c r="FJ11" s="574">
        <v>0</v>
      </c>
      <c r="FK11" s="606"/>
      <c r="FL11" s="574"/>
      <c r="FM11" s="574">
        <v>0</v>
      </c>
      <c r="FN11" s="574"/>
      <c r="FO11" s="606"/>
      <c r="FP11" s="606"/>
      <c r="FQ11" s="581"/>
      <c r="FR11" s="574">
        <v>0</v>
      </c>
      <c r="FS11" s="606"/>
      <c r="FT11" s="574"/>
      <c r="FU11" s="574">
        <v>0</v>
      </c>
      <c r="FV11" s="573"/>
      <c r="FW11" s="573"/>
      <c r="FX11" s="573"/>
      <c r="FY11" s="607"/>
      <c r="FZ11" s="573">
        <v>0</v>
      </c>
      <c r="GA11" s="573"/>
      <c r="GB11" s="573"/>
      <c r="GC11" s="573">
        <v>0</v>
      </c>
      <c r="GD11" s="610">
        <v>0</v>
      </c>
      <c r="GE11" s="610">
        <v>0</v>
      </c>
      <c r="GF11" s="610">
        <v>0</v>
      </c>
      <c r="GG11" s="610">
        <v>0</v>
      </c>
      <c r="GH11" s="610">
        <v>0</v>
      </c>
      <c r="GI11" s="610">
        <v>0</v>
      </c>
      <c r="GJ11" s="610"/>
      <c r="GK11" s="598">
        <v>0</v>
      </c>
      <c r="GL11" s="535"/>
      <c r="GM11" s="535"/>
    </row>
    <row r="12" spans="1:195" s="5" customFormat="1" x14ac:dyDescent="0.25">
      <c r="A12" s="194" t="s">
        <v>446</v>
      </c>
      <c r="B12" s="606"/>
      <c r="C12" s="606">
        <v>5864169</v>
      </c>
      <c r="D12" s="606"/>
      <c r="E12" s="581"/>
      <c r="F12" s="574">
        <v>0</v>
      </c>
      <c r="G12" s="606"/>
      <c r="H12" s="574"/>
      <c r="I12" s="574">
        <v>5864169</v>
      </c>
      <c r="J12" s="606"/>
      <c r="K12" s="606">
        <v>22422981</v>
      </c>
      <c r="L12" s="606"/>
      <c r="M12" s="581"/>
      <c r="N12" s="574">
        <v>0</v>
      </c>
      <c r="O12" s="606"/>
      <c r="P12" s="574"/>
      <c r="Q12" s="574">
        <v>22422981</v>
      </c>
      <c r="R12" s="574"/>
      <c r="S12" s="574">
        <v>445851</v>
      </c>
      <c r="T12" s="606"/>
      <c r="U12" s="581"/>
      <c r="V12" s="574">
        <v>0</v>
      </c>
      <c r="W12" s="574"/>
      <c r="X12" s="574"/>
      <c r="Y12" s="574">
        <v>445851</v>
      </c>
      <c r="Z12" s="606"/>
      <c r="AA12" s="606">
        <v>3448083</v>
      </c>
      <c r="AB12" s="606"/>
      <c r="AC12" s="581"/>
      <c r="AD12" s="574">
        <v>0</v>
      </c>
      <c r="AE12" s="606"/>
      <c r="AF12" s="574"/>
      <c r="AG12" s="574">
        <v>3448083</v>
      </c>
      <c r="AH12" s="606"/>
      <c r="AI12" s="606"/>
      <c r="AJ12" s="606"/>
      <c r="AK12" s="581"/>
      <c r="AL12" s="574">
        <v>0</v>
      </c>
      <c r="AM12" s="606"/>
      <c r="AN12" s="574"/>
      <c r="AO12" s="574">
        <v>0</v>
      </c>
      <c r="AP12" s="606"/>
      <c r="AQ12" s="606">
        <v>74504</v>
      </c>
      <c r="AR12" s="606"/>
      <c r="AS12" s="581"/>
      <c r="AT12" s="574">
        <v>0</v>
      </c>
      <c r="AU12" s="606"/>
      <c r="AV12" s="574"/>
      <c r="AW12" s="574">
        <v>74504</v>
      </c>
      <c r="AX12" s="606"/>
      <c r="AY12" s="606">
        <v>1736040</v>
      </c>
      <c r="AZ12" s="606"/>
      <c r="BA12" s="581"/>
      <c r="BB12" s="574">
        <v>0</v>
      </c>
      <c r="BC12" s="606"/>
      <c r="BD12" s="574"/>
      <c r="BE12" s="574">
        <v>1736040</v>
      </c>
      <c r="BF12" s="574"/>
      <c r="BG12" s="606"/>
      <c r="BH12" s="606"/>
      <c r="BI12" s="581"/>
      <c r="BJ12" s="574">
        <v>0</v>
      </c>
      <c r="BK12" s="606"/>
      <c r="BL12" s="574"/>
      <c r="BM12" s="574">
        <v>0</v>
      </c>
      <c r="BN12" s="606"/>
      <c r="BO12" s="606"/>
      <c r="BP12" s="606"/>
      <c r="BQ12" s="581"/>
      <c r="BR12" s="574">
        <v>0</v>
      </c>
      <c r="BS12" s="606"/>
      <c r="BT12" s="574"/>
      <c r="BU12" s="574">
        <v>0</v>
      </c>
      <c r="BV12" s="606"/>
      <c r="BW12" s="606"/>
      <c r="BX12" s="606"/>
      <c r="BY12" s="581"/>
      <c r="BZ12" s="574">
        <v>0</v>
      </c>
      <c r="CA12" s="606"/>
      <c r="CB12" s="574"/>
      <c r="CC12" s="574">
        <v>0</v>
      </c>
      <c r="CD12" s="606"/>
      <c r="CE12" s="606"/>
      <c r="CF12" s="606"/>
      <c r="CG12" s="581"/>
      <c r="CH12" s="574">
        <v>0</v>
      </c>
      <c r="CI12" s="606"/>
      <c r="CJ12" s="574"/>
      <c r="CK12" s="574">
        <v>0</v>
      </c>
      <c r="CL12" s="606"/>
      <c r="CM12" s="606"/>
      <c r="CN12" s="606"/>
      <c r="CO12" s="581"/>
      <c r="CP12" s="574">
        <v>0</v>
      </c>
      <c r="CQ12" s="606"/>
      <c r="CR12" s="574"/>
      <c r="CS12" s="574">
        <v>0</v>
      </c>
      <c r="CT12" s="606"/>
      <c r="CU12" s="606"/>
      <c r="CV12" s="606"/>
      <c r="CW12" s="581"/>
      <c r="CX12" s="574">
        <v>0</v>
      </c>
      <c r="CY12" s="606"/>
      <c r="CZ12" s="574"/>
      <c r="DA12" s="574">
        <v>0</v>
      </c>
      <c r="DB12" s="574"/>
      <c r="DC12" s="573"/>
      <c r="DD12" s="573"/>
      <c r="DE12" s="607"/>
      <c r="DF12" s="574">
        <v>0</v>
      </c>
      <c r="DG12" s="606"/>
      <c r="DH12" s="574"/>
      <c r="DI12" s="574">
        <v>0</v>
      </c>
      <c r="DJ12" s="574"/>
      <c r="DK12" s="574"/>
      <c r="DL12" s="606"/>
      <c r="DM12" s="581"/>
      <c r="DN12" s="574">
        <v>0</v>
      </c>
      <c r="DO12" s="574"/>
      <c r="DP12" s="574"/>
      <c r="DQ12" s="574">
        <v>0</v>
      </c>
      <c r="DR12" s="574"/>
      <c r="DS12" s="574"/>
      <c r="DT12" s="606"/>
      <c r="DU12" s="581"/>
      <c r="DV12" s="574">
        <v>0</v>
      </c>
      <c r="DW12" s="574"/>
      <c r="DX12" s="574"/>
      <c r="DY12" s="574">
        <v>0</v>
      </c>
      <c r="DZ12" s="574"/>
      <c r="EA12" s="606"/>
      <c r="EB12" s="606"/>
      <c r="EC12" s="581"/>
      <c r="ED12" s="574">
        <v>0</v>
      </c>
      <c r="EE12" s="606"/>
      <c r="EF12" s="574"/>
      <c r="EG12" s="574">
        <v>0</v>
      </c>
      <c r="EH12" s="606"/>
      <c r="EI12" s="606"/>
      <c r="EJ12" s="606"/>
      <c r="EK12" s="581"/>
      <c r="EL12" s="574">
        <v>0</v>
      </c>
      <c r="EM12" s="606"/>
      <c r="EN12" s="574"/>
      <c r="EO12" s="574">
        <v>0</v>
      </c>
      <c r="EP12" s="574"/>
      <c r="EQ12" s="606"/>
      <c r="ER12" s="606"/>
      <c r="ES12" s="581"/>
      <c r="ET12" s="574">
        <v>0</v>
      </c>
      <c r="EU12" s="606"/>
      <c r="EV12" s="574"/>
      <c r="EW12" s="574">
        <v>0</v>
      </c>
      <c r="EX12" s="574"/>
      <c r="EY12" s="606"/>
      <c r="EZ12" s="606"/>
      <c r="FA12" s="581"/>
      <c r="FB12" s="574">
        <v>0</v>
      </c>
      <c r="FC12" s="606"/>
      <c r="FD12" s="574"/>
      <c r="FE12" s="574">
        <v>0</v>
      </c>
      <c r="FF12" s="574"/>
      <c r="FG12" s="606"/>
      <c r="FH12" s="606"/>
      <c r="FI12" s="581"/>
      <c r="FJ12" s="574">
        <v>0</v>
      </c>
      <c r="FK12" s="606"/>
      <c r="FL12" s="574"/>
      <c r="FM12" s="574">
        <v>0</v>
      </c>
      <c r="FN12" s="574"/>
      <c r="FO12" s="606"/>
      <c r="FP12" s="606"/>
      <c r="FQ12" s="581"/>
      <c r="FR12" s="574">
        <v>0</v>
      </c>
      <c r="FS12" s="606"/>
      <c r="FT12" s="574"/>
      <c r="FU12" s="574">
        <v>0</v>
      </c>
      <c r="FV12" s="573"/>
      <c r="FW12" s="573"/>
      <c r="FX12" s="573"/>
      <c r="FY12" s="607"/>
      <c r="FZ12" s="573">
        <v>0</v>
      </c>
      <c r="GA12" s="573"/>
      <c r="GB12" s="573"/>
      <c r="GC12" s="573">
        <v>0</v>
      </c>
      <c r="GD12" s="610">
        <v>0</v>
      </c>
      <c r="GE12" s="610">
        <v>33991628</v>
      </c>
      <c r="GF12" s="610">
        <v>0</v>
      </c>
      <c r="GG12" s="610">
        <v>0</v>
      </c>
      <c r="GH12" s="610">
        <v>0</v>
      </c>
      <c r="GI12" s="610">
        <v>0</v>
      </c>
      <c r="GJ12" s="610"/>
      <c r="GK12" s="598">
        <v>33991628</v>
      </c>
      <c r="GL12" s="535"/>
      <c r="GM12" s="535"/>
    </row>
    <row r="13" spans="1:195" s="5" customFormat="1" ht="15" hidden="1" customHeight="1" x14ac:dyDescent="0.25">
      <c r="A13" s="268" t="s">
        <v>447</v>
      </c>
      <c r="B13" s="606"/>
      <c r="C13" s="606"/>
      <c r="D13" s="606"/>
      <c r="E13" s="581"/>
      <c r="F13" s="574"/>
      <c r="G13" s="606"/>
      <c r="H13" s="574"/>
      <c r="I13" s="574"/>
      <c r="J13" s="606"/>
      <c r="K13" s="606"/>
      <c r="L13" s="606"/>
      <c r="M13" s="581"/>
      <c r="N13" s="574"/>
      <c r="O13" s="606"/>
      <c r="P13" s="574"/>
      <c r="Q13" s="574"/>
      <c r="R13" s="574"/>
      <c r="S13" s="574"/>
      <c r="T13" s="606"/>
      <c r="U13" s="581"/>
      <c r="V13" s="574"/>
      <c r="W13" s="574"/>
      <c r="X13" s="574"/>
      <c r="Y13" s="574"/>
      <c r="Z13" s="606"/>
      <c r="AA13" s="606"/>
      <c r="AB13" s="606"/>
      <c r="AC13" s="581"/>
      <c r="AD13" s="574"/>
      <c r="AE13" s="606"/>
      <c r="AF13" s="574"/>
      <c r="AG13" s="574"/>
      <c r="AH13" s="606"/>
      <c r="AI13" s="606"/>
      <c r="AJ13" s="606"/>
      <c r="AK13" s="581"/>
      <c r="AL13" s="574"/>
      <c r="AM13" s="606"/>
      <c r="AN13" s="574"/>
      <c r="AO13" s="574"/>
      <c r="AP13" s="606"/>
      <c r="AQ13" s="606"/>
      <c r="AR13" s="606"/>
      <c r="AS13" s="581"/>
      <c r="AT13" s="574"/>
      <c r="AU13" s="606"/>
      <c r="AV13" s="574"/>
      <c r="AW13" s="574"/>
      <c r="AX13" s="606"/>
      <c r="AY13" s="606"/>
      <c r="AZ13" s="606"/>
      <c r="BA13" s="581"/>
      <c r="BB13" s="574"/>
      <c r="BC13" s="606"/>
      <c r="BD13" s="574"/>
      <c r="BE13" s="574"/>
      <c r="BF13" s="574"/>
      <c r="BG13" s="606"/>
      <c r="BH13" s="606"/>
      <c r="BI13" s="581"/>
      <c r="BJ13" s="574"/>
      <c r="BK13" s="606"/>
      <c r="BL13" s="574"/>
      <c r="BM13" s="574"/>
      <c r="BN13" s="606"/>
      <c r="BO13" s="606"/>
      <c r="BP13" s="606"/>
      <c r="BQ13" s="581"/>
      <c r="BR13" s="574"/>
      <c r="BS13" s="606"/>
      <c r="BT13" s="574"/>
      <c r="BU13" s="574"/>
      <c r="BV13" s="606"/>
      <c r="BW13" s="606"/>
      <c r="BX13" s="606"/>
      <c r="BY13" s="581"/>
      <c r="BZ13" s="574"/>
      <c r="CA13" s="606"/>
      <c r="CB13" s="574"/>
      <c r="CC13" s="574"/>
      <c r="CD13" s="606"/>
      <c r="CE13" s="606"/>
      <c r="CF13" s="606"/>
      <c r="CG13" s="581"/>
      <c r="CH13" s="574"/>
      <c r="CI13" s="606"/>
      <c r="CJ13" s="574"/>
      <c r="CK13" s="574"/>
      <c r="CL13" s="606"/>
      <c r="CM13" s="606"/>
      <c r="CN13" s="606"/>
      <c r="CO13" s="581"/>
      <c r="CP13" s="574"/>
      <c r="CQ13" s="606"/>
      <c r="CR13" s="574"/>
      <c r="CS13" s="574"/>
      <c r="CT13" s="606"/>
      <c r="CU13" s="606"/>
      <c r="CV13" s="606"/>
      <c r="CW13" s="581"/>
      <c r="CX13" s="574"/>
      <c r="CY13" s="606"/>
      <c r="CZ13" s="574"/>
      <c r="DA13" s="574"/>
      <c r="DB13" s="574"/>
      <c r="DC13" s="574"/>
      <c r="DD13" s="574"/>
      <c r="DE13" s="607"/>
      <c r="DF13" s="574"/>
      <c r="DG13" s="606"/>
      <c r="DH13" s="574"/>
      <c r="DI13" s="574"/>
      <c r="DJ13" s="574"/>
      <c r="DK13" s="574"/>
      <c r="DL13" s="606"/>
      <c r="DM13" s="581"/>
      <c r="DN13" s="574"/>
      <c r="DO13" s="574"/>
      <c r="DP13" s="574"/>
      <c r="DQ13" s="574"/>
      <c r="DR13" s="574"/>
      <c r="DS13" s="574"/>
      <c r="DT13" s="606"/>
      <c r="DU13" s="581"/>
      <c r="DV13" s="574"/>
      <c r="DW13" s="574"/>
      <c r="DX13" s="574"/>
      <c r="DY13" s="574"/>
      <c r="DZ13" s="574"/>
      <c r="EA13" s="606"/>
      <c r="EB13" s="606"/>
      <c r="EC13" s="581"/>
      <c r="ED13" s="574"/>
      <c r="EE13" s="606"/>
      <c r="EF13" s="574"/>
      <c r="EG13" s="574"/>
      <c r="EH13" s="606"/>
      <c r="EI13" s="606"/>
      <c r="EJ13" s="606"/>
      <c r="EK13" s="581"/>
      <c r="EL13" s="574"/>
      <c r="EM13" s="606"/>
      <c r="EN13" s="574"/>
      <c r="EO13" s="574"/>
      <c r="EP13" s="574"/>
      <c r="EQ13" s="606"/>
      <c r="ER13" s="606"/>
      <c r="ES13" s="581"/>
      <c r="ET13" s="574"/>
      <c r="EU13" s="606"/>
      <c r="EV13" s="574"/>
      <c r="EW13" s="574"/>
      <c r="EX13" s="574"/>
      <c r="EY13" s="606"/>
      <c r="EZ13" s="606"/>
      <c r="FA13" s="581"/>
      <c r="FB13" s="574"/>
      <c r="FC13" s="606"/>
      <c r="FD13" s="574"/>
      <c r="FE13" s="574"/>
      <c r="FF13" s="574"/>
      <c r="FG13" s="606"/>
      <c r="FH13" s="606"/>
      <c r="FI13" s="581"/>
      <c r="FJ13" s="574"/>
      <c r="FK13" s="606"/>
      <c r="FL13" s="574"/>
      <c r="FM13" s="574"/>
      <c r="FN13" s="574"/>
      <c r="FO13" s="606"/>
      <c r="FP13" s="606"/>
      <c r="FQ13" s="581"/>
      <c r="FR13" s="574"/>
      <c r="FS13" s="606"/>
      <c r="FT13" s="574"/>
      <c r="FU13" s="574"/>
      <c r="FV13" s="573"/>
      <c r="FW13" s="573"/>
      <c r="FX13" s="573"/>
      <c r="FY13" s="607"/>
      <c r="FZ13" s="573"/>
      <c r="GA13" s="573"/>
      <c r="GB13" s="573"/>
      <c r="GC13" s="573"/>
      <c r="GD13" s="610">
        <v>0</v>
      </c>
      <c r="GE13" s="610">
        <v>0</v>
      </c>
      <c r="GF13" s="610">
        <v>0</v>
      </c>
      <c r="GG13" s="610">
        <v>0</v>
      </c>
      <c r="GH13" s="610">
        <v>0</v>
      </c>
      <c r="GI13" s="610">
        <v>0</v>
      </c>
      <c r="GJ13" s="610"/>
      <c r="GK13" s="598"/>
      <c r="GL13" s="535"/>
      <c r="GM13" s="535"/>
    </row>
    <row r="14" spans="1:195" s="5" customFormat="1" hidden="1" x14ac:dyDescent="0.25">
      <c r="A14" s="48" t="s">
        <v>995</v>
      </c>
      <c r="B14" s="606"/>
      <c r="C14" s="606"/>
      <c r="D14" s="606"/>
      <c r="E14" s="581"/>
      <c r="F14" s="574">
        <v>0</v>
      </c>
      <c r="G14" s="606"/>
      <c r="H14" s="574"/>
      <c r="I14" s="574">
        <v>0</v>
      </c>
      <c r="J14" s="606"/>
      <c r="K14" s="606"/>
      <c r="L14" s="606"/>
      <c r="M14" s="581"/>
      <c r="N14" s="574">
        <v>0</v>
      </c>
      <c r="O14" s="606"/>
      <c r="P14" s="574"/>
      <c r="Q14" s="574">
        <v>0</v>
      </c>
      <c r="R14" s="574"/>
      <c r="S14" s="574"/>
      <c r="T14" s="606"/>
      <c r="U14" s="581"/>
      <c r="V14" s="574">
        <v>0</v>
      </c>
      <c r="W14" s="574"/>
      <c r="X14" s="574"/>
      <c r="Y14" s="574">
        <v>0</v>
      </c>
      <c r="Z14" s="612"/>
      <c r="AA14" s="612"/>
      <c r="AB14" s="612"/>
      <c r="AC14" s="581"/>
      <c r="AD14" s="574">
        <v>0</v>
      </c>
      <c r="AE14" s="606"/>
      <c r="AF14" s="574"/>
      <c r="AG14" s="574">
        <v>0</v>
      </c>
      <c r="AH14" s="606"/>
      <c r="AI14" s="606"/>
      <c r="AJ14" s="606"/>
      <c r="AK14" s="581"/>
      <c r="AL14" s="574">
        <v>0</v>
      </c>
      <c r="AM14" s="606"/>
      <c r="AN14" s="574"/>
      <c r="AO14" s="574">
        <v>0</v>
      </c>
      <c r="AP14" s="606"/>
      <c r="AQ14" s="606"/>
      <c r="AR14" s="606"/>
      <c r="AS14" s="581"/>
      <c r="AT14" s="574">
        <v>0</v>
      </c>
      <c r="AU14" s="606"/>
      <c r="AV14" s="574"/>
      <c r="AW14" s="574">
        <v>0</v>
      </c>
      <c r="AX14" s="606"/>
      <c r="AY14" s="606"/>
      <c r="AZ14" s="606"/>
      <c r="BA14" s="581"/>
      <c r="BB14" s="574">
        <v>0</v>
      </c>
      <c r="BC14" s="606"/>
      <c r="BD14" s="574"/>
      <c r="BE14" s="574">
        <v>0</v>
      </c>
      <c r="BF14" s="574"/>
      <c r="BG14" s="606"/>
      <c r="BH14" s="612"/>
      <c r="BI14" s="581"/>
      <c r="BJ14" s="574">
        <v>0</v>
      </c>
      <c r="BK14" s="606"/>
      <c r="BL14" s="574"/>
      <c r="BM14" s="574">
        <v>0</v>
      </c>
      <c r="BN14" s="606"/>
      <c r="BO14" s="606"/>
      <c r="BP14" s="606"/>
      <c r="BQ14" s="581"/>
      <c r="BR14" s="574">
        <v>0</v>
      </c>
      <c r="BS14" s="606"/>
      <c r="BT14" s="574"/>
      <c r="BU14" s="574">
        <v>0</v>
      </c>
      <c r="BV14" s="606"/>
      <c r="BW14" s="606"/>
      <c r="BX14" s="606"/>
      <c r="BY14" s="581"/>
      <c r="BZ14" s="574">
        <v>0</v>
      </c>
      <c r="CA14" s="606"/>
      <c r="CB14" s="574"/>
      <c r="CC14" s="574">
        <v>0</v>
      </c>
      <c r="CD14" s="606"/>
      <c r="CE14" s="606"/>
      <c r="CF14" s="606"/>
      <c r="CG14" s="581"/>
      <c r="CH14" s="574">
        <v>0</v>
      </c>
      <c r="CI14" s="606"/>
      <c r="CJ14" s="574"/>
      <c r="CK14" s="574">
        <v>0</v>
      </c>
      <c r="CL14" s="606"/>
      <c r="CM14" s="606"/>
      <c r="CN14" s="606"/>
      <c r="CO14" s="581"/>
      <c r="CP14" s="574">
        <v>0</v>
      </c>
      <c r="CQ14" s="606"/>
      <c r="CR14" s="574"/>
      <c r="CS14" s="574">
        <v>0</v>
      </c>
      <c r="CT14" s="606"/>
      <c r="CU14" s="606"/>
      <c r="CV14" s="606"/>
      <c r="CW14" s="581"/>
      <c r="CX14" s="574">
        <v>0</v>
      </c>
      <c r="CY14" s="606"/>
      <c r="CZ14" s="574"/>
      <c r="DA14" s="574">
        <v>0</v>
      </c>
      <c r="DB14" s="574"/>
      <c r="DC14" s="574"/>
      <c r="DD14" s="574"/>
      <c r="DE14" s="607"/>
      <c r="DF14" s="574">
        <v>0</v>
      </c>
      <c r="DG14" s="606"/>
      <c r="DH14" s="574"/>
      <c r="DI14" s="574">
        <v>0</v>
      </c>
      <c r="DJ14" s="574"/>
      <c r="DK14" s="574"/>
      <c r="DL14" s="606"/>
      <c r="DM14" s="581"/>
      <c r="DN14" s="574">
        <v>0</v>
      </c>
      <c r="DO14" s="574"/>
      <c r="DP14" s="574"/>
      <c r="DQ14" s="574">
        <v>0</v>
      </c>
      <c r="DR14" s="574"/>
      <c r="DS14" s="574"/>
      <c r="DT14" s="606"/>
      <c r="DU14" s="581"/>
      <c r="DV14" s="574">
        <v>0</v>
      </c>
      <c r="DW14" s="574"/>
      <c r="DX14" s="574"/>
      <c r="DY14" s="574">
        <v>0</v>
      </c>
      <c r="DZ14" s="574"/>
      <c r="EA14" s="606"/>
      <c r="EB14" s="606"/>
      <c r="EC14" s="581"/>
      <c r="ED14" s="574">
        <v>0</v>
      </c>
      <c r="EE14" s="606"/>
      <c r="EF14" s="574"/>
      <c r="EG14" s="574">
        <v>0</v>
      </c>
      <c r="EH14" s="606"/>
      <c r="EI14" s="606"/>
      <c r="EJ14" s="606"/>
      <c r="EK14" s="581"/>
      <c r="EL14" s="574">
        <v>0</v>
      </c>
      <c r="EM14" s="606"/>
      <c r="EN14" s="574"/>
      <c r="EO14" s="574">
        <v>0</v>
      </c>
      <c r="EP14" s="574"/>
      <c r="EQ14" s="606"/>
      <c r="ER14" s="606"/>
      <c r="ES14" s="581"/>
      <c r="ET14" s="574">
        <v>0</v>
      </c>
      <c r="EU14" s="606"/>
      <c r="EV14" s="574"/>
      <c r="EW14" s="574">
        <v>0</v>
      </c>
      <c r="EX14" s="574"/>
      <c r="EY14" s="606"/>
      <c r="EZ14" s="606"/>
      <c r="FA14" s="581"/>
      <c r="FB14" s="574">
        <v>0</v>
      </c>
      <c r="FC14" s="606"/>
      <c r="FD14" s="574"/>
      <c r="FE14" s="574">
        <v>0</v>
      </c>
      <c r="FF14" s="574"/>
      <c r="FG14" s="606"/>
      <c r="FH14" s="606"/>
      <c r="FI14" s="581"/>
      <c r="FJ14" s="574">
        <v>0</v>
      </c>
      <c r="FK14" s="606"/>
      <c r="FL14" s="574"/>
      <c r="FM14" s="574">
        <v>0</v>
      </c>
      <c r="FN14" s="574"/>
      <c r="FO14" s="606"/>
      <c r="FP14" s="612"/>
      <c r="FQ14" s="581"/>
      <c r="FR14" s="574">
        <v>0</v>
      </c>
      <c r="FS14" s="606"/>
      <c r="FT14" s="574"/>
      <c r="FU14" s="574">
        <v>0</v>
      </c>
      <c r="FV14" s="573"/>
      <c r="FW14" s="573"/>
      <c r="FX14" s="573"/>
      <c r="FY14" s="607"/>
      <c r="FZ14" s="573">
        <v>0</v>
      </c>
      <c r="GA14" s="573"/>
      <c r="GB14" s="573"/>
      <c r="GC14" s="573">
        <v>0</v>
      </c>
      <c r="GD14" s="610">
        <v>0</v>
      </c>
      <c r="GE14" s="610">
        <v>0</v>
      </c>
      <c r="GF14" s="610">
        <v>0</v>
      </c>
      <c r="GG14" s="610">
        <v>0</v>
      </c>
      <c r="GH14" s="610">
        <v>0</v>
      </c>
      <c r="GI14" s="610">
        <v>0</v>
      </c>
      <c r="GJ14" s="610"/>
      <c r="GK14" s="598">
        <v>0</v>
      </c>
      <c r="GL14" s="535"/>
      <c r="GM14" s="535"/>
    </row>
    <row r="15" spans="1:195" s="5" customFormat="1" ht="15" hidden="1" customHeight="1" x14ac:dyDescent="0.25">
      <c r="A15" s="268"/>
      <c r="B15" s="611"/>
      <c r="C15" s="611"/>
      <c r="D15" s="611"/>
      <c r="E15" s="581"/>
      <c r="F15" s="574"/>
      <c r="G15" s="611"/>
      <c r="H15" s="574"/>
      <c r="I15" s="574"/>
      <c r="J15" s="611"/>
      <c r="K15" s="611"/>
      <c r="L15" s="611"/>
      <c r="M15" s="581"/>
      <c r="N15" s="574"/>
      <c r="O15" s="611"/>
      <c r="P15" s="574"/>
      <c r="Q15" s="574"/>
      <c r="R15" s="574"/>
      <c r="S15" s="574"/>
      <c r="T15" s="606"/>
      <c r="U15" s="581"/>
      <c r="V15" s="574"/>
      <c r="W15" s="574"/>
      <c r="X15" s="574"/>
      <c r="Y15" s="574"/>
      <c r="Z15" s="606"/>
      <c r="AA15" s="606"/>
      <c r="AB15" s="606"/>
      <c r="AC15" s="581"/>
      <c r="AD15" s="574"/>
      <c r="AE15" s="611"/>
      <c r="AF15" s="574"/>
      <c r="AG15" s="574"/>
      <c r="AH15" s="606"/>
      <c r="AI15" s="606"/>
      <c r="AJ15" s="606"/>
      <c r="AK15" s="581"/>
      <c r="AL15" s="574"/>
      <c r="AM15" s="611"/>
      <c r="AN15" s="574"/>
      <c r="AO15" s="574"/>
      <c r="AP15" s="611"/>
      <c r="AQ15" s="611"/>
      <c r="AR15" s="611"/>
      <c r="AS15" s="581"/>
      <c r="AT15" s="574"/>
      <c r="AU15" s="611"/>
      <c r="AV15" s="574"/>
      <c r="AW15" s="574"/>
      <c r="AX15" s="611"/>
      <c r="AY15" s="611"/>
      <c r="AZ15" s="611"/>
      <c r="BA15" s="581"/>
      <c r="BB15" s="574"/>
      <c r="BC15" s="611"/>
      <c r="BD15" s="574"/>
      <c r="BE15" s="574"/>
      <c r="BF15" s="574"/>
      <c r="BG15" s="611"/>
      <c r="BH15" s="574"/>
      <c r="BI15" s="581"/>
      <c r="BJ15" s="574"/>
      <c r="BK15" s="611"/>
      <c r="BL15" s="574"/>
      <c r="BM15" s="574"/>
      <c r="BN15" s="611"/>
      <c r="BO15" s="611"/>
      <c r="BP15" s="611"/>
      <c r="BQ15" s="581"/>
      <c r="BR15" s="574"/>
      <c r="BS15" s="611"/>
      <c r="BT15" s="574"/>
      <c r="BU15" s="574"/>
      <c r="BV15" s="611"/>
      <c r="BW15" s="611"/>
      <c r="BX15" s="611"/>
      <c r="BY15" s="581"/>
      <c r="BZ15" s="574"/>
      <c r="CA15" s="611"/>
      <c r="CB15" s="574"/>
      <c r="CC15" s="574"/>
      <c r="CD15" s="611"/>
      <c r="CE15" s="611"/>
      <c r="CF15" s="611"/>
      <c r="CG15" s="581"/>
      <c r="CH15" s="574"/>
      <c r="CI15" s="611"/>
      <c r="CJ15" s="574"/>
      <c r="CK15" s="574"/>
      <c r="CL15" s="611"/>
      <c r="CM15" s="611"/>
      <c r="CN15" s="611"/>
      <c r="CO15" s="581"/>
      <c r="CP15" s="574"/>
      <c r="CQ15" s="611"/>
      <c r="CR15" s="574"/>
      <c r="CS15" s="574"/>
      <c r="CT15" s="611"/>
      <c r="CU15" s="611"/>
      <c r="CV15" s="611"/>
      <c r="CW15" s="581"/>
      <c r="CX15" s="574"/>
      <c r="CY15" s="611"/>
      <c r="CZ15" s="574"/>
      <c r="DA15" s="574"/>
      <c r="DB15" s="574"/>
      <c r="DC15" s="574"/>
      <c r="DD15" s="574"/>
      <c r="DE15" s="607"/>
      <c r="DF15" s="574"/>
      <c r="DG15" s="611"/>
      <c r="DH15" s="574"/>
      <c r="DI15" s="574"/>
      <c r="DJ15" s="574"/>
      <c r="DK15" s="574"/>
      <c r="DL15" s="606"/>
      <c r="DM15" s="581"/>
      <c r="DN15" s="574"/>
      <c r="DO15" s="574"/>
      <c r="DP15" s="574"/>
      <c r="DQ15" s="574"/>
      <c r="DR15" s="574"/>
      <c r="DS15" s="574"/>
      <c r="DT15" s="606"/>
      <c r="DU15" s="581"/>
      <c r="DV15" s="574"/>
      <c r="DW15" s="574"/>
      <c r="DX15" s="574"/>
      <c r="DY15" s="574"/>
      <c r="DZ15" s="574"/>
      <c r="EA15" s="606"/>
      <c r="EB15" s="606"/>
      <c r="EC15" s="581"/>
      <c r="ED15" s="574"/>
      <c r="EE15" s="611"/>
      <c r="EF15" s="574"/>
      <c r="EG15" s="574"/>
      <c r="EH15" s="606"/>
      <c r="EI15" s="606"/>
      <c r="EJ15" s="606"/>
      <c r="EK15" s="581"/>
      <c r="EL15" s="574"/>
      <c r="EM15" s="611"/>
      <c r="EN15" s="574"/>
      <c r="EO15" s="574"/>
      <c r="EP15" s="574"/>
      <c r="EQ15" s="611"/>
      <c r="ER15" s="606"/>
      <c r="ES15" s="581"/>
      <c r="ET15" s="574"/>
      <c r="EU15" s="611"/>
      <c r="EV15" s="574"/>
      <c r="EW15" s="574"/>
      <c r="EX15" s="574"/>
      <c r="EY15" s="611"/>
      <c r="EZ15" s="606"/>
      <c r="FA15" s="581"/>
      <c r="FB15" s="574"/>
      <c r="FC15" s="611"/>
      <c r="FD15" s="574"/>
      <c r="FE15" s="574"/>
      <c r="FF15" s="574"/>
      <c r="FG15" s="611"/>
      <c r="FH15" s="606"/>
      <c r="FI15" s="581"/>
      <c r="FJ15" s="574"/>
      <c r="FK15" s="611"/>
      <c r="FL15" s="574"/>
      <c r="FM15" s="574"/>
      <c r="FN15" s="574"/>
      <c r="FO15" s="611"/>
      <c r="FP15" s="574"/>
      <c r="FQ15" s="581"/>
      <c r="FR15" s="574"/>
      <c r="FS15" s="611"/>
      <c r="FT15" s="574"/>
      <c r="FU15" s="574"/>
      <c r="FV15" s="573"/>
      <c r="FW15" s="573"/>
      <c r="FX15" s="573"/>
      <c r="FY15" s="607"/>
      <c r="FZ15" s="573"/>
      <c r="GA15" s="573"/>
      <c r="GB15" s="573"/>
      <c r="GC15" s="573"/>
      <c r="GD15" s="610">
        <v>0</v>
      </c>
      <c r="GE15" s="610">
        <v>0</v>
      </c>
      <c r="GF15" s="610">
        <v>0</v>
      </c>
      <c r="GG15" s="610">
        <v>0</v>
      </c>
      <c r="GH15" s="610">
        <v>0</v>
      </c>
      <c r="GI15" s="610">
        <v>0</v>
      </c>
      <c r="GJ15" s="610"/>
      <c r="GK15" s="598"/>
      <c r="GL15" s="535"/>
      <c r="GM15" s="535"/>
    </row>
    <row r="16" spans="1:195" s="5" customFormat="1" x14ac:dyDescent="0.25">
      <c r="A16" s="48" t="s">
        <v>447</v>
      </c>
      <c r="B16" s="606"/>
      <c r="C16" s="606">
        <v>40001322</v>
      </c>
      <c r="D16" s="606"/>
      <c r="E16" s="581"/>
      <c r="F16" s="574">
        <v>0</v>
      </c>
      <c r="G16" s="606"/>
      <c r="H16" s="574"/>
      <c r="I16" s="574">
        <v>40001322</v>
      </c>
      <c r="J16" s="606"/>
      <c r="K16" s="606">
        <v>34995361</v>
      </c>
      <c r="L16" s="606"/>
      <c r="M16" s="581"/>
      <c r="N16" s="574">
        <v>0</v>
      </c>
      <c r="O16" s="606"/>
      <c r="P16" s="574"/>
      <c r="Q16" s="574">
        <v>34995361</v>
      </c>
      <c r="R16" s="574"/>
      <c r="S16" s="574">
        <v>80103836</v>
      </c>
      <c r="T16" s="606"/>
      <c r="U16" s="581"/>
      <c r="V16" s="574">
        <v>0</v>
      </c>
      <c r="W16" s="574"/>
      <c r="X16" s="574"/>
      <c r="Y16" s="574">
        <v>80103836</v>
      </c>
      <c r="Z16" s="612"/>
      <c r="AA16" s="612">
        <v>222706326</v>
      </c>
      <c r="AB16" s="612"/>
      <c r="AC16" s="581"/>
      <c r="AD16" s="574">
        <v>0</v>
      </c>
      <c r="AE16" s="606"/>
      <c r="AF16" s="574"/>
      <c r="AG16" s="574">
        <v>222706326</v>
      </c>
      <c r="AH16" s="606"/>
      <c r="AI16" s="606"/>
      <c r="AJ16" s="606"/>
      <c r="AK16" s="581"/>
      <c r="AL16" s="574">
        <v>0</v>
      </c>
      <c r="AM16" s="606"/>
      <c r="AN16" s="574"/>
      <c r="AO16" s="574">
        <v>0</v>
      </c>
      <c r="AP16" s="606"/>
      <c r="AQ16" s="606">
        <v>37883674</v>
      </c>
      <c r="AR16" s="606"/>
      <c r="AS16" s="581"/>
      <c r="AT16" s="574">
        <v>0</v>
      </c>
      <c r="AU16" s="606"/>
      <c r="AV16" s="574"/>
      <c r="AW16" s="574">
        <v>37883674</v>
      </c>
      <c r="AX16" s="606"/>
      <c r="AY16" s="606">
        <v>1136542070</v>
      </c>
      <c r="AZ16" s="606"/>
      <c r="BA16" s="581"/>
      <c r="BB16" s="574">
        <v>0</v>
      </c>
      <c r="BC16" s="606"/>
      <c r="BD16" s="574"/>
      <c r="BE16" s="574">
        <v>1136542070</v>
      </c>
      <c r="BF16" s="574"/>
      <c r="BG16" s="606"/>
      <c r="BH16" s="612"/>
      <c r="BI16" s="581"/>
      <c r="BJ16" s="574">
        <v>0</v>
      </c>
      <c r="BK16" s="606"/>
      <c r="BL16" s="574"/>
      <c r="BM16" s="574">
        <v>0</v>
      </c>
      <c r="BN16" s="606"/>
      <c r="BO16" s="606">
        <v>434907899</v>
      </c>
      <c r="BP16" s="606"/>
      <c r="BQ16" s="581">
        <v>0</v>
      </c>
      <c r="BR16" s="574">
        <v>0</v>
      </c>
      <c r="BS16" s="606"/>
      <c r="BT16" s="574"/>
      <c r="BU16" s="574">
        <v>434907899</v>
      </c>
      <c r="BV16" s="606"/>
      <c r="BW16" s="606">
        <v>4582387505</v>
      </c>
      <c r="BX16" s="606"/>
      <c r="BY16" s="581"/>
      <c r="BZ16" s="574">
        <v>0</v>
      </c>
      <c r="CA16" s="606"/>
      <c r="CB16" s="574"/>
      <c r="CC16" s="574">
        <v>4582387505</v>
      </c>
      <c r="CD16" s="606"/>
      <c r="CE16" s="606"/>
      <c r="CF16" s="606"/>
      <c r="CG16" s="581"/>
      <c r="CH16" s="574">
        <v>0</v>
      </c>
      <c r="CI16" s="606"/>
      <c r="CJ16" s="574"/>
      <c r="CK16" s="574">
        <v>0</v>
      </c>
      <c r="CL16" s="606"/>
      <c r="CM16" s="606">
        <v>10825500</v>
      </c>
      <c r="CN16" s="606"/>
      <c r="CO16" s="581"/>
      <c r="CP16" s="574">
        <v>0</v>
      </c>
      <c r="CQ16" s="606"/>
      <c r="CR16" s="574"/>
      <c r="CS16" s="574">
        <v>10825500</v>
      </c>
      <c r="CT16" s="606"/>
      <c r="CU16" s="606">
        <v>11035040</v>
      </c>
      <c r="CV16" s="606"/>
      <c r="CW16" s="581"/>
      <c r="CX16" s="574">
        <v>0</v>
      </c>
      <c r="CY16" s="606"/>
      <c r="CZ16" s="574"/>
      <c r="DA16" s="574">
        <v>11035040</v>
      </c>
      <c r="DB16" s="574"/>
      <c r="DC16" s="574"/>
      <c r="DD16" s="574"/>
      <c r="DE16" s="607"/>
      <c r="DF16" s="574">
        <v>0</v>
      </c>
      <c r="DG16" s="606"/>
      <c r="DH16" s="574"/>
      <c r="DI16" s="574">
        <v>0</v>
      </c>
      <c r="DJ16" s="574"/>
      <c r="DK16" s="574"/>
      <c r="DL16" s="606"/>
      <c r="DM16" s="581"/>
      <c r="DN16" s="574">
        <v>0</v>
      </c>
      <c r="DO16" s="574"/>
      <c r="DP16" s="574"/>
      <c r="DQ16" s="574">
        <v>0</v>
      </c>
      <c r="DR16" s="574"/>
      <c r="DS16" s="574"/>
      <c r="DT16" s="606"/>
      <c r="DU16" s="581"/>
      <c r="DV16" s="574">
        <v>0</v>
      </c>
      <c r="DW16" s="574"/>
      <c r="DX16" s="574"/>
      <c r="DY16" s="574">
        <v>0</v>
      </c>
      <c r="DZ16" s="574"/>
      <c r="EA16" s="606"/>
      <c r="EB16" s="606"/>
      <c r="EC16" s="581"/>
      <c r="ED16" s="574">
        <v>0</v>
      </c>
      <c r="EE16" s="606"/>
      <c r="EF16" s="574"/>
      <c r="EG16" s="574">
        <v>0</v>
      </c>
      <c r="EH16" s="606"/>
      <c r="EI16" s="606"/>
      <c r="EJ16" s="606"/>
      <c r="EK16" s="581"/>
      <c r="EL16" s="574">
        <v>0</v>
      </c>
      <c r="EM16" s="606"/>
      <c r="EN16" s="574"/>
      <c r="EO16" s="574">
        <v>0</v>
      </c>
      <c r="EP16" s="574"/>
      <c r="EQ16" s="606"/>
      <c r="ER16" s="606"/>
      <c r="ES16" s="581"/>
      <c r="ET16" s="574">
        <v>0</v>
      </c>
      <c r="EU16" s="606"/>
      <c r="EV16" s="574"/>
      <c r="EW16" s="574">
        <v>0</v>
      </c>
      <c r="EX16" s="574"/>
      <c r="EY16" s="606"/>
      <c r="EZ16" s="606"/>
      <c r="FA16" s="581"/>
      <c r="FB16" s="574">
        <v>0</v>
      </c>
      <c r="FC16" s="606"/>
      <c r="FD16" s="574"/>
      <c r="FE16" s="574">
        <v>0</v>
      </c>
      <c r="FF16" s="574"/>
      <c r="FG16" s="606"/>
      <c r="FH16" s="606"/>
      <c r="FI16" s="581"/>
      <c r="FJ16" s="574">
        <v>0</v>
      </c>
      <c r="FK16" s="606"/>
      <c r="FL16" s="574"/>
      <c r="FM16" s="574">
        <v>0</v>
      </c>
      <c r="FN16" s="574"/>
      <c r="FO16" s="606"/>
      <c r="FP16" s="612"/>
      <c r="FQ16" s="581"/>
      <c r="FR16" s="574">
        <v>0</v>
      </c>
      <c r="FS16" s="606"/>
      <c r="FT16" s="574"/>
      <c r="FU16" s="574">
        <v>0</v>
      </c>
      <c r="FV16" s="573"/>
      <c r="FW16" s="573"/>
      <c r="FX16" s="573"/>
      <c r="FY16" s="607"/>
      <c r="FZ16" s="573">
        <v>0</v>
      </c>
      <c r="GA16" s="573"/>
      <c r="GB16" s="573"/>
      <c r="GC16" s="573">
        <v>0</v>
      </c>
      <c r="GD16" s="610">
        <v>0</v>
      </c>
      <c r="GE16" s="610">
        <v>6591388533</v>
      </c>
      <c r="GF16" s="610">
        <v>0</v>
      </c>
      <c r="GG16" s="610">
        <v>0</v>
      </c>
      <c r="GH16" s="610">
        <v>0</v>
      </c>
      <c r="GI16" s="610">
        <v>0</v>
      </c>
      <c r="GJ16" s="610"/>
      <c r="GK16" s="598">
        <v>6591388533</v>
      </c>
      <c r="GL16" s="535"/>
      <c r="GM16" s="535"/>
    </row>
    <row r="17" spans="1:196" s="5" customFormat="1" ht="15" customHeight="1" x14ac:dyDescent="0.25">
      <c r="A17" s="48" t="s">
        <v>68</v>
      </c>
      <c r="B17" s="606"/>
      <c r="C17" s="606"/>
      <c r="D17" s="606"/>
      <c r="E17" s="581"/>
      <c r="F17" s="574">
        <v>0</v>
      </c>
      <c r="G17" s="536"/>
      <c r="H17" s="574"/>
      <c r="I17" s="574">
        <v>0</v>
      </c>
      <c r="J17" s="536"/>
      <c r="K17" s="536"/>
      <c r="L17" s="536"/>
      <c r="M17" s="581"/>
      <c r="N17" s="574">
        <v>0</v>
      </c>
      <c r="O17" s="536"/>
      <c r="P17" s="574"/>
      <c r="Q17" s="574">
        <v>0</v>
      </c>
      <c r="R17" s="574"/>
      <c r="S17" s="574"/>
      <c r="T17" s="606"/>
      <c r="U17" s="581"/>
      <c r="V17" s="574">
        <v>0</v>
      </c>
      <c r="W17" s="574"/>
      <c r="X17" s="574"/>
      <c r="Y17" s="574">
        <v>0</v>
      </c>
      <c r="Z17" s="606"/>
      <c r="AA17" s="606">
        <v>94711502</v>
      </c>
      <c r="AB17" s="606"/>
      <c r="AC17" s="581"/>
      <c r="AD17" s="574">
        <v>0</v>
      </c>
      <c r="AE17" s="536"/>
      <c r="AF17" s="574"/>
      <c r="AG17" s="574">
        <v>94711502</v>
      </c>
      <c r="AH17" s="606"/>
      <c r="AI17" s="606">
        <v>40122091</v>
      </c>
      <c r="AJ17" s="606"/>
      <c r="AK17" s="581"/>
      <c r="AL17" s="574">
        <v>0</v>
      </c>
      <c r="AM17" s="536"/>
      <c r="AN17" s="574"/>
      <c r="AO17" s="574">
        <v>40122091</v>
      </c>
      <c r="AP17" s="536"/>
      <c r="AQ17" s="536"/>
      <c r="AR17" s="536"/>
      <c r="AS17" s="581"/>
      <c r="AT17" s="574">
        <v>0</v>
      </c>
      <c r="AU17" s="536"/>
      <c r="AV17" s="574"/>
      <c r="AW17" s="574">
        <v>0</v>
      </c>
      <c r="AX17" s="536"/>
      <c r="AY17" s="536"/>
      <c r="AZ17" s="536"/>
      <c r="BA17" s="581"/>
      <c r="BB17" s="574">
        <v>0</v>
      </c>
      <c r="BC17" s="536"/>
      <c r="BD17" s="574"/>
      <c r="BE17" s="574">
        <v>0</v>
      </c>
      <c r="BF17" s="574"/>
      <c r="BG17" s="536"/>
      <c r="BH17" s="573"/>
      <c r="BI17" s="581"/>
      <c r="BJ17" s="574">
        <v>0</v>
      </c>
      <c r="BK17" s="536"/>
      <c r="BL17" s="574"/>
      <c r="BM17" s="574">
        <v>0</v>
      </c>
      <c r="BN17" s="536"/>
      <c r="BO17" s="536"/>
      <c r="BP17" s="536"/>
      <c r="BQ17" s="581"/>
      <c r="BR17" s="574">
        <v>0</v>
      </c>
      <c r="BS17" s="536"/>
      <c r="BT17" s="574"/>
      <c r="BU17" s="574">
        <v>0</v>
      </c>
      <c r="BV17" s="536"/>
      <c r="BW17" s="536"/>
      <c r="BX17" s="536"/>
      <c r="BY17" s="581"/>
      <c r="BZ17" s="574">
        <v>0</v>
      </c>
      <c r="CA17" s="536"/>
      <c r="CB17" s="574"/>
      <c r="CC17" s="574">
        <v>0</v>
      </c>
      <c r="CD17" s="536"/>
      <c r="CE17" s="536"/>
      <c r="CF17" s="536"/>
      <c r="CG17" s="581"/>
      <c r="CH17" s="574">
        <v>0</v>
      </c>
      <c r="CI17" s="536"/>
      <c r="CJ17" s="574"/>
      <c r="CK17" s="574">
        <v>0</v>
      </c>
      <c r="CL17" s="536"/>
      <c r="CM17" s="536"/>
      <c r="CN17" s="536"/>
      <c r="CO17" s="581"/>
      <c r="CP17" s="574">
        <v>0</v>
      </c>
      <c r="CQ17" s="536"/>
      <c r="CR17" s="574"/>
      <c r="CS17" s="574">
        <v>0</v>
      </c>
      <c r="CT17" s="536"/>
      <c r="CU17" s="536"/>
      <c r="CV17" s="536"/>
      <c r="CW17" s="581"/>
      <c r="CX17" s="574">
        <v>0</v>
      </c>
      <c r="CY17" s="536"/>
      <c r="CZ17" s="574"/>
      <c r="DA17" s="574">
        <v>0</v>
      </c>
      <c r="DB17" s="574"/>
      <c r="DC17" s="574"/>
      <c r="DD17" s="574"/>
      <c r="DE17" s="607"/>
      <c r="DF17" s="574">
        <v>0</v>
      </c>
      <c r="DG17" s="536"/>
      <c r="DH17" s="574"/>
      <c r="DI17" s="574">
        <v>0</v>
      </c>
      <c r="DJ17" s="574"/>
      <c r="DK17" s="574"/>
      <c r="DL17" s="606"/>
      <c r="DM17" s="581"/>
      <c r="DN17" s="574">
        <v>0</v>
      </c>
      <c r="DO17" s="574"/>
      <c r="DP17" s="574"/>
      <c r="DQ17" s="574">
        <v>0</v>
      </c>
      <c r="DR17" s="574"/>
      <c r="DS17" s="574"/>
      <c r="DT17" s="606"/>
      <c r="DU17" s="581"/>
      <c r="DV17" s="574">
        <v>0</v>
      </c>
      <c r="DW17" s="574"/>
      <c r="DX17" s="574"/>
      <c r="DY17" s="574">
        <v>0</v>
      </c>
      <c r="DZ17" s="574"/>
      <c r="EA17" s="606"/>
      <c r="EB17" s="606"/>
      <c r="EC17" s="581"/>
      <c r="ED17" s="574">
        <v>0</v>
      </c>
      <c r="EE17" s="536"/>
      <c r="EF17" s="574"/>
      <c r="EG17" s="574">
        <v>0</v>
      </c>
      <c r="EH17" s="606"/>
      <c r="EI17" s="606"/>
      <c r="EJ17" s="606"/>
      <c r="EK17" s="581"/>
      <c r="EL17" s="574">
        <v>0</v>
      </c>
      <c r="EM17" s="536"/>
      <c r="EN17" s="574"/>
      <c r="EO17" s="574">
        <v>0</v>
      </c>
      <c r="EP17" s="574"/>
      <c r="EQ17" s="536"/>
      <c r="ER17" s="606"/>
      <c r="ES17" s="581"/>
      <c r="ET17" s="574">
        <v>0</v>
      </c>
      <c r="EU17" s="536"/>
      <c r="EV17" s="574"/>
      <c r="EW17" s="574">
        <v>0</v>
      </c>
      <c r="EX17" s="574"/>
      <c r="EY17" s="536"/>
      <c r="EZ17" s="606"/>
      <c r="FA17" s="581"/>
      <c r="FB17" s="574">
        <v>0</v>
      </c>
      <c r="FC17" s="536"/>
      <c r="FD17" s="574"/>
      <c r="FE17" s="574">
        <v>0</v>
      </c>
      <c r="FF17" s="574"/>
      <c r="FG17" s="536"/>
      <c r="FH17" s="606"/>
      <c r="FI17" s="581"/>
      <c r="FJ17" s="574">
        <v>0</v>
      </c>
      <c r="FK17" s="536"/>
      <c r="FL17" s="574"/>
      <c r="FM17" s="574">
        <v>0</v>
      </c>
      <c r="FN17" s="574"/>
      <c r="FO17" s="536"/>
      <c r="FP17" s="573"/>
      <c r="FQ17" s="581"/>
      <c r="FR17" s="574">
        <v>0</v>
      </c>
      <c r="FS17" s="536"/>
      <c r="FT17" s="574"/>
      <c r="FU17" s="574">
        <v>0</v>
      </c>
      <c r="FV17" s="573"/>
      <c r="FW17" s="573"/>
      <c r="FX17" s="573"/>
      <c r="FY17" s="607"/>
      <c r="FZ17" s="573">
        <v>0</v>
      </c>
      <c r="GA17" s="573"/>
      <c r="GB17" s="573"/>
      <c r="GC17" s="573">
        <v>0</v>
      </c>
      <c r="GD17" s="610">
        <v>0</v>
      </c>
      <c r="GE17" s="610">
        <v>134833593</v>
      </c>
      <c r="GF17" s="610">
        <v>0</v>
      </c>
      <c r="GG17" s="610">
        <v>0</v>
      </c>
      <c r="GH17" s="610">
        <v>0</v>
      </c>
      <c r="GI17" s="610">
        <v>0</v>
      </c>
      <c r="GJ17" s="610"/>
      <c r="GK17" s="598">
        <v>134833593</v>
      </c>
      <c r="GL17" s="535"/>
      <c r="GM17" s="535"/>
    </row>
    <row r="18" spans="1:196" s="5" customFormat="1" ht="15" hidden="1" customHeight="1" x14ac:dyDescent="0.25">
      <c r="A18" s="48" t="s">
        <v>778</v>
      </c>
      <c r="B18" s="606"/>
      <c r="C18" s="606"/>
      <c r="D18" s="606"/>
      <c r="E18" s="581"/>
      <c r="F18" s="574"/>
      <c r="G18" s="606"/>
      <c r="H18" s="574"/>
      <c r="I18" s="574"/>
      <c r="J18" s="606"/>
      <c r="K18" s="606"/>
      <c r="L18" s="606"/>
      <c r="M18" s="581"/>
      <c r="N18" s="574"/>
      <c r="O18" s="606"/>
      <c r="P18" s="574"/>
      <c r="Q18" s="574"/>
      <c r="R18" s="574"/>
      <c r="S18" s="574"/>
      <c r="T18" s="606"/>
      <c r="U18" s="581"/>
      <c r="V18" s="574"/>
      <c r="W18" s="574"/>
      <c r="X18" s="574"/>
      <c r="Y18" s="574"/>
      <c r="Z18" s="606"/>
      <c r="AA18" s="606"/>
      <c r="AB18" s="606"/>
      <c r="AC18" s="581"/>
      <c r="AD18" s="574"/>
      <c r="AE18" s="606"/>
      <c r="AF18" s="574"/>
      <c r="AG18" s="574"/>
      <c r="AH18" s="606"/>
      <c r="AI18" s="606"/>
      <c r="AJ18" s="606"/>
      <c r="AK18" s="581"/>
      <c r="AL18" s="574"/>
      <c r="AM18" s="606"/>
      <c r="AN18" s="574"/>
      <c r="AO18" s="574"/>
      <c r="AP18" s="606"/>
      <c r="AQ18" s="606"/>
      <c r="AR18" s="606"/>
      <c r="AS18" s="581"/>
      <c r="AT18" s="574"/>
      <c r="AU18" s="606"/>
      <c r="AV18" s="574"/>
      <c r="AW18" s="574"/>
      <c r="AX18" s="606"/>
      <c r="AY18" s="606"/>
      <c r="AZ18" s="606"/>
      <c r="BA18" s="581"/>
      <c r="BB18" s="574"/>
      <c r="BC18" s="606"/>
      <c r="BD18" s="574"/>
      <c r="BE18" s="574"/>
      <c r="BF18" s="574"/>
      <c r="BG18" s="606"/>
      <c r="BH18" s="606"/>
      <c r="BI18" s="581"/>
      <c r="BJ18" s="574"/>
      <c r="BK18" s="606"/>
      <c r="BL18" s="574"/>
      <c r="BM18" s="574"/>
      <c r="BN18" s="606"/>
      <c r="BO18" s="606"/>
      <c r="BP18" s="606"/>
      <c r="BQ18" s="581"/>
      <c r="BR18" s="574"/>
      <c r="BS18" s="606"/>
      <c r="BT18" s="574"/>
      <c r="BU18" s="574"/>
      <c r="BV18" s="606"/>
      <c r="BW18" s="606"/>
      <c r="BX18" s="606"/>
      <c r="BY18" s="581"/>
      <c r="BZ18" s="574"/>
      <c r="CA18" s="606"/>
      <c r="CB18" s="574"/>
      <c r="CC18" s="574"/>
      <c r="CD18" s="606"/>
      <c r="CE18" s="606"/>
      <c r="CF18" s="606"/>
      <c r="CG18" s="581"/>
      <c r="CH18" s="574"/>
      <c r="CI18" s="606"/>
      <c r="CJ18" s="574"/>
      <c r="CK18" s="574"/>
      <c r="CL18" s="606"/>
      <c r="CM18" s="606"/>
      <c r="CN18" s="606"/>
      <c r="CO18" s="581"/>
      <c r="CP18" s="574"/>
      <c r="CQ18" s="606"/>
      <c r="CR18" s="574"/>
      <c r="CS18" s="574"/>
      <c r="CT18" s="606"/>
      <c r="CU18" s="606"/>
      <c r="CV18" s="606"/>
      <c r="CW18" s="581"/>
      <c r="CX18" s="574"/>
      <c r="CY18" s="606"/>
      <c r="CZ18" s="574"/>
      <c r="DA18" s="574"/>
      <c r="DB18" s="574"/>
      <c r="DC18" s="574"/>
      <c r="DD18" s="574"/>
      <c r="DE18" s="607"/>
      <c r="DF18" s="574"/>
      <c r="DG18" s="606"/>
      <c r="DH18" s="574"/>
      <c r="DI18" s="574"/>
      <c r="DJ18" s="574"/>
      <c r="DK18" s="574"/>
      <c r="DL18" s="606"/>
      <c r="DM18" s="581"/>
      <c r="DN18" s="574"/>
      <c r="DO18" s="574"/>
      <c r="DP18" s="574"/>
      <c r="DQ18" s="574"/>
      <c r="DR18" s="574"/>
      <c r="DS18" s="574"/>
      <c r="DT18" s="606"/>
      <c r="DU18" s="581"/>
      <c r="DV18" s="574"/>
      <c r="DW18" s="574"/>
      <c r="DX18" s="574"/>
      <c r="DY18" s="574"/>
      <c r="DZ18" s="574"/>
      <c r="EA18" s="606"/>
      <c r="EB18" s="606"/>
      <c r="EC18" s="581"/>
      <c r="ED18" s="574"/>
      <c r="EE18" s="606"/>
      <c r="EF18" s="574"/>
      <c r="EG18" s="574"/>
      <c r="EH18" s="606"/>
      <c r="EI18" s="606"/>
      <c r="EJ18" s="606"/>
      <c r="EK18" s="581"/>
      <c r="EL18" s="574"/>
      <c r="EM18" s="606"/>
      <c r="EN18" s="574"/>
      <c r="EO18" s="574"/>
      <c r="EP18" s="574"/>
      <c r="EQ18" s="606"/>
      <c r="ER18" s="606"/>
      <c r="ES18" s="581"/>
      <c r="ET18" s="574"/>
      <c r="EU18" s="606"/>
      <c r="EV18" s="574"/>
      <c r="EW18" s="574"/>
      <c r="EX18" s="574"/>
      <c r="EY18" s="606"/>
      <c r="EZ18" s="606"/>
      <c r="FA18" s="581"/>
      <c r="FB18" s="574"/>
      <c r="FC18" s="606"/>
      <c r="FD18" s="574"/>
      <c r="FE18" s="574"/>
      <c r="FF18" s="574"/>
      <c r="FG18" s="606"/>
      <c r="FH18" s="606"/>
      <c r="FI18" s="581"/>
      <c r="FJ18" s="574"/>
      <c r="FK18" s="606"/>
      <c r="FL18" s="574"/>
      <c r="FM18" s="574"/>
      <c r="FN18" s="574"/>
      <c r="FO18" s="606"/>
      <c r="FP18" s="606"/>
      <c r="FQ18" s="581"/>
      <c r="FR18" s="574"/>
      <c r="FS18" s="606"/>
      <c r="FT18" s="574"/>
      <c r="FU18" s="574"/>
      <c r="FV18" s="573"/>
      <c r="FW18" s="573"/>
      <c r="FX18" s="573"/>
      <c r="FY18" s="607"/>
      <c r="FZ18" s="573"/>
      <c r="GA18" s="573"/>
      <c r="GB18" s="573"/>
      <c r="GC18" s="573"/>
      <c r="GD18" s="610">
        <v>0</v>
      </c>
      <c r="GE18" s="610">
        <v>0</v>
      </c>
      <c r="GF18" s="610">
        <v>0</v>
      </c>
      <c r="GG18" s="610">
        <v>0</v>
      </c>
      <c r="GH18" s="610">
        <v>0</v>
      </c>
      <c r="GI18" s="610">
        <v>0</v>
      </c>
      <c r="GJ18" s="610"/>
      <c r="GK18" s="598"/>
      <c r="GL18" s="535"/>
      <c r="GM18" s="535"/>
    </row>
    <row r="19" spans="1:196" s="5" customFormat="1" ht="15" customHeight="1" x14ac:dyDescent="0.25">
      <c r="A19" s="32" t="s">
        <v>538</v>
      </c>
      <c r="B19" s="606"/>
      <c r="C19" s="606"/>
      <c r="D19" s="606"/>
      <c r="E19" s="581"/>
      <c r="F19" s="574">
        <v>0</v>
      </c>
      <c r="G19" s="536"/>
      <c r="H19" s="574"/>
      <c r="I19" s="574">
        <v>0</v>
      </c>
      <c r="J19" s="536"/>
      <c r="K19" s="536"/>
      <c r="L19" s="536"/>
      <c r="M19" s="581"/>
      <c r="N19" s="574">
        <v>0</v>
      </c>
      <c r="O19" s="536"/>
      <c r="P19" s="574"/>
      <c r="Q19" s="574">
        <v>0</v>
      </c>
      <c r="R19" s="574"/>
      <c r="S19" s="574"/>
      <c r="T19" s="606"/>
      <c r="U19" s="581"/>
      <c r="V19" s="574">
        <v>0</v>
      </c>
      <c r="W19" s="574"/>
      <c r="X19" s="574"/>
      <c r="Y19" s="574">
        <v>0</v>
      </c>
      <c r="Z19" s="606"/>
      <c r="AA19" s="606"/>
      <c r="AB19" s="606"/>
      <c r="AC19" s="581"/>
      <c r="AD19" s="574">
        <v>0</v>
      </c>
      <c r="AE19" s="536"/>
      <c r="AF19" s="574"/>
      <c r="AG19" s="574">
        <v>0</v>
      </c>
      <c r="AH19" s="606"/>
      <c r="AI19" s="606"/>
      <c r="AJ19" s="606"/>
      <c r="AK19" s="581"/>
      <c r="AL19" s="574">
        <v>0</v>
      </c>
      <c r="AM19" s="536"/>
      <c r="AN19" s="574"/>
      <c r="AO19" s="574">
        <v>0</v>
      </c>
      <c r="AP19" s="536"/>
      <c r="AQ19" s="536"/>
      <c r="AR19" s="536"/>
      <c r="AS19" s="581"/>
      <c r="AT19" s="574">
        <v>0</v>
      </c>
      <c r="AU19" s="536"/>
      <c r="AV19" s="574"/>
      <c r="AW19" s="574">
        <v>0</v>
      </c>
      <c r="AX19" s="536"/>
      <c r="AY19" s="536">
        <v>1011111122</v>
      </c>
      <c r="AZ19" s="536"/>
      <c r="BA19" s="581"/>
      <c r="BB19" s="574">
        <v>0</v>
      </c>
      <c r="BC19" s="536"/>
      <c r="BD19" s="574"/>
      <c r="BE19" s="574">
        <v>1011111122</v>
      </c>
      <c r="BF19" s="574"/>
      <c r="BG19" s="536"/>
      <c r="BH19" s="573"/>
      <c r="BI19" s="581"/>
      <c r="BJ19" s="574">
        <v>0</v>
      </c>
      <c r="BK19" s="536"/>
      <c r="BL19" s="574"/>
      <c r="BM19" s="574">
        <v>0</v>
      </c>
      <c r="BN19" s="536"/>
      <c r="BO19" s="536"/>
      <c r="BP19" s="536"/>
      <c r="BQ19" s="581"/>
      <c r="BR19" s="574">
        <v>0</v>
      </c>
      <c r="BS19" s="536"/>
      <c r="BT19" s="574"/>
      <c r="BU19" s="574">
        <v>0</v>
      </c>
      <c r="BV19" s="536"/>
      <c r="BW19" s="536"/>
      <c r="BX19" s="536"/>
      <c r="BY19" s="581"/>
      <c r="BZ19" s="574">
        <v>0</v>
      </c>
      <c r="CA19" s="536"/>
      <c r="CB19" s="574"/>
      <c r="CC19" s="574">
        <v>0</v>
      </c>
      <c r="CD19" s="536"/>
      <c r="CE19" s="536"/>
      <c r="CF19" s="536"/>
      <c r="CG19" s="581"/>
      <c r="CH19" s="574">
        <v>0</v>
      </c>
      <c r="CI19" s="536"/>
      <c r="CJ19" s="574"/>
      <c r="CK19" s="574">
        <v>0</v>
      </c>
      <c r="CL19" s="536"/>
      <c r="CM19" s="536"/>
      <c r="CN19" s="536"/>
      <c r="CO19" s="581"/>
      <c r="CP19" s="574">
        <v>0</v>
      </c>
      <c r="CQ19" s="536"/>
      <c r="CR19" s="574"/>
      <c r="CS19" s="574">
        <v>0</v>
      </c>
      <c r="CT19" s="536"/>
      <c r="CU19" s="536"/>
      <c r="CV19" s="536"/>
      <c r="CW19" s="581"/>
      <c r="CX19" s="574">
        <v>0</v>
      </c>
      <c r="CY19" s="536"/>
      <c r="CZ19" s="574"/>
      <c r="DA19" s="574">
        <v>0</v>
      </c>
      <c r="DB19" s="574"/>
      <c r="DC19" s="574"/>
      <c r="DD19" s="574"/>
      <c r="DE19" s="607"/>
      <c r="DF19" s="574"/>
      <c r="DG19" s="536"/>
      <c r="DH19" s="574"/>
      <c r="DI19" s="574">
        <v>0</v>
      </c>
      <c r="DJ19" s="574"/>
      <c r="DK19" s="574"/>
      <c r="DL19" s="606"/>
      <c r="DM19" s="581"/>
      <c r="DN19" s="574">
        <v>0</v>
      </c>
      <c r="DO19" s="574"/>
      <c r="DP19" s="574"/>
      <c r="DQ19" s="574">
        <v>0</v>
      </c>
      <c r="DR19" s="574"/>
      <c r="DS19" s="574"/>
      <c r="DT19" s="606"/>
      <c r="DU19" s="581"/>
      <c r="DV19" s="574">
        <v>0</v>
      </c>
      <c r="DW19" s="574"/>
      <c r="DX19" s="574"/>
      <c r="DY19" s="574">
        <v>0</v>
      </c>
      <c r="DZ19" s="574"/>
      <c r="EA19" s="606"/>
      <c r="EB19" s="606"/>
      <c r="EC19" s="581"/>
      <c r="ED19" s="574">
        <v>0</v>
      </c>
      <c r="EE19" s="536"/>
      <c r="EF19" s="574"/>
      <c r="EG19" s="574">
        <v>0</v>
      </c>
      <c r="EH19" s="606"/>
      <c r="EI19" s="606"/>
      <c r="EJ19" s="606"/>
      <c r="EK19" s="581"/>
      <c r="EL19" s="574">
        <v>0</v>
      </c>
      <c r="EM19" s="536"/>
      <c r="EN19" s="574"/>
      <c r="EO19" s="574">
        <v>0</v>
      </c>
      <c r="EP19" s="574"/>
      <c r="EQ19" s="536"/>
      <c r="ER19" s="606"/>
      <c r="ES19" s="581"/>
      <c r="ET19" s="574">
        <v>0</v>
      </c>
      <c r="EU19" s="536"/>
      <c r="EV19" s="574"/>
      <c r="EW19" s="574">
        <v>0</v>
      </c>
      <c r="EX19" s="574"/>
      <c r="EY19" s="536"/>
      <c r="EZ19" s="606"/>
      <c r="FA19" s="581"/>
      <c r="FB19" s="574">
        <v>0</v>
      </c>
      <c r="FC19" s="536"/>
      <c r="FD19" s="574"/>
      <c r="FE19" s="574">
        <v>0</v>
      </c>
      <c r="FF19" s="574"/>
      <c r="FG19" s="536"/>
      <c r="FH19" s="606"/>
      <c r="FI19" s="581"/>
      <c r="FJ19" s="574">
        <v>0</v>
      </c>
      <c r="FK19" s="536"/>
      <c r="FL19" s="574"/>
      <c r="FM19" s="574">
        <v>0</v>
      </c>
      <c r="FN19" s="574"/>
      <c r="FO19" s="536"/>
      <c r="FP19" s="573"/>
      <c r="FQ19" s="581"/>
      <c r="FR19" s="574">
        <v>0</v>
      </c>
      <c r="FS19" s="536"/>
      <c r="FT19" s="574"/>
      <c r="FU19" s="574">
        <v>0</v>
      </c>
      <c r="FV19" s="573"/>
      <c r="FW19" s="573"/>
      <c r="FX19" s="573"/>
      <c r="FY19" s="607"/>
      <c r="FZ19" s="573">
        <v>0</v>
      </c>
      <c r="GA19" s="573"/>
      <c r="GB19" s="573"/>
      <c r="GC19" s="573">
        <v>0</v>
      </c>
      <c r="GD19" s="610">
        <v>0</v>
      </c>
      <c r="GE19" s="610">
        <v>1011111122</v>
      </c>
      <c r="GF19" s="610">
        <v>0</v>
      </c>
      <c r="GG19" s="610">
        <v>0</v>
      </c>
      <c r="GH19" s="610">
        <v>0</v>
      </c>
      <c r="GI19" s="610">
        <v>0</v>
      </c>
      <c r="GJ19" s="610"/>
      <c r="GK19" s="598">
        <v>1011111122</v>
      </c>
      <c r="GL19" s="535"/>
      <c r="GM19" s="535"/>
    </row>
    <row r="20" spans="1:196" s="5" customFormat="1" ht="15" customHeight="1" x14ac:dyDescent="0.25">
      <c r="A20" s="32" t="s">
        <v>539</v>
      </c>
      <c r="B20" s="606"/>
      <c r="C20" s="606"/>
      <c r="D20" s="606"/>
      <c r="E20" s="581"/>
      <c r="F20" s="574">
        <v>0</v>
      </c>
      <c r="G20" s="536"/>
      <c r="H20" s="574"/>
      <c r="I20" s="574">
        <v>0</v>
      </c>
      <c r="J20" s="536"/>
      <c r="K20" s="536">
        <v>11548085</v>
      </c>
      <c r="L20" s="536"/>
      <c r="M20" s="581"/>
      <c r="N20" s="574">
        <v>0</v>
      </c>
      <c r="O20" s="536"/>
      <c r="P20" s="574"/>
      <c r="Q20" s="574">
        <v>11548085</v>
      </c>
      <c r="R20" s="606"/>
      <c r="S20" s="606"/>
      <c r="T20" s="606"/>
      <c r="U20" s="581"/>
      <c r="V20" s="574">
        <v>0</v>
      </c>
      <c r="W20" s="606"/>
      <c r="X20" s="574"/>
      <c r="Y20" s="574">
        <v>0</v>
      </c>
      <c r="Z20" s="606"/>
      <c r="AA20" s="606">
        <v>8550000</v>
      </c>
      <c r="AB20" s="606"/>
      <c r="AC20" s="581"/>
      <c r="AD20" s="574">
        <v>0</v>
      </c>
      <c r="AE20" s="536"/>
      <c r="AF20" s="574"/>
      <c r="AG20" s="574">
        <v>8550000</v>
      </c>
      <c r="AH20" s="606"/>
      <c r="AI20" s="606">
        <v>13500000</v>
      </c>
      <c r="AJ20" s="606"/>
      <c r="AK20" s="581"/>
      <c r="AL20" s="574">
        <v>0</v>
      </c>
      <c r="AM20" s="536"/>
      <c r="AN20" s="574"/>
      <c r="AO20" s="574">
        <v>13500000</v>
      </c>
      <c r="AP20" s="536"/>
      <c r="AQ20" s="536">
        <v>144354900</v>
      </c>
      <c r="AR20" s="536"/>
      <c r="AS20" s="581"/>
      <c r="AT20" s="574">
        <v>0</v>
      </c>
      <c r="AU20" s="536"/>
      <c r="AV20" s="574"/>
      <c r="AW20" s="574">
        <v>144354900</v>
      </c>
      <c r="AX20" s="536"/>
      <c r="AY20" s="536"/>
      <c r="AZ20" s="536"/>
      <c r="BA20" s="581"/>
      <c r="BB20" s="574">
        <v>0</v>
      </c>
      <c r="BC20" s="536"/>
      <c r="BD20" s="574"/>
      <c r="BE20" s="574">
        <v>0</v>
      </c>
      <c r="BF20" s="574"/>
      <c r="BG20" s="536"/>
      <c r="BH20" s="573"/>
      <c r="BI20" s="581"/>
      <c r="BJ20" s="574">
        <v>0</v>
      </c>
      <c r="BK20" s="536"/>
      <c r="BL20" s="574"/>
      <c r="BM20" s="574">
        <v>0</v>
      </c>
      <c r="BN20" s="536"/>
      <c r="BO20" s="536"/>
      <c r="BP20" s="536"/>
      <c r="BQ20" s="581"/>
      <c r="BR20" s="574">
        <v>0</v>
      </c>
      <c r="BS20" s="536"/>
      <c r="BT20" s="574"/>
      <c r="BU20" s="574">
        <v>0</v>
      </c>
      <c r="BV20" s="536"/>
      <c r="BW20" s="536"/>
      <c r="BX20" s="536"/>
      <c r="BY20" s="581"/>
      <c r="BZ20" s="574">
        <v>0</v>
      </c>
      <c r="CA20" s="536"/>
      <c r="CB20" s="574"/>
      <c r="CC20" s="574">
        <v>0</v>
      </c>
      <c r="CD20" s="536"/>
      <c r="CE20" s="536"/>
      <c r="CF20" s="536"/>
      <c r="CG20" s="581"/>
      <c r="CH20" s="574">
        <v>0</v>
      </c>
      <c r="CI20" s="536"/>
      <c r="CJ20" s="574"/>
      <c r="CK20" s="574">
        <v>0</v>
      </c>
      <c r="CL20" s="536"/>
      <c r="CM20" s="536"/>
      <c r="CN20" s="536"/>
      <c r="CO20" s="581"/>
      <c r="CP20" s="574">
        <v>0</v>
      </c>
      <c r="CQ20" s="536"/>
      <c r="CR20" s="574"/>
      <c r="CS20" s="574">
        <v>0</v>
      </c>
      <c r="CT20" s="536"/>
      <c r="CU20" s="536"/>
      <c r="CV20" s="536"/>
      <c r="CW20" s="581"/>
      <c r="CX20" s="574">
        <v>0</v>
      </c>
      <c r="CY20" s="536"/>
      <c r="CZ20" s="574"/>
      <c r="DA20" s="574">
        <v>0</v>
      </c>
      <c r="DB20" s="574"/>
      <c r="DC20" s="574"/>
      <c r="DD20" s="574"/>
      <c r="DE20" s="607"/>
      <c r="DF20" s="574">
        <v>0</v>
      </c>
      <c r="DG20" s="536"/>
      <c r="DH20" s="574"/>
      <c r="DI20" s="574">
        <v>0</v>
      </c>
      <c r="DJ20" s="606"/>
      <c r="DK20" s="606"/>
      <c r="DL20" s="606"/>
      <c r="DM20" s="581"/>
      <c r="DN20" s="574">
        <v>0</v>
      </c>
      <c r="DO20" s="606"/>
      <c r="DP20" s="574"/>
      <c r="DQ20" s="574">
        <v>0</v>
      </c>
      <c r="DR20" s="606"/>
      <c r="DS20" s="606"/>
      <c r="DT20" s="606"/>
      <c r="DU20" s="581"/>
      <c r="DV20" s="574">
        <v>0</v>
      </c>
      <c r="DW20" s="606"/>
      <c r="DX20" s="574"/>
      <c r="DY20" s="574">
        <v>0</v>
      </c>
      <c r="DZ20" s="574"/>
      <c r="EA20" s="606"/>
      <c r="EB20" s="606"/>
      <c r="EC20" s="581"/>
      <c r="ED20" s="574">
        <v>0</v>
      </c>
      <c r="EE20" s="536"/>
      <c r="EF20" s="574"/>
      <c r="EG20" s="574">
        <v>0</v>
      </c>
      <c r="EH20" s="606"/>
      <c r="EI20" s="606"/>
      <c r="EJ20" s="606"/>
      <c r="EK20" s="581"/>
      <c r="EL20" s="574">
        <v>0</v>
      </c>
      <c r="EM20" s="536"/>
      <c r="EN20" s="574"/>
      <c r="EO20" s="574">
        <v>0</v>
      </c>
      <c r="EP20" s="574"/>
      <c r="EQ20" s="536"/>
      <c r="ER20" s="606"/>
      <c r="ES20" s="581"/>
      <c r="ET20" s="574">
        <v>0</v>
      </c>
      <c r="EU20" s="536"/>
      <c r="EV20" s="574"/>
      <c r="EW20" s="574">
        <v>0</v>
      </c>
      <c r="EX20" s="574"/>
      <c r="EY20" s="536"/>
      <c r="EZ20" s="606"/>
      <c r="FA20" s="581"/>
      <c r="FB20" s="574">
        <v>0</v>
      </c>
      <c r="FC20" s="536"/>
      <c r="FD20" s="574"/>
      <c r="FE20" s="574">
        <v>0</v>
      </c>
      <c r="FF20" s="574"/>
      <c r="FG20" s="536"/>
      <c r="FH20" s="606"/>
      <c r="FI20" s="581"/>
      <c r="FJ20" s="574">
        <v>0</v>
      </c>
      <c r="FK20" s="536"/>
      <c r="FL20" s="574"/>
      <c r="FM20" s="574">
        <v>0</v>
      </c>
      <c r="FN20" s="574"/>
      <c r="FO20" s="536"/>
      <c r="FP20" s="573"/>
      <c r="FQ20" s="581"/>
      <c r="FR20" s="574">
        <v>0</v>
      </c>
      <c r="FS20" s="536"/>
      <c r="FT20" s="574"/>
      <c r="FU20" s="574">
        <v>0</v>
      </c>
      <c r="FV20" s="573"/>
      <c r="FW20" s="573"/>
      <c r="FX20" s="573"/>
      <c r="FY20" s="607"/>
      <c r="FZ20" s="573">
        <v>0</v>
      </c>
      <c r="GA20" s="573"/>
      <c r="GB20" s="573"/>
      <c r="GC20" s="573">
        <v>0</v>
      </c>
      <c r="GD20" s="610">
        <v>0</v>
      </c>
      <c r="GE20" s="610">
        <v>177952985</v>
      </c>
      <c r="GF20" s="610">
        <v>0</v>
      </c>
      <c r="GG20" s="610">
        <v>0</v>
      </c>
      <c r="GH20" s="610">
        <v>0</v>
      </c>
      <c r="GI20" s="610">
        <v>0</v>
      </c>
      <c r="GJ20" s="610"/>
      <c r="GK20" s="598">
        <v>177952985</v>
      </c>
      <c r="GL20" s="535"/>
      <c r="GM20" s="535"/>
    </row>
    <row r="21" spans="1:196" s="5" customFormat="1" ht="15" customHeight="1" x14ac:dyDescent="0.25">
      <c r="A21" s="32" t="s">
        <v>541</v>
      </c>
      <c r="B21" s="606"/>
      <c r="C21" s="606"/>
      <c r="D21" s="606"/>
      <c r="E21" s="581"/>
      <c r="F21" s="574">
        <v>0</v>
      </c>
      <c r="G21" s="536"/>
      <c r="H21" s="574"/>
      <c r="I21" s="574">
        <v>0</v>
      </c>
      <c r="J21" s="536"/>
      <c r="K21" s="536"/>
      <c r="L21" s="536"/>
      <c r="M21" s="581"/>
      <c r="N21" s="574">
        <v>0</v>
      </c>
      <c r="O21" s="536"/>
      <c r="P21" s="574"/>
      <c r="Q21" s="574">
        <v>0</v>
      </c>
      <c r="R21" s="574"/>
      <c r="S21" s="574"/>
      <c r="T21" s="606"/>
      <c r="U21" s="581"/>
      <c r="V21" s="574">
        <v>0</v>
      </c>
      <c r="W21" s="574"/>
      <c r="X21" s="574"/>
      <c r="Y21" s="574">
        <v>0</v>
      </c>
      <c r="Z21" s="606"/>
      <c r="AA21" s="606"/>
      <c r="AB21" s="606"/>
      <c r="AC21" s="581"/>
      <c r="AD21" s="574">
        <v>0</v>
      </c>
      <c r="AE21" s="536"/>
      <c r="AF21" s="574"/>
      <c r="AG21" s="574">
        <v>0</v>
      </c>
      <c r="AH21" s="606"/>
      <c r="AI21" s="606"/>
      <c r="AJ21" s="606"/>
      <c r="AK21" s="581"/>
      <c r="AL21" s="574">
        <v>0</v>
      </c>
      <c r="AM21" s="536"/>
      <c r="AN21" s="574"/>
      <c r="AO21" s="574">
        <v>0</v>
      </c>
      <c r="AP21" s="536"/>
      <c r="AQ21" s="536"/>
      <c r="AR21" s="536"/>
      <c r="AS21" s="581"/>
      <c r="AT21" s="574">
        <v>0</v>
      </c>
      <c r="AU21" s="536"/>
      <c r="AV21" s="574"/>
      <c r="AW21" s="574">
        <v>0</v>
      </c>
      <c r="AX21" s="536"/>
      <c r="AY21" s="536"/>
      <c r="AZ21" s="536"/>
      <c r="BA21" s="581"/>
      <c r="BB21" s="574">
        <v>0</v>
      </c>
      <c r="BC21" s="536"/>
      <c r="BD21" s="574"/>
      <c r="BE21" s="574">
        <v>0</v>
      </c>
      <c r="BF21" s="574"/>
      <c r="BG21" s="536"/>
      <c r="BH21" s="573"/>
      <c r="BI21" s="581"/>
      <c r="BJ21" s="574">
        <v>0</v>
      </c>
      <c r="BK21" s="536"/>
      <c r="BL21" s="574"/>
      <c r="BM21" s="574">
        <v>0</v>
      </c>
      <c r="BN21" s="536"/>
      <c r="BO21" s="536"/>
      <c r="BP21" s="536"/>
      <c r="BQ21" s="581"/>
      <c r="BR21" s="574">
        <v>0</v>
      </c>
      <c r="BS21" s="536"/>
      <c r="BT21" s="574"/>
      <c r="BU21" s="574">
        <v>0</v>
      </c>
      <c r="BV21" s="536"/>
      <c r="BW21" s="536"/>
      <c r="BX21" s="536"/>
      <c r="BY21" s="581"/>
      <c r="BZ21" s="574">
        <v>0</v>
      </c>
      <c r="CA21" s="536"/>
      <c r="CB21" s="574"/>
      <c r="CC21" s="574">
        <v>0</v>
      </c>
      <c r="CD21" s="536"/>
      <c r="CE21" s="536"/>
      <c r="CF21" s="536"/>
      <c r="CG21" s="581"/>
      <c r="CH21" s="574">
        <v>0</v>
      </c>
      <c r="CI21" s="536"/>
      <c r="CJ21" s="574"/>
      <c r="CK21" s="574">
        <v>0</v>
      </c>
      <c r="CL21" s="536"/>
      <c r="CM21" s="536"/>
      <c r="CN21" s="536"/>
      <c r="CO21" s="581"/>
      <c r="CP21" s="574">
        <v>0</v>
      </c>
      <c r="CQ21" s="536"/>
      <c r="CR21" s="574"/>
      <c r="CS21" s="574">
        <v>0</v>
      </c>
      <c r="CT21" s="536"/>
      <c r="CU21" s="536"/>
      <c r="CV21" s="536"/>
      <c r="CW21" s="581"/>
      <c r="CX21" s="574">
        <v>0</v>
      </c>
      <c r="CY21" s="536"/>
      <c r="CZ21" s="574"/>
      <c r="DA21" s="574">
        <v>0</v>
      </c>
      <c r="DB21" s="574"/>
      <c r="DC21" s="574"/>
      <c r="DD21" s="574"/>
      <c r="DE21" s="607"/>
      <c r="DF21" s="574">
        <v>0</v>
      </c>
      <c r="DG21" s="536"/>
      <c r="DH21" s="574"/>
      <c r="DI21" s="574">
        <v>0</v>
      </c>
      <c r="DJ21" s="574"/>
      <c r="DK21" s="574"/>
      <c r="DL21" s="606"/>
      <c r="DM21" s="581"/>
      <c r="DN21" s="574">
        <v>0</v>
      </c>
      <c r="DO21" s="574"/>
      <c r="DP21" s="574"/>
      <c r="DQ21" s="574">
        <v>0</v>
      </c>
      <c r="DR21" s="574"/>
      <c r="DS21" s="574"/>
      <c r="DT21" s="606"/>
      <c r="DU21" s="581"/>
      <c r="DV21" s="574">
        <v>0</v>
      </c>
      <c r="DW21" s="574"/>
      <c r="DX21" s="574"/>
      <c r="DY21" s="574">
        <v>0</v>
      </c>
      <c r="DZ21" s="574"/>
      <c r="EA21" s="606"/>
      <c r="EB21" s="606"/>
      <c r="EC21" s="581"/>
      <c r="ED21" s="574">
        <v>0</v>
      </c>
      <c r="EE21" s="536"/>
      <c r="EF21" s="574"/>
      <c r="EG21" s="574">
        <v>0</v>
      </c>
      <c r="EH21" s="606"/>
      <c r="EI21" s="606"/>
      <c r="EJ21" s="606"/>
      <c r="EK21" s="581"/>
      <c r="EL21" s="574">
        <v>0</v>
      </c>
      <c r="EM21" s="536"/>
      <c r="EN21" s="574"/>
      <c r="EO21" s="574">
        <v>0</v>
      </c>
      <c r="EP21" s="574"/>
      <c r="EQ21" s="536"/>
      <c r="ER21" s="606"/>
      <c r="ES21" s="581"/>
      <c r="ET21" s="574">
        <v>0</v>
      </c>
      <c r="EU21" s="536"/>
      <c r="EV21" s="574"/>
      <c r="EW21" s="574">
        <v>0</v>
      </c>
      <c r="EX21" s="574"/>
      <c r="EY21" s="536"/>
      <c r="EZ21" s="606"/>
      <c r="FA21" s="581"/>
      <c r="FB21" s="574">
        <v>0</v>
      </c>
      <c r="FC21" s="536"/>
      <c r="FD21" s="574"/>
      <c r="FE21" s="574">
        <v>0</v>
      </c>
      <c r="FF21" s="574"/>
      <c r="FG21" s="536"/>
      <c r="FH21" s="606"/>
      <c r="FI21" s="581"/>
      <c r="FJ21" s="574">
        <v>0</v>
      </c>
      <c r="FK21" s="536"/>
      <c r="FL21" s="574"/>
      <c r="FM21" s="574">
        <v>0</v>
      </c>
      <c r="FN21" s="574"/>
      <c r="FO21" s="536"/>
      <c r="FP21" s="573"/>
      <c r="FQ21" s="581"/>
      <c r="FR21" s="574">
        <v>0</v>
      </c>
      <c r="FS21" s="536"/>
      <c r="FT21" s="574"/>
      <c r="FU21" s="574">
        <v>0</v>
      </c>
      <c r="FV21" s="573"/>
      <c r="FW21" s="573"/>
      <c r="FX21" s="573"/>
      <c r="FY21" s="607"/>
      <c r="FZ21" s="573">
        <v>0</v>
      </c>
      <c r="GA21" s="573"/>
      <c r="GB21" s="573"/>
      <c r="GC21" s="573">
        <v>0</v>
      </c>
      <c r="GD21" s="610">
        <v>0</v>
      </c>
      <c r="GE21" s="610">
        <v>0</v>
      </c>
      <c r="GF21" s="610">
        <v>0</v>
      </c>
      <c r="GG21" s="610">
        <v>0</v>
      </c>
      <c r="GH21" s="610">
        <v>0</v>
      </c>
      <c r="GI21" s="610">
        <v>0</v>
      </c>
      <c r="GJ21" s="610"/>
      <c r="GK21" s="598">
        <v>0</v>
      </c>
      <c r="GL21" s="535"/>
      <c r="GM21" s="535"/>
    </row>
    <row r="22" spans="1:196" s="5" customFormat="1" ht="15" customHeight="1" x14ac:dyDescent="0.25">
      <c r="A22" s="32" t="s">
        <v>540</v>
      </c>
      <c r="B22" s="606"/>
      <c r="C22" s="606">
        <v>4100000</v>
      </c>
      <c r="D22" s="606"/>
      <c r="E22" s="581"/>
      <c r="F22" s="574">
        <v>0</v>
      </c>
      <c r="G22" s="606"/>
      <c r="H22" s="574"/>
      <c r="I22" s="574">
        <v>4100000</v>
      </c>
      <c r="J22" s="606"/>
      <c r="K22" s="606">
        <v>1000000</v>
      </c>
      <c r="L22" s="606"/>
      <c r="M22" s="581"/>
      <c r="N22" s="574">
        <v>0</v>
      </c>
      <c r="O22" s="606"/>
      <c r="P22" s="574"/>
      <c r="Q22" s="574">
        <v>1000000</v>
      </c>
      <c r="R22" s="574"/>
      <c r="S22" s="574"/>
      <c r="T22" s="606"/>
      <c r="U22" s="581"/>
      <c r="V22" s="574">
        <v>0</v>
      </c>
      <c r="W22" s="574"/>
      <c r="X22" s="574"/>
      <c r="Y22" s="574">
        <v>0</v>
      </c>
      <c r="Z22" s="612"/>
      <c r="AA22" s="612">
        <v>74373200</v>
      </c>
      <c r="AB22" s="612"/>
      <c r="AC22" s="581"/>
      <c r="AD22" s="574">
        <v>0</v>
      </c>
      <c r="AE22" s="606"/>
      <c r="AF22" s="574"/>
      <c r="AG22" s="574">
        <v>74373200</v>
      </c>
      <c r="AH22" s="606"/>
      <c r="AI22" s="606">
        <v>3136103</v>
      </c>
      <c r="AJ22" s="606"/>
      <c r="AK22" s="581"/>
      <c r="AL22" s="574">
        <v>0</v>
      </c>
      <c r="AM22" s="606"/>
      <c r="AN22" s="574"/>
      <c r="AO22" s="574">
        <v>3136103</v>
      </c>
      <c r="AP22" s="606"/>
      <c r="AQ22" s="606"/>
      <c r="AR22" s="606"/>
      <c r="AS22" s="581"/>
      <c r="AT22" s="574">
        <v>0</v>
      </c>
      <c r="AU22" s="606"/>
      <c r="AV22" s="574"/>
      <c r="AW22" s="574">
        <v>0</v>
      </c>
      <c r="AX22" s="606"/>
      <c r="AY22" s="606"/>
      <c r="AZ22" s="606"/>
      <c r="BA22" s="581"/>
      <c r="BB22" s="574">
        <v>0</v>
      </c>
      <c r="BC22" s="606"/>
      <c r="BD22" s="574"/>
      <c r="BE22" s="574">
        <v>0</v>
      </c>
      <c r="BF22" s="574"/>
      <c r="BG22" s="606"/>
      <c r="BH22" s="573"/>
      <c r="BI22" s="581"/>
      <c r="BJ22" s="574">
        <v>0</v>
      </c>
      <c r="BK22" s="606"/>
      <c r="BL22" s="574"/>
      <c r="BM22" s="574">
        <v>0</v>
      </c>
      <c r="BN22" s="606"/>
      <c r="BO22" s="606">
        <v>510000</v>
      </c>
      <c r="BP22" s="606"/>
      <c r="BQ22" s="581"/>
      <c r="BR22" s="574">
        <v>0</v>
      </c>
      <c r="BS22" s="606"/>
      <c r="BT22" s="574"/>
      <c r="BU22" s="574">
        <v>510000</v>
      </c>
      <c r="BV22" s="606"/>
      <c r="BW22" s="606">
        <v>1647829134</v>
      </c>
      <c r="BX22" s="606"/>
      <c r="BY22" s="581"/>
      <c r="BZ22" s="574">
        <v>0</v>
      </c>
      <c r="CA22" s="606"/>
      <c r="CB22" s="574"/>
      <c r="CC22" s="574">
        <v>1647829134</v>
      </c>
      <c r="CD22" s="606"/>
      <c r="CE22" s="606">
        <v>646368041</v>
      </c>
      <c r="CF22" s="606"/>
      <c r="CG22" s="581"/>
      <c r="CH22" s="574">
        <v>0</v>
      </c>
      <c r="CI22" s="606"/>
      <c r="CJ22" s="574"/>
      <c r="CK22" s="574">
        <v>646368041</v>
      </c>
      <c r="CL22" s="606"/>
      <c r="CM22" s="606">
        <v>129382539</v>
      </c>
      <c r="CN22" s="606"/>
      <c r="CO22" s="581"/>
      <c r="CP22" s="574">
        <v>0</v>
      </c>
      <c r="CQ22" s="606"/>
      <c r="CR22" s="574"/>
      <c r="CS22" s="574">
        <v>129382539</v>
      </c>
      <c r="CT22" s="606"/>
      <c r="CU22" s="606"/>
      <c r="CV22" s="606"/>
      <c r="CW22" s="581"/>
      <c r="CX22" s="574">
        <v>0</v>
      </c>
      <c r="CY22" s="606"/>
      <c r="CZ22" s="574"/>
      <c r="DA22" s="574">
        <v>0</v>
      </c>
      <c r="DB22" s="574"/>
      <c r="DC22" s="574"/>
      <c r="DD22" s="574"/>
      <c r="DE22" s="607"/>
      <c r="DF22" s="574">
        <v>0</v>
      </c>
      <c r="DG22" s="606"/>
      <c r="DH22" s="574"/>
      <c r="DI22" s="574">
        <v>0</v>
      </c>
      <c r="DJ22" s="574"/>
      <c r="DK22" s="574"/>
      <c r="DL22" s="606"/>
      <c r="DM22" s="581"/>
      <c r="DN22" s="574">
        <v>0</v>
      </c>
      <c r="DO22" s="574"/>
      <c r="DP22" s="574"/>
      <c r="DQ22" s="574">
        <v>0</v>
      </c>
      <c r="DR22" s="574"/>
      <c r="DS22" s="574"/>
      <c r="DT22" s="606"/>
      <c r="DU22" s="581"/>
      <c r="DV22" s="574">
        <v>0</v>
      </c>
      <c r="DW22" s="574"/>
      <c r="DX22" s="574"/>
      <c r="DY22" s="574">
        <v>0</v>
      </c>
      <c r="DZ22" s="574"/>
      <c r="EA22" s="606"/>
      <c r="EB22" s="606"/>
      <c r="EC22" s="581"/>
      <c r="ED22" s="574">
        <v>0</v>
      </c>
      <c r="EE22" s="606"/>
      <c r="EF22" s="574"/>
      <c r="EG22" s="574">
        <v>0</v>
      </c>
      <c r="EH22" s="606"/>
      <c r="EI22" s="606"/>
      <c r="EJ22" s="606"/>
      <c r="EK22" s="581"/>
      <c r="EL22" s="574">
        <v>0</v>
      </c>
      <c r="EM22" s="606"/>
      <c r="EN22" s="574"/>
      <c r="EO22" s="574">
        <v>0</v>
      </c>
      <c r="EP22" s="574"/>
      <c r="EQ22" s="606"/>
      <c r="ER22" s="606"/>
      <c r="ES22" s="581"/>
      <c r="ET22" s="574">
        <v>0</v>
      </c>
      <c r="EU22" s="606"/>
      <c r="EV22" s="574"/>
      <c r="EW22" s="574">
        <v>0</v>
      </c>
      <c r="EX22" s="574"/>
      <c r="EY22" s="606"/>
      <c r="EZ22" s="606"/>
      <c r="FA22" s="581"/>
      <c r="FB22" s="574">
        <v>0</v>
      </c>
      <c r="FC22" s="606"/>
      <c r="FD22" s="574"/>
      <c r="FE22" s="574">
        <v>0</v>
      </c>
      <c r="FF22" s="574"/>
      <c r="FG22" s="606"/>
      <c r="FH22" s="606"/>
      <c r="FI22" s="581"/>
      <c r="FJ22" s="574">
        <v>0</v>
      </c>
      <c r="FK22" s="606"/>
      <c r="FL22" s="574"/>
      <c r="FM22" s="574">
        <v>0</v>
      </c>
      <c r="FN22" s="574"/>
      <c r="FO22" s="606"/>
      <c r="FP22" s="573"/>
      <c r="FQ22" s="581"/>
      <c r="FR22" s="574">
        <v>0</v>
      </c>
      <c r="FS22" s="606"/>
      <c r="FT22" s="574"/>
      <c r="FU22" s="574">
        <v>0</v>
      </c>
      <c r="FV22" s="573"/>
      <c r="FW22" s="573"/>
      <c r="FX22" s="573"/>
      <c r="FY22" s="607"/>
      <c r="FZ22" s="573">
        <v>0</v>
      </c>
      <c r="GA22" s="573"/>
      <c r="GB22" s="573"/>
      <c r="GC22" s="573">
        <v>0</v>
      </c>
      <c r="GD22" s="610">
        <v>0</v>
      </c>
      <c r="GE22" s="610">
        <v>2506699017</v>
      </c>
      <c r="GF22" s="610">
        <v>0</v>
      </c>
      <c r="GG22" s="610">
        <v>0</v>
      </c>
      <c r="GH22" s="610">
        <v>0</v>
      </c>
      <c r="GI22" s="610">
        <v>0</v>
      </c>
      <c r="GJ22" s="610"/>
      <c r="GK22" s="598">
        <v>2506699017</v>
      </c>
      <c r="GL22" s="535"/>
      <c r="GM22" s="535"/>
    </row>
    <row r="23" spans="1:196" s="5" customFormat="1" ht="15" customHeight="1" x14ac:dyDescent="0.25">
      <c r="A23" s="32" t="s">
        <v>542</v>
      </c>
      <c r="B23" s="606"/>
      <c r="C23" s="606"/>
      <c r="D23" s="606"/>
      <c r="E23" s="581"/>
      <c r="F23" s="574">
        <v>0</v>
      </c>
      <c r="G23" s="536"/>
      <c r="H23" s="574"/>
      <c r="I23" s="574">
        <v>0</v>
      </c>
      <c r="J23" s="536"/>
      <c r="K23" s="536"/>
      <c r="L23" s="536"/>
      <c r="M23" s="581"/>
      <c r="N23" s="574">
        <v>0</v>
      </c>
      <c r="O23" s="536"/>
      <c r="P23" s="574"/>
      <c r="Q23" s="574">
        <v>0</v>
      </c>
      <c r="R23" s="574"/>
      <c r="S23" s="574"/>
      <c r="T23" s="606"/>
      <c r="U23" s="581"/>
      <c r="V23" s="574">
        <v>0</v>
      </c>
      <c r="W23" s="574"/>
      <c r="X23" s="574"/>
      <c r="Y23" s="574">
        <v>0</v>
      </c>
      <c r="Z23" s="606"/>
      <c r="AA23" s="606"/>
      <c r="AB23" s="606"/>
      <c r="AC23" s="581"/>
      <c r="AD23" s="574">
        <v>0</v>
      </c>
      <c r="AE23" s="536"/>
      <c r="AF23" s="574"/>
      <c r="AG23" s="574">
        <v>0</v>
      </c>
      <c r="AH23" s="606"/>
      <c r="AI23" s="606"/>
      <c r="AJ23" s="606"/>
      <c r="AK23" s="581"/>
      <c r="AL23" s="574">
        <v>0</v>
      </c>
      <c r="AM23" s="536"/>
      <c r="AN23" s="574"/>
      <c r="AO23" s="574">
        <v>0</v>
      </c>
      <c r="AP23" s="536"/>
      <c r="AQ23" s="536"/>
      <c r="AR23" s="536"/>
      <c r="AS23" s="581"/>
      <c r="AT23" s="574">
        <v>0</v>
      </c>
      <c r="AU23" s="536"/>
      <c r="AV23" s="574"/>
      <c r="AW23" s="574">
        <v>0</v>
      </c>
      <c r="AX23" s="536"/>
      <c r="AY23" s="536"/>
      <c r="AZ23" s="536"/>
      <c r="BA23" s="581"/>
      <c r="BB23" s="574">
        <v>0</v>
      </c>
      <c r="BC23" s="536"/>
      <c r="BD23" s="574"/>
      <c r="BE23" s="574">
        <v>0</v>
      </c>
      <c r="BF23" s="574"/>
      <c r="BG23" s="536"/>
      <c r="BH23" s="574"/>
      <c r="BI23" s="581"/>
      <c r="BJ23" s="574">
        <v>0</v>
      </c>
      <c r="BK23" s="536"/>
      <c r="BL23" s="574"/>
      <c r="BM23" s="574">
        <v>0</v>
      </c>
      <c r="BN23" s="536"/>
      <c r="BO23" s="536"/>
      <c r="BP23" s="536"/>
      <c r="BQ23" s="581"/>
      <c r="BR23" s="574">
        <v>0</v>
      </c>
      <c r="BS23" s="536"/>
      <c r="BT23" s="574"/>
      <c r="BU23" s="574">
        <v>0</v>
      </c>
      <c r="BV23" s="536"/>
      <c r="BW23" s="536"/>
      <c r="BX23" s="536"/>
      <c r="BY23" s="581"/>
      <c r="BZ23" s="574">
        <v>0</v>
      </c>
      <c r="CA23" s="536"/>
      <c r="CB23" s="574"/>
      <c r="CC23" s="574">
        <v>0</v>
      </c>
      <c r="CD23" s="536"/>
      <c r="CE23" s="536"/>
      <c r="CF23" s="536"/>
      <c r="CG23" s="581"/>
      <c r="CH23" s="574">
        <v>0</v>
      </c>
      <c r="CI23" s="536"/>
      <c r="CJ23" s="574"/>
      <c r="CK23" s="574">
        <v>0</v>
      </c>
      <c r="CL23" s="536"/>
      <c r="CM23" s="536"/>
      <c r="CN23" s="536"/>
      <c r="CO23" s="581"/>
      <c r="CP23" s="574">
        <v>0</v>
      </c>
      <c r="CQ23" s="536"/>
      <c r="CR23" s="574"/>
      <c r="CS23" s="574">
        <v>0</v>
      </c>
      <c r="CT23" s="536"/>
      <c r="CU23" s="536"/>
      <c r="CV23" s="536"/>
      <c r="CW23" s="581"/>
      <c r="CX23" s="574">
        <v>0</v>
      </c>
      <c r="CY23" s="536"/>
      <c r="CZ23" s="574"/>
      <c r="DA23" s="574">
        <v>0</v>
      </c>
      <c r="DB23" s="574"/>
      <c r="DC23" s="574"/>
      <c r="DD23" s="574"/>
      <c r="DE23" s="607"/>
      <c r="DF23" s="574">
        <v>0</v>
      </c>
      <c r="DG23" s="536"/>
      <c r="DH23" s="574"/>
      <c r="DI23" s="574">
        <v>0</v>
      </c>
      <c r="DJ23" s="574"/>
      <c r="DK23" s="574"/>
      <c r="DL23" s="606"/>
      <c r="DM23" s="581"/>
      <c r="DN23" s="574">
        <v>0</v>
      </c>
      <c r="DO23" s="574"/>
      <c r="DP23" s="574"/>
      <c r="DQ23" s="574">
        <v>0</v>
      </c>
      <c r="DR23" s="574"/>
      <c r="DS23" s="574"/>
      <c r="DT23" s="606"/>
      <c r="DU23" s="581"/>
      <c r="DV23" s="574">
        <v>0</v>
      </c>
      <c r="DW23" s="574"/>
      <c r="DX23" s="574"/>
      <c r="DY23" s="574">
        <v>0</v>
      </c>
      <c r="DZ23" s="574"/>
      <c r="EA23" s="606"/>
      <c r="EB23" s="606"/>
      <c r="EC23" s="581"/>
      <c r="ED23" s="574">
        <v>0</v>
      </c>
      <c r="EE23" s="536"/>
      <c r="EF23" s="574"/>
      <c r="EG23" s="574">
        <v>0</v>
      </c>
      <c r="EH23" s="606"/>
      <c r="EI23" s="606"/>
      <c r="EJ23" s="606"/>
      <c r="EK23" s="581"/>
      <c r="EL23" s="574">
        <v>0</v>
      </c>
      <c r="EM23" s="536"/>
      <c r="EN23" s="574"/>
      <c r="EO23" s="574">
        <v>0</v>
      </c>
      <c r="EP23" s="574"/>
      <c r="EQ23" s="536"/>
      <c r="ER23" s="606"/>
      <c r="ES23" s="581"/>
      <c r="ET23" s="574">
        <v>0</v>
      </c>
      <c r="EU23" s="536"/>
      <c r="EV23" s="574"/>
      <c r="EW23" s="574">
        <v>0</v>
      </c>
      <c r="EX23" s="574"/>
      <c r="EY23" s="536"/>
      <c r="EZ23" s="606"/>
      <c r="FA23" s="581"/>
      <c r="FB23" s="574">
        <v>0</v>
      </c>
      <c r="FC23" s="536"/>
      <c r="FD23" s="574"/>
      <c r="FE23" s="574">
        <v>0</v>
      </c>
      <c r="FF23" s="574"/>
      <c r="FG23" s="536"/>
      <c r="FH23" s="606"/>
      <c r="FI23" s="581"/>
      <c r="FJ23" s="574">
        <v>0</v>
      </c>
      <c r="FK23" s="536"/>
      <c r="FL23" s="574"/>
      <c r="FM23" s="574">
        <v>0</v>
      </c>
      <c r="FN23" s="574"/>
      <c r="FO23" s="536"/>
      <c r="FP23" s="574"/>
      <c r="FQ23" s="581"/>
      <c r="FR23" s="574">
        <v>0</v>
      </c>
      <c r="FS23" s="536"/>
      <c r="FT23" s="574"/>
      <c r="FU23" s="574">
        <v>0</v>
      </c>
      <c r="FV23" s="573"/>
      <c r="FW23" s="573"/>
      <c r="FX23" s="573"/>
      <c r="FY23" s="607"/>
      <c r="FZ23" s="573">
        <v>0</v>
      </c>
      <c r="GA23" s="573"/>
      <c r="GB23" s="573"/>
      <c r="GC23" s="573">
        <v>0</v>
      </c>
      <c r="GD23" s="610">
        <v>0</v>
      </c>
      <c r="GE23" s="610">
        <v>0</v>
      </c>
      <c r="GF23" s="610">
        <v>0</v>
      </c>
      <c r="GG23" s="610">
        <v>0</v>
      </c>
      <c r="GH23" s="610">
        <v>0</v>
      </c>
      <c r="GI23" s="610">
        <v>0</v>
      </c>
      <c r="GJ23" s="610"/>
      <c r="GK23" s="598">
        <v>0</v>
      </c>
      <c r="GL23" s="535"/>
      <c r="GM23" s="535"/>
    </row>
    <row r="24" spans="1:196" s="5" customFormat="1" ht="15" customHeight="1" x14ac:dyDescent="0.25">
      <c r="A24" s="32" t="s">
        <v>543</v>
      </c>
      <c r="B24" s="536"/>
      <c r="C24" s="536"/>
      <c r="D24" s="536"/>
      <c r="E24" s="581"/>
      <c r="F24" s="574">
        <v>0</v>
      </c>
      <c r="G24" s="536"/>
      <c r="H24" s="574"/>
      <c r="I24" s="574">
        <v>0</v>
      </c>
      <c r="J24" s="536"/>
      <c r="K24" s="536"/>
      <c r="L24" s="536"/>
      <c r="M24" s="581"/>
      <c r="N24" s="574">
        <v>0</v>
      </c>
      <c r="O24" s="536"/>
      <c r="P24" s="574"/>
      <c r="Q24" s="574">
        <v>0</v>
      </c>
      <c r="R24" s="574"/>
      <c r="S24" s="574"/>
      <c r="T24" s="606"/>
      <c r="U24" s="581"/>
      <c r="V24" s="574">
        <v>0</v>
      </c>
      <c r="W24" s="574"/>
      <c r="X24" s="574"/>
      <c r="Y24" s="574">
        <v>0</v>
      </c>
      <c r="Z24" s="606"/>
      <c r="AA24" s="606"/>
      <c r="AB24" s="606"/>
      <c r="AC24" s="581"/>
      <c r="AD24" s="574">
        <v>0</v>
      </c>
      <c r="AE24" s="536"/>
      <c r="AF24" s="574"/>
      <c r="AG24" s="574">
        <v>0</v>
      </c>
      <c r="AH24" s="606"/>
      <c r="AI24" s="606"/>
      <c r="AJ24" s="606"/>
      <c r="AK24" s="581"/>
      <c r="AL24" s="574">
        <v>0</v>
      </c>
      <c r="AM24" s="536"/>
      <c r="AN24" s="574"/>
      <c r="AO24" s="574">
        <v>0</v>
      </c>
      <c r="AP24" s="536"/>
      <c r="AQ24" s="536"/>
      <c r="AR24" s="536"/>
      <c r="AS24" s="581"/>
      <c r="AT24" s="574">
        <v>0</v>
      </c>
      <c r="AU24" s="536"/>
      <c r="AV24" s="574"/>
      <c r="AW24" s="574">
        <v>0</v>
      </c>
      <c r="AX24" s="536"/>
      <c r="AY24" s="536">
        <v>350000000</v>
      </c>
      <c r="AZ24" s="536"/>
      <c r="BA24" s="612"/>
      <c r="BB24" s="573">
        <v>0</v>
      </c>
      <c r="BC24" s="536"/>
      <c r="BD24" s="573"/>
      <c r="BE24" s="573">
        <v>350000000</v>
      </c>
      <c r="BF24" s="573"/>
      <c r="BG24" s="536"/>
      <c r="BH24" s="573"/>
      <c r="BI24" s="612"/>
      <c r="BJ24" s="573">
        <v>0</v>
      </c>
      <c r="BK24" s="536"/>
      <c r="BL24" s="573"/>
      <c r="BM24" s="573">
        <v>0</v>
      </c>
      <c r="BN24" s="536"/>
      <c r="BO24" s="536"/>
      <c r="BP24" s="536"/>
      <c r="BQ24" s="612"/>
      <c r="BR24" s="573">
        <v>0</v>
      </c>
      <c r="BS24" s="536"/>
      <c r="BT24" s="573"/>
      <c r="BU24" s="573">
        <v>0</v>
      </c>
      <c r="BV24" s="536"/>
      <c r="BW24" s="536"/>
      <c r="BX24" s="536"/>
      <c r="BY24" s="581"/>
      <c r="BZ24" s="574">
        <v>0</v>
      </c>
      <c r="CA24" s="536"/>
      <c r="CB24" s="574"/>
      <c r="CC24" s="574">
        <v>0</v>
      </c>
      <c r="CD24" s="536"/>
      <c r="CE24" s="536"/>
      <c r="CF24" s="536"/>
      <c r="CG24" s="581"/>
      <c r="CH24" s="574">
        <v>0</v>
      </c>
      <c r="CI24" s="536"/>
      <c r="CJ24" s="574"/>
      <c r="CK24" s="574">
        <v>0</v>
      </c>
      <c r="CL24" s="536"/>
      <c r="CM24" s="536"/>
      <c r="CN24" s="536"/>
      <c r="CO24" s="581"/>
      <c r="CP24" s="574">
        <v>0</v>
      </c>
      <c r="CQ24" s="536"/>
      <c r="CR24" s="574"/>
      <c r="CS24" s="574">
        <v>0</v>
      </c>
      <c r="CT24" s="536"/>
      <c r="CU24" s="536"/>
      <c r="CV24" s="536"/>
      <c r="CW24" s="581"/>
      <c r="CX24" s="574">
        <v>0</v>
      </c>
      <c r="CY24" s="536"/>
      <c r="CZ24" s="574"/>
      <c r="DA24" s="574">
        <v>0</v>
      </c>
      <c r="DB24" s="574"/>
      <c r="DC24" s="574"/>
      <c r="DD24" s="574"/>
      <c r="DE24" s="607"/>
      <c r="DF24" s="574">
        <v>0</v>
      </c>
      <c r="DG24" s="536"/>
      <c r="DH24" s="574"/>
      <c r="DI24" s="574">
        <v>0</v>
      </c>
      <c r="DJ24" s="574"/>
      <c r="DK24" s="574"/>
      <c r="DL24" s="606"/>
      <c r="DM24" s="581"/>
      <c r="DN24" s="574">
        <v>0</v>
      </c>
      <c r="DO24" s="574"/>
      <c r="DP24" s="574"/>
      <c r="DQ24" s="574">
        <v>0</v>
      </c>
      <c r="DR24" s="574"/>
      <c r="DS24" s="574"/>
      <c r="DT24" s="606"/>
      <c r="DU24" s="581"/>
      <c r="DV24" s="574">
        <v>0</v>
      </c>
      <c r="DW24" s="574"/>
      <c r="DX24" s="574"/>
      <c r="DY24" s="574">
        <v>0</v>
      </c>
      <c r="DZ24" s="574"/>
      <c r="EA24" s="606"/>
      <c r="EB24" s="606"/>
      <c r="EC24" s="581"/>
      <c r="ED24" s="574">
        <v>0</v>
      </c>
      <c r="EE24" s="536"/>
      <c r="EF24" s="574"/>
      <c r="EG24" s="574">
        <v>0</v>
      </c>
      <c r="EH24" s="606"/>
      <c r="EI24" s="606"/>
      <c r="EJ24" s="606"/>
      <c r="EK24" s="581"/>
      <c r="EL24" s="574">
        <v>0</v>
      </c>
      <c r="EM24" s="536"/>
      <c r="EN24" s="574"/>
      <c r="EO24" s="574">
        <v>0</v>
      </c>
      <c r="EP24" s="574"/>
      <c r="EQ24" s="536"/>
      <c r="ER24" s="606"/>
      <c r="ES24" s="581"/>
      <c r="ET24" s="574">
        <v>0</v>
      </c>
      <c r="EU24" s="536"/>
      <c r="EV24" s="574"/>
      <c r="EW24" s="574">
        <v>0</v>
      </c>
      <c r="EX24" s="574"/>
      <c r="EY24" s="536"/>
      <c r="EZ24" s="606"/>
      <c r="FA24" s="581"/>
      <c r="FB24" s="574">
        <v>0</v>
      </c>
      <c r="FC24" s="536"/>
      <c r="FD24" s="574"/>
      <c r="FE24" s="574">
        <v>0</v>
      </c>
      <c r="FF24" s="574"/>
      <c r="FG24" s="536"/>
      <c r="FH24" s="606"/>
      <c r="FI24" s="581"/>
      <c r="FJ24" s="574">
        <v>0</v>
      </c>
      <c r="FK24" s="536"/>
      <c r="FL24" s="574"/>
      <c r="FM24" s="574">
        <v>0</v>
      </c>
      <c r="FN24" s="574"/>
      <c r="FO24" s="536"/>
      <c r="FP24" s="574"/>
      <c r="FQ24" s="581"/>
      <c r="FR24" s="574">
        <v>0</v>
      </c>
      <c r="FS24" s="536"/>
      <c r="FT24" s="574"/>
      <c r="FU24" s="574">
        <v>0</v>
      </c>
      <c r="FV24" s="573"/>
      <c r="FW24" s="573"/>
      <c r="FX24" s="573"/>
      <c r="FY24" s="607"/>
      <c r="FZ24" s="573">
        <v>0</v>
      </c>
      <c r="GA24" s="573"/>
      <c r="GB24" s="573"/>
      <c r="GC24" s="573">
        <v>0</v>
      </c>
      <c r="GD24" s="610">
        <v>0</v>
      </c>
      <c r="GE24" s="610">
        <v>350000000</v>
      </c>
      <c r="GF24" s="610">
        <v>0</v>
      </c>
      <c r="GG24" s="610">
        <v>0</v>
      </c>
      <c r="GH24" s="610">
        <v>0</v>
      </c>
      <c r="GI24" s="610">
        <v>0</v>
      </c>
      <c r="GJ24" s="610"/>
      <c r="GK24" s="598">
        <v>350000000</v>
      </c>
      <c r="GL24" s="535"/>
      <c r="GM24" s="535"/>
    </row>
    <row r="25" spans="1:196" s="5" customFormat="1" ht="15" customHeight="1" x14ac:dyDescent="0.25">
      <c r="A25" s="32" t="s">
        <v>544</v>
      </c>
      <c r="B25" s="536"/>
      <c r="C25" s="536"/>
      <c r="D25" s="536"/>
      <c r="E25" s="581"/>
      <c r="F25" s="574">
        <v>0</v>
      </c>
      <c r="G25" s="536"/>
      <c r="H25" s="574"/>
      <c r="I25" s="574">
        <v>0</v>
      </c>
      <c r="J25" s="536"/>
      <c r="K25" s="536"/>
      <c r="L25" s="536"/>
      <c r="M25" s="581"/>
      <c r="N25" s="574">
        <v>0</v>
      </c>
      <c r="O25" s="536"/>
      <c r="P25" s="574"/>
      <c r="Q25" s="574">
        <v>0</v>
      </c>
      <c r="R25" s="574"/>
      <c r="S25" s="574"/>
      <c r="T25" s="606"/>
      <c r="U25" s="581"/>
      <c r="V25" s="574">
        <v>0</v>
      </c>
      <c r="W25" s="574"/>
      <c r="X25" s="574"/>
      <c r="Y25" s="574">
        <v>0</v>
      </c>
      <c r="Z25" s="606"/>
      <c r="AA25" s="606"/>
      <c r="AB25" s="606"/>
      <c r="AC25" s="581"/>
      <c r="AD25" s="574">
        <v>0</v>
      </c>
      <c r="AE25" s="536"/>
      <c r="AF25" s="574"/>
      <c r="AG25" s="574">
        <v>0</v>
      </c>
      <c r="AH25" s="536"/>
      <c r="AI25" s="536"/>
      <c r="AJ25" s="536"/>
      <c r="AK25" s="581"/>
      <c r="AL25" s="574">
        <v>0</v>
      </c>
      <c r="AM25" s="536"/>
      <c r="AN25" s="574"/>
      <c r="AO25" s="574">
        <v>0</v>
      </c>
      <c r="AP25" s="536"/>
      <c r="AQ25" s="536"/>
      <c r="AR25" s="536"/>
      <c r="AS25" s="581"/>
      <c r="AT25" s="574">
        <v>0</v>
      </c>
      <c r="AU25" s="536"/>
      <c r="AV25" s="574"/>
      <c r="AW25" s="574">
        <v>0</v>
      </c>
      <c r="AX25" s="536"/>
      <c r="AY25" s="536">
        <v>77700000</v>
      </c>
      <c r="AZ25" s="536"/>
      <c r="BA25" s="612"/>
      <c r="BB25" s="573">
        <v>0</v>
      </c>
      <c r="BC25" s="536"/>
      <c r="BD25" s="573"/>
      <c r="BE25" s="573">
        <v>77700000</v>
      </c>
      <c r="BF25" s="573"/>
      <c r="BG25" s="536"/>
      <c r="BH25" s="573"/>
      <c r="BI25" s="612"/>
      <c r="BJ25" s="573">
        <v>0</v>
      </c>
      <c r="BK25" s="536"/>
      <c r="BL25" s="573"/>
      <c r="BM25" s="573">
        <v>0</v>
      </c>
      <c r="BN25" s="536"/>
      <c r="BO25" s="536"/>
      <c r="BP25" s="536"/>
      <c r="BQ25" s="612"/>
      <c r="BR25" s="573">
        <v>0</v>
      </c>
      <c r="BS25" s="536"/>
      <c r="BT25" s="573"/>
      <c r="BU25" s="573">
        <v>0</v>
      </c>
      <c r="BV25" s="536"/>
      <c r="BW25" s="536"/>
      <c r="BX25" s="536"/>
      <c r="BY25" s="581"/>
      <c r="BZ25" s="574">
        <v>0</v>
      </c>
      <c r="CA25" s="536"/>
      <c r="CB25" s="574"/>
      <c r="CC25" s="574">
        <v>0</v>
      </c>
      <c r="CD25" s="536"/>
      <c r="CE25" s="536"/>
      <c r="CF25" s="536"/>
      <c r="CG25" s="581"/>
      <c r="CH25" s="574">
        <v>0</v>
      </c>
      <c r="CI25" s="536"/>
      <c r="CJ25" s="574"/>
      <c r="CK25" s="574">
        <v>0</v>
      </c>
      <c r="CL25" s="536"/>
      <c r="CM25" s="536"/>
      <c r="CN25" s="536"/>
      <c r="CO25" s="581"/>
      <c r="CP25" s="574">
        <v>0</v>
      </c>
      <c r="CQ25" s="536"/>
      <c r="CR25" s="574"/>
      <c r="CS25" s="574">
        <v>0</v>
      </c>
      <c r="CT25" s="536"/>
      <c r="CU25" s="536"/>
      <c r="CV25" s="536"/>
      <c r="CW25" s="581"/>
      <c r="CX25" s="574">
        <v>0</v>
      </c>
      <c r="CY25" s="536"/>
      <c r="CZ25" s="574"/>
      <c r="DA25" s="574">
        <v>0</v>
      </c>
      <c r="DB25" s="574"/>
      <c r="DC25" s="574"/>
      <c r="DD25" s="574"/>
      <c r="DE25" s="607"/>
      <c r="DF25" s="574">
        <v>0</v>
      </c>
      <c r="DG25" s="536"/>
      <c r="DH25" s="574"/>
      <c r="DI25" s="574">
        <v>0</v>
      </c>
      <c r="DJ25" s="574"/>
      <c r="DK25" s="574"/>
      <c r="DL25" s="606"/>
      <c r="DM25" s="581"/>
      <c r="DN25" s="574">
        <v>0</v>
      </c>
      <c r="DO25" s="574"/>
      <c r="DP25" s="574"/>
      <c r="DQ25" s="574">
        <v>0</v>
      </c>
      <c r="DR25" s="574"/>
      <c r="DS25" s="574"/>
      <c r="DT25" s="606"/>
      <c r="DU25" s="581"/>
      <c r="DV25" s="574">
        <v>0</v>
      </c>
      <c r="DW25" s="574"/>
      <c r="DX25" s="574"/>
      <c r="DY25" s="574">
        <v>0</v>
      </c>
      <c r="DZ25" s="574"/>
      <c r="EA25" s="606"/>
      <c r="EB25" s="606"/>
      <c r="EC25" s="581"/>
      <c r="ED25" s="574">
        <v>0</v>
      </c>
      <c r="EE25" s="536"/>
      <c r="EF25" s="574"/>
      <c r="EG25" s="574">
        <v>0</v>
      </c>
      <c r="EH25" s="606"/>
      <c r="EI25" s="606"/>
      <c r="EJ25" s="606"/>
      <c r="EK25" s="581"/>
      <c r="EL25" s="574">
        <v>0</v>
      </c>
      <c r="EM25" s="536"/>
      <c r="EN25" s="574"/>
      <c r="EO25" s="574">
        <v>0</v>
      </c>
      <c r="EP25" s="574"/>
      <c r="EQ25" s="536"/>
      <c r="ER25" s="606"/>
      <c r="ES25" s="581"/>
      <c r="ET25" s="574">
        <v>0</v>
      </c>
      <c r="EU25" s="536"/>
      <c r="EV25" s="574"/>
      <c r="EW25" s="574">
        <v>0</v>
      </c>
      <c r="EX25" s="574"/>
      <c r="EY25" s="536"/>
      <c r="EZ25" s="606"/>
      <c r="FA25" s="581"/>
      <c r="FB25" s="574">
        <v>0</v>
      </c>
      <c r="FC25" s="536"/>
      <c r="FD25" s="574"/>
      <c r="FE25" s="574">
        <v>0</v>
      </c>
      <c r="FF25" s="574"/>
      <c r="FG25" s="536"/>
      <c r="FH25" s="606"/>
      <c r="FI25" s="581"/>
      <c r="FJ25" s="574">
        <v>0</v>
      </c>
      <c r="FK25" s="536"/>
      <c r="FL25" s="574"/>
      <c r="FM25" s="574">
        <v>0</v>
      </c>
      <c r="FN25" s="574"/>
      <c r="FO25" s="536"/>
      <c r="FP25" s="574"/>
      <c r="FQ25" s="581"/>
      <c r="FR25" s="574">
        <v>0</v>
      </c>
      <c r="FS25" s="536"/>
      <c r="FT25" s="574"/>
      <c r="FU25" s="574">
        <v>0</v>
      </c>
      <c r="FV25" s="573"/>
      <c r="FW25" s="573"/>
      <c r="FX25" s="573"/>
      <c r="FY25" s="607"/>
      <c r="FZ25" s="573">
        <v>0</v>
      </c>
      <c r="GA25" s="573"/>
      <c r="GB25" s="573"/>
      <c r="GC25" s="573">
        <v>0</v>
      </c>
      <c r="GD25" s="610">
        <v>0</v>
      </c>
      <c r="GE25" s="610">
        <v>77700000</v>
      </c>
      <c r="GF25" s="610">
        <v>0</v>
      </c>
      <c r="GG25" s="610">
        <v>0</v>
      </c>
      <c r="GH25" s="610">
        <v>0</v>
      </c>
      <c r="GI25" s="610">
        <v>0</v>
      </c>
      <c r="GJ25" s="610"/>
      <c r="GK25" s="598">
        <v>77700000</v>
      </c>
      <c r="GL25" s="535"/>
      <c r="GM25" s="535"/>
    </row>
    <row r="26" spans="1:196" s="36" customFormat="1" ht="15" customHeight="1" x14ac:dyDescent="0.25">
      <c r="A26" s="108" t="s">
        <v>359</v>
      </c>
      <c r="B26" s="632">
        <v>0</v>
      </c>
      <c r="C26" s="632">
        <v>80174192</v>
      </c>
      <c r="D26" s="632">
        <v>0</v>
      </c>
      <c r="E26" s="632">
        <v>0</v>
      </c>
      <c r="F26" s="632">
        <v>0</v>
      </c>
      <c r="G26" s="632">
        <v>0</v>
      </c>
      <c r="H26" s="632"/>
      <c r="I26" s="632">
        <v>80174192</v>
      </c>
      <c r="J26" s="632">
        <v>0</v>
      </c>
      <c r="K26" s="632">
        <v>236504463</v>
      </c>
      <c r="L26" s="632">
        <v>0</v>
      </c>
      <c r="M26" s="632">
        <v>0</v>
      </c>
      <c r="N26" s="632">
        <v>0</v>
      </c>
      <c r="O26" s="632">
        <v>0</v>
      </c>
      <c r="P26" s="632"/>
      <c r="Q26" s="632">
        <v>236504463</v>
      </c>
      <c r="R26" s="632">
        <v>0</v>
      </c>
      <c r="S26" s="632">
        <v>84232851</v>
      </c>
      <c r="T26" s="632">
        <v>0</v>
      </c>
      <c r="U26" s="632">
        <v>0</v>
      </c>
      <c r="V26" s="632">
        <v>0</v>
      </c>
      <c r="W26" s="632">
        <v>0</v>
      </c>
      <c r="X26" s="632"/>
      <c r="Y26" s="632">
        <v>84232851</v>
      </c>
      <c r="Z26" s="632">
        <v>0</v>
      </c>
      <c r="AA26" s="632">
        <v>426767108</v>
      </c>
      <c r="AB26" s="632">
        <v>0</v>
      </c>
      <c r="AC26" s="632">
        <v>0</v>
      </c>
      <c r="AD26" s="632">
        <v>0</v>
      </c>
      <c r="AE26" s="632">
        <v>0</v>
      </c>
      <c r="AF26" s="632"/>
      <c r="AG26" s="632">
        <v>426767108</v>
      </c>
      <c r="AH26" s="632">
        <v>0</v>
      </c>
      <c r="AI26" s="632">
        <v>56758194</v>
      </c>
      <c r="AJ26" s="632">
        <v>0</v>
      </c>
      <c r="AK26" s="632">
        <v>0</v>
      </c>
      <c r="AL26" s="632">
        <v>0</v>
      </c>
      <c r="AM26" s="632">
        <v>0</v>
      </c>
      <c r="AN26" s="632"/>
      <c r="AO26" s="632">
        <v>56758194</v>
      </c>
      <c r="AP26" s="632">
        <v>0</v>
      </c>
      <c r="AQ26" s="632">
        <v>182490634</v>
      </c>
      <c r="AR26" s="632">
        <v>0</v>
      </c>
      <c r="AS26" s="632">
        <v>0</v>
      </c>
      <c r="AT26" s="632">
        <v>0</v>
      </c>
      <c r="AU26" s="632">
        <v>0</v>
      </c>
      <c r="AV26" s="632"/>
      <c r="AW26" s="632">
        <v>182490634</v>
      </c>
      <c r="AX26" s="632">
        <v>0</v>
      </c>
      <c r="AY26" s="632">
        <v>2581226996</v>
      </c>
      <c r="AZ26" s="632">
        <v>0</v>
      </c>
      <c r="BA26" s="632">
        <v>0</v>
      </c>
      <c r="BB26" s="632">
        <v>0</v>
      </c>
      <c r="BC26" s="632">
        <v>0</v>
      </c>
      <c r="BD26" s="632"/>
      <c r="BE26" s="632">
        <v>2581226996</v>
      </c>
      <c r="BF26" s="632">
        <v>0</v>
      </c>
      <c r="BG26" s="632">
        <v>0</v>
      </c>
      <c r="BH26" s="632">
        <v>0</v>
      </c>
      <c r="BI26" s="632">
        <v>0</v>
      </c>
      <c r="BJ26" s="632">
        <v>0</v>
      </c>
      <c r="BK26" s="632">
        <v>0</v>
      </c>
      <c r="BL26" s="632"/>
      <c r="BM26" s="632">
        <v>0</v>
      </c>
      <c r="BN26" s="632">
        <v>0</v>
      </c>
      <c r="BO26" s="632">
        <v>435417899</v>
      </c>
      <c r="BP26" s="632">
        <v>0</v>
      </c>
      <c r="BQ26" s="632">
        <v>0</v>
      </c>
      <c r="BR26" s="632">
        <v>0</v>
      </c>
      <c r="BS26" s="632">
        <v>0</v>
      </c>
      <c r="BT26" s="632"/>
      <c r="BU26" s="632">
        <v>435417899</v>
      </c>
      <c r="BV26" s="632">
        <v>0</v>
      </c>
      <c r="BW26" s="632">
        <v>6230216639</v>
      </c>
      <c r="BX26" s="632">
        <v>0</v>
      </c>
      <c r="BY26" s="632">
        <v>0</v>
      </c>
      <c r="BZ26" s="632">
        <v>0</v>
      </c>
      <c r="CA26" s="632">
        <v>0</v>
      </c>
      <c r="CB26" s="632"/>
      <c r="CC26" s="632">
        <v>6230216639</v>
      </c>
      <c r="CD26" s="632">
        <v>0</v>
      </c>
      <c r="CE26" s="632">
        <v>646368041</v>
      </c>
      <c r="CF26" s="632">
        <v>0</v>
      </c>
      <c r="CG26" s="632">
        <v>0</v>
      </c>
      <c r="CH26" s="632">
        <v>0</v>
      </c>
      <c r="CI26" s="632">
        <v>0</v>
      </c>
      <c r="CJ26" s="632"/>
      <c r="CK26" s="632">
        <v>646368041</v>
      </c>
      <c r="CL26" s="632">
        <v>0</v>
      </c>
      <c r="CM26" s="632">
        <v>140208039</v>
      </c>
      <c r="CN26" s="632">
        <v>0</v>
      </c>
      <c r="CO26" s="632">
        <v>0</v>
      </c>
      <c r="CP26" s="632">
        <v>0</v>
      </c>
      <c r="CQ26" s="632">
        <v>0</v>
      </c>
      <c r="CR26" s="632"/>
      <c r="CS26" s="632">
        <v>140208039</v>
      </c>
      <c r="CT26" s="632">
        <v>0</v>
      </c>
      <c r="CU26" s="632">
        <v>11035040</v>
      </c>
      <c r="CV26" s="632">
        <v>0</v>
      </c>
      <c r="CW26" s="632">
        <v>0</v>
      </c>
      <c r="CX26" s="632">
        <v>0</v>
      </c>
      <c r="CY26" s="632">
        <v>0</v>
      </c>
      <c r="CZ26" s="632"/>
      <c r="DA26" s="632">
        <v>11035040</v>
      </c>
      <c r="DB26" s="613">
        <v>0</v>
      </c>
      <c r="DC26" s="613">
        <v>0</v>
      </c>
      <c r="DD26" s="613">
        <v>0</v>
      </c>
      <c r="DE26" s="613">
        <v>0</v>
      </c>
      <c r="DF26" s="613">
        <v>0</v>
      </c>
      <c r="DG26" s="632">
        <v>0</v>
      </c>
      <c r="DH26" s="613"/>
      <c r="DI26" s="613">
        <v>0</v>
      </c>
      <c r="DJ26" s="632">
        <v>0</v>
      </c>
      <c r="DK26" s="632">
        <v>0</v>
      </c>
      <c r="DL26" s="632">
        <v>0</v>
      </c>
      <c r="DM26" s="632">
        <v>0</v>
      </c>
      <c r="DN26" s="632">
        <v>0</v>
      </c>
      <c r="DO26" s="632">
        <v>0</v>
      </c>
      <c r="DP26" s="632"/>
      <c r="DQ26" s="632">
        <v>0</v>
      </c>
      <c r="DR26" s="632">
        <v>0</v>
      </c>
      <c r="DS26" s="632">
        <v>0</v>
      </c>
      <c r="DT26" s="632">
        <v>0</v>
      </c>
      <c r="DU26" s="632">
        <v>0</v>
      </c>
      <c r="DV26" s="632">
        <v>0</v>
      </c>
      <c r="DW26" s="632">
        <v>0</v>
      </c>
      <c r="DX26" s="632"/>
      <c r="DY26" s="632">
        <v>0</v>
      </c>
      <c r="DZ26" s="632">
        <v>0</v>
      </c>
      <c r="EA26" s="632">
        <v>0</v>
      </c>
      <c r="EB26" s="632">
        <v>0</v>
      </c>
      <c r="EC26" s="632">
        <v>0</v>
      </c>
      <c r="ED26" s="632">
        <v>0</v>
      </c>
      <c r="EE26" s="632">
        <v>0</v>
      </c>
      <c r="EF26" s="632"/>
      <c r="EG26" s="632">
        <v>0</v>
      </c>
      <c r="EH26" s="632">
        <v>0</v>
      </c>
      <c r="EI26" s="632">
        <v>0</v>
      </c>
      <c r="EJ26" s="632">
        <v>0</v>
      </c>
      <c r="EK26" s="632">
        <v>0</v>
      </c>
      <c r="EL26" s="632">
        <v>0</v>
      </c>
      <c r="EM26" s="632">
        <v>0</v>
      </c>
      <c r="EN26" s="632"/>
      <c r="EO26" s="632">
        <v>0</v>
      </c>
      <c r="EP26" s="632">
        <v>0</v>
      </c>
      <c r="EQ26" s="632">
        <v>0</v>
      </c>
      <c r="ER26" s="632">
        <v>0</v>
      </c>
      <c r="ES26" s="632">
        <v>0</v>
      </c>
      <c r="ET26" s="632">
        <v>0</v>
      </c>
      <c r="EU26" s="632">
        <v>0</v>
      </c>
      <c r="EV26" s="632"/>
      <c r="EW26" s="632">
        <v>0</v>
      </c>
      <c r="EX26" s="632">
        <v>0</v>
      </c>
      <c r="EY26" s="632">
        <v>0</v>
      </c>
      <c r="EZ26" s="632">
        <v>0</v>
      </c>
      <c r="FA26" s="632">
        <v>0</v>
      </c>
      <c r="FB26" s="632">
        <v>0</v>
      </c>
      <c r="FC26" s="632">
        <v>0</v>
      </c>
      <c r="FD26" s="632"/>
      <c r="FE26" s="632">
        <v>0</v>
      </c>
      <c r="FF26" s="632">
        <v>0</v>
      </c>
      <c r="FG26" s="632">
        <v>0</v>
      </c>
      <c r="FH26" s="632">
        <v>0</v>
      </c>
      <c r="FI26" s="632">
        <v>0</v>
      </c>
      <c r="FJ26" s="632">
        <v>0</v>
      </c>
      <c r="FK26" s="632">
        <v>0</v>
      </c>
      <c r="FL26" s="632"/>
      <c r="FM26" s="632">
        <v>0</v>
      </c>
      <c r="FN26" s="632">
        <v>0</v>
      </c>
      <c r="FO26" s="632">
        <v>0</v>
      </c>
      <c r="FP26" s="632">
        <v>0</v>
      </c>
      <c r="FQ26" s="632">
        <v>0</v>
      </c>
      <c r="FR26" s="632">
        <v>0</v>
      </c>
      <c r="FS26" s="632">
        <v>0</v>
      </c>
      <c r="FT26" s="632"/>
      <c r="FU26" s="632">
        <v>0</v>
      </c>
      <c r="FV26" s="613">
        <v>0</v>
      </c>
      <c r="FW26" s="613">
        <v>0</v>
      </c>
      <c r="FX26" s="613">
        <v>0</v>
      </c>
      <c r="FY26" s="616">
        <v>0</v>
      </c>
      <c r="FZ26" s="613">
        <v>0</v>
      </c>
      <c r="GA26" s="613">
        <v>0</v>
      </c>
      <c r="GB26" s="613"/>
      <c r="GC26" s="613">
        <v>0</v>
      </c>
      <c r="GD26" s="613">
        <v>0</v>
      </c>
      <c r="GE26" s="613">
        <v>11111400096</v>
      </c>
      <c r="GF26" s="613">
        <v>0</v>
      </c>
      <c r="GG26" s="613">
        <v>0</v>
      </c>
      <c r="GH26" s="613">
        <v>0</v>
      </c>
      <c r="GI26" s="613">
        <v>0</v>
      </c>
      <c r="GJ26" s="613"/>
      <c r="GK26" s="613">
        <v>11111400096</v>
      </c>
      <c r="GL26" s="583"/>
      <c r="GM26" s="583"/>
    </row>
    <row r="27" spans="1:196" s="5" customFormat="1" ht="15" customHeight="1" x14ac:dyDescent="0.25">
      <c r="A27" s="36" t="s">
        <v>210</v>
      </c>
      <c r="B27" s="606"/>
      <c r="C27" s="606">
        <v>1003300</v>
      </c>
      <c r="D27" s="606"/>
      <c r="E27" s="581"/>
      <c r="F27" s="551">
        <v>0</v>
      </c>
      <c r="G27" s="606"/>
      <c r="H27" s="551"/>
      <c r="I27" s="574">
        <v>1003300</v>
      </c>
      <c r="J27" s="606"/>
      <c r="K27" s="606"/>
      <c r="L27" s="606"/>
      <c r="M27" s="581"/>
      <c r="N27" s="551">
        <v>0</v>
      </c>
      <c r="O27" s="606"/>
      <c r="P27" s="551"/>
      <c r="Q27" s="574">
        <v>0</v>
      </c>
      <c r="R27" s="551"/>
      <c r="S27" s="551">
        <v>276695000</v>
      </c>
      <c r="T27" s="606"/>
      <c r="U27" s="581"/>
      <c r="V27" s="551">
        <v>0</v>
      </c>
      <c r="W27" s="551"/>
      <c r="X27" s="551"/>
      <c r="Y27" s="574">
        <v>276695000</v>
      </c>
      <c r="Z27" s="606"/>
      <c r="AA27" s="606">
        <v>1100000</v>
      </c>
      <c r="AB27" s="606"/>
      <c r="AC27" s="581">
        <v>0</v>
      </c>
      <c r="AD27" s="551">
        <v>0</v>
      </c>
      <c r="AE27" s="606"/>
      <c r="AF27" s="551"/>
      <c r="AG27" s="574">
        <v>1100000</v>
      </c>
      <c r="AH27" s="606"/>
      <c r="AI27" s="606"/>
      <c r="AJ27" s="606"/>
      <c r="AK27" s="581"/>
      <c r="AL27" s="551">
        <v>0</v>
      </c>
      <c r="AM27" s="606"/>
      <c r="AN27" s="551"/>
      <c r="AO27" s="574">
        <v>0</v>
      </c>
      <c r="AP27" s="606"/>
      <c r="AQ27" s="606">
        <v>50872900</v>
      </c>
      <c r="AR27" s="606"/>
      <c r="AS27" s="581"/>
      <c r="AT27" s="551">
        <v>0</v>
      </c>
      <c r="AU27" s="606"/>
      <c r="AV27" s="551"/>
      <c r="AW27" s="574">
        <v>50872900</v>
      </c>
      <c r="AX27" s="606"/>
      <c r="AY27" s="612"/>
      <c r="AZ27" s="612"/>
      <c r="BA27" s="612"/>
      <c r="BB27" s="552">
        <v>0</v>
      </c>
      <c r="BC27" s="612"/>
      <c r="BD27" s="552"/>
      <c r="BE27" s="573">
        <v>0</v>
      </c>
      <c r="BF27" s="552"/>
      <c r="BG27" s="612"/>
      <c r="BH27" s="552"/>
      <c r="BI27" s="612"/>
      <c r="BJ27" s="552">
        <v>0</v>
      </c>
      <c r="BK27" s="612"/>
      <c r="BL27" s="552"/>
      <c r="BM27" s="573">
        <v>0</v>
      </c>
      <c r="BN27" s="612"/>
      <c r="BO27" s="612">
        <v>195064699</v>
      </c>
      <c r="BP27" s="612"/>
      <c r="BQ27" s="612"/>
      <c r="BR27" s="552">
        <v>0</v>
      </c>
      <c r="BS27" s="612"/>
      <c r="BT27" s="552"/>
      <c r="BU27" s="573">
        <v>195064699</v>
      </c>
      <c r="BV27" s="612"/>
      <c r="BW27" s="612">
        <v>183326000</v>
      </c>
      <c r="BX27" s="606"/>
      <c r="BY27" s="581"/>
      <c r="BZ27" s="551">
        <v>0</v>
      </c>
      <c r="CA27" s="606"/>
      <c r="CB27" s="551"/>
      <c r="CC27" s="574">
        <v>183326000</v>
      </c>
      <c r="CD27" s="606"/>
      <c r="CE27" s="606"/>
      <c r="CF27" s="606"/>
      <c r="CG27" s="581"/>
      <c r="CH27" s="551">
        <v>0</v>
      </c>
      <c r="CI27" s="606"/>
      <c r="CJ27" s="551"/>
      <c r="CK27" s="574">
        <v>0</v>
      </c>
      <c r="CL27" s="606"/>
      <c r="CM27" s="606">
        <v>132698500</v>
      </c>
      <c r="CN27" s="606"/>
      <c r="CO27" s="581"/>
      <c r="CP27" s="551">
        <v>0</v>
      </c>
      <c r="CQ27" s="606"/>
      <c r="CR27" s="551"/>
      <c r="CS27" s="574">
        <v>132698500</v>
      </c>
      <c r="CT27" s="606"/>
      <c r="CU27" s="606">
        <v>635000</v>
      </c>
      <c r="CV27" s="606"/>
      <c r="CW27" s="581"/>
      <c r="CX27" s="551">
        <v>0</v>
      </c>
      <c r="CY27" s="606"/>
      <c r="CZ27" s="551"/>
      <c r="DA27" s="574">
        <v>635000</v>
      </c>
      <c r="DB27" s="551"/>
      <c r="DC27" s="551"/>
      <c r="DD27" s="551"/>
      <c r="DE27" s="566"/>
      <c r="DF27" s="551">
        <v>0</v>
      </c>
      <c r="DG27" s="606"/>
      <c r="DH27" s="551"/>
      <c r="DI27" s="574">
        <v>0</v>
      </c>
      <c r="DJ27" s="551"/>
      <c r="DK27" s="551"/>
      <c r="DL27" s="606"/>
      <c r="DM27" s="581"/>
      <c r="DN27" s="551">
        <v>0</v>
      </c>
      <c r="DO27" s="551"/>
      <c r="DP27" s="551"/>
      <c r="DQ27" s="574">
        <v>0</v>
      </c>
      <c r="DR27" s="551"/>
      <c r="DS27" s="551"/>
      <c r="DT27" s="606"/>
      <c r="DU27" s="581"/>
      <c r="DV27" s="551">
        <v>0</v>
      </c>
      <c r="DW27" s="551"/>
      <c r="DX27" s="551"/>
      <c r="DY27" s="574">
        <v>0</v>
      </c>
      <c r="DZ27" s="551"/>
      <c r="EA27" s="606"/>
      <c r="EB27" s="606"/>
      <c r="EC27" s="581"/>
      <c r="ED27" s="551">
        <v>0</v>
      </c>
      <c r="EE27" s="606"/>
      <c r="EF27" s="551"/>
      <c r="EG27" s="574">
        <v>0</v>
      </c>
      <c r="EH27" s="606"/>
      <c r="EI27" s="606"/>
      <c r="EJ27" s="606"/>
      <c r="EK27" s="581"/>
      <c r="EL27" s="551">
        <v>0</v>
      </c>
      <c r="EM27" s="606"/>
      <c r="EN27" s="551"/>
      <c r="EO27" s="574">
        <v>0</v>
      </c>
      <c r="EP27" s="551"/>
      <c r="EQ27" s="606"/>
      <c r="ER27" s="606"/>
      <c r="ES27" s="581"/>
      <c r="ET27" s="551">
        <v>0</v>
      </c>
      <c r="EU27" s="606"/>
      <c r="EV27" s="551"/>
      <c r="EW27" s="574">
        <v>0</v>
      </c>
      <c r="EX27" s="551"/>
      <c r="EY27" s="606"/>
      <c r="EZ27" s="606"/>
      <c r="FA27" s="581"/>
      <c r="FB27" s="551">
        <v>0</v>
      </c>
      <c r="FC27" s="606"/>
      <c r="FD27" s="551"/>
      <c r="FE27" s="574">
        <v>0</v>
      </c>
      <c r="FF27" s="551"/>
      <c r="FG27" s="606"/>
      <c r="FH27" s="606"/>
      <c r="FI27" s="581"/>
      <c r="FJ27" s="551">
        <v>0</v>
      </c>
      <c r="FK27" s="606"/>
      <c r="FL27" s="551"/>
      <c r="FM27" s="574">
        <v>0</v>
      </c>
      <c r="FN27" s="551"/>
      <c r="FO27" s="606"/>
      <c r="FP27" s="551"/>
      <c r="FQ27" s="581"/>
      <c r="FR27" s="551">
        <v>0</v>
      </c>
      <c r="FS27" s="606"/>
      <c r="FT27" s="551"/>
      <c r="FU27" s="574">
        <v>0</v>
      </c>
      <c r="FV27" s="552"/>
      <c r="FW27" s="552"/>
      <c r="FX27" s="552"/>
      <c r="FY27" s="566"/>
      <c r="FZ27" s="552">
        <v>0</v>
      </c>
      <c r="GA27" s="552"/>
      <c r="GB27" s="552"/>
      <c r="GC27" s="573">
        <v>0</v>
      </c>
      <c r="GD27" s="610">
        <v>0</v>
      </c>
      <c r="GE27" s="610">
        <v>841395399</v>
      </c>
      <c r="GF27" s="610">
        <v>0</v>
      </c>
      <c r="GG27" s="610">
        <v>0</v>
      </c>
      <c r="GH27" s="610">
        <v>0</v>
      </c>
      <c r="GI27" s="610">
        <v>0</v>
      </c>
      <c r="GJ27" s="558"/>
      <c r="GK27" s="598">
        <v>841395399</v>
      </c>
      <c r="GL27" s="535"/>
      <c r="GM27" s="535"/>
    </row>
    <row r="28" spans="1:196" s="5" customFormat="1" ht="15" customHeight="1" x14ac:dyDescent="0.25">
      <c r="A28" s="36" t="s">
        <v>211</v>
      </c>
      <c r="B28" s="583"/>
      <c r="C28" s="583"/>
      <c r="D28" s="583"/>
      <c r="E28" s="581"/>
      <c r="F28" s="551">
        <v>0</v>
      </c>
      <c r="G28" s="583"/>
      <c r="H28" s="551"/>
      <c r="I28" s="574">
        <v>0</v>
      </c>
      <c r="J28" s="612"/>
      <c r="K28" s="612"/>
      <c r="L28" s="612"/>
      <c r="M28" s="581"/>
      <c r="N28" s="551">
        <v>0</v>
      </c>
      <c r="O28" s="583"/>
      <c r="P28" s="551"/>
      <c r="Q28" s="574">
        <v>0</v>
      </c>
      <c r="R28" s="551"/>
      <c r="S28" s="551">
        <v>273689475</v>
      </c>
      <c r="T28" s="606"/>
      <c r="U28" s="581"/>
      <c r="V28" s="551">
        <v>0</v>
      </c>
      <c r="W28" s="551"/>
      <c r="X28" s="551"/>
      <c r="Y28" s="574">
        <v>273689475</v>
      </c>
      <c r="Z28" s="606"/>
      <c r="AA28" s="606"/>
      <c r="AB28" s="606"/>
      <c r="AC28" s="581"/>
      <c r="AD28" s="551">
        <v>0</v>
      </c>
      <c r="AE28" s="583"/>
      <c r="AF28" s="551"/>
      <c r="AG28" s="574">
        <v>0</v>
      </c>
      <c r="AH28" s="583"/>
      <c r="AI28" s="583"/>
      <c r="AJ28" s="583"/>
      <c r="AK28" s="581"/>
      <c r="AL28" s="551">
        <v>0</v>
      </c>
      <c r="AM28" s="583"/>
      <c r="AN28" s="551"/>
      <c r="AO28" s="574">
        <v>0</v>
      </c>
      <c r="AP28" s="583"/>
      <c r="AQ28" s="583"/>
      <c r="AR28" s="583"/>
      <c r="AS28" s="581"/>
      <c r="AT28" s="551">
        <v>0</v>
      </c>
      <c r="AU28" s="583"/>
      <c r="AV28" s="551"/>
      <c r="AW28" s="574">
        <v>0</v>
      </c>
      <c r="AX28" s="583"/>
      <c r="AY28" s="583"/>
      <c r="AZ28" s="583"/>
      <c r="BA28" s="612"/>
      <c r="BB28" s="552">
        <v>0</v>
      </c>
      <c r="BC28" s="583"/>
      <c r="BD28" s="552"/>
      <c r="BE28" s="573">
        <v>0</v>
      </c>
      <c r="BF28" s="552"/>
      <c r="BG28" s="583"/>
      <c r="BH28" s="552"/>
      <c r="BI28" s="612"/>
      <c r="BJ28" s="552">
        <v>0</v>
      </c>
      <c r="BK28" s="583"/>
      <c r="BL28" s="552"/>
      <c r="BM28" s="573">
        <v>0</v>
      </c>
      <c r="BN28" s="583"/>
      <c r="BO28" s="583"/>
      <c r="BP28" s="583"/>
      <c r="BQ28" s="612"/>
      <c r="BR28" s="552">
        <v>0</v>
      </c>
      <c r="BS28" s="583"/>
      <c r="BT28" s="552"/>
      <c r="BU28" s="573">
        <v>0</v>
      </c>
      <c r="BV28" s="583"/>
      <c r="BW28" s="583">
        <v>1465588895</v>
      </c>
      <c r="BX28" s="583"/>
      <c r="BY28" s="581"/>
      <c r="BZ28" s="551">
        <v>0</v>
      </c>
      <c r="CA28" s="583"/>
      <c r="CB28" s="551"/>
      <c r="CC28" s="574">
        <v>1465588895</v>
      </c>
      <c r="CD28" s="583"/>
      <c r="CE28" s="583"/>
      <c r="CF28" s="583"/>
      <c r="CG28" s="581"/>
      <c r="CH28" s="551">
        <v>0</v>
      </c>
      <c r="CI28" s="583"/>
      <c r="CJ28" s="551"/>
      <c r="CK28" s="574">
        <v>0</v>
      </c>
      <c r="CL28" s="583"/>
      <c r="CM28" s="583">
        <v>30000000</v>
      </c>
      <c r="CN28" s="583"/>
      <c r="CO28" s="581"/>
      <c r="CP28" s="551">
        <v>0</v>
      </c>
      <c r="CQ28" s="583"/>
      <c r="CR28" s="551"/>
      <c r="CS28" s="574">
        <v>30000000</v>
      </c>
      <c r="CT28" s="583"/>
      <c r="CU28" s="583"/>
      <c r="CV28" s="583"/>
      <c r="CW28" s="581"/>
      <c r="CX28" s="551">
        <v>0</v>
      </c>
      <c r="CY28" s="583"/>
      <c r="CZ28" s="551"/>
      <c r="DA28" s="574">
        <v>0</v>
      </c>
      <c r="DB28" s="551"/>
      <c r="DC28" s="551"/>
      <c r="DD28" s="551"/>
      <c r="DE28" s="566"/>
      <c r="DF28" s="551">
        <v>0</v>
      </c>
      <c r="DG28" s="583"/>
      <c r="DH28" s="551"/>
      <c r="DI28" s="574">
        <v>0</v>
      </c>
      <c r="DJ28" s="551"/>
      <c r="DK28" s="551"/>
      <c r="DL28" s="606"/>
      <c r="DM28" s="581"/>
      <c r="DN28" s="551">
        <v>0</v>
      </c>
      <c r="DO28" s="551"/>
      <c r="DP28" s="551"/>
      <c r="DQ28" s="574">
        <v>0</v>
      </c>
      <c r="DR28" s="551"/>
      <c r="DS28" s="551"/>
      <c r="DT28" s="606"/>
      <c r="DU28" s="581"/>
      <c r="DV28" s="551">
        <v>0</v>
      </c>
      <c r="DW28" s="551"/>
      <c r="DX28" s="551"/>
      <c r="DY28" s="574">
        <v>0</v>
      </c>
      <c r="DZ28" s="551"/>
      <c r="EA28" s="606"/>
      <c r="EB28" s="606"/>
      <c r="EC28" s="581"/>
      <c r="ED28" s="551">
        <v>0</v>
      </c>
      <c r="EE28" s="583"/>
      <c r="EF28" s="551"/>
      <c r="EG28" s="574">
        <v>0</v>
      </c>
      <c r="EH28" s="606"/>
      <c r="EI28" s="606"/>
      <c r="EJ28" s="606"/>
      <c r="EK28" s="581"/>
      <c r="EL28" s="551">
        <v>0</v>
      </c>
      <c r="EM28" s="583"/>
      <c r="EN28" s="551"/>
      <c r="EO28" s="574">
        <v>0</v>
      </c>
      <c r="EP28" s="551"/>
      <c r="EQ28" s="583"/>
      <c r="ER28" s="606"/>
      <c r="ES28" s="581"/>
      <c r="ET28" s="551">
        <v>0</v>
      </c>
      <c r="EU28" s="583"/>
      <c r="EV28" s="551"/>
      <c r="EW28" s="574">
        <v>0</v>
      </c>
      <c r="EX28" s="551"/>
      <c r="EY28" s="583"/>
      <c r="EZ28" s="606"/>
      <c r="FA28" s="581"/>
      <c r="FB28" s="551">
        <v>0</v>
      </c>
      <c r="FC28" s="583"/>
      <c r="FD28" s="551"/>
      <c r="FE28" s="574">
        <v>0</v>
      </c>
      <c r="FF28" s="551"/>
      <c r="FG28" s="583"/>
      <c r="FH28" s="606"/>
      <c r="FI28" s="581"/>
      <c r="FJ28" s="551">
        <v>0</v>
      </c>
      <c r="FK28" s="583"/>
      <c r="FL28" s="551"/>
      <c r="FM28" s="574">
        <v>0</v>
      </c>
      <c r="FN28" s="551"/>
      <c r="FO28" s="583"/>
      <c r="FP28" s="551"/>
      <c r="FQ28" s="581"/>
      <c r="FR28" s="551">
        <v>0</v>
      </c>
      <c r="FS28" s="583"/>
      <c r="FT28" s="551"/>
      <c r="FU28" s="574">
        <v>0</v>
      </c>
      <c r="FV28" s="552"/>
      <c r="FW28" s="552"/>
      <c r="FX28" s="552"/>
      <c r="FY28" s="566"/>
      <c r="FZ28" s="552">
        <v>0</v>
      </c>
      <c r="GA28" s="552"/>
      <c r="GB28" s="552"/>
      <c r="GC28" s="573">
        <v>0</v>
      </c>
      <c r="GD28" s="610">
        <v>0</v>
      </c>
      <c r="GE28" s="610">
        <v>1769278370</v>
      </c>
      <c r="GF28" s="610">
        <v>0</v>
      </c>
      <c r="GG28" s="610">
        <v>0</v>
      </c>
      <c r="GH28" s="610">
        <v>0</v>
      </c>
      <c r="GI28" s="610">
        <v>0</v>
      </c>
      <c r="GJ28" s="558"/>
      <c r="GK28" s="598">
        <v>1769278370</v>
      </c>
      <c r="GL28" s="535"/>
      <c r="GM28" s="535"/>
      <c r="GN28" s="105"/>
    </row>
    <row r="29" spans="1:196" s="5" customFormat="1" ht="15" hidden="1" customHeight="1" x14ac:dyDescent="0.25">
      <c r="A29" s="36" t="s">
        <v>212</v>
      </c>
      <c r="B29" s="606"/>
      <c r="C29" s="606"/>
      <c r="D29" s="606"/>
      <c r="E29" s="581"/>
      <c r="F29" s="574"/>
      <c r="G29" s="606"/>
      <c r="H29" s="574"/>
      <c r="I29" s="574"/>
      <c r="J29" s="606"/>
      <c r="K29" s="606"/>
      <c r="L29" s="606"/>
      <c r="M29" s="581"/>
      <c r="N29" s="574"/>
      <c r="O29" s="606"/>
      <c r="P29" s="574"/>
      <c r="Q29" s="574"/>
      <c r="R29" s="574"/>
      <c r="S29" s="574"/>
      <c r="T29" s="606"/>
      <c r="U29" s="581"/>
      <c r="V29" s="574"/>
      <c r="W29" s="574"/>
      <c r="X29" s="574"/>
      <c r="Y29" s="574"/>
      <c r="Z29" s="606"/>
      <c r="AA29" s="606"/>
      <c r="AB29" s="606"/>
      <c r="AC29" s="581"/>
      <c r="AD29" s="574"/>
      <c r="AE29" s="606"/>
      <c r="AF29" s="574"/>
      <c r="AG29" s="574"/>
      <c r="AH29" s="606"/>
      <c r="AI29" s="606"/>
      <c r="AJ29" s="606"/>
      <c r="AK29" s="581"/>
      <c r="AL29" s="574"/>
      <c r="AM29" s="606"/>
      <c r="AN29" s="574"/>
      <c r="AO29" s="574"/>
      <c r="AP29" s="606"/>
      <c r="AQ29" s="606"/>
      <c r="AR29" s="606"/>
      <c r="AS29" s="581"/>
      <c r="AT29" s="574"/>
      <c r="AU29" s="606"/>
      <c r="AV29" s="574"/>
      <c r="AW29" s="574"/>
      <c r="AX29" s="606"/>
      <c r="AY29" s="612"/>
      <c r="AZ29" s="612"/>
      <c r="BA29" s="612"/>
      <c r="BB29" s="573"/>
      <c r="BC29" s="612"/>
      <c r="BD29" s="573"/>
      <c r="BE29" s="573"/>
      <c r="BF29" s="573"/>
      <c r="BG29" s="612"/>
      <c r="BH29" s="612"/>
      <c r="BI29" s="612"/>
      <c r="BJ29" s="573"/>
      <c r="BK29" s="612"/>
      <c r="BL29" s="573"/>
      <c r="BM29" s="573"/>
      <c r="BN29" s="612"/>
      <c r="BO29" s="612"/>
      <c r="BP29" s="612"/>
      <c r="BQ29" s="612"/>
      <c r="BR29" s="573"/>
      <c r="BS29" s="612"/>
      <c r="BT29" s="573"/>
      <c r="BU29" s="573"/>
      <c r="BV29" s="612"/>
      <c r="BW29" s="612"/>
      <c r="BX29" s="606"/>
      <c r="BY29" s="581"/>
      <c r="BZ29" s="574"/>
      <c r="CA29" s="606"/>
      <c r="CB29" s="574"/>
      <c r="CC29" s="574"/>
      <c r="CD29" s="606"/>
      <c r="CE29" s="606"/>
      <c r="CF29" s="606"/>
      <c r="CG29" s="581"/>
      <c r="CH29" s="574"/>
      <c r="CI29" s="606"/>
      <c r="CJ29" s="574"/>
      <c r="CK29" s="574"/>
      <c r="CL29" s="606"/>
      <c r="CM29" s="606"/>
      <c r="CN29" s="606"/>
      <c r="CO29" s="581"/>
      <c r="CP29" s="574"/>
      <c r="CQ29" s="606"/>
      <c r="CR29" s="574"/>
      <c r="CS29" s="574"/>
      <c r="CT29" s="606"/>
      <c r="CU29" s="606"/>
      <c r="CV29" s="606"/>
      <c r="CW29" s="581"/>
      <c r="CX29" s="574"/>
      <c r="CY29" s="606"/>
      <c r="CZ29" s="574"/>
      <c r="DA29" s="574"/>
      <c r="DB29" s="574"/>
      <c r="DC29" s="574"/>
      <c r="DD29" s="574"/>
      <c r="DE29" s="607"/>
      <c r="DF29" s="574"/>
      <c r="DG29" s="606"/>
      <c r="DH29" s="574"/>
      <c r="DI29" s="574"/>
      <c r="DJ29" s="574"/>
      <c r="DK29" s="574"/>
      <c r="DL29" s="606"/>
      <c r="DM29" s="581"/>
      <c r="DN29" s="574"/>
      <c r="DO29" s="574"/>
      <c r="DP29" s="574"/>
      <c r="DQ29" s="574"/>
      <c r="DR29" s="574"/>
      <c r="DS29" s="574"/>
      <c r="DT29" s="606"/>
      <c r="DU29" s="581"/>
      <c r="DV29" s="574"/>
      <c r="DW29" s="574"/>
      <c r="DX29" s="574"/>
      <c r="DY29" s="574"/>
      <c r="DZ29" s="574"/>
      <c r="EA29" s="606"/>
      <c r="EB29" s="606"/>
      <c r="EC29" s="581"/>
      <c r="ED29" s="574"/>
      <c r="EE29" s="606"/>
      <c r="EF29" s="574"/>
      <c r="EG29" s="574"/>
      <c r="EH29" s="606"/>
      <c r="EI29" s="606"/>
      <c r="EJ29" s="606"/>
      <c r="EK29" s="581"/>
      <c r="EL29" s="574"/>
      <c r="EM29" s="606"/>
      <c r="EN29" s="574"/>
      <c r="EO29" s="574"/>
      <c r="EP29" s="574"/>
      <c r="EQ29" s="606"/>
      <c r="ER29" s="606"/>
      <c r="ES29" s="581"/>
      <c r="ET29" s="574"/>
      <c r="EU29" s="606"/>
      <c r="EV29" s="574"/>
      <c r="EW29" s="574"/>
      <c r="EX29" s="574"/>
      <c r="EY29" s="606"/>
      <c r="EZ29" s="606"/>
      <c r="FA29" s="581"/>
      <c r="FB29" s="574"/>
      <c r="FC29" s="606"/>
      <c r="FD29" s="574"/>
      <c r="FE29" s="574"/>
      <c r="FF29" s="574"/>
      <c r="FG29" s="606"/>
      <c r="FH29" s="606"/>
      <c r="FI29" s="581"/>
      <c r="FJ29" s="574"/>
      <c r="FK29" s="606"/>
      <c r="FL29" s="574"/>
      <c r="FM29" s="574"/>
      <c r="FN29" s="574"/>
      <c r="FO29" s="606"/>
      <c r="FP29" s="606"/>
      <c r="FQ29" s="581"/>
      <c r="FR29" s="574"/>
      <c r="FS29" s="606"/>
      <c r="FT29" s="574"/>
      <c r="FU29" s="574"/>
      <c r="FV29" s="573"/>
      <c r="FW29" s="573"/>
      <c r="FX29" s="573"/>
      <c r="FY29" s="607"/>
      <c r="FZ29" s="573"/>
      <c r="GA29" s="573"/>
      <c r="GB29" s="573"/>
      <c r="GC29" s="573"/>
      <c r="GD29" s="610">
        <v>0</v>
      </c>
      <c r="GE29" s="610">
        <v>0</v>
      </c>
      <c r="GF29" s="610">
        <v>0</v>
      </c>
      <c r="GG29" s="610">
        <v>0</v>
      </c>
      <c r="GH29" s="610">
        <v>0</v>
      </c>
      <c r="GI29" s="610">
        <v>0</v>
      </c>
      <c r="GJ29" s="610"/>
      <c r="GK29" s="598"/>
      <c r="GL29" s="535"/>
      <c r="GM29" s="535"/>
    </row>
    <row r="30" spans="1:196" s="5" customFormat="1" ht="15" customHeight="1" x14ac:dyDescent="0.25">
      <c r="A30" s="32" t="s">
        <v>73</v>
      </c>
      <c r="B30" s="536"/>
      <c r="C30" s="536"/>
      <c r="D30" s="536"/>
      <c r="E30" s="581"/>
      <c r="F30" s="551">
        <v>0</v>
      </c>
      <c r="G30" s="536"/>
      <c r="H30" s="551"/>
      <c r="I30" s="574">
        <v>0</v>
      </c>
      <c r="J30" s="536"/>
      <c r="K30" s="536"/>
      <c r="L30" s="536"/>
      <c r="M30" s="581"/>
      <c r="N30" s="551">
        <v>0</v>
      </c>
      <c r="O30" s="536"/>
      <c r="P30" s="551"/>
      <c r="Q30" s="574">
        <v>0</v>
      </c>
      <c r="R30" s="551"/>
      <c r="S30" s="551"/>
      <c r="T30" s="606"/>
      <c r="U30" s="581"/>
      <c r="V30" s="551">
        <v>0</v>
      </c>
      <c r="W30" s="551"/>
      <c r="X30" s="551"/>
      <c r="Y30" s="574">
        <v>0</v>
      </c>
      <c r="Z30" s="606"/>
      <c r="AA30" s="606"/>
      <c r="AB30" s="606"/>
      <c r="AC30" s="581"/>
      <c r="AD30" s="551">
        <v>0</v>
      </c>
      <c r="AE30" s="536"/>
      <c r="AF30" s="551"/>
      <c r="AG30" s="574">
        <v>0</v>
      </c>
      <c r="AH30" s="536"/>
      <c r="AI30" s="536"/>
      <c r="AJ30" s="536"/>
      <c r="AK30" s="581"/>
      <c r="AL30" s="551">
        <v>0</v>
      </c>
      <c r="AM30" s="536"/>
      <c r="AN30" s="551"/>
      <c r="AO30" s="574">
        <v>0</v>
      </c>
      <c r="AP30" s="536"/>
      <c r="AQ30" s="536"/>
      <c r="AR30" s="536"/>
      <c r="AS30" s="581"/>
      <c r="AT30" s="551">
        <v>0</v>
      </c>
      <c r="AU30" s="536"/>
      <c r="AV30" s="551"/>
      <c r="AW30" s="574">
        <v>0</v>
      </c>
      <c r="AX30" s="536"/>
      <c r="AY30" s="536"/>
      <c r="AZ30" s="536"/>
      <c r="BA30" s="612"/>
      <c r="BB30" s="552">
        <v>0</v>
      </c>
      <c r="BC30" s="536"/>
      <c r="BD30" s="552"/>
      <c r="BE30" s="573">
        <v>0</v>
      </c>
      <c r="BF30" s="552"/>
      <c r="BG30" s="536"/>
      <c r="BH30" s="552"/>
      <c r="BI30" s="612"/>
      <c r="BJ30" s="552">
        <v>0</v>
      </c>
      <c r="BK30" s="536"/>
      <c r="BL30" s="552"/>
      <c r="BM30" s="573">
        <v>0</v>
      </c>
      <c r="BN30" s="536"/>
      <c r="BO30" s="536"/>
      <c r="BP30" s="536"/>
      <c r="BQ30" s="612"/>
      <c r="BR30" s="552">
        <v>0</v>
      </c>
      <c r="BS30" s="536"/>
      <c r="BT30" s="552"/>
      <c r="BU30" s="573">
        <v>0</v>
      </c>
      <c r="BV30" s="536"/>
      <c r="BW30" s="536">
        <v>470783</v>
      </c>
      <c r="BX30" s="536"/>
      <c r="BY30" s="581"/>
      <c r="BZ30" s="551">
        <v>0</v>
      </c>
      <c r="CA30" s="536"/>
      <c r="CB30" s="551"/>
      <c r="CC30" s="574">
        <v>470783</v>
      </c>
      <c r="CD30" s="536"/>
      <c r="CE30" s="536"/>
      <c r="CF30" s="536"/>
      <c r="CG30" s="581"/>
      <c r="CH30" s="551">
        <v>0</v>
      </c>
      <c r="CI30" s="536"/>
      <c r="CJ30" s="551"/>
      <c r="CK30" s="574">
        <v>0</v>
      </c>
      <c r="CL30" s="536"/>
      <c r="CM30" s="536"/>
      <c r="CN30" s="536"/>
      <c r="CO30" s="581"/>
      <c r="CP30" s="551">
        <v>0</v>
      </c>
      <c r="CQ30" s="536"/>
      <c r="CR30" s="551"/>
      <c r="CS30" s="574">
        <v>0</v>
      </c>
      <c r="CT30" s="536"/>
      <c r="CU30" s="536"/>
      <c r="CV30" s="536"/>
      <c r="CW30" s="581"/>
      <c r="CX30" s="551">
        <v>0</v>
      </c>
      <c r="CY30" s="536"/>
      <c r="CZ30" s="551"/>
      <c r="DA30" s="574">
        <v>0</v>
      </c>
      <c r="DB30" s="551"/>
      <c r="DC30" s="551"/>
      <c r="DD30" s="551"/>
      <c r="DE30" s="566"/>
      <c r="DF30" s="551">
        <v>0</v>
      </c>
      <c r="DG30" s="536"/>
      <c r="DH30" s="551"/>
      <c r="DI30" s="574">
        <v>0</v>
      </c>
      <c r="DJ30" s="551"/>
      <c r="DK30" s="551"/>
      <c r="DL30" s="606"/>
      <c r="DM30" s="581"/>
      <c r="DN30" s="551">
        <v>0</v>
      </c>
      <c r="DO30" s="551"/>
      <c r="DP30" s="551"/>
      <c r="DQ30" s="574">
        <v>0</v>
      </c>
      <c r="DR30" s="551"/>
      <c r="DS30" s="551"/>
      <c r="DT30" s="606"/>
      <c r="DU30" s="581"/>
      <c r="DV30" s="551">
        <v>0</v>
      </c>
      <c r="DW30" s="551"/>
      <c r="DX30" s="551"/>
      <c r="DY30" s="574">
        <v>0</v>
      </c>
      <c r="DZ30" s="551"/>
      <c r="EA30" s="606"/>
      <c r="EB30" s="606"/>
      <c r="EC30" s="581"/>
      <c r="ED30" s="551">
        <v>0</v>
      </c>
      <c r="EE30" s="536"/>
      <c r="EF30" s="551"/>
      <c r="EG30" s="574">
        <v>0</v>
      </c>
      <c r="EH30" s="606"/>
      <c r="EI30" s="606"/>
      <c r="EJ30" s="606"/>
      <c r="EK30" s="581"/>
      <c r="EL30" s="551">
        <v>0</v>
      </c>
      <c r="EM30" s="536"/>
      <c r="EN30" s="551"/>
      <c r="EO30" s="574">
        <v>0</v>
      </c>
      <c r="EP30" s="551"/>
      <c r="EQ30" s="536"/>
      <c r="ER30" s="606"/>
      <c r="ES30" s="581"/>
      <c r="ET30" s="551">
        <v>0</v>
      </c>
      <c r="EU30" s="536"/>
      <c r="EV30" s="551"/>
      <c r="EW30" s="574">
        <v>0</v>
      </c>
      <c r="EX30" s="551"/>
      <c r="EY30" s="536"/>
      <c r="EZ30" s="606"/>
      <c r="FA30" s="581"/>
      <c r="FB30" s="551">
        <v>0</v>
      </c>
      <c r="FC30" s="536"/>
      <c r="FD30" s="551"/>
      <c r="FE30" s="574">
        <v>0</v>
      </c>
      <c r="FF30" s="551"/>
      <c r="FG30" s="536"/>
      <c r="FH30" s="606"/>
      <c r="FI30" s="581"/>
      <c r="FJ30" s="551">
        <v>0</v>
      </c>
      <c r="FK30" s="536"/>
      <c r="FL30" s="551"/>
      <c r="FM30" s="574">
        <v>0</v>
      </c>
      <c r="FN30" s="551"/>
      <c r="FO30" s="536"/>
      <c r="FP30" s="551"/>
      <c r="FQ30" s="581"/>
      <c r="FR30" s="551">
        <v>0</v>
      </c>
      <c r="FS30" s="536"/>
      <c r="FT30" s="551"/>
      <c r="FU30" s="574">
        <v>0</v>
      </c>
      <c r="FV30" s="552"/>
      <c r="FW30" s="552"/>
      <c r="FX30" s="552"/>
      <c r="FY30" s="566"/>
      <c r="FZ30" s="552">
        <v>0</v>
      </c>
      <c r="GA30" s="552"/>
      <c r="GB30" s="552"/>
      <c r="GC30" s="573">
        <v>0</v>
      </c>
      <c r="GD30" s="610">
        <v>0</v>
      </c>
      <c r="GE30" s="610">
        <v>470783</v>
      </c>
      <c r="GF30" s="610">
        <v>0</v>
      </c>
      <c r="GG30" s="610">
        <v>0</v>
      </c>
      <c r="GH30" s="610">
        <v>0</v>
      </c>
      <c r="GI30" s="610">
        <v>0</v>
      </c>
      <c r="GJ30" s="558"/>
      <c r="GK30" s="598">
        <v>470783</v>
      </c>
      <c r="GL30" s="535"/>
      <c r="GM30" s="535"/>
    </row>
    <row r="31" spans="1:196" s="5" customFormat="1" ht="15" customHeight="1" x14ac:dyDescent="0.25">
      <c r="A31" s="32" t="s">
        <v>74</v>
      </c>
      <c r="B31" s="536"/>
      <c r="C31" s="536"/>
      <c r="D31" s="536"/>
      <c r="E31" s="581"/>
      <c r="F31" s="551">
        <v>0</v>
      </c>
      <c r="G31" s="536"/>
      <c r="H31" s="551"/>
      <c r="I31" s="574">
        <v>0</v>
      </c>
      <c r="J31" s="536"/>
      <c r="K31" s="536"/>
      <c r="L31" s="536"/>
      <c r="M31" s="581"/>
      <c r="N31" s="551">
        <v>0</v>
      </c>
      <c r="O31" s="536"/>
      <c r="P31" s="551"/>
      <c r="Q31" s="574">
        <v>0</v>
      </c>
      <c r="R31" s="551"/>
      <c r="S31" s="551"/>
      <c r="T31" s="606"/>
      <c r="U31" s="581"/>
      <c r="V31" s="551">
        <v>0</v>
      </c>
      <c r="W31" s="551"/>
      <c r="X31" s="551"/>
      <c r="Y31" s="574">
        <v>0</v>
      </c>
      <c r="Z31" s="606"/>
      <c r="AA31" s="606"/>
      <c r="AB31" s="606"/>
      <c r="AC31" s="581"/>
      <c r="AD31" s="551">
        <v>0</v>
      </c>
      <c r="AE31" s="536"/>
      <c r="AF31" s="551"/>
      <c r="AG31" s="574">
        <v>0</v>
      </c>
      <c r="AH31" s="536"/>
      <c r="AI31" s="536"/>
      <c r="AJ31" s="536"/>
      <c r="AK31" s="581"/>
      <c r="AL31" s="551">
        <v>0</v>
      </c>
      <c r="AM31" s="536"/>
      <c r="AN31" s="551"/>
      <c r="AO31" s="574">
        <v>0</v>
      </c>
      <c r="AP31" s="536"/>
      <c r="AQ31" s="536"/>
      <c r="AR31" s="536"/>
      <c r="AS31" s="581"/>
      <c r="AT31" s="551">
        <v>0</v>
      </c>
      <c r="AU31" s="536"/>
      <c r="AV31" s="551"/>
      <c r="AW31" s="574">
        <v>0</v>
      </c>
      <c r="AX31" s="536"/>
      <c r="AY31" s="536"/>
      <c r="AZ31" s="536"/>
      <c r="BA31" s="612"/>
      <c r="BB31" s="552">
        <v>0</v>
      </c>
      <c r="BC31" s="536"/>
      <c r="BD31" s="552"/>
      <c r="BE31" s="573">
        <v>0</v>
      </c>
      <c r="BF31" s="552"/>
      <c r="BG31" s="536"/>
      <c r="BH31" s="552"/>
      <c r="BI31" s="612"/>
      <c r="BJ31" s="552">
        <v>0</v>
      </c>
      <c r="BK31" s="536"/>
      <c r="BL31" s="552"/>
      <c r="BM31" s="573">
        <v>0</v>
      </c>
      <c r="BN31" s="536"/>
      <c r="BO31" s="536"/>
      <c r="BP31" s="536"/>
      <c r="BQ31" s="612"/>
      <c r="BR31" s="552">
        <v>0</v>
      </c>
      <c r="BS31" s="536"/>
      <c r="BT31" s="552"/>
      <c r="BU31" s="573">
        <v>0</v>
      </c>
      <c r="BV31" s="536"/>
      <c r="BW31" s="536"/>
      <c r="BX31" s="536"/>
      <c r="BY31" s="581"/>
      <c r="BZ31" s="551">
        <v>0</v>
      </c>
      <c r="CA31" s="536"/>
      <c r="CB31" s="551"/>
      <c r="CC31" s="574">
        <v>0</v>
      </c>
      <c r="CD31" s="536"/>
      <c r="CE31" s="536"/>
      <c r="CF31" s="536"/>
      <c r="CG31" s="581"/>
      <c r="CH31" s="551">
        <v>0</v>
      </c>
      <c r="CI31" s="536"/>
      <c r="CJ31" s="551"/>
      <c r="CK31" s="574">
        <v>0</v>
      </c>
      <c r="CL31" s="536"/>
      <c r="CM31" s="536"/>
      <c r="CN31" s="536"/>
      <c r="CO31" s="581"/>
      <c r="CP31" s="551">
        <v>0</v>
      </c>
      <c r="CQ31" s="536"/>
      <c r="CR31" s="551"/>
      <c r="CS31" s="574">
        <v>0</v>
      </c>
      <c r="CT31" s="536"/>
      <c r="CU31" s="536"/>
      <c r="CV31" s="536"/>
      <c r="CW31" s="581"/>
      <c r="CX31" s="551">
        <v>0</v>
      </c>
      <c r="CY31" s="536"/>
      <c r="CZ31" s="551"/>
      <c r="DA31" s="574">
        <v>0</v>
      </c>
      <c r="DB31" s="551"/>
      <c r="DC31" s="551"/>
      <c r="DD31" s="551"/>
      <c r="DE31" s="566"/>
      <c r="DF31" s="551">
        <v>0</v>
      </c>
      <c r="DG31" s="536"/>
      <c r="DH31" s="551"/>
      <c r="DI31" s="574">
        <v>0</v>
      </c>
      <c r="DJ31" s="551"/>
      <c r="DK31" s="551"/>
      <c r="DL31" s="606"/>
      <c r="DM31" s="581"/>
      <c r="DN31" s="551">
        <v>0</v>
      </c>
      <c r="DO31" s="551"/>
      <c r="DP31" s="551"/>
      <c r="DQ31" s="574">
        <v>0</v>
      </c>
      <c r="DR31" s="551"/>
      <c r="DS31" s="551"/>
      <c r="DT31" s="606"/>
      <c r="DU31" s="581"/>
      <c r="DV31" s="551">
        <v>0</v>
      </c>
      <c r="DW31" s="551"/>
      <c r="DX31" s="551"/>
      <c r="DY31" s="574">
        <v>0</v>
      </c>
      <c r="DZ31" s="551"/>
      <c r="EA31" s="606"/>
      <c r="EB31" s="606"/>
      <c r="EC31" s="581"/>
      <c r="ED31" s="551">
        <v>0</v>
      </c>
      <c r="EE31" s="536"/>
      <c r="EF31" s="551"/>
      <c r="EG31" s="574">
        <v>0</v>
      </c>
      <c r="EH31" s="606"/>
      <c r="EI31" s="606"/>
      <c r="EJ31" s="606"/>
      <c r="EK31" s="581"/>
      <c r="EL31" s="551">
        <v>0</v>
      </c>
      <c r="EM31" s="536"/>
      <c r="EN31" s="551"/>
      <c r="EO31" s="574">
        <v>0</v>
      </c>
      <c r="EP31" s="551"/>
      <c r="EQ31" s="536"/>
      <c r="ER31" s="606"/>
      <c r="ES31" s="581"/>
      <c r="ET31" s="551">
        <v>0</v>
      </c>
      <c r="EU31" s="536"/>
      <c r="EV31" s="551"/>
      <c r="EW31" s="574">
        <v>0</v>
      </c>
      <c r="EX31" s="551"/>
      <c r="EY31" s="536"/>
      <c r="EZ31" s="606"/>
      <c r="FA31" s="581"/>
      <c r="FB31" s="551">
        <v>0</v>
      </c>
      <c r="FC31" s="536"/>
      <c r="FD31" s="551"/>
      <c r="FE31" s="574">
        <v>0</v>
      </c>
      <c r="FF31" s="551"/>
      <c r="FG31" s="536"/>
      <c r="FH31" s="606"/>
      <c r="FI31" s="581"/>
      <c r="FJ31" s="551">
        <v>0</v>
      </c>
      <c r="FK31" s="536"/>
      <c r="FL31" s="551"/>
      <c r="FM31" s="574">
        <v>0</v>
      </c>
      <c r="FN31" s="551"/>
      <c r="FO31" s="536"/>
      <c r="FP31" s="551"/>
      <c r="FQ31" s="581"/>
      <c r="FR31" s="551">
        <v>0</v>
      </c>
      <c r="FS31" s="536"/>
      <c r="FT31" s="551"/>
      <c r="FU31" s="574">
        <v>0</v>
      </c>
      <c r="FV31" s="552"/>
      <c r="FW31" s="552"/>
      <c r="FX31" s="552"/>
      <c r="FY31" s="566"/>
      <c r="FZ31" s="552">
        <v>0</v>
      </c>
      <c r="GA31" s="552"/>
      <c r="GB31" s="552"/>
      <c r="GC31" s="573">
        <v>0</v>
      </c>
      <c r="GD31" s="610">
        <v>0</v>
      </c>
      <c r="GE31" s="610">
        <v>0</v>
      </c>
      <c r="GF31" s="610">
        <v>0</v>
      </c>
      <c r="GG31" s="610">
        <v>0</v>
      </c>
      <c r="GH31" s="610">
        <v>0</v>
      </c>
      <c r="GI31" s="610">
        <v>0</v>
      </c>
      <c r="GJ31" s="558"/>
      <c r="GK31" s="598">
        <v>0</v>
      </c>
      <c r="GL31" s="535"/>
      <c r="GM31" s="535"/>
    </row>
    <row r="32" spans="1:196" s="5" customFormat="1" ht="15" customHeight="1" x14ac:dyDescent="0.25">
      <c r="A32" s="32" t="s">
        <v>75</v>
      </c>
      <c r="B32" s="536"/>
      <c r="C32" s="536"/>
      <c r="D32" s="536"/>
      <c r="E32" s="581"/>
      <c r="F32" s="551">
        <v>0</v>
      </c>
      <c r="G32" s="536"/>
      <c r="H32" s="551"/>
      <c r="I32" s="574">
        <v>0</v>
      </c>
      <c r="J32" s="536"/>
      <c r="K32" s="536"/>
      <c r="L32" s="536"/>
      <c r="M32" s="581"/>
      <c r="N32" s="551">
        <v>0</v>
      </c>
      <c r="O32" s="536"/>
      <c r="P32" s="551"/>
      <c r="Q32" s="574">
        <v>0</v>
      </c>
      <c r="R32" s="551"/>
      <c r="S32" s="551"/>
      <c r="T32" s="606"/>
      <c r="U32" s="581"/>
      <c r="V32" s="551">
        <v>0</v>
      </c>
      <c r="W32" s="551"/>
      <c r="X32" s="551"/>
      <c r="Y32" s="574">
        <v>0</v>
      </c>
      <c r="Z32" s="606"/>
      <c r="AA32" s="606">
        <v>34400000</v>
      </c>
      <c r="AB32" s="606"/>
      <c r="AC32" s="581"/>
      <c r="AD32" s="551">
        <v>0</v>
      </c>
      <c r="AE32" s="536"/>
      <c r="AF32" s="551"/>
      <c r="AG32" s="574">
        <v>34400000</v>
      </c>
      <c r="AH32" s="536"/>
      <c r="AI32" s="536"/>
      <c r="AJ32" s="536"/>
      <c r="AK32" s="581"/>
      <c r="AL32" s="551">
        <v>0</v>
      </c>
      <c r="AM32" s="536"/>
      <c r="AN32" s="551"/>
      <c r="AO32" s="574">
        <v>0</v>
      </c>
      <c r="AP32" s="536"/>
      <c r="AQ32" s="536"/>
      <c r="AR32" s="536"/>
      <c r="AS32" s="581"/>
      <c r="AT32" s="551">
        <v>0</v>
      </c>
      <c r="AU32" s="536"/>
      <c r="AV32" s="551"/>
      <c r="AW32" s="574">
        <v>0</v>
      </c>
      <c r="AX32" s="536"/>
      <c r="AY32" s="536"/>
      <c r="AZ32" s="536"/>
      <c r="BA32" s="612"/>
      <c r="BB32" s="552">
        <v>0</v>
      </c>
      <c r="BC32" s="536"/>
      <c r="BD32" s="552"/>
      <c r="BE32" s="573">
        <v>0</v>
      </c>
      <c r="BF32" s="552"/>
      <c r="BG32" s="536"/>
      <c r="BH32" s="552"/>
      <c r="BI32" s="612"/>
      <c r="BJ32" s="552">
        <v>0</v>
      </c>
      <c r="BK32" s="536"/>
      <c r="BL32" s="552"/>
      <c r="BM32" s="573">
        <v>0</v>
      </c>
      <c r="BN32" s="536"/>
      <c r="BO32" s="536">
        <v>332526216</v>
      </c>
      <c r="BP32" s="536"/>
      <c r="BQ32" s="612"/>
      <c r="BR32" s="552">
        <v>0</v>
      </c>
      <c r="BS32" s="536"/>
      <c r="BT32" s="552"/>
      <c r="BU32" s="573">
        <v>332526216</v>
      </c>
      <c r="BV32" s="536"/>
      <c r="BW32" s="536">
        <v>328405000</v>
      </c>
      <c r="BX32" s="536"/>
      <c r="BY32" s="581"/>
      <c r="BZ32" s="551">
        <v>0</v>
      </c>
      <c r="CA32" s="536"/>
      <c r="CB32" s="551"/>
      <c r="CC32" s="574">
        <v>328405000</v>
      </c>
      <c r="CD32" s="536"/>
      <c r="CE32" s="536">
        <v>10860000</v>
      </c>
      <c r="CF32" s="536"/>
      <c r="CG32" s="581"/>
      <c r="CH32" s="551">
        <v>0</v>
      </c>
      <c r="CI32" s="536"/>
      <c r="CJ32" s="551"/>
      <c r="CK32" s="574">
        <v>10860000</v>
      </c>
      <c r="CL32" s="536"/>
      <c r="CM32" s="536"/>
      <c r="CN32" s="536"/>
      <c r="CO32" s="581"/>
      <c r="CP32" s="551">
        <v>0</v>
      </c>
      <c r="CQ32" s="536"/>
      <c r="CR32" s="551"/>
      <c r="CS32" s="574">
        <v>0</v>
      </c>
      <c r="CT32" s="536"/>
      <c r="CU32" s="536"/>
      <c r="CV32" s="536"/>
      <c r="CW32" s="581"/>
      <c r="CX32" s="551">
        <v>0</v>
      </c>
      <c r="CY32" s="536"/>
      <c r="CZ32" s="551"/>
      <c r="DA32" s="574">
        <v>0</v>
      </c>
      <c r="DB32" s="551"/>
      <c r="DC32" s="551"/>
      <c r="DD32" s="551"/>
      <c r="DE32" s="566"/>
      <c r="DF32" s="551">
        <v>0</v>
      </c>
      <c r="DG32" s="536"/>
      <c r="DH32" s="551"/>
      <c r="DI32" s="574">
        <v>0</v>
      </c>
      <c r="DJ32" s="551"/>
      <c r="DK32" s="551"/>
      <c r="DL32" s="606"/>
      <c r="DM32" s="581"/>
      <c r="DN32" s="551">
        <v>0</v>
      </c>
      <c r="DO32" s="551"/>
      <c r="DP32" s="551"/>
      <c r="DQ32" s="574">
        <v>0</v>
      </c>
      <c r="DR32" s="551"/>
      <c r="DS32" s="551"/>
      <c r="DT32" s="606"/>
      <c r="DU32" s="581"/>
      <c r="DV32" s="551">
        <v>0</v>
      </c>
      <c r="DW32" s="551"/>
      <c r="DX32" s="551"/>
      <c r="DY32" s="574">
        <v>0</v>
      </c>
      <c r="DZ32" s="551"/>
      <c r="EA32" s="606"/>
      <c r="EB32" s="606"/>
      <c r="EC32" s="581"/>
      <c r="ED32" s="551">
        <v>0</v>
      </c>
      <c r="EE32" s="536"/>
      <c r="EF32" s="551"/>
      <c r="EG32" s="574">
        <v>0</v>
      </c>
      <c r="EH32" s="606"/>
      <c r="EI32" s="606"/>
      <c r="EJ32" s="606"/>
      <c r="EK32" s="581"/>
      <c r="EL32" s="551">
        <v>0</v>
      </c>
      <c r="EM32" s="536"/>
      <c r="EN32" s="551"/>
      <c r="EO32" s="574">
        <v>0</v>
      </c>
      <c r="EP32" s="551"/>
      <c r="EQ32" s="536"/>
      <c r="ER32" s="606"/>
      <c r="ES32" s="581"/>
      <c r="ET32" s="551">
        <v>0</v>
      </c>
      <c r="EU32" s="536"/>
      <c r="EV32" s="551"/>
      <c r="EW32" s="574">
        <v>0</v>
      </c>
      <c r="EX32" s="551"/>
      <c r="EY32" s="536"/>
      <c r="EZ32" s="606"/>
      <c r="FA32" s="581"/>
      <c r="FB32" s="551">
        <v>0</v>
      </c>
      <c r="FC32" s="536"/>
      <c r="FD32" s="551"/>
      <c r="FE32" s="574">
        <v>0</v>
      </c>
      <c r="FF32" s="551"/>
      <c r="FG32" s="536"/>
      <c r="FH32" s="606"/>
      <c r="FI32" s="581"/>
      <c r="FJ32" s="551">
        <v>0</v>
      </c>
      <c r="FK32" s="536"/>
      <c r="FL32" s="551"/>
      <c r="FM32" s="574">
        <v>0</v>
      </c>
      <c r="FN32" s="551"/>
      <c r="FO32" s="536"/>
      <c r="FP32" s="551"/>
      <c r="FQ32" s="581"/>
      <c r="FR32" s="551">
        <v>0</v>
      </c>
      <c r="FS32" s="536"/>
      <c r="FT32" s="551"/>
      <c r="FU32" s="574">
        <v>0</v>
      </c>
      <c r="FV32" s="552"/>
      <c r="FW32" s="552"/>
      <c r="FX32" s="552"/>
      <c r="FY32" s="566"/>
      <c r="FZ32" s="552">
        <v>0</v>
      </c>
      <c r="GA32" s="552"/>
      <c r="GB32" s="552"/>
      <c r="GC32" s="573">
        <v>0</v>
      </c>
      <c r="GD32" s="610">
        <v>0</v>
      </c>
      <c r="GE32" s="610">
        <v>706191216</v>
      </c>
      <c r="GF32" s="610">
        <v>0</v>
      </c>
      <c r="GG32" s="610">
        <v>0</v>
      </c>
      <c r="GH32" s="610">
        <v>0</v>
      </c>
      <c r="GI32" s="610">
        <v>0</v>
      </c>
      <c r="GJ32" s="558"/>
      <c r="GK32" s="598">
        <v>706191216</v>
      </c>
      <c r="GL32" s="535"/>
      <c r="GM32" s="535"/>
    </row>
    <row r="33" spans="1:195" s="5" customFormat="1" ht="15" customHeight="1" x14ac:dyDescent="0.25">
      <c r="A33" s="32" t="s">
        <v>76</v>
      </c>
      <c r="B33" s="536"/>
      <c r="C33" s="536"/>
      <c r="D33" s="536"/>
      <c r="E33" s="581"/>
      <c r="F33" s="551">
        <v>0</v>
      </c>
      <c r="G33" s="536"/>
      <c r="H33" s="551"/>
      <c r="I33" s="574">
        <v>0</v>
      </c>
      <c r="J33" s="536"/>
      <c r="K33" s="536"/>
      <c r="L33" s="536"/>
      <c r="M33" s="581"/>
      <c r="N33" s="551">
        <v>0</v>
      </c>
      <c r="O33" s="536"/>
      <c r="P33" s="551"/>
      <c r="Q33" s="574">
        <v>0</v>
      </c>
      <c r="R33" s="551"/>
      <c r="S33" s="551"/>
      <c r="T33" s="606"/>
      <c r="U33" s="581"/>
      <c r="V33" s="551">
        <v>0</v>
      </c>
      <c r="W33" s="551"/>
      <c r="X33" s="551"/>
      <c r="Y33" s="574">
        <v>0</v>
      </c>
      <c r="Z33" s="606"/>
      <c r="AA33" s="606"/>
      <c r="AB33" s="606"/>
      <c r="AC33" s="581"/>
      <c r="AD33" s="551">
        <v>0</v>
      </c>
      <c r="AE33" s="536"/>
      <c r="AF33" s="551"/>
      <c r="AG33" s="574">
        <v>0</v>
      </c>
      <c r="AH33" s="536"/>
      <c r="AI33" s="536"/>
      <c r="AJ33" s="536"/>
      <c r="AK33" s="581"/>
      <c r="AL33" s="551">
        <v>0</v>
      </c>
      <c r="AM33" s="536"/>
      <c r="AN33" s="551"/>
      <c r="AO33" s="574">
        <v>0</v>
      </c>
      <c r="AP33" s="536"/>
      <c r="AQ33" s="536"/>
      <c r="AR33" s="536"/>
      <c r="AS33" s="581"/>
      <c r="AT33" s="551">
        <v>0</v>
      </c>
      <c r="AU33" s="536"/>
      <c r="AV33" s="551"/>
      <c r="AW33" s="574">
        <v>0</v>
      </c>
      <c r="AX33" s="536"/>
      <c r="AY33" s="536"/>
      <c r="AZ33" s="536"/>
      <c r="BA33" s="612"/>
      <c r="BB33" s="552">
        <v>0</v>
      </c>
      <c r="BC33" s="536"/>
      <c r="BD33" s="552"/>
      <c r="BE33" s="573">
        <v>0</v>
      </c>
      <c r="BF33" s="552"/>
      <c r="BG33" s="536"/>
      <c r="BH33" s="552"/>
      <c r="BI33" s="612"/>
      <c r="BJ33" s="552">
        <v>0</v>
      </c>
      <c r="BK33" s="536"/>
      <c r="BL33" s="552"/>
      <c r="BM33" s="573">
        <v>0</v>
      </c>
      <c r="BN33" s="536"/>
      <c r="BO33" s="536">
        <v>206015037</v>
      </c>
      <c r="BP33" s="536"/>
      <c r="BQ33" s="612"/>
      <c r="BR33" s="552">
        <v>0</v>
      </c>
      <c r="BS33" s="536"/>
      <c r="BT33" s="552"/>
      <c r="BU33" s="573">
        <v>206015037</v>
      </c>
      <c r="BV33" s="536"/>
      <c r="BW33" s="536"/>
      <c r="BX33" s="536"/>
      <c r="BY33" s="581"/>
      <c r="BZ33" s="551">
        <v>0</v>
      </c>
      <c r="CA33" s="536"/>
      <c r="CB33" s="551"/>
      <c r="CC33" s="574">
        <v>0</v>
      </c>
      <c r="CD33" s="536"/>
      <c r="CE33" s="536"/>
      <c r="CF33" s="536"/>
      <c r="CG33" s="581"/>
      <c r="CH33" s="551">
        <v>0</v>
      </c>
      <c r="CI33" s="536"/>
      <c r="CJ33" s="551"/>
      <c r="CK33" s="574">
        <v>0</v>
      </c>
      <c r="CL33" s="536"/>
      <c r="CM33" s="536"/>
      <c r="CN33" s="536"/>
      <c r="CO33" s="581"/>
      <c r="CP33" s="551">
        <v>0</v>
      </c>
      <c r="CQ33" s="536"/>
      <c r="CR33" s="551"/>
      <c r="CS33" s="574">
        <v>0</v>
      </c>
      <c r="CT33" s="536"/>
      <c r="CU33" s="536"/>
      <c r="CV33" s="536"/>
      <c r="CW33" s="581"/>
      <c r="CX33" s="551">
        <v>0</v>
      </c>
      <c r="CY33" s="536"/>
      <c r="CZ33" s="551"/>
      <c r="DA33" s="574">
        <v>0</v>
      </c>
      <c r="DB33" s="551"/>
      <c r="DC33" s="551"/>
      <c r="DD33" s="551"/>
      <c r="DE33" s="566"/>
      <c r="DF33" s="551">
        <v>0</v>
      </c>
      <c r="DG33" s="536"/>
      <c r="DH33" s="551"/>
      <c r="DI33" s="574">
        <v>0</v>
      </c>
      <c r="DJ33" s="551"/>
      <c r="DK33" s="551"/>
      <c r="DL33" s="606"/>
      <c r="DM33" s="581"/>
      <c r="DN33" s="551">
        <v>0</v>
      </c>
      <c r="DO33" s="551"/>
      <c r="DP33" s="551"/>
      <c r="DQ33" s="574">
        <v>0</v>
      </c>
      <c r="DR33" s="551"/>
      <c r="DS33" s="551"/>
      <c r="DT33" s="606"/>
      <c r="DU33" s="581"/>
      <c r="DV33" s="551">
        <v>0</v>
      </c>
      <c r="DW33" s="551"/>
      <c r="DX33" s="551"/>
      <c r="DY33" s="574">
        <v>0</v>
      </c>
      <c r="DZ33" s="551"/>
      <c r="EA33" s="606"/>
      <c r="EB33" s="606"/>
      <c r="EC33" s="581"/>
      <c r="ED33" s="551">
        <v>0</v>
      </c>
      <c r="EE33" s="536"/>
      <c r="EF33" s="551"/>
      <c r="EG33" s="574">
        <v>0</v>
      </c>
      <c r="EH33" s="606"/>
      <c r="EI33" s="606"/>
      <c r="EJ33" s="606"/>
      <c r="EK33" s="581"/>
      <c r="EL33" s="551">
        <v>0</v>
      </c>
      <c r="EM33" s="536"/>
      <c r="EN33" s="551"/>
      <c r="EO33" s="574">
        <v>0</v>
      </c>
      <c r="EP33" s="551"/>
      <c r="EQ33" s="536"/>
      <c r="ER33" s="606"/>
      <c r="ES33" s="581"/>
      <c r="ET33" s="551">
        <v>0</v>
      </c>
      <c r="EU33" s="536"/>
      <c r="EV33" s="551"/>
      <c r="EW33" s="574">
        <v>0</v>
      </c>
      <c r="EX33" s="551"/>
      <c r="EY33" s="536"/>
      <c r="EZ33" s="606"/>
      <c r="FA33" s="581"/>
      <c r="FB33" s="551">
        <v>0</v>
      </c>
      <c r="FC33" s="536"/>
      <c r="FD33" s="551"/>
      <c r="FE33" s="574">
        <v>0</v>
      </c>
      <c r="FF33" s="551"/>
      <c r="FG33" s="536"/>
      <c r="FH33" s="606"/>
      <c r="FI33" s="581"/>
      <c r="FJ33" s="551">
        <v>0</v>
      </c>
      <c r="FK33" s="536"/>
      <c r="FL33" s="551"/>
      <c r="FM33" s="574">
        <v>0</v>
      </c>
      <c r="FN33" s="551"/>
      <c r="FO33" s="536"/>
      <c r="FP33" s="551"/>
      <c r="FQ33" s="581"/>
      <c r="FR33" s="551">
        <v>0</v>
      </c>
      <c r="FS33" s="536"/>
      <c r="FT33" s="551"/>
      <c r="FU33" s="574">
        <v>0</v>
      </c>
      <c r="FV33" s="552"/>
      <c r="FW33" s="552"/>
      <c r="FX33" s="552"/>
      <c r="FY33" s="566"/>
      <c r="FZ33" s="552">
        <v>0</v>
      </c>
      <c r="GA33" s="552"/>
      <c r="GB33" s="552"/>
      <c r="GC33" s="573">
        <v>0</v>
      </c>
      <c r="GD33" s="610">
        <v>0</v>
      </c>
      <c r="GE33" s="610">
        <v>206015037</v>
      </c>
      <c r="GF33" s="610">
        <v>0</v>
      </c>
      <c r="GG33" s="610">
        <v>0</v>
      </c>
      <c r="GH33" s="610">
        <v>0</v>
      </c>
      <c r="GI33" s="610">
        <v>0</v>
      </c>
      <c r="GJ33" s="558"/>
      <c r="GK33" s="598">
        <v>206015037</v>
      </c>
      <c r="GL33" s="535"/>
      <c r="GM33" s="535"/>
    </row>
    <row r="34" spans="1:195" s="5" customFormat="1" ht="15" customHeight="1" x14ac:dyDescent="0.25">
      <c r="A34" s="35" t="s">
        <v>213</v>
      </c>
      <c r="B34" s="564"/>
      <c r="C34" s="564"/>
      <c r="D34" s="564"/>
      <c r="E34" s="581"/>
      <c r="F34" s="551">
        <v>0</v>
      </c>
      <c r="G34" s="564"/>
      <c r="H34" s="551"/>
      <c r="I34" s="574">
        <v>0</v>
      </c>
      <c r="J34" s="564"/>
      <c r="K34" s="564"/>
      <c r="L34" s="564"/>
      <c r="M34" s="581"/>
      <c r="N34" s="551">
        <v>0</v>
      </c>
      <c r="O34" s="564"/>
      <c r="P34" s="551"/>
      <c r="Q34" s="574">
        <v>0</v>
      </c>
      <c r="R34" s="551"/>
      <c r="S34" s="551"/>
      <c r="T34" s="606"/>
      <c r="U34" s="581"/>
      <c r="V34" s="551">
        <v>0</v>
      </c>
      <c r="W34" s="551"/>
      <c r="X34" s="551"/>
      <c r="Y34" s="574">
        <v>0</v>
      </c>
      <c r="Z34" s="606"/>
      <c r="AA34" s="606"/>
      <c r="AB34" s="606"/>
      <c r="AC34" s="581"/>
      <c r="AD34" s="551">
        <v>0</v>
      </c>
      <c r="AE34" s="564"/>
      <c r="AF34" s="551"/>
      <c r="AG34" s="574">
        <v>0</v>
      </c>
      <c r="AH34" s="564"/>
      <c r="AI34" s="564"/>
      <c r="AJ34" s="564"/>
      <c r="AK34" s="581"/>
      <c r="AL34" s="551">
        <v>0</v>
      </c>
      <c r="AM34" s="564"/>
      <c r="AN34" s="551"/>
      <c r="AO34" s="574">
        <v>0</v>
      </c>
      <c r="AP34" s="564"/>
      <c r="AQ34" s="564"/>
      <c r="AR34" s="564"/>
      <c r="AS34" s="581"/>
      <c r="AT34" s="551">
        <v>0</v>
      </c>
      <c r="AU34" s="564"/>
      <c r="AV34" s="551"/>
      <c r="AW34" s="574">
        <v>0</v>
      </c>
      <c r="AX34" s="564"/>
      <c r="AY34" s="564"/>
      <c r="AZ34" s="564"/>
      <c r="BA34" s="581"/>
      <c r="BB34" s="551">
        <v>0</v>
      </c>
      <c r="BC34" s="564"/>
      <c r="BD34" s="551"/>
      <c r="BE34" s="574">
        <v>0</v>
      </c>
      <c r="BF34" s="551"/>
      <c r="BG34" s="564"/>
      <c r="BH34" s="551"/>
      <c r="BI34" s="581"/>
      <c r="BJ34" s="551">
        <v>0</v>
      </c>
      <c r="BK34" s="564"/>
      <c r="BL34" s="551"/>
      <c r="BM34" s="574">
        <v>0</v>
      </c>
      <c r="BN34" s="564"/>
      <c r="BO34" s="564"/>
      <c r="BP34" s="564"/>
      <c r="BQ34" s="581"/>
      <c r="BR34" s="551">
        <v>0</v>
      </c>
      <c r="BS34" s="564"/>
      <c r="BT34" s="551"/>
      <c r="BU34" s="574">
        <v>0</v>
      </c>
      <c r="BV34" s="564"/>
      <c r="BW34" s="564"/>
      <c r="BX34" s="564"/>
      <c r="BY34" s="581"/>
      <c r="BZ34" s="551">
        <v>0</v>
      </c>
      <c r="CA34" s="564"/>
      <c r="CB34" s="551"/>
      <c r="CC34" s="574">
        <v>0</v>
      </c>
      <c r="CD34" s="564"/>
      <c r="CE34" s="564"/>
      <c r="CF34" s="564"/>
      <c r="CG34" s="581"/>
      <c r="CH34" s="551">
        <v>0</v>
      </c>
      <c r="CI34" s="564"/>
      <c r="CJ34" s="551"/>
      <c r="CK34" s="574">
        <v>0</v>
      </c>
      <c r="CL34" s="564"/>
      <c r="CM34" s="564"/>
      <c r="CN34" s="564"/>
      <c r="CO34" s="581"/>
      <c r="CP34" s="551">
        <v>0</v>
      </c>
      <c r="CQ34" s="564"/>
      <c r="CR34" s="551"/>
      <c r="CS34" s="574">
        <v>0</v>
      </c>
      <c r="CT34" s="564"/>
      <c r="CU34" s="564"/>
      <c r="CV34" s="564"/>
      <c r="CW34" s="581"/>
      <c r="CX34" s="551">
        <v>0</v>
      </c>
      <c r="CY34" s="564"/>
      <c r="CZ34" s="551"/>
      <c r="DA34" s="574">
        <v>0</v>
      </c>
      <c r="DB34" s="551"/>
      <c r="DC34" s="551"/>
      <c r="DD34" s="551"/>
      <c r="DE34" s="566"/>
      <c r="DF34" s="551">
        <v>0</v>
      </c>
      <c r="DG34" s="564"/>
      <c r="DH34" s="551"/>
      <c r="DI34" s="574">
        <v>0</v>
      </c>
      <c r="DJ34" s="551"/>
      <c r="DK34" s="551"/>
      <c r="DL34" s="606"/>
      <c r="DM34" s="581"/>
      <c r="DN34" s="551">
        <v>0</v>
      </c>
      <c r="DO34" s="551"/>
      <c r="DP34" s="551"/>
      <c r="DQ34" s="574">
        <v>0</v>
      </c>
      <c r="DR34" s="551"/>
      <c r="DS34" s="551"/>
      <c r="DT34" s="606"/>
      <c r="DU34" s="581"/>
      <c r="DV34" s="551">
        <v>0</v>
      </c>
      <c r="DW34" s="551"/>
      <c r="DX34" s="551"/>
      <c r="DY34" s="574">
        <v>0</v>
      </c>
      <c r="DZ34" s="551"/>
      <c r="EA34" s="606"/>
      <c r="EB34" s="606"/>
      <c r="EC34" s="581"/>
      <c r="ED34" s="551">
        <v>0</v>
      </c>
      <c r="EE34" s="564"/>
      <c r="EF34" s="551"/>
      <c r="EG34" s="574">
        <v>0</v>
      </c>
      <c r="EH34" s="606"/>
      <c r="EI34" s="606"/>
      <c r="EJ34" s="606"/>
      <c r="EK34" s="581"/>
      <c r="EL34" s="551">
        <v>0</v>
      </c>
      <c r="EM34" s="564"/>
      <c r="EN34" s="551"/>
      <c r="EO34" s="574">
        <v>0</v>
      </c>
      <c r="EP34" s="551"/>
      <c r="EQ34" s="564"/>
      <c r="ER34" s="606"/>
      <c r="ES34" s="581"/>
      <c r="ET34" s="551">
        <v>0</v>
      </c>
      <c r="EU34" s="564"/>
      <c r="EV34" s="551"/>
      <c r="EW34" s="574">
        <v>0</v>
      </c>
      <c r="EX34" s="551"/>
      <c r="EY34" s="564"/>
      <c r="EZ34" s="606"/>
      <c r="FA34" s="581"/>
      <c r="FB34" s="551">
        <v>0</v>
      </c>
      <c r="FC34" s="564"/>
      <c r="FD34" s="551"/>
      <c r="FE34" s="574">
        <v>0</v>
      </c>
      <c r="FF34" s="551"/>
      <c r="FG34" s="564"/>
      <c r="FH34" s="606"/>
      <c r="FI34" s="581"/>
      <c r="FJ34" s="551">
        <v>0</v>
      </c>
      <c r="FK34" s="564"/>
      <c r="FL34" s="551"/>
      <c r="FM34" s="574">
        <v>0</v>
      </c>
      <c r="FN34" s="551"/>
      <c r="FO34" s="564"/>
      <c r="FP34" s="551"/>
      <c r="FQ34" s="581"/>
      <c r="FR34" s="551">
        <v>0</v>
      </c>
      <c r="FS34" s="564"/>
      <c r="FT34" s="551"/>
      <c r="FU34" s="574">
        <v>0</v>
      </c>
      <c r="FV34" s="552"/>
      <c r="FW34" s="552"/>
      <c r="FX34" s="552"/>
      <c r="FY34" s="566"/>
      <c r="FZ34" s="552">
        <v>0</v>
      </c>
      <c r="GA34" s="552"/>
      <c r="GB34" s="552"/>
      <c r="GC34" s="573">
        <v>0</v>
      </c>
      <c r="GD34" s="610">
        <v>0</v>
      </c>
      <c r="GE34" s="610">
        <v>0</v>
      </c>
      <c r="GF34" s="610">
        <v>0</v>
      </c>
      <c r="GG34" s="610">
        <v>0</v>
      </c>
      <c r="GH34" s="610">
        <v>0</v>
      </c>
      <c r="GI34" s="610">
        <v>0</v>
      </c>
      <c r="GJ34" s="558"/>
      <c r="GK34" s="598">
        <v>0</v>
      </c>
      <c r="GL34" s="535"/>
      <c r="GM34" s="535"/>
    </row>
    <row r="35" spans="1:195" s="5" customFormat="1" ht="15" customHeight="1" x14ac:dyDescent="0.25">
      <c r="A35" s="35" t="s">
        <v>390</v>
      </c>
      <c r="B35" s="564"/>
      <c r="C35" s="564"/>
      <c r="D35" s="564"/>
      <c r="E35" s="581"/>
      <c r="F35" s="551">
        <v>0</v>
      </c>
      <c r="G35" s="564"/>
      <c r="H35" s="551"/>
      <c r="I35" s="574">
        <v>0</v>
      </c>
      <c r="J35" s="564"/>
      <c r="K35" s="564"/>
      <c r="L35" s="564"/>
      <c r="M35" s="581"/>
      <c r="N35" s="551">
        <v>0</v>
      </c>
      <c r="O35" s="564"/>
      <c r="P35" s="551"/>
      <c r="Q35" s="574">
        <v>0</v>
      </c>
      <c r="R35" s="551"/>
      <c r="S35" s="551"/>
      <c r="T35" s="606"/>
      <c r="U35" s="581"/>
      <c r="V35" s="551">
        <v>0</v>
      </c>
      <c r="W35" s="551"/>
      <c r="X35" s="551"/>
      <c r="Y35" s="574">
        <v>0</v>
      </c>
      <c r="Z35" s="606"/>
      <c r="AA35" s="606"/>
      <c r="AB35" s="606"/>
      <c r="AC35" s="581"/>
      <c r="AD35" s="551">
        <v>0</v>
      </c>
      <c r="AE35" s="564"/>
      <c r="AF35" s="551"/>
      <c r="AG35" s="574">
        <v>0</v>
      </c>
      <c r="AH35" s="564"/>
      <c r="AI35" s="564"/>
      <c r="AJ35" s="564"/>
      <c r="AK35" s="581"/>
      <c r="AL35" s="551">
        <v>0</v>
      </c>
      <c r="AM35" s="564"/>
      <c r="AN35" s="551"/>
      <c r="AO35" s="574">
        <v>0</v>
      </c>
      <c r="AP35" s="564"/>
      <c r="AQ35" s="564"/>
      <c r="AR35" s="564"/>
      <c r="AS35" s="581"/>
      <c r="AT35" s="551">
        <v>0</v>
      </c>
      <c r="AU35" s="564"/>
      <c r="AV35" s="551"/>
      <c r="AW35" s="574">
        <v>0</v>
      </c>
      <c r="AX35" s="564"/>
      <c r="AY35" s="564">
        <v>946504507</v>
      </c>
      <c r="AZ35" s="564"/>
      <c r="BA35" s="581"/>
      <c r="BB35" s="551">
        <v>0</v>
      </c>
      <c r="BC35" s="564"/>
      <c r="BD35" s="551"/>
      <c r="BE35" s="574">
        <v>946504507</v>
      </c>
      <c r="BF35" s="551"/>
      <c r="BG35" s="564"/>
      <c r="BH35" s="551"/>
      <c r="BI35" s="581"/>
      <c r="BJ35" s="551">
        <v>0</v>
      </c>
      <c r="BK35" s="564"/>
      <c r="BL35" s="551"/>
      <c r="BM35" s="574">
        <v>0</v>
      </c>
      <c r="BN35" s="564"/>
      <c r="BO35" s="564"/>
      <c r="BP35" s="564"/>
      <c r="BQ35" s="581"/>
      <c r="BR35" s="551">
        <v>0</v>
      </c>
      <c r="BS35" s="564"/>
      <c r="BT35" s="551"/>
      <c r="BU35" s="574">
        <v>0</v>
      </c>
      <c r="BV35" s="564"/>
      <c r="BW35" s="564"/>
      <c r="BX35" s="564"/>
      <c r="BY35" s="581"/>
      <c r="BZ35" s="551">
        <v>0</v>
      </c>
      <c r="CA35" s="564"/>
      <c r="CB35" s="551"/>
      <c r="CC35" s="574">
        <v>0</v>
      </c>
      <c r="CD35" s="564"/>
      <c r="CE35" s="564"/>
      <c r="CF35" s="564"/>
      <c r="CG35" s="581"/>
      <c r="CH35" s="551">
        <v>0</v>
      </c>
      <c r="CI35" s="564"/>
      <c r="CJ35" s="551"/>
      <c r="CK35" s="574">
        <v>0</v>
      </c>
      <c r="CL35" s="564"/>
      <c r="CM35" s="564"/>
      <c r="CN35" s="564"/>
      <c r="CO35" s="581"/>
      <c r="CP35" s="551">
        <v>0</v>
      </c>
      <c r="CQ35" s="564"/>
      <c r="CR35" s="551"/>
      <c r="CS35" s="574">
        <v>0</v>
      </c>
      <c r="CT35" s="564"/>
      <c r="CU35" s="564"/>
      <c r="CV35" s="564"/>
      <c r="CW35" s="581"/>
      <c r="CX35" s="551">
        <v>0</v>
      </c>
      <c r="CY35" s="564"/>
      <c r="CZ35" s="551"/>
      <c r="DA35" s="574">
        <v>0</v>
      </c>
      <c r="DB35" s="551"/>
      <c r="DC35" s="551"/>
      <c r="DD35" s="551"/>
      <c r="DE35" s="566"/>
      <c r="DF35" s="551">
        <v>0</v>
      </c>
      <c r="DG35" s="564"/>
      <c r="DH35" s="551"/>
      <c r="DI35" s="574">
        <v>0</v>
      </c>
      <c r="DJ35" s="551"/>
      <c r="DK35" s="551"/>
      <c r="DL35" s="606"/>
      <c r="DM35" s="581"/>
      <c r="DN35" s="551">
        <v>0</v>
      </c>
      <c r="DO35" s="551"/>
      <c r="DP35" s="551"/>
      <c r="DQ35" s="574">
        <v>0</v>
      </c>
      <c r="DR35" s="551"/>
      <c r="DS35" s="551"/>
      <c r="DT35" s="606"/>
      <c r="DU35" s="581"/>
      <c r="DV35" s="551">
        <v>0</v>
      </c>
      <c r="DW35" s="551"/>
      <c r="DX35" s="551"/>
      <c r="DY35" s="574">
        <v>0</v>
      </c>
      <c r="DZ35" s="551"/>
      <c r="EA35" s="606"/>
      <c r="EB35" s="606"/>
      <c r="EC35" s="581"/>
      <c r="ED35" s="551">
        <v>0</v>
      </c>
      <c r="EE35" s="564"/>
      <c r="EF35" s="551"/>
      <c r="EG35" s="574">
        <v>0</v>
      </c>
      <c r="EH35" s="606"/>
      <c r="EI35" s="606"/>
      <c r="EJ35" s="606"/>
      <c r="EK35" s="581"/>
      <c r="EL35" s="551">
        <v>0</v>
      </c>
      <c r="EM35" s="564"/>
      <c r="EN35" s="551"/>
      <c r="EO35" s="574">
        <v>0</v>
      </c>
      <c r="EP35" s="551"/>
      <c r="EQ35" s="564"/>
      <c r="ER35" s="606"/>
      <c r="ES35" s="581"/>
      <c r="ET35" s="551">
        <v>0</v>
      </c>
      <c r="EU35" s="564"/>
      <c r="EV35" s="551"/>
      <c r="EW35" s="574">
        <v>0</v>
      </c>
      <c r="EX35" s="551"/>
      <c r="EY35" s="564"/>
      <c r="EZ35" s="606"/>
      <c r="FA35" s="581"/>
      <c r="FB35" s="551">
        <v>0</v>
      </c>
      <c r="FC35" s="564"/>
      <c r="FD35" s="551"/>
      <c r="FE35" s="574">
        <v>0</v>
      </c>
      <c r="FF35" s="551"/>
      <c r="FG35" s="564"/>
      <c r="FH35" s="606"/>
      <c r="FI35" s="581"/>
      <c r="FJ35" s="551">
        <v>0</v>
      </c>
      <c r="FK35" s="564"/>
      <c r="FL35" s="551"/>
      <c r="FM35" s="574">
        <v>0</v>
      </c>
      <c r="FN35" s="551"/>
      <c r="FO35" s="564"/>
      <c r="FP35" s="551"/>
      <c r="FQ35" s="581"/>
      <c r="FR35" s="551">
        <v>0</v>
      </c>
      <c r="FS35" s="564"/>
      <c r="FT35" s="551"/>
      <c r="FU35" s="574">
        <v>0</v>
      </c>
      <c r="FV35" s="552"/>
      <c r="FW35" s="552"/>
      <c r="FX35" s="552"/>
      <c r="FY35" s="566"/>
      <c r="FZ35" s="552">
        <v>0</v>
      </c>
      <c r="GA35" s="552"/>
      <c r="GB35" s="552"/>
      <c r="GC35" s="573">
        <v>0</v>
      </c>
      <c r="GD35" s="610">
        <v>0</v>
      </c>
      <c r="GE35" s="610">
        <v>946504507</v>
      </c>
      <c r="GF35" s="610">
        <v>0</v>
      </c>
      <c r="GG35" s="610">
        <v>0</v>
      </c>
      <c r="GH35" s="610">
        <v>0</v>
      </c>
      <c r="GI35" s="610">
        <v>0</v>
      </c>
      <c r="GJ35" s="558"/>
      <c r="GK35" s="598">
        <v>946504507</v>
      </c>
      <c r="GL35" s="535"/>
      <c r="GM35" s="535"/>
    </row>
    <row r="36" spans="1:195" s="36" customFormat="1" ht="15" customHeight="1" x14ac:dyDescent="0.25">
      <c r="A36" s="126" t="s">
        <v>292</v>
      </c>
      <c r="B36" s="632">
        <v>0</v>
      </c>
      <c r="C36" s="632">
        <v>1003300</v>
      </c>
      <c r="D36" s="632">
        <v>0</v>
      </c>
      <c r="E36" s="632">
        <v>0</v>
      </c>
      <c r="F36" s="632">
        <v>0</v>
      </c>
      <c r="G36" s="632">
        <v>0</v>
      </c>
      <c r="H36" s="632"/>
      <c r="I36" s="632">
        <v>1003300</v>
      </c>
      <c r="J36" s="632">
        <v>0</v>
      </c>
      <c r="K36" s="632">
        <v>0</v>
      </c>
      <c r="L36" s="632">
        <v>0</v>
      </c>
      <c r="M36" s="632">
        <v>0</v>
      </c>
      <c r="N36" s="632">
        <v>0</v>
      </c>
      <c r="O36" s="632">
        <v>0</v>
      </c>
      <c r="P36" s="632"/>
      <c r="Q36" s="632">
        <v>0</v>
      </c>
      <c r="R36" s="632">
        <v>0</v>
      </c>
      <c r="S36" s="632">
        <v>550384475</v>
      </c>
      <c r="T36" s="632">
        <v>0</v>
      </c>
      <c r="U36" s="632">
        <v>0</v>
      </c>
      <c r="V36" s="632">
        <v>0</v>
      </c>
      <c r="W36" s="632">
        <v>0</v>
      </c>
      <c r="X36" s="632"/>
      <c r="Y36" s="632">
        <v>550384475</v>
      </c>
      <c r="Z36" s="632">
        <v>0</v>
      </c>
      <c r="AA36" s="632">
        <v>35500000</v>
      </c>
      <c r="AB36" s="632">
        <v>0</v>
      </c>
      <c r="AC36" s="632">
        <v>0</v>
      </c>
      <c r="AD36" s="632">
        <v>0</v>
      </c>
      <c r="AE36" s="632">
        <v>0</v>
      </c>
      <c r="AF36" s="632"/>
      <c r="AG36" s="632">
        <v>35500000</v>
      </c>
      <c r="AH36" s="632">
        <v>0</v>
      </c>
      <c r="AI36" s="632">
        <v>0</v>
      </c>
      <c r="AJ36" s="632">
        <v>0</v>
      </c>
      <c r="AK36" s="632">
        <v>0</v>
      </c>
      <c r="AL36" s="632">
        <v>0</v>
      </c>
      <c r="AM36" s="632">
        <v>0</v>
      </c>
      <c r="AN36" s="632"/>
      <c r="AO36" s="632">
        <v>0</v>
      </c>
      <c r="AP36" s="632">
        <v>0</v>
      </c>
      <c r="AQ36" s="632">
        <v>50872900</v>
      </c>
      <c r="AR36" s="632">
        <v>0</v>
      </c>
      <c r="AS36" s="632">
        <v>0</v>
      </c>
      <c r="AT36" s="632">
        <v>0</v>
      </c>
      <c r="AU36" s="632">
        <v>0</v>
      </c>
      <c r="AV36" s="632"/>
      <c r="AW36" s="632">
        <v>50872900</v>
      </c>
      <c r="AX36" s="632">
        <v>0</v>
      </c>
      <c r="AY36" s="632">
        <v>946504507</v>
      </c>
      <c r="AZ36" s="632">
        <v>0</v>
      </c>
      <c r="BA36" s="632">
        <v>0</v>
      </c>
      <c r="BB36" s="632">
        <v>0</v>
      </c>
      <c r="BC36" s="632">
        <v>0</v>
      </c>
      <c r="BD36" s="632"/>
      <c r="BE36" s="632">
        <v>946504507</v>
      </c>
      <c r="BF36" s="632">
        <v>0</v>
      </c>
      <c r="BG36" s="632">
        <v>0</v>
      </c>
      <c r="BH36" s="632">
        <v>0</v>
      </c>
      <c r="BI36" s="632">
        <v>0</v>
      </c>
      <c r="BJ36" s="632">
        <v>0</v>
      </c>
      <c r="BK36" s="632">
        <v>0</v>
      </c>
      <c r="BL36" s="632"/>
      <c r="BM36" s="632">
        <v>0</v>
      </c>
      <c r="BN36" s="632">
        <v>0</v>
      </c>
      <c r="BO36" s="632">
        <v>733605952</v>
      </c>
      <c r="BP36" s="632">
        <v>0</v>
      </c>
      <c r="BQ36" s="632">
        <v>0</v>
      </c>
      <c r="BR36" s="632">
        <v>0</v>
      </c>
      <c r="BS36" s="632">
        <v>0</v>
      </c>
      <c r="BT36" s="632"/>
      <c r="BU36" s="632">
        <v>733605952</v>
      </c>
      <c r="BV36" s="632">
        <v>0</v>
      </c>
      <c r="BW36" s="632">
        <v>1977790678</v>
      </c>
      <c r="BX36" s="632">
        <v>0</v>
      </c>
      <c r="BY36" s="632">
        <v>0</v>
      </c>
      <c r="BZ36" s="632">
        <v>0</v>
      </c>
      <c r="CA36" s="632">
        <v>0</v>
      </c>
      <c r="CB36" s="632"/>
      <c r="CC36" s="632">
        <v>1977790678</v>
      </c>
      <c r="CD36" s="632">
        <v>0</v>
      </c>
      <c r="CE36" s="632">
        <v>10860000</v>
      </c>
      <c r="CF36" s="632">
        <v>0</v>
      </c>
      <c r="CG36" s="632">
        <v>0</v>
      </c>
      <c r="CH36" s="632">
        <v>0</v>
      </c>
      <c r="CI36" s="632">
        <v>0</v>
      </c>
      <c r="CJ36" s="632"/>
      <c r="CK36" s="632">
        <v>10860000</v>
      </c>
      <c r="CL36" s="632">
        <v>0</v>
      </c>
      <c r="CM36" s="632">
        <v>162698500</v>
      </c>
      <c r="CN36" s="632">
        <v>0</v>
      </c>
      <c r="CO36" s="632">
        <v>0</v>
      </c>
      <c r="CP36" s="632">
        <v>0</v>
      </c>
      <c r="CQ36" s="632">
        <v>0</v>
      </c>
      <c r="CR36" s="632"/>
      <c r="CS36" s="632">
        <v>162698500</v>
      </c>
      <c r="CT36" s="632">
        <v>0</v>
      </c>
      <c r="CU36" s="632">
        <v>635000</v>
      </c>
      <c r="CV36" s="632">
        <v>0</v>
      </c>
      <c r="CW36" s="632">
        <v>0</v>
      </c>
      <c r="CX36" s="632">
        <v>0</v>
      </c>
      <c r="CY36" s="632">
        <v>0</v>
      </c>
      <c r="CZ36" s="632"/>
      <c r="DA36" s="632">
        <v>635000</v>
      </c>
      <c r="DB36" s="613">
        <v>0</v>
      </c>
      <c r="DC36" s="613">
        <v>0</v>
      </c>
      <c r="DD36" s="613">
        <v>0</v>
      </c>
      <c r="DE36" s="613">
        <v>0</v>
      </c>
      <c r="DF36" s="613">
        <v>0</v>
      </c>
      <c r="DG36" s="632">
        <v>0</v>
      </c>
      <c r="DH36" s="613"/>
      <c r="DI36" s="613">
        <v>0</v>
      </c>
      <c r="DJ36" s="632">
        <v>0</v>
      </c>
      <c r="DK36" s="632">
        <v>0</v>
      </c>
      <c r="DL36" s="632">
        <v>0</v>
      </c>
      <c r="DM36" s="632">
        <v>0</v>
      </c>
      <c r="DN36" s="632">
        <v>0</v>
      </c>
      <c r="DO36" s="632">
        <v>0</v>
      </c>
      <c r="DP36" s="632"/>
      <c r="DQ36" s="632">
        <v>0</v>
      </c>
      <c r="DR36" s="632">
        <v>0</v>
      </c>
      <c r="DS36" s="632">
        <v>0</v>
      </c>
      <c r="DT36" s="632">
        <v>0</v>
      </c>
      <c r="DU36" s="632">
        <v>0</v>
      </c>
      <c r="DV36" s="632">
        <v>0</v>
      </c>
      <c r="DW36" s="632">
        <v>0</v>
      </c>
      <c r="DX36" s="632"/>
      <c r="DY36" s="632">
        <v>0</v>
      </c>
      <c r="DZ36" s="632">
        <v>0</v>
      </c>
      <c r="EA36" s="632">
        <v>0</v>
      </c>
      <c r="EB36" s="632">
        <v>0</v>
      </c>
      <c r="EC36" s="632">
        <v>0</v>
      </c>
      <c r="ED36" s="632">
        <v>0</v>
      </c>
      <c r="EE36" s="632">
        <v>0</v>
      </c>
      <c r="EF36" s="632"/>
      <c r="EG36" s="632">
        <v>0</v>
      </c>
      <c r="EH36" s="632">
        <v>0</v>
      </c>
      <c r="EI36" s="632">
        <v>0</v>
      </c>
      <c r="EJ36" s="632">
        <v>0</v>
      </c>
      <c r="EK36" s="632">
        <v>0</v>
      </c>
      <c r="EL36" s="632">
        <v>0</v>
      </c>
      <c r="EM36" s="632">
        <v>0</v>
      </c>
      <c r="EN36" s="632"/>
      <c r="EO36" s="632">
        <v>0</v>
      </c>
      <c r="EP36" s="632">
        <v>0</v>
      </c>
      <c r="EQ36" s="632">
        <v>0</v>
      </c>
      <c r="ER36" s="632">
        <v>0</v>
      </c>
      <c r="ES36" s="632">
        <v>0</v>
      </c>
      <c r="ET36" s="632">
        <v>0</v>
      </c>
      <c r="EU36" s="632">
        <v>0</v>
      </c>
      <c r="EV36" s="632"/>
      <c r="EW36" s="632">
        <v>0</v>
      </c>
      <c r="EX36" s="632">
        <v>0</v>
      </c>
      <c r="EY36" s="632">
        <v>0</v>
      </c>
      <c r="EZ36" s="632">
        <v>0</v>
      </c>
      <c r="FA36" s="632">
        <v>0</v>
      </c>
      <c r="FB36" s="632">
        <v>0</v>
      </c>
      <c r="FC36" s="632">
        <v>0</v>
      </c>
      <c r="FD36" s="632"/>
      <c r="FE36" s="632">
        <v>0</v>
      </c>
      <c r="FF36" s="632">
        <v>0</v>
      </c>
      <c r="FG36" s="632">
        <v>0</v>
      </c>
      <c r="FH36" s="632">
        <v>0</v>
      </c>
      <c r="FI36" s="632">
        <v>0</v>
      </c>
      <c r="FJ36" s="632">
        <v>0</v>
      </c>
      <c r="FK36" s="632">
        <v>0</v>
      </c>
      <c r="FL36" s="632"/>
      <c r="FM36" s="632">
        <v>0</v>
      </c>
      <c r="FN36" s="632">
        <v>0</v>
      </c>
      <c r="FO36" s="632">
        <v>0</v>
      </c>
      <c r="FP36" s="632">
        <v>0</v>
      </c>
      <c r="FQ36" s="632">
        <v>0</v>
      </c>
      <c r="FR36" s="632">
        <v>0</v>
      </c>
      <c r="FS36" s="632">
        <v>0</v>
      </c>
      <c r="FT36" s="632"/>
      <c r="FU36" s="632">
        <v>0</v>
      </c>
      <c r="FV36" s="613">
        <v>0</v>
      </c>
      <c r="FW36" s="613">
        <v>0</v>
      </c>
      <c r="FX36" s="613">
        <v>0</v>
      </c>
      <c r="FY36" s="613">
        <v>0</v>
      </c>
      <c r="FZ36" s="613">
        <v>0</v>
      </c>
      <c r="GA36" s="613">
        <v>0</v>
      </c>
      <c r="GB36" s="613"/>
      <c r="GC36" s="613">
        <v>0</v>
      </c>
      <c r="GD36" s="613">
        <v>0</v>
      </c>
      <c r="GE36" s="613">
        <v>4469855312</v>
      </c>
      <c r="GF36" s="613">
        <v>0</v>
      </c>
      <c r="GG36" s="613">
        <v>0</v>
      </c>
      <c r="GH36" s="613">
        <v>0</v>
      </c>
      <c r="GI36" s="613">
        <v>0</v>
      </c>
      <c r="GJ36" s="613"/>
      <c r="GK36" s="613">
        <v>4469855312</v>
      </c>
      <c r="GL36" s="583"/>
      <c r="GM36" s="583"/>
    </row>
    <row r="37" spans="1:195" s="36" customFormat="1" x14ac:dyDescent="0.25">
      <c r="A37" s="108" t="s">
        <v>115</v>
      </c>
      <c r="B37" s="616">
        <v>0</v>
      </c>
      <c r="C37" s="616">
        <v>81177492</v>
      </c>
      <c r="D37" s="616">
        <v>0</v>
      </c>
      <c r="E37" s="616">
        <v>0</v>
      </c>
      <c r="F37" s="616">
        <v>0</v>
      </c>
      <c r="G37" s="616">
        <v>0</v>
      </c>
      <c r="H37" s="616"/>
      <c r="I37" s="616">
        <v>81177492</v>
      </c>
      <c r="J37" s="616">
        <v>0</v>
      </c>
      <c r="K37" s="616">
        <v>236504463</v>
      </c>
      <c r="L37" s="616">
        <v>0</v>
      </c>
      <c r="M37" s="616">
        <v>0</v>
      </c>
      <c r="N37" s="616">
        <v>0</v>
      </c>
      <c r="O37" s="616">
        <v>0</v>
      </c>
      <c r="P37" s="616"/>
      <c r="Q37" s="616">
        <v>236504463</v>
      </c>
      <c r="R37" s="616">
        <v>0</v>
      </c>
      <c r="S37" s="616">
        <v>634617326</v>
      </c>
      <c r="T37" s="616">
        <v>0</v>
      </c>
      <c r="U37" s="616">
        <v>0</v>
      </c>
      <c r="V37" s="616">
        <v>0</v>
      </c>
      <c r="W37" s="616">
        <v>0</v>
      </c>
      <c r="X37" s="616"/>
      <c r="Y37" s="616">
        <v>634617326</v>
      </c>
      <c r="Z37" s="616">
        <v>0</v>
      </c>
      <c r="AA37" s="616">
        <v>462267108</v>
      </c>
      <c r="AB37" s="616">
        <v>0</v>
      </c>
      <c r="AC37" s="616">
        <v>0</v>
      </c>
      <c r="AD37" s="616">
        <v>0</v>
      </c>
      <c r="AE37" s="616">
        <v>0</v>
      </c>
      <c r="AF37" s="616"/>
      <c r="AG37" s="616">
        <v>462267108</v>
      </c>
      <c r="AH37" s="616">
        <v>0</v>
      </c>
      <c r="AI37" s="616">
        <v>56758194</v>
      </c>
      <c r="AJ37" s="616">
        <v>0</v>
      </c>
      <c r="AK37" s="616">
        <v>0</v>
      </c>
      <c r="AL37" s="616">
        <v>0</v>
      </c>
      <c r="AM37" s="616">
        <v>0</v>
      </c>
      <c r="AN37" s="616"/>
      <c r="AO37" s="616">
        <v>56758194</v>
      </c>
      <c r="AP37" s="616">
        <v>0</v>
      </c>
      <c r="AQ37" s="616">
        <v>233363534</v>
      </c>
      <c r="AR37" s="616">
        <v>0</v>
      </c>
      <c r="AS37" s="616">
        <v>0</v>
      </c>
      <c r="AT37" s="616">
        <v>0</v>
      </c>
      <c r="AU37" s="616">
        <v>0</v>
      </c>
      <c r="AV37" s="616"/>
      <c r="AW37" s="616">
        <v>233363534</v>
      </c>
      <c r="AX37" s="616">
        <v>0</v>
      </c>
      <c r="AY37" s="616">
        <v>3527731503</v>
      </c>
      <c r="AZ37" s="616">
        <v>0</v>
      </c>
      <c r="BA37" s="616">
        <v>0</v>
      </c>
      <c r="BB37" s="616">
        <v>0</v>
      </c>
      <c r="BC37" s="616">
        <v>0</v>
      </c>
      <c r="BD37" s="616"/>
      <c r="BE37" s="616">
        <v>3527731503</v>
      </c>
      <c r="BF37" s="616">
        <v>0</v>
      </c>
      <c r="BG37" s="616">
        <v>0</v>
      </c>
      <c r="BH37" s="616">
        <v>0</v>
      </c>
      <c r="BI37" s="616">
        <v>0</v>
      </c>
      <c r="BJ37" s="616">
        <v>0</v>
      </c>
      <c r="BK37" s="616">
        <v>0</v>
      </c>
      <c r="BL37" s="616"/>
      <c r="BM37" s="616">
        <v>0</v>
      </c>
      <c r="BN37" s="616">
        <v>0</v>
      </c>
      <c r="BO37" s="616">
        <v>1169023851</v>
      </c>
      <c r="BP37" s="616">
        <v>0</v>
      </c>
      <c r="BQ37" s="616">
        <v>0</v>
      </c>
      <c r="BR37" s="616">
        <v>0</v>
      </c>
      <c r="BS37" s="616">
        <v>0</v>
      </c>
      <c r="BT37" s="616"/>
      <c r="BU37" s="616">
        <v>1169023851</v>
      </c>
      <c r="BV37" s="616">
        <v>0</v>
      </c>
      <c r="BW37" s="616">
        <v>8208007317</v>
      </c>
      <c r="BX37" s="616">
        <v>0</v>
      </c>
      <c r="BY37" s="616">
        <v>0</v>
      </c>
      <c r="BZ37" s="616">
        <v>0</v>
      </c>
      <c r="CA37" s="616">
        <v>0</v>
      </c>
      <c r="CB37" s="616"/>
      <c r="CC37" s="616">
        <v>8208007317</v>
      </c>
      <c r="CD37" s="616">
        <v>0</v>
      </c>
      <c r="CE37" s="616">
        <v>657228041</v>
      </c>
      <c r="CF37" s="616">
        <v>0</v>
      </c>
      <c r="CG37" s="616">
        <v>0</v>
      </c>
      <c r="CH37" s="616">
        <v>0</v>
      </c>
      <c r="CI37" s="616">
        <v>0</v>
      </c>
      <c r="CJ37" s="616"/>
      <c r="CK37" s="616">
        <v>657228041</v>
      </c>
      <c r="CL37" s="616">
        <v>0</v>
      </c>
      <c r="CM37" s="616">
        <v>302906539</v>
      </c>
      <c r="CN37" s="616">
        <v>0</v>
      </c>
      <c r="CO37" s="616">
        <v>0</v>
      </c>
      <c r="CP37" s="616">
        <v>0</v>
      </c>
      <c r="CQ37" s="616">
        <v>0</v>
      </c>
      <c r="CR37" s="616"/>
      <c r="CS37" s="616">
        <v>302906539</v>
      </c>
      <c r="CT37" s="616">
        <v>0</v>
      </c>
      <c r="CU37" s="616">
        <v>11670040</v>
      </c>
      <c r="CV37" s="616">
        <v>0</v>
      </c>
      <c r="CW37" s="616">
        <v>0</v>
      </c>
      <c r="CX37" s="616">
        <v>0</v>
      </c>
      <c r="CY37" s="616">
        <v>0</v>
      </c>
      <c r="CZ37" s="616"/>
      <c r="DA37" s="616">
        <v>11670040</v>
      </c>
      <c r="DB37" s="616">
        <v>0</v>
      </c>
      <c r="DC37" s="616">
        <v>0</v>
      </c>
      <c r="DD37" s="616">
        <v>0</v>
      </c>
      <c r="DE37" s="616">
        <v>0</v>
      </c>
      <c r="DF37" s="616">
        <v>0</v>
      </c>
      <c r="DG37" s="616">
        <v>0</v>
      </c>
      <c r="DH37" s="616"/>
      <c r="DI37" s="616">
        <v>0</v>
      </c>
      <c r="DJ37" s="616">
        <v>0</v>
      </c>
      <c r="DK37" s="616">
        <v>0</v>
      </c>
      <c r="DL37" s="616">
        <v>0</v>
      </c>
      <c r="DM37" s="616">
        <v>0</v>
      </c>
      <c r="DN37" s="616">
        <v>0</v>
      </c>
      <c r="DO37" s="616">
        <v>0</v>
      </c>
      <c r="DP37" s="616"/>
      <c r="DQ37" s="616">
        <v>0</v>
      </c>
      <c r="DR37" s="616">
        <v>0</v>
      </c>
      <c r="DS37" s="616">
        <v>0</v>
      </c>
      <c r="DT37" s="616">
        <v>0</v>
      </c>
      <c r="DU37" s="616">
        <v>0</v>
      </c>
      <c r="DV37" s="616">
        <v>0</v>
      </c>
      <c r="DW37" s="616">
        <v>0</v>
      </c>
      <c r="DX37" s="616"/>
      <c r="DY37" s="616">
        <v>0</v>
      </c>
      <c r="DZ37" s="616">
        <v>0</v>
      </c>
      <c r="EA37" s="616">
        <v>0</v>
      </c>
      <c r="EB37" s="616">
        <v>0</v>
      </c>
      <c r="EC37" s="616">
        <v>0</v>
      </c>
      <c r="ED37" s="616">
        <v>0</v>
      </c>
      <c r="EE37" s="616">
        <v>0</v>
      </c>
      <c r="EF37" s="616"/>
      <c r="EG37" s="616">
        <v>0</v>
      </c>
      <c r="EH37" s="616">
        <v>0</v>
      </c>
      <c r="EI37" s="616">
        <v>0</v>
      </c>
      <c r="EJ37" s="616">
        <v>0</v>
      </c>
      <c r="EK37" s="616">
        <v>0</v>
      </c>
      <c r="EL37" s="616">
        <v>0</v>
      </c>
      <c r="EM37" s="616">
        <v>0</v>
      </c>
      <c r="EN37" s="616"/>
      <c r="EO37" s="616">
        <v>0</v>
      </c>
      <c r="EP37" s="616">
        <v>0</v>
      </c>
      <c r="EQ37" s="616">
        <v>0</v>
      </c>
      <c r="ER37" s="616">
        <v>0</v>
      </c>
      <c r="ES37" s="616">
        <v>0</v>
      </c>
      <c r="ET37" s="616">
        <v>0</v>
      </c>
      <c r="EU37" s="616">
        <v>0</v>
      </c>
      <c r="EV37" s="616"/>
      <c r="EW37" s="616">
        <v>0</v>
      </c>
      <c r="EX37" s="616">
        <v>0</v>
      </c>
      <c r="EY37" s="616">
        <v>0</v>
      </c>
      <c r="EZ37" s="616">
        <v>0</v>
      </c>
      <c r="FA37" s="616">
        <v>0</v>
      </c>
      <c r="FB37" s="616">
        <v>0</v>
      </c>
      <c r="FC37" s="616">
        <v>0</v>
      </c>
      <c r="FD37" s="616"/>
      <c r="FE37" s="616">
        <v>0</v>
      </c>
      <c r="FF37" s="616">
        <v>0</v>
      </c>
      <c r="FG37" s="616">
        <v>0</v>
      </c>
      <c r="FH37" s="616">
        <v>0</v>
      </c>
      <c r="FI37" s="616">
        <v>0</v>
      </c>
      <c r="FJ37" s="616">
        <v>0</v>
      </c>
      <c r="FK37" s="616">
        <v>0</v>
      </c>
      <c r="FL37" s="616"/>
      <c r="FM37" s="616">
        <v>0</v>
      </c>
      <c r="FN37" s="616">
        <v>0</v>
      </c>
      <c r="FO37" s="616">
        <v>0</v>
      </c>
      <c r="FP37" s="616">
        <v>0</v>
      </c>
      <c r="FQ37" s="616">
        <v>0</v>
      </c>
      <c r="FR37" s="616">
        <v>0</v>
      </c>
      <c r="FS37" s="616">
        <v>0</v>
      </c>
      <c r="FT37" s="616"/>
      <c r="FU37" s="616">
        <v>0</v>
      </c>
      <c r="FV37" s="613">
        <v>0</v>
      </c>
      <c r="FW37" s="613">
        <v>0</v>
      </c>
      <c r="FX37" s="613">
        <v>0</v>
      </c>
      <c r="FY37" s="616">
        <v>0</v>
      </c>
      <c r="FZ37" s="613">
        <v>0</v>
      </c>
      <c r="GA37" s="613">
        <v>0</v>
      </c>
      <c r="GB37" s="613"/>
      <c r="GC37" s="613">
        <v>0</v>
      </c>
      <c r="GD37" s="616">
        <v>0</v>
      </c>
      <c r="GE37" s="616">
        <v>15581255408</v>
      </c>
      <c r="GF37" s="616">
        <v>0</v>
      </c>
      <c r="GG37" s="616">
        <v>0</v>
      </c>
      <c r="GH37" s="616">
        <v>0</v>
      </c>
      <c r="GI37" s="616">
        <v>0</v>
      </c>
      <c r="GJ37" s="616"/>
      <c r="GK37" s="616">
        <v>15581255408</v>
      </c>
      <c r="GL37" s="583"/>
      <c r="GM37" s="583"/>
    </row>
    <row r="38" spans="1:195" s="5" customFormat="1" hidden="1" x14ac:dyDescent="0.25">
      <c r="A38" s="32" t="s">
        <v>339</v>
      </c>
      <c r="B38" s="606"/>
      <c r="C38" s="606"/>
      <c r="D38" s="606"/>
      <c r="E38" s="581"/>
      <c r="F38" s="574"/>
      <c r="G38" s="606"/>
      <c r="H38" s="574"/>
      <c r="I38" s="574"/>
      <c r="J38" s="606"/>
      <c r="K38" s="606"/>
      <c r="L38" s="606"/>
      <c r="M38" s="581"/>
      <c r="N38" s="574"/>
      <c r="O38" s="606"/>
      <c r="P38" s="574"/>
      <c r="Q38" s="574"/>
      <c r="R38" s="574"/>
      <c r="S38" s="574"/>
      <c r="T38" s="606"/>
      <c r="U38" s="581"/>
      <c r="V38" s="574"/>
      <c r="W38" s="574"/>
      <c r="X38" s="574"/>
      <c r="Y38" s="574"/>
      <c r="Z38" s="606"/>
      <c r="AA38" s="606"/>
      <c r="AB38" s="606"/>
      <c r="AC38" s="581"/>
      <c r="AD38" s="574"/>
      <c r="AE38" s="606"/>
      <c r="AF38" s="574"/>
      <c r="AG38" s="574"/>
      <c r="AH38" s="606"/>
      <c r="AI38" s="606"/>
      <c r="AJ38" s="606"/>
      <c r="AK38" s="581"/>
      <c r="AL38" s="574"/>
      <c r="AM38" s="606"/>
      <c r="AN38" s="574"/>
      <c r="AO38" s="574"/>
      <c r="AP38" s="606"/>
      <c r="AQ38" s="606"/>
      <c r="AR38" s="606"/>
      <c r="AS38" s="581"/>
      <c r="AT38" s="574"/>
      <c r="AU38" s="606"/>
      <c r="AV38" s="574"/>
      <c r="AW38" s="574"/>
      <c r="AX38" s="606"/>
      <c r="AY38" s="606"/>
      <c r="AZ38" s="606"/>
      <c r="BA38" s="581"/>
      <c r="BB38" s="574"/>
      <c r="BC38" s="606"/>
      <c r="BD38" s="574"/>
      <c r="BE38" s="574"/>
      <c r="BF38" s="574"/>
      <c r="BG38" s="606"/>
      <c r="BH38" s="606"/>
      <c r="BI38" s="581"/>
      <c r="BJ38" s="574"/>
      <c r="BK38" s="606"/>
      <c r="BL38" s="574"/>
      <c r="BM38" s="574"/>
      <c r="BN38" s="606"/>
      <c r="BO38" s="606"/>
      <c r="BP38" s="606"/>
      <c r="BQ38" s="581"/>
      <c r="BR38" s="574"/>
      <c r="BS38" s="606"/>
      <c r="BT38" s="574"/>
      <c r="BU38" s="574"/>
      <c r="BV38" s="606"/>
      <c r="BW38" s="606"/>
      <c r="BX38" s="606"/>
      <c r="BY38" s="581"/>
      <c r="BZ38" s="574"/>
      <c r="CA38" s="606"/>
      <c r="CB38" s="574"/>
      <c r="CC38" s="574"/>
      <c r="CD38" s="606"/>
      <c r="CE38" s="606"/>
      <c r="CF38" s="606"/>
      <c r="CG38" s="581"/>
      <c r="CH38" s="574"/>
      <c r="CI38" s="606"/>
      <c r="CJ38" s="574"/>
      <c r="CK38" s="574"/>
      <c r="CL38" s="606"/>
      <c r="CM38" s="606"/>
      <c r="CN38" s="606"/>
      <c r="CO38" s="581"/>
      <c r="CP38" s="574"/>
      <c r="CQ38" s="606"/>
      <c r="CR38" s="574"/>
      <c r="CS38" s="574"/>
      <c r="CT38" s="606"/>
      <c r="CU38" s="606"/>
      <c r="CV38" s="606"/>
      <c r="CW38" s="581"/>
      <c r="CX38" s="574"/>
      <c r="CY38" s="606"/>
      <c r="CZ38" s="574"/>
      <c r="DA38" s="574"/>
      <c r="DB38" s="574"/>
      <c r="DC38" s="574"/>
      <c r="DD38" s="574"/>
      <c r="DE38" s="607"/>
      <c r="DF38" s="574"/>
      <c r="DG38" s="606"/>
      <c r="DH38" s="574"/>
      <c r="DI38" s="574"/>
      <c r="DJ38" s="574"/>
      <c r="DK38" s="574"/>
      <c r="DL38" s="606"/>
      <c r="DM38" s="581"/>
      <c r="DN38" s="574"/>
      <c r="DO38" s="574"/>
      <c r="DP38" s="574"/>
      <c r="DQ38" s="574"/>
      <c r="DR38" s="574"/>
      <c r="DS38" s="574"/>
      <c r="DT38" s="606"/>
      <c r="DU38" s="581"/>
      <c r="DV38" s="574"/>
      <c r="DW38" s="574"/>
      <c r="DX38" s="574"/>
      <c r="DY38" s="574"/>
      <c r="DZ38" s="574"/>
      <c r="EA38" s="606"/>
      <c r="EB38" s="606"/>
      <c r="EC38" s="581"/>
      <c r="ED38" s="574"/>
      <c r="EE38" s="606"/>
      <c r="EF38" s="574"/>
      <c r="EG38" s="574"/>
      <c r="EH38" s="606"/>
      <c r="EI38" s="606"/>
      <c r="EJ38" s="606"/>
      <c r="EK38" s="581"/>
      <c r="EL38" s="574"/>
      <c r="EM38" s="606"/>
      <c r="EN38" s="574"/>
      <c r="EO38" s="574"/>
      <c r="EP38" s="574"/>
      <c r="EQ38" s="606"/>
      <c r="ER38" s="606"/>
      <c r="ES38" s="581"/>
      <c r="ET38" s="574"/>
      <c r="EU38" s="606"/>
      <c r="EV38" s="574"/>
      <c r="EW38" s="574"/>
      <c r="EX38" s="574"/>
      <c r="EY38" s="606"/>
      <c r="EZ38" s="606"/>
      <c r="FA38" s="581"/>
      <c r="FB38" s="574"/>
      <c r="FC38" s="606"/>
      <c r="FD38" s="574"/>
      <c r="FE38" s="574"/>
      <c r="FF38" s="574"/>
      <c r="FG38" s="606"/>
      <c r="FH38" s="606"/>
      <c r="FI38" s="581"/>
      <c r="FJ38" s="574"/>
      <c r="FK38" s="606"/>
      <c r="FL38" s="574"/>
      <c r="FM38" s="574"/>
      <c r="FN38" s="574"/>
      <c r="FO38" s="606"/>
      <c r="FP38" s="606"/>
      <c r="FQ38" s="581"/>
      <c r="FR38" s="574"/>
      <c r="FS38" s="606"/>
      <c r="FT38" s="574"/>
      <c r="FU38" s="574"/>
      <c r="FV38" s="573"/>
      <c r="FW38" s="573"/>
      <c r="FX38" s="573"/>
      <c r="FY38" s="607"/>
      <c r="FZ38" s="573"/>
      <c r="GA38" s="573"/>
      <c r="GB38" s="573"/>
      <c r="GC38" s="573"/>
      <c r="GD38" s="610"/>
      <c r="GE38" s="610"/>
      <c r="GF38" s="610"/>
      <c r="GG38" s="610"/>
      <c r="GH38" s="610"/>
      <c r="GI38" s="610"/>
      <c r="GJ38" s="610"/>
      <c r="GK38" s="598"/>
      <c r="GL38" s="535"/>
      <c r="GM38" s="535"/>
    </row>
    <row r="39" spans="1:195" s="5" customFormat="1" ht="15" customHeight="1" x14ac:dyDescent="0.25">
      <c r="A39" s="32" t="s">
        <v>425</v>
      </c>
      <c r="B39" s="606"/>
      <c r="C39" s="606"/>
      <c r="D39" s="606"/>
      <c r="E39" s="581"/>
      <c r="F39" s="574"/>
      <c r="G39" s="606"/>
      <c r="H39" s="574"/>
      <c r="I39" s="574"/>
      <c r="J39" s="606"/>
      <c r="K39" s="606"/>
      <c r="L39" s="606"/>
      <c r="M39" s="581"/>
      <c r="N39" s="574"/>
      <c r="O39" s="606"/>
      <c r="P39" s="574"/>
      <c r="Q39" s="574"/>
      <c r="R39" s="574"/>
      <c r="S39" s="574"/>
      <c r="T39" s="606"/>
      <c r="U39" s="581"/>
      <c r="V39" s="574"/>
      <c r="W39" s="574"/>
      <c r="X39" s="574"/>
      <c r="Y39" s="574"/>
      <c r="Z39" s="606"/>
      <c r="AA39" s="606"/>
      <c r="AB39" s="606"/>
      <c r="AC39" s="581"/>
      <c r="AD39" s="574"/>
      <c r="AE39" s="606"/>
      <c r="AF39" s="574"/>
      <c r="AG39" s="574"/>
      <c r="AH39" s="606"/>
      <c r="AI39" s="606"/>
      <c r="AJ39" s="606"/>
      <c r="AK39" s="581"/>
      <c r="AL39" s="574"/>
      <c r="AM39" s="606"/>
      <c r="AN39" s="574"/>
      <c r="AO39" s="574"/>
      <c r="AP39" s="606"/>
      <c r="AQ39" s="606"/>
      <c r="AR39" s="606"/>
      <c r="AS39" s="581"/>
      <c r="AT39" s="574"/>
      <c r="AU39" s="606"/>
      <c r="AV39" s="574"/>
      <c r="AW39" s="574"/>
      <c r="AX39" s="606"/>
      <c r="AY39" s="606"/>
      <c r="AZ39" s="606"/>
      <c r="BA39" s="581"/>
      <c r="BB39" s="574"/>
      <c r="BC39" s="606"/>
      <c r="BD39" s="574"/>
      <c r="BE39" s="574"/>
      <c r="BF39" s="574"/>
      <c r="BG39" s="606"/>
      <c r="BH39" s="606"/>
      <c r="BI39" s="581"/>
      <c r="BJ39" s="574"/>
      <c r="BK39" s="606"/>
      <c r="BL39" s="574"/>
      <c r="BM39" s="574"/>
      <c r="BN39" s="606"/>
      <c r="BO39" s="606"/>
      <c r="BP39" s="606"/>
      <c r="BQ39" s="581"/>
      <c r="BR39" s="574"/>
      <c r="BS39" s="606"/>
      <c r="BT39" s="574"/>
      <c r="BU39" s="574"/>
      <c r="BV39" s="606"/>
      <c r="BW39" s="606"/>
      <c r="BX39" s="606"/>
      <c r="BY39" s="581"/>
      <c r="BZ39" s="574"/>
      <c r="CA39" s="606"/>
      <c r="CB39" s="574"/>
      <c r="CC39" s="574"/>
      <c r="CD39" s="606"/>
      <c r="CE39" s="606"/>
      <c r="CF39" s="606"/>
      <c r="CG39" s="581"/>
      <c r="CH39" s="574"/>
      <c r="CI39" s="606"/>
      <c r="CJ39" s="574"/>
      <c r="CK39" s="574"/>
      <c r="CL39" s="606"/>
      <c r="CM39" s="606"/>
      <c r="CN39" s="606"/>
      <c r="CO39" s="581"/>
      <c r="CP39" s="574"/>
      <c r="CQ39" s="606"/>
      <c r="CR39" s="574"/>
      <c r="CS39" s="574"/>
      <c r="CT39" s="606"/>
      <c r="CU39" s="606"/>
      <c r="CV39" s="606"/>
      <c r="CW39" s="581"/>
      <c r="CX39" s="574"/>
      <c r="CY39" s="606"/>
      <c r="CZ39" s="574"/>
      <c r="DA39" s="574"/>
      <c r="DB39" s="574"/>
      <c r="DC39" s="574"/>
      <c r="DD39" s="574"/>
      <c r="DE39" s="607"/>
      <c r="DF39" s="574"/>
      <c r="DG39" s="606"/>
      <c r="DH39" s="574"/>
      <c r="DI39" s="574"/>
      <c r="DJ39" s="574"/>
      <c r="DK39" s="574"/>
      <c r="DL39" s="606"/>
      <c r="DM39" s="581"/>
      <c r="DN39" s="574"/>
      <c r="DO39" s="574"/>
      <c r="DP39" s="574"/>
      <c r="DQ39" s="574"/>
      <c r="DR39" s="574"/>
      <c r="DS39" s="574"/>
      <c r="DT39" s="606"/>
      <c r="DU39" s="581"/>
      <c r="DV39" s="574"/>
      <c r="DW39" s="574"/>
      <c r="DX39" s="574"/>
      <c r="DY39" s="574"/>
      <c r="DZ39" s="574"/>
      <c r="EA39" s="606"/>
      <c r="EB39" s="606"/>
      <c r="EC39" s="581"/>
      <c r="ED39" s="574"/>
      <c r="EE39" s="606"/>
      <c r="EF39" s="574"/>
      <c r="EG39" s="574"/>
      <c r="EH39" s="606"/>
      <c r="EI39" s="606"/>
      <c r="EJ39" s="606"/>
      <c r="EK39" s="581"/>
      <c r="EL39" s="574"/>
      <c r="EM39" s="606"/>
      <c r="EN39" s="574"/>
      <c r="EO39" s="574"/>
      <c r="EP39" s="574"/>
      <c r="EQ39" s="606"/>
      <c r="ER39" s="606"/>
      <c r="ES39" s="581"/>
      <c r="ET39" s="574"/>
      <c r="EU39" s="606"/>
      <c r="EV39" s="574"/>
      <c r="EW39" s="574"/>
      <c r="EX39" s="574"/>
      <c r="EY39" s="606"/>
      <c r="EZ39" s="606"/>
      <c r="FA39" s="581"/>
      <c r="FB39" s="574"/>
      <c r="FC39" s="606"/>
      <c r="FD39" s="574"/>
      <c r="FE39" s="574"/>
      <c r="FF39" s="574"/>
      <c r="FG39" s="606"/>
      <c r="FH39" s="606"/>
      <c r="FI39" s="581"/>
      <c r="FJ39" s="574"/>
      <c r="FK39" s="606"/>
      <c r="FL39" s="574"/>
      <c r="FM39" s="574"/>
      <c r="FN39" s="574"/>
      <c r="FO39" s="606"/>
      <c r="FP39" s="606"/>
      <c r="FQ39" s="581"/>
      <c r="FR39" s="574"/>
      <c r="FS39" s="606"/>
      <c r="FT39" s="574"/>
      <c r="FU39" s="574"/>
      <c r="FV39" s="573"/>
      <c r="FW39" s="573"/>
      <c r="FX39" s="573"/>
      <c r="FY39" s="607"/>
      <c r="FZ39" s="573"/>
      <c r="GA39" s="573"/>
      <c r="GB39" s="573"/>
      <c r="GC39" s="573"/>
      <c r="GD39" s="610"/>
      <c r="GE39" s="610"/>
      <c r="GF39" s="610"/>
      <c r="GG39" s="610"/>
      <c r="GH39" s="610"/>
      <c r="GI39" s="610"/>
      <c r="GJ39" s="610"/>
      <c r="GK39" s="598"/>
      <c r="GL39" s="535"/>
      <c r="GM39" s="535"/>
    </row>
    <row r="40" spans="1:195" s="5" customFormat="1" ht="15" customHeight="1" x14ac:dyDescent="0.25">
      <c r="A40" s="32" t="s">
        <v>337</v>
      </c>
      <c r="B40" s="536"/>
      <c r="C40" s="536"/>
      <c r="D40" s="536"/>
      <c r="E40" s="581"/>
      <c r="F40" s="551">
        <v>0</v>
      </c>
      <c r="G40" s="536"/>
      <c r="H40" s="551"/>
      <c r="I40" s="574">
        <v>0</v>
      </c>
      <c r="J40" s="536"/>
      <c r="K40" s="536"/>
      <c r="L40" s="536"/>
      <c r="M40" s="581"/>
      <c r="N40" s="551">
        <v>0</v>
      </c>
      <c r="O40" s="536"/>
      <c r="P40" s="551"/>
      <c r="Q40" s="574">
        <v>0</v>
      </c>
      <c r="R40" s="551"/>
      <c r="S40" s="551"/>
      <c r="T40" s="612"/>
      <c r="U40" s="581"/>
      <c r="V40" s="551">
        <v>0</v>
      </c>
      <c r="W40" s="551"/>
      <c r="X40" s="551"/>
      <c r="Y40" s="574">
        <v>0</v>
      </c>
      <c r="Z40" s="612"/>
      <c r="AA40" s="612"/>
      <c r="AB40" s="612"/>
      <c r="AC40" s="581"/>
      <c r="AD40" s="551">
        <v>0</v>
      </c>
      <c r="AE40" s="536"/>
      <c r="AF40" s="551"/>
      <c r="AG40" s="574">
        <v>0</v>
      </c>
      <c r="AH40" s="536"/>
      <c r="AI40" s="536"/>
      <c r="AJ40" s="536"/>
      <c r="AK40" s="581"/>
      <c r="AL40" s="551">
        <v>0</v>
      </c>
      <c r="AM40" s="536"/>
      <c r="AN40" s="551"/>
      <c r="AO40" s="574">
        <v>0</v>
      </c>
      <c r="AP40" s="536"/>
      <c r="AQ40" s="536"/>
      <c r="AR40" s="536"/>
      <c r="AS40" s="581"/>
      <c r="AT40" s="551">
        <v>0</v>
      </c>
      <c r="AU40" s="536"/>
      <c r="AV40" s="551"/>
      <c r="AW40" s="574">
        <v>0</v>
      </c>
      <c r="AX40" s="536"/>
      <c r="AY40" s="536"/>
      <c r="AZ40" s="536"/>
      <c r="BA40" s="581"/>
      <c r="BB40" s="551">
        <v>0</v>
      </c>
      <c r="BC40" s="536"/>
      <c r="BD40" s="551"/>
      <c r="BE40" s="574">
        <v>0</v>
      </c>
      <c r="BF40" s="551"/>
      <c r="BG40" s="536"/>
      <c r="BH40" s="551"/>
      <c r="BI40" s="581"/>
      <c r="BJ40" s="551">
        <v>0</v>
      </c>
      <c r="BK40" s="536"/>
      <c r="BL40" s="551"/>
      <c r="BM40" s="574">
        <v>0</v>
      </c>
      <c r="BN40" s="536"/>
      <c r="BO40" s="536"/>
      <c r="BP40" s="536"/>
      <c r="BQ40" s="581"/>
      <c r="BR40" s="551">
        <v>0</v>
      </c>
      <c r="BS40" s="536"/>
      <c r="BT40" s="551"/>
      <c r="BU40" s="574">
        <v>0</v>
      </c>
      <c r="BV40" s="536"/>
      <c r="BW40" s="536"/>
      <c r="BX40" s="536"/>
      <c r="BY40" s="581"/>
      <c r="BZ40" s="551">
        <v>0</v>
      </c>
      <c r="CA40" s="536"/>
      <c r="CB40" s="551"/>
      <c r="CC40" s="574">
        <v>0</v>
      </c>
      <c r="CD40" s="536"/>
      <c r="CE40" s="536"/>
      <c r="CF40" s="536"/>
      <c r="CG40" s="581"/>
      <c r="CH40" s="551">
        <v>0</v>
      </c>
      <c r="CI40" s="536"/>
      <c r="CJ40" s="551"/>
      <c r="CK40" s="574">
        <v>0</v>
      </c>
      <c r="CL40" s="536"/>
      <c r="CM40" s="536"/>
      <c r="CN40" s="536"/>
      <c r="CO40" s="581"/>
      <c r="CP40" s="551">
        <v>0</v>
      </c>
      <c r="CQ40" s="536"/>
      <c r="CR40" s="551"/>
      <c r="CS40" s="574">
        <v>0</v>
      </c>
      <c r="CT40" s="536"/>
      <c r="CU40" s="536"/>
      <c r="CV40" s="536"/>
      <c r="CW40" s="581"/>
      <c r="CX40" s="551">
        <v>0</v>
      </c>
      <c r="CY40" s="536"/>
      <c r="CZ40" s="551"/>
      <c r="DA40" s="574">
        <v>0</v>
      </c>
      <c r="DB40" s="551"/>
      <c r="DC40" s="551"/>
      <c r="DD40" s="551"/>
      <c r="DE40" s="566"/>
      <c r="DF40" s="551">
        <v>0</v>
      </c>
      <c r="DG40" s="536"/>
      <c r="DH40" s="551"/>
      <c r="DI40" s="574">
        <v>0</v>
      </c>
      <c r="DJ40" s="551"/>
      <c r="DK40" s="551"/>
      <c r="DL40" s="612"/>
      <c r="DM40" s="581"/>
      <c r="DN40" s="551">
        <v>0</v>
      </c>
      <c r="DO40" s="551"/>
      <c r="DP40" s="551"/>
      <c r="DQ40" s="574">
        <v>0</v>
      </c>
      <c r="DR40" s="551"/>
      <c r="DS40" s="551"/>
      <c r="DT40" s="612"/>
      <c r="DU40" s="581"/>
      <c r="DV40" s="551">
        <v>0</v>
      </c>
      <c r="DW40" s="551"/>
      <c r="DX40" s="551"/>
      <c r="DY40" s="574">
        <v>0</v>
      </c>
      <c r="DZ40" s="551"/>
      <c r="EA40" s="612"/>
      <c r="EB40" s="612"/>
      <c r="EC40" s="581"/>
      <c r="ED40" s="551">
        <v>0</v>
      </c>
      <c r="EE40" s="536"/>
      <c r="EF40" s="551"/>
      <c r="EG40" s="574">
        <v>0</v>
      </c>
      <c r="EH40" s="612"/>
      <c r="EI40" s="612"/>
      <c r="EJ40" s="612"/>
      <c r="EK40" s="581"/>
      <c r="EL40" s="551">
        <v>0</v>
      </c>
      <c r="EM40" s="536"/>
      <c r="EN40" s="551"/>
      <c r="EO40" s="574">
        <v>0</v>
      </c>
      <c r="EP40" s="551"/>
      <c r="EQ40" s="536"/>
      <c r="ER40" s="612"/>
      <c r="ES40" s="581"/>
      <c r="ET40" s="551">
        <v>0</v>
      </c>
      <c r="EU40" s="536"/>
      <c r="EV40" s="551"/>
      <c r="EW40" s="574">
        <v>0</v>
      </c>
      <c r="EX40" s="551"/>
      <c r="EY40" s="536"/>
      <c r="EZ40" s="612"/>
      <c r="FA40" s="581"/>
      <c r="FB40" s="551">
        <v>0</v>
      </c>
      <c r="FC40" s="536"/>
      <c r="FD40" s="551"/>
      <c r="FE40" s="574">
        <v>0</v>
      </c>
      <c r="FF40" s="551"/>
      <c r="FG40" s="536"/>
      <c r="FH40" s="612"/>
      <c r="FI40" s="581"/>
      <c r="FJ40" s="551">
        <v>0</v>
      </c>
      <c r="FK40" s="536"/>
      <c r="FL40" s="551"/>
      <c r="FM40" s="574">
        <v>0</v>
      </c>
      <c r="FN40" s="551"/>
      <c r="FO40" s="536"/>
      <c r="FP40" s="551"/>
      <c r="FQ40" s="581"/>
      <c r="FR40" s="551">
        <v>0</v>
      </c>
      <c r="FS40" s="536"/>
      <c r="FT40" s="551"/>
      <c r="FU40" s="574">
        <v>0</v>
      </c>
      <c r="FV40" s="552"/>
      <c r="FW40" s="552"/>
      <c r="FX40" s="552"/>
      <c r="FY40" s="566"/>
      <c r="FZ40" s="552">
        <v>0</v>
      </c>
      <c r="GA40" s="552"/>
      <c r="GB40" s="552"/>
      <c r="GC40" s="573">
        <v>0</v>
      </c>
      <c r="GD40" s="610">
        <v>0</v>
      </c>
      <c r="GE40" s="610">
        <v>0</v>
      </c>
      <c r="GF40" s="610">
        <v>0</v>
      </c>
      <c r="GG40" s="610">
        <v>0</v>
      </c>
      <c r="GH40" s="610">
        <v>0</v>
      </c>
      <c r="GI40" s="610">
        <v>0</v>
      </c>
      <c r="GJ40" s="558"/>
      <c r="GK40" s="598">
        <v>0</v>
      </c>
      <c r="GL40" s="535"/>
      <c r="GM40" s="535"/>
    </row>
    <row r="41" spans="1:195" s="5" customFormat="1" x14ac:dyDescent="0.25">
      <c r="A41" s="32" t="s">
        <v>338</v>
      </c>
      <c r="B41" s="536"/>
      <c r="C41" s="536"/>
      <c r="D41" s="536"/>
      <c r="E41" s="581"/>
      <c r="F41" s="551">
        <v>0</v>
      </c>
      <c r="G41" s="536"/>
      <c r="H41" s="551"/>
      <c r="I41" s="574">
        <v>0</v>
      </c>
      <c r="J41" s="536"/>
      <c r="K41" s="536"/>
      <c r="L41" s="536"/>
      <c r="M41" s="581"/>
      <c r="N41" s="551">
        <v>0</v>
      </c>
      <c r="O41" s="536"/>
      <c r="P41" s="551"/>
      <c r="Q41" s="574">
        <v>0</v>
      </c>
      <c r="R41" s="551"/>
      <c r="S41" s="551"/>
      <c r="T41" s="612"/>
      <c r="U41" s="581"/>
      <c r="V41" s="551">
        <v>0</v>
      </c>
      <c r="W41" s="551"/>
      <c r="X41" s="551"/>
      <c r="Y41" s="574">
        <v>0</v>
      </c>
      <c r="Z41" s="612"/>
      <c r="AA41" s="612"/>
      <c r="AB41" s="612"/>
      <c r="AC41" s="581"/>
      <c r="AD41" s="551">
        <v>0</v>
      </c>
      <c r="AE41" s="536"/>
      <c r="AF41" s="551"/>
      <c r="AG41" s="574">
        <v>0</v>
      </c>
      <c r="AH41" s="536"/>
      <c r="AI41" s="536"/>
      <c r="AJ41" s="536"/>
      <c r="AK41" s="581"/>
      <c r="AL41" s="551">
        <v>0</v>
      </c>
      <c r="AM41" s="536"/>
      <c r="AN41" s="551"/>
      <c r="AO41" s="574">
        <v>0</v>
      </c>
      <c r="AP41" s="536"/>
      <c r="AQ41" s="536"/>
      <c r="AR41" s="536"/>
      <c r="AS41" s="581"/>
      <c r="AT41" s="551">
        <v>0</v>
      </c>
      <c r="AU41" s="536"/>
      <c r="AV41" s="551"/>
      <c r="AW41" s="574">
        <v>0</v>
      </c>
      <c r="AX41" s="536"/>
      <c r="AY41" s="536"/>
      <c r="AZ41" s="536"/>
      <c r="BA41" s="581"/>
      <c r="BB41" s="551">
        <v>0</v>
      </c>
      <c r="BC41" s="536"/>
      <c r="BD41" s="551"/>
      <c r="BE41" s="574">
        <v>0</v>
      </c>
      <c r="BF41" s="551"/>
      <c r="BG41" s="536"/>
      <c r="BH41" s="551"/>
      <c r="BI41" s="581"/>
      <c r="BJ41" s="551">
        <v>0</v>
      </c>
      <c r="BK41" s="536"/>
      <c r="BL41" s="551"/>
      <c r="BM41" s="574">
        <v>0</v>
      </c>
      <c r="BN41" s="536"/>
      <c r="BO41" s="536"/>
      <c r="BP41" s="536"/>
      <c r="BQ41" s="581"/>
      <c r="BR41" s="551">
        <v>0</v>
      </c>
      <c r="BS41" s="536"/>
      <c r="BT41" s="551"/>
      <c r="BU41" s="574">
        <v>0</v>
      </c>
      <c r="BV41" s="536"/>
      <c r="BW41" s="536"/>
      <c r="BX41" s="536"/>
      <c r="BY41" s="581"/>
      <c r="BZ41" s="551">
        <v>0</v>
      </c>
      <c r="CA41" s="536"/>
      <c r="CB41" s="551"/>
      <c r="CC41" s="574">
        <v>0</v>
      </c>
      <c r="CD41" s="536"/>
      <c r="CE41" s="536"/>
      <c r="CF41" s="536"/>
      <c r="CG41" s="581"/>
      <c r="CH41" s="551">
        <v>0</v>
      </c>
      <c r="CI41" s="536"/>
      <c r="CJ41" s="551"/>
      <c r="CK41" s="574">
        <v>0</v>
      </c>
      <c r="CL41" s="536"/>
      <c r="CM41" s="536"/>
      <c r="CN41" s="536"/>
      <c r="CO41" s="581"/>
      <c r="CP41" s="551">
        <v>0</v>
      </c>
      <c r="CQ41" s="536"/>
      <c r="CR41" s="551"/>
      <c r="CS41" s="574">
        <v>0</v>
      </c>
      <c r="CT41" s="536"/>
      <c r="CU41" s="536"/>
      <c r="CV41" s="536"/>
      <c r="CW41" s="581"/>
      <c r="CX41" s="551">
        <v>0</v>
      </c>
      <c r="CY41" s="536"/>
      <c r="CZ41" s="551"/>
      <c r="DA41" s="574">
        <v>0</v>
      </c>
      <c r="DB41" s="536"/>
      <c r="DC41" s="536"/>
      <c r="DD41" s="551"/>
      <c r="DE41" s="566"/>
      <c r="DF41" s="551">
        <v>0</v>
      </c>
      <c r="DG41" s="536"/>
      <c r="DH41" s="551"/>
      <c r="DI41" s="574">
        <v>0</v>
      </c>
      <c r="DJ41" s="551"/>
      <c r="DK41" s="551"/>
      <c r="DL41" s="612"/>
      <c r="DM41" s="581"/>
      <c r="DN41" s="551">
        <v>0</v>
      </c>
      <c r="DO41" s="551"/>
      <c r="DP41" s="551"/>
      <c r="DQ41" s="574">
        <v>0</v>
      </c>
      <c r="DR41" s="551"/>
      <c r="DS41" s="551"/>
      <c r="DT41" s="612"/>
      <c r="DU41" s="581"/>
      <c r="DV41" s="551">
        <v>0</v>
      </c>
      <c r="DW41" s="551"/>
      <c r="DX41" s="551"/>
      <c r="DY41" s="574">
        <v>0</v>
      </c>
      <c r="DZ41" s="551"/>
      <c r="EA41" s="612"/>
      <c r="EB41" s="612"/>
      <c r="EC41" s="581"/>
      <c r="ED41" s="551">
        <v>0</v>
      </c>
      <c r="EE41" s="536"/>
      <c r="EF41" s="551"/>
      <c r="EG41" s="574">
        <v>0</v>
      </c>
      <c r="EH41" s="612"/>
      <c r="EI41" s="612"/>
      <c r="EJ41" s="612"/>
      <c r="EK41" s="581"/>
      <c r="EL41" s="551">
        <v>0</v>
      </c>
      <c r="EM41" s="536"/>
      <c r="EN41" s="551"/>
      <c r="EO41" s="574">
        <v>0</v>
      </c>
      <c r="EP41" s="551"/>
      <c r="EQ41" s="536"/>
      <c r="ER41" s="612"/>
      <c r="ES41" s="581"/>
      <c r="ET41" s="551">
        <v>0</v>
      </c>
      <c r="EU41" s="536"/>
      <c r="EV41" s="551"/>
      <c r="EW41" s="574">
        <v>0</v>
      </c>
      <c r="EX41" s="551"/>
      <c r="EY41" s="536"/>
      <c r="EZ41" s="612"/>
      <c r="FA41" s="581"/>
      <c r="FB41" s="551">
        <v>0</v>
      </c>
      <c r="FC41" s="536"/>
      <c r="FD41" s="551"/>
      <c r="FE41" s="574">
        <v>0</v>
      </c>
      <c r="FF41" s="551"/>
      <c r="FG41" s="536"/>
      <c r="FH41" s="612"/>
      <c r="FI41" s="581"/>
      <c r="FJ41" s="551">
        <v>0</v>
      </c>
      <c r="FK41" s="536"/>
      <c r="FL41" s="551"/>
      <c r="FM41" s="574">
        <v>0</v>
      </c>
      <c r="FN41" s="551"/>
      <c r="FO41" s="536"/>
      <c r="FP41" s="551"/>
      <c r="FQ41" s="581"/>
      <c r="FR41" s="551">
        <v>0</v>
      </c>
      <c r="FS41" s="536"/>
      <c r="FT41" s="551"/>
      <c r="FU41" s="574">
        <v>0</v>
      </c>
      <c r="FV41" s="552"/>
      <c r="FW41" s="552"/>
      <c r="FX41" s="552"/>
      <c r="FY41" s="566"/>
      <c r="FZ41" s="552">
        <v>0</v>
      </c>
      <c r="GA41" s="552"/>
      <c r="GB41" s="552"/>
      <c r="GC41" s="573">
        <v>0</v>
      </c>
      <c r="GD41" s="610">
        <v>0</v>
      </c>
      <c r="GE41" s="610">
        <v>0</v>
      </c>
      <c r="GF41" s="610">
        <v>0</v>
      </c>
      <c r="GG41" s="610">
        <v>0</v>
      </c>
      <c r="GH41" s="610">
        <v>0</v>
      </c>
      <c r="GI41" s="610">
        <v>0</v>
      </c>
      <c r="GJ41" s="558"/>
      <c r="GK41" s="598">
        <v>0</v>
      </c>
      <c r="GL41" s="535"/>
      <c r="GM41" s="535"/>
    </row>
    <row r="42" spans="1:195" s="36" customFormat="1" ht="15" customHeight="1" x14ac:dyDescent="0.25">
      <c r="A42" s="32" t="s">
        <v>340</v>
      </c>
      <c r="B42" s="606"/>
      <c r="C42" s="606"/>
      <c r="D42" s="606"/>
      <c r="E42" s="581"/>
      <c r="F42" s="574"/>
      <c r="G42" s="606"/>
      <c r="H42" s="574"/>
      <c r="I42" s="574"/>
      <c r="J42" s="606"/>
      <c r="K42" s="606"/>
      <c r="L42" s="606"/>
      <c r="M42" s="581"/>
      <c r="N42" s="574"/>
      <c r="O42" s="606"/>
      <c r="P42" s="574"/>
      <c r="Q42" s="574"/>
      <c r="R42" s="574"/>
      <c r="S42" s="574"/>
      <c r="T42" s="606"/>
      <c r="U42" s="581"/>
      <c r="V42" s="574"/>
      <c r="W42" s="574"/>
      <c r="X42" s="574"/>
      <c r="Y42" s="574"/>
      <c r="Z42" s="606"/>
      <c r="AA42" s="606"/>
      <c r="AB42" s="606"/>
      <c r="AC42" s="581"/>
      <c r="AD42" s="574"/>
      <c r="AE42" s="606"/>
      <c r="AF42" s="574"/>
      <c r="AG42" s="574"/>
      <c r="AH42" s="606"/>
      <c r="AI42" s="606"/>
      <c r="AJ42" s="606"/>
      <c r="AK42" s="581"/>
      <c r="AL42" s="574"/>
      <c r="AM42" s="606"/>
      <c r="AN42" s="574"/>
      <c r="AO42" s="574"/>
      <c r="AP42" s="606"/>
      <c r="AQ42" s="606"/>
      <c r="AR42" s="606"/>
      <c r="AS42" s="581"/>
      <c r="AT42" s="574"/>
      <c r="AU42" s="606"/>
      <c r="AV42" s="574"/>
      <c r="AW42" s="574"/>
      <c r="AX42" s="606"/>
      <c r="AY42" s="606"/>
      <c r="AZ42" s="606"/>
      <c r="BA42" s="581"/>
      <c r="BB42" s="574"/>
      <c r="BC42" s="606"/>
      <c r="BD42" s="574"/>
      <c r="BE42" s="574"/>
      <c r="BF42" s="574"/>
      <c r="BG42" s="606"/>
      <c r="BH42" s="606"/>
      <c r="BI42" s="581"/>
      <c r="BJ42" s="574"/>
      <c r="BK42" s="606"/>
      <c r="BL42" s="574"/>
      <c r="BM42" s="574"/>
      <c r="BN42" s="606"/>
      <c r="BO42" s="606"/>
      <c r="BP42" s="606"/>
      <c r="BQ42" s="581"/>
      <c r="BR42" s="574"/>
      <c r="BS42" s="606"/>
      <c r="BT42" s="574"/>
      <c r="BU42" s="574"/>
      <c r="BV42" s="606"/>
      <c r="BW42" s="606"/>
      <c r="BX42" s="606"/>
      <c r="BY42" s="581"/>
      <c r="BZ42" s="574"/>
      <c r="CA42" s="606"/>
      <c r="CB42" s="574"/>
      <c r="CC42" s="574"/>
      <c r="CD42" s="606"/>
      <c r="CE42" s="606"/>
      <c r="CF42" s="606"/>
      <c r="CG42" s="581"/>
      <c r="CH42" s="574"/>
      <c r="CI42" s="606"/>
      <c r="CJ42" s="574"/>
      <c r="CK42" s="574"/>
      <c r="CL42" s="606"/>
      <c r="CM42" s="606"/>
      <c r="CN42" s="606"/>
      <c r="CO42" s="581"/>
      <c r="CP42" s="574"/>
      <c r="CQ42" s="606"/>
      <c r="CR42" s="574"/>
      <c r="CS42" s="574"/>
      <c r="CT42" s="606"/>
      <c r="CU42" s="606"/>
      <c r="CV42" s="606"/>
      <c r="CW42" s="581"/>
      <c r="CX42" s="574"/>
      <c r="CY42" s="606"/>
      <c r="CZ42" s="574"/>
      <c r="DA42" s="574"/>
      <c r="DB42" s="574"/>
      <c r="DC42" s="574"/>
      <c r="DD42" s="574"/>
      <c r="DE42" s="607"/>
      <c r="DF42" s="574"/>
      <c r="DG42" s="606"/>
      <c r="DH42" s="574"/>
      <c r="DI42" s="574"/>
      <c r="DJ42" s="574"/>
      <c r="DK42" s="574"/>
      <c r="DL42" s="606"/>
      <c r="DM42" s="581"/>
      <c r="DN42" s="574"/>
      <c r="DO42" s="574"/>
      <c r="DP42" s="574"/>
      <c r="DQ42" s="574"/>
      <c r="DR42" s="574"/>
      <c r="DS42" s="574"/>
      <c r="DT42" s="606"/>
      <c r="DU42" s="581"/>
      <c r="DV42" s="574"/>
      <c r="DW42" s="574"/>
      <c r="DX42" s="574"/>
      <c r="DY42" s="574"/>
      <c r="DZ42" s="574"/>
      <c r="EA42" s="606"/>
      <c r="EB42" s="606"/>
      <c r="EC42" s="581"/>
      <c r="ED42" s="574"/>
      <c r="EE42" s="606"/>
      <c r="EF42" s="574"/>
      <c r="EG42" s="574"/>
      <c r="EH42" s="606"/>
      <c r="EI42" s="606"/>
      <c r="EJ42" s="606"/>
      <c r="EK42" s="581"/>
      <c r="EL42" s="574"/>
      <c r="EM42" s="606"/>
      <c r="EN42" s="574"/>
      <c r="EO42" s="574"/>
      <c r="EP42" s="574"/>
      <c r="EQ42" s="606"/>
      <c r="ER42" s="606"/>
      <c r="ES42" s="581"/>
      <c r="ET42" s="574"/>
      <c r="EU42" s="606"/>
      <c r="EV42" s="574"/>
      <c r="EW42" s="574"/>
      <c r="EX42" s="574"/>
      <c r="EY42" s="606"/>
      <c r="EZ42" s="606"/>
      <c r="FA42" s="581"/>
      <c r="FB42" s="574"/>
      <c r="FC42" s="606"/>
      <c r="FD42" s="574"/>
      <c r="FE42" s="574"/>
      <c r="FF42" s="574"/>
      <c r="FG42" s="606"/>
      <c r="FH42" s="606"/>
      <c r="FI42" s="581"/>
      <c r="FJ42" s="574"/>
      <c r="FK42" s="606"/>
      <c r="FL42" s="574"/>
      <c r="FM42" s="574"/>
      <c r="FN42" s="574"/>
      <c r="FO42" s="606"/>
      <c r="FP42" s="606"/>
      <c r="FQ42" s="581"/>
      <c r="FR42" s="574"/>
      <c r="FS42" s="606"/>
      <c r="FT42" s="574"/>
      <c r="FU42" s="574"/>
      <c r="FV42" s="573"/>
      <c r="FW42" s="573"/>
      <c r="FX42" s="573"/>
      <c r="FY42" s="607"/>
      <c r="FZ42" s="573"/>
      <c r="GA42" s="573"/>
      <c r="GB42" s="573"/>
      <c r="GC42" s="573"/>
      <c r="GD42" s="610">
        <v>0</v>
      </c>
      <c r="GE42" s="610">
        <v>0</v>
      </c>
      <c r="GF42" s="610">
        <v>0</v>
      </c>
      <c r="GG42" s="610">
        <v>0</v>
      </c>
      <c r="GH42" s="610">
        <v>0</v>
      </c>
      <c r="GI42" s="610">
        <v>0</v>
      </c>
      <c r="GJ42" s="610"/>
      <c r="GK42" s="598"/>
      <c r="GL42" s="583"/>
      <c r="GM42" s="583"/>
    </row>
    <row r="43" spans="1:195" s="5" customFormat="1" ht="15" customHeight="1" x14ac:dyDescent="0.25">
      <c r="A43" s="32" t="s">
        <v>341</v>
      </c>
      <c r="B43" s="536"/>
      <c r="C43" s="536"/>
      <c r="D43" s="536"/>
      <c r="E43" s="581"/>
      <c r="F43" s="551">
        <v>0</v>
      </c>
      <c r="G43" s="536"/>
      <c r="H43" s="551"/>
      <c r="I43" s="574">
        <v>0</v>
      </c>
      <c r="J43" s="536"/>
      <c r="K43" s="536"/>
      <c r="L43" s="536"/>
      <c r="M43" s="581"/>
      <c r="N43" s="551">
        <v>0</v>
      </c>
      <c r="O43" s="536"/>
      <c r="P43" s="551"/>
      <c r="Q43" s="574">
        <v>0</v>
      </c>
      <c r="R43" s="551"/>
      <c r="S43" s="551"/>
      <c r="T43" s="612"/>
      <c r="U43" s="581"/>
      <c r="V43" s="551">
        <v>0</v>
      </c>
      <c r="W43" s="551"/>
      <c r="X43" s="551"/>
      <c r="Y43" s="574">
        <v>0</v>
      </c>
      <c r="Z43" s="612"/>
      <c r="AA43" s="612"/>
      <c r="AB43" s="612"/>
      <c r="AC43" s="581"/>
      <c r="AD43" s="551">
        <v>0</v>
      </c>
      <c r="AE43" s="536"/>
      <c r="AF43" s="551"/>
      <c r="AG43" s="574">
        <v>0</v>
      </c>
      <c r="AH43" s="536"/>
      <c r="AI43" s="536"/>
      <c r="AJ43" s="536"/>
      <c r="AK43" s="581"/>
      <c r="AL43" s="551">
        <v>0</v>
      </c>
      <c r="AM43" s="536"/>
      <c r="AN43" s="551"/>
      <c r="AO43" s="574">
        <v>0</v>
      </c>
      <c r="AP43" s="536"/>
      <c r="AQ43" s="536"/>
      <c r="AR43" s="536"/>
      <c r="AS43" s="581"/>
      <c r="AT43" s="551">
        <v>0</v>
      </c>
      <c r="AU43" s="536"/>
      <c r="AV43" s="551"/>
      <c r="AW43" s="574">
        <v>0</v>
      </c>
      <c r="AX43" s="536"/>
      <c r="AY43" s="536"/>
      <c r="AZ43" s="536"/>
      <c r="BA43" s="581"/>
      <c r="BB43" s="551">
        <v>0</v>
      </c>
      <c r="BC43" s="536"/>
      <c r="BD43" s="551"/>
      <c r="BE43" s="574">
        <v>0</v>
      </c>
      <c r="BF43" s="551"/>
      <c r="BG43" s="536"/>
      <c r="BH43" s="551"/>
      <c r="BI43" s="581"/>
      <c r="BJ43" s="551">
        <v>0</v>
      </c>
      <c r="BK43" s="536"/>
      <c r="BL43" s="551"/>
      <c r="BM43" s="574">
        <v>0</v>
      </c>
      <c r="BN43" s="536"/>
      <c r="BO43" s="536"/>
      <c r="BP43" s="536"/>
      <c r="BQ43" s="581"/>
      <c r="BR43" s="551">
        <v>0</v>
      </c>
      <c r="BS43" s="536"/>
      <c r="BT43" s="551"/>
      <c r="BU43" s="574">
        <v>0</v>
      </c>
      <c r="BV43" s="536"/>
      <c r="BW43" s="536"/>
      <c r="BX43" s="536"/>
      <c r="BY43" s="581"/>
      <c r="BZ43" s="551">
        <v>0</v>
      </c>
      <c r="CA43" s="536"/>
      <c r="CB43" s="551"/>
      <c r="CC43" s="574">
        <v>0</v>
      </c>
      <c r="CD43" s="536"/>
      <c r="CE43" s="536"/>
      <c r="CF43" s="536"/>
      <c r="CG43" s="581"/>
      <c r="CH43" s="551">
        <v>0</v>
      </c>
      <c r="CI43" s="536"/>
      <c r="CJ43" s="551"/>
      <c r="CK43" s="574">
        <v>0</v>
      </c>
      <c r="CL43" s="536"/>
      <c r="CM43" s="536"/>
      <c r="CN43" s="536"/>
      <c r="CO43" s="581"/>
      <c r="CP43" s="551">
        <v>0</v>
      </c>
      <c r="CQ43" s="536"/>
      <c r="CR43" s="551"/>
      <c r="CS43" s="574">
        <v>0</v>
      </c>
      <c r="CT43" s="536"/>
      <c r="CU43" s="536"/>
      <c r="CV43" s="536"/>
      <c r="CW43" s="581"/>
      <c r="CX43" s="551">
        <v>0</v>
      </c>
      <c r="CY43" s="536"/>
      <c r="CZ43" s="551"/>
      <c r="DA43" s="574">
        <v>0</v>
      </c>
      <c r="DB43" s="536"/>
      <c r="DC43" s="536"/>
      <c r="DD43" s="551"/>
      <c r="DE43" s="566"/>
      <c r="DF43" s="551">
        <v>0</v>
      </c>
      <c r="DG43" s="536"/>
      <c r="DH43" s="551"/>
      <c r="DI43" s="574">
        <v>0</v>
      </c>
      <c r="DJ43" s="551"/>
      <c r="DK43" s="551"/>
      <c r="DL43" s="612"/>
      <c r="DM43" s="581"/>
      <c r="DN43" s="551">
        <v>0</v>
      </c>
      <c r="DO43" s="551"/>
      <c r="DP43" s="551"/>
      <c r="DQ43" s="574">
        <v>0</v>
      </c>
      <c r="DR43" s="551"/>
      <c r="DS43" s="551"/>
      <c r="DT43" s="612"/>
      <c r="DU43" s="581"/>
      <c r="DV43" s="551">
        <v>0</v>
      </c>
      <c r="DW43" s="551"/>
      <c r="DX43" s="551"/>
      <c r="DY43" s="574">
        <v>0</v>
      </c>
      <c r="DZ43" s="551"/>
      <c r="EA43" s="612"/>
      <c r="EB43" s="612"/>
      <c r="EC43" s="581"/>
      <c r="ED43" s="551">
        <v>0</v>
      </c>
      <c r="EE43" s="536"/>
      <c r="EF43" s="551"/>
      <c r="EG43" s="574">
        <v>0</v>
      </c>
      <c r="EH43" s="612"/>
      <c r="EI43" s="612"/>
      <c r="EJ43" s="612"/>
      <c r="EK43" s="581"/>
      <c r="EL43" s="551">
        <v>0</v>
      </c>
      <c r="EM43" s="536"/>
      <c r="EN43" s="551"/>
      <c r="EO43" s="574">
        <v>0</v>
      </c>
      <c r="EP43" s="551"/>
      <c r="EQ43" s="536"/>
      <c r="ER43" s="612"/>
      <c r="ES43" s="581"/>
      <c r="ET43" s="551">
        <v>0</v>
      </c>
      <c r="EU43" s="536"/>
      <c r="EV43" s="551"/>
      <c r="EW43" s="574">
        <v>0</v>
      </c>
      <c r="EX43" s="551"/>
      <c r="EY43" s="536"/>
      <c r="EZ43" s="612"/>
      <c r="FA43" s="581"/>
      <c r="FB43" s="551">
        <v>0</v>
      </c>
      <c r="FC43" s="536"/>
      <c r="FD43" s="551"/>
      <c r="FE43" s="574">
        <v>0</v>
      </c>
      <c r="FF43" s="551"/>
      <c r="FG43" s="536"/>
      <c r="FH43" s="612"/>
      <c r="FI43" s="581"/>
      <c r="FJ43" s="551">
        <v>0</v>
      </c>
      <c r="FK43" s="536"/>
      <c r="FL43" s="551"/>
      <c r="FM43" s="574">
        <v>0</v>
      </c>
      <c r="FN43" s="551"/>
      <c r="FO43" s="536"/>
      <c r="FP43" s="551"/>
      <c r="FQ43" s="581"/>
      <c r="FR43" s="551">
        <v>0</v>
      </c>
      <c r="FS43" s="536"/>
      <c r="FT43" s="551"/>
      <c r="FU43" s="574">
        <v>0</v>
      </c>
      <c r="FV43" s="552"/>
      <c r="FW43" s="552"/>
      <c r="FX43" s="552"/>
      <c r="FY43" s="566"/>
      <c r="FZ43" s="552">
        <v>0</v>
      </c>
      <c r="GA43" s="552"/>
      <c r="GB43" s="552"/>
      <c r="GC43" s="573">
        <v>0</v>
      </c>
      <c r="GD43" s="610">
        <v>0</v>
      </c>
      <c r="GE43" s="610">
        <v>0</v>
      </c>
      <c r="GF43" s="610">
        <v>0</v>
      </c>
      <c r="GG43" s="610">
        <v>0</v>
      </c>
      <c r="GH43" s="610">
        <v>0</v>
      </c>
      <c r="GI43" s="610">
        <v>0</v>
      </c>
      <c r="GJ43" s="558"/>
      <c r="GK43" s="598">
        <v>0</v>
      </c>
      <c r="GL43" s="535"/>
      <c r="GM43" s="535"/>
    </row>
    <row r="44" spans="1:195" s="5" customFormat="1" ht="15" customHeight="1" x14ac:dyDescent="0.25">
      <c r="A44" s="32" t="s">
        <v>342</v>
      </c>
      <c r="B44" s="536"/>
      <c r="C44" s="536"/>
      <c r="D44" s="536"/>
      <c r="E44" s="581"/>
      <c r="F44" s="551">
        <v>0</v>
      </c>
      <c r="G44" s="536"/>
      <c r="H44" s="551"/>
      <c r="I44" s="574">
        <v>0</v>
      </c>
      <c r="J44" s="536"/>
      <c r="K44" s="536"/>
      <c r="L44" s="536"/>
      <c r="M44" s="581"/>
      <c r="N44" s="551">
        <v>0</v>
      </c>
      <c r="O44" s="536"/>
      <c r="P44" s="551"/>
      <c r="Q44" s="574">
        <v>0</v>
      </c>
      <c r="R44" s="551"/>
      <c r="S44" s="551"/>
      <c r="T44" s="612"/>
      <c r="U44" s="581"/>
      <c r="V44" s="551">
        <v>0</v>
      </c>
      <c r="W44" s="551"/>
      <c r="X44" s="551"/>
      <c r="Y44" s="574">
        <v>0</v>
      </c>
      <c r="Z44" s="612"/>
      <c r="AA44" s="612"/>
      <c r="AB44" s="612"/>
      <c r="AC44" s="581"/>
      <c r="AD44" s="551">
        <v>0</v>
      </c>
      <c r="AE44" s="536"/>
      <c r="AF44" s="551"/>
      <c r="AG44" s="574">
        <v>0</v>
      </c>
      <c r="AH44" s="536"/>
      <c r="AI44" s="536"/>
      <c r="AJ44" s="536"/>
      <c r="AK44" s="581"/>
      <c r="AL44" s="551">
        <v>0</v>
      </c>
      <c r="AM44" s="536"/>
      <c r="AN44" s="551"/>
      <c r="AO44" s="574">
        <v>0</v>
      </c>
      <c r="AP44" s="536"/>
      <c r="AQ44" s="536"/>
      <c r="AR44" s="536"/>
      <c r="AS44" s="581"/>
      <c r="AT44" s="551">
        <v>0</v>
      </c>
      <c r="AU44" s="536"/>
      <c r="AV44" s="551"/>
      <c r="AW44" s="574">
        <v>0</v>
      </c>
      <c r="AX44" s="536"/>
      <c r="AY44" s="536"/>
      <c r="AZ44" s="536"/>
      <c r="BA44" s="581"/>
      <c r="BB44" s="551">
        <v>0</v>
      </c>
      <c r="BC44" s="536"/>
      <c r="BD44" s="551"/>
      <c r="BE44" s="574">
        <v>0</v>
      </c>
      <c r="BF44" s="551"/>
      <c r="BG44" s="536"/>
      <c r="BH44" s="551"/>
      <c r="BI44" s="581"/>
      <c r="BJ44" s="551">
        <v>0</v>
      </c>
      <c r="BK44" s="536"/>
      <c r="BL44" s="551"/>
      <c r="BM44" s="574">
        <v>0</v>
      </c>
      <c r="BN44" s="536"/>
      <c r="BO44" s="536"/>
      <c r="BP44" s="536"/>
      <c r="BQ44" s="581"/>
      <c r="BR44" s="551">
        <v>0</v>
      </c>
      <c r="BS44" s="536"/>
      <c r="BT44" s="551"/>
      <c r="BU44" s="574">
        <v>0</v>
      </c>
      <c r="BV44" s="536"/>
      <c r="BW44" s="536"/>
      <c r="BX44" s="536"/>
      <c r="BY44" s="581"/>
      <c r="BZ44" s="551">
        <v>0</v>
      </c>
      <c r="CA44" s="536"/>
      <c r="CB44" s="551"/>
      <c r="CC44" s="574">
        <v>0</v>
      </c>
      <c r="CD44" s="536"/>
      <c r="CE44" s="536"/>
      <c r="CF44" s="536"/>
      <c r="CG44" s="581"/>
      <c r="CH44" s="551">
        <v>0</v>
      </c>
      <c r="CI44" s="536"/>
      <c r="CJ44" s="551"/>
      <c r="CK44" s="574">
        <v>0</v>
      </c>
      <c r="CL44" s="536"/>
      <c r="CM44" s="536"/>
      <c r="CN44" s="536"/>
      <c r="CO44" s="581"/>
      <c r="CP44" s="551">
        <v>0</v>
      </c>
      <c r="CQ44" s="536"/>
      <c r="CR44" s="551"/>
      <c r="CS44" s="574">
        <v>0</v>
      </c>
      <c r="CT44" s="536"/>
      <c r="CU44" s="536"/>
      <c r="CV44" s="536"/>
      <c r="CW44" s="581"/>
      <c r="CX44" s="551">
        <v>0</v>
      </c>
      <c r="CY44" s="536"/>
      <c r="CZ44" s="551"/>
      <c r="DA44" s="574">
        <v>0</v>
      </c>
      <c r="DB44" s="536"/>
      <c r="DC44" s="536"/>
      <c r="DD44" s="551"/>
      <c r="DE44" s="566"/>
      <c r="DF44" s="551">
        <v>0</v>
      </c>
      <c r="DG44" s="536"/>
      <c r="DH44" s="551"/>
      <c r="DI44" s="574">
        <v>0</v>
      </c>
      <c r="DJ44" s="551"/>
      <c r="DK44" s="551"/>
      <c r="DL44" s="612"/>
      <c r="DM44" s="581"/>
      <c r="DN44" s="551">
        <v>0</v>
      </c>
      <c r="DO44" s="551"/>
      <c r="DP44" s="551"/>
      <c r="DQ44" s="574">
        <v>0</v>
      </c>
      <c r="DR44" s="551"/>
      <c r="DS44" s="551"/>
      <c r="DT44" s="612"/>
      <c r="DU44" s="581"/>
      <c r="DV44" s="551">
        <v>0</v>
      </c>
      <c r="DW44" s="551"/>
      <c r="DX44" s="551"/>
      <c r="DY44" s="574">
        <v>0</v>
      </c>
      <c r="DZ44" s="551"/>
      <c r="EA44" s="612"/>
      <c r="EB44" s="612"/>
      <c r="EC44" s="581"/>
      <c r="ED44" s="551">
        <v>0</v>
      </c>
      <c r="EE44" s="536"/>
      <c r="EF44" s="551"/>
      <c r="EG44" s="574">
        <v>0</v>
      </c>
      <c r="EH44" s="612"/>
      <c r="EI44" s="612"/>
      <c r="EJ44" s="612"/>
      <c r="EK44" s="581"/>
      <c r="EL44" s="551">
        <v>0</v>
      </c>
      <c r="EM44" s="536"/>
      <c r="EN44" s="551"/>
      <c r="EO44" s="574">
        <v>0</v>
      </c>
      <c r="EP44" s="551"/>
      <c r="EQ44" s="536"/>
      <c r="ER44" s="612"/>
      <c r="ES44" s="581"/>
      <c r="ET44" s="551">
        <v>0</v>
      </c>
      <c r="EU44" s="536"/>
      <c r="EV44" s="551"/>
      <c r="EW44" s="574">
        <v>0</v>
      </c>
      <c r="EX44" s="551"/>
      <c r="EY44" s="536"/>
      <c r="EZ44" s="612"/>
      <c r="FA44" s="581"/>
      <c r="FB44" s="551">
        <v>0</v>
      </c>
      <c r="FC44" s="536"/>
      <c r="FD44" s="551"/>
      <c r="FE44" s="574">
        <v>0</v>
      </c>
      <c r="FF44" s="551"/>
      <c r="FG44" s="536"/>
      <c r="FH44" s="612"/>
      <c r="FI44" s="581"/>
      <c r="FJ44" s="551">
        <v>0</v>
      </c>
      <c r="FK44" s="536"/>
      <c r="FL44" s="551"/>
      <c r="FM44" s="574">
        <v>0</v>
      </c>
      <c r="FN44" s="551"/>
      <c r="FO44" s="536"/>
      <c r="FP44" s="551"/>
      <c r="FQ44" s="581"/>
      <c r="FR44" s="551">
        <v>0</v>
      </c>
      <c r="FS44" s="536"/>
      <c r="FT44" s="551"/>
      <c r="FU44" s="574">
        <v>0</v>
      </c>
      <c r="FV44" s="552"/>
      <c r="FW44" s="552"/>
      <c r="FX44" s="552"/>
      <c r="FY44" s="566"/>
      <c r="FZ44" s="552">
        <v>0</v>
      </c>
      <c r="GA44" s="552"/>
      <c r="GB44" s="552"/>
      <c r="GC44" s="573">
        <v>0</v>
      </c>
      <c r="GD44" s="610">
        <v>0</v>
      </c>
      <c r="GE44" s="610">
        <v>0</v>
      </c>
      <c r="GF44" s="610">
        <v>0</v>
      </c>
      <c r="GG44" s="610">
        <v>0</v>
      </c>
      <c r="GH44" s="610">
        <v>0</v>
      </c>
      <c r="GI44" s="610">
        <v>0</v>
      </c>
      <c r="GJ44" s="558"/>
      <c r="GK44" s="598">
        <v>0</v>
      </c>
      <c r="GL44" s="535"/>
      <c r="GM44" s="535"/>
    </row>
    <row r="45" spans="1:195" s="5" customFormat="1" ht="15" customHeight="1" x14ac:dyDescent="0.25">
      <c r="A45" s="32" t="s">
        <v>606</v>
      </c>
      <c r="B45" s="536"/>
      <c r="C45" s="536"/>
      <c r="D45" s="536"/>
      <c r="E45" s="581"/>
      <c r="F45" s="551">
        <v>0</v>
      </c>
      <c r="G45" s="536"/>
      <c r="H45" s="551"/>
      <c r="I45" s="574">
        <v>0</v>
      </c>
      <c r="J45" s="536"/>
      <c r="K45" s="536"/>
      <c r="L45" s="536"/>
      <c r="M45" s="581"/>
      <c r="N45" s="551">
        <v>0</v>
      </c>
      <c r="O45" s="536"/>
      <c r="P45" s="551"/>
      <c r="Q45" s="574">
        <v>0</v>
      </c>
      <c r="R45" s="551"/>
      <c r="S45" s="551"/>
      <c r="T45" s="612"/>
      <c r="U45" s="581"/>
      <c r="V45" s="551">
        <v>0</v>
      </c>
      <c r="W45" s="551"/>
      <c r="X45" s="551"/>
      <c r="Y45" s="574">
        <v>0</v>
      </c>
      <c r="Z45" s="612"/>
      <c r="AA45" s="612"/>
      <c r="AB45" s="612"/>
      <c r="AC45" s="581"/>
      <c r="AD45" s="551">
        <v>0</v>
      </c>
      <c r="AE45" s="536"/>
      <c r="AF45" s="551"/>
      <c r="AG45" s="574">
        <v>0</v>
      </c>
      <c r="AH45" s="536"/>
      <c r="AI45" s="536"/>
      <c r="AJ45" s="536"/>
      <c r="AK45" s="581"/>
      <c r="AL45" s="551">
        <v>0</v>
      </c>
      <c r="AM45" s="536"/>
      <c r="AN45" s="551"/>
      <c r="AO45" s="574">
        <v>0</v>
      </c>
      <c r="AP45" s="536"/>
      <c r="AQ45" s="536"/>
      <c r="AR45" s="536"/>
      <c r="AS45" s="581"/>
      <c r="AT45" s="551">
        <v>0</v>
      </c>
      <c r="AU45" s="536"/>
      <c r="AV45" s="551"/>
      <c r="AW45" s="574">
        <v>0</v>
      </c>
      <c r="AX45" s="536"/>
      <c r="AY45" s="536">
        <v>115985734</v>
      </c>
      <c r="AZ45" s="536"/>
      <c r="BA45" s="581"/>
      <c r="BB45" s="551">
        <v>0</v>
      </c>
      <c r="BC45" s="536"/>
      <c r="BD45" s="551"/>
      <c r="BE45" s="574">
        <v>115985734</v>
      </c>
      <c r="BF45" s="551"/>
      <c r="BG45" s="536"/>
      <c r="BH45" s="551"/>
      <c r="BI45" s="581"/>
      <c r="BJ45" s="551">
        <v>0</v>
      </c>
      <c r="BK45" s="536"/>
      <c r="BL45" s="551"/>
      <c r="BM45" s="574">
        <v>0</v>
      </c>
      <c r="BN45" s="536"/>
      <c r="BO45" s="536"/>
      <c r="BP45" s="536"/>
      <c r="BQ45" s="581"/>
      <c r="BR45" s="551">
        <v>0</v>
      </c>
      <c r="BS45" s="536"/>
      <c r="BT45" s="551"/>
      <c r="BU45" s="574">
        <v>0</v>
      </c>
      <c r="BV45" s="536"/>
      <c r="BW45" s="536"/>
      <c r="BX45" s="536"/>
      <c r="BY45" s="581"/>
      <c r="BZ45" s="551">
        <v>0</v>
      </c>
      <c r="CA45" s="536"/>
      <c r="CB45" s="551"/>
      <c r="CC45" s="574">
        <v>0</v>
      </c>
      <c r="CD45" s="536"/>
      <c r="CE45" s="536"/>
      <c r="CF45" s="536"/>
      <c r="CG45" s="581"/>
      <c r="CH45" s="551">
        <v>0</v>
      </c>
      <c r="CI45" s="536"/>
      <c r="CJ45" s="551"/>
      <c r="CK45" s="574">
        <v>0</v>
      </c>
      <c r="CL45" s="536"/>
      <c r="CM45" s="536"/>
      <c r="CN45" s="536"/>
      <c r="CO45" s="581"/>
      <c r="CP45" s="551">
        <v>0</v>
      </c>
      <c r="CQ45" s="536"/>
      <c r="CR45" s="551"/>
      <c r="CS45" s="574">
        <v>0</v>
      </c>
      <c r="CT45" s="536"/>
      <c r="CU45" s="536"/>
      <c r="CV45" s="536"/>
      <c r="CW45" s="581"/>
      <c r="CX45" s="551">
        <v>0</v>
      </c>
      <c r="CY45" s="536"/>
      <c r="CZ45" s="551"/>
      <c r="DA45" s="574">
        <v>0</v>
      </c>
      <c r="DB45" s="536"/>
      <c r="DC45" s="536"/>
      <c r="DD45" s="551"/>
      <c r="DE45" s="566"/>
      <c r="DF45" s="551">
        <v>0</v>
      </c>
      <c r="DG45" s="536"/>
      <c r="DH45" s="551"/>
      <c r="DI45" s="574">
        <v>0</v>
      </c>
      <c r="DJ45" s="551"/>
      <c r="DK45" s="551"/>
      <c r="DL45" s="612"/>
      <c r="DM45" s="581"/>
      <c r="DN45" s="551">
        <v>0</v>
      </c>
      <c r="DO45" s="551"/>
      <c r="DP45" s="551"/>
      <c r="DQ45" s="574">
        <v>0</v>
      </c>
      <c r="DR45" s="551"/>
      <c r="DS45" s="551"/>
      <c r="DT45" s="612"/>
      <c r="DU45" s="581"/>
      <c r="DV45" s="551">
        <v>0</v>
      </c>
      <c r="DW45" s="551"/>
      <c r="DX45" s="551"/>
      <c r="DY45" s="574">
        <v>0</v>
      </c>
      <c r="DZ45" s="551"/>
      <c r="EA45" s="612"/>
      <c r="EB45" s="612"/>
      <c r="EC45" s="581"/>
      <c r="ED45" s="551">
        <v>0</v>
      </c>
      <c r="EE45" s="536"/>
      <c r="EF45" s="551"/>
      <c r="EG45" s="574">
        <v>0</v>
      </c>
      <c r="EH45" s="612"/>
      <c r="EI45" s="612"/>
      <c r="EJ45" s="612"/>
      <c r="EK45" s="581"/>
      <c r="EL45" s="551">
        <v>0</v>
      </c>
      <c r="EM45" s="536"/>
      <c r="EN45" s="551"/>
      <c r="EO45" s="574">
        <v>0</v>
      </c>
      <c r="EP45" s="551"/>
      <c r="EQ45" s="536"/>
      <c r="ER45" s="612"/>
      <c r="ES45" s="581"/>
      <c r="ET45" s="551">
        <v>0</v>
      </c>
      <c r="EU45" s="536"/>
      <c r="EV45" s="551"/>
      <c r="EW45" s="574">
        <v>0</v>
      </c>
      <c r="EX45" s="551"/>
      <c r="EY45" s="536"/>
      <c r="EZ45" s="612"/>
      <c r="FA45" s="581"/>
      <c r="FB45" s="551">
        <v>0</v>
      </c>
      <c r="FC45" s="536"/>
      <c r="FD45" s="551"/>
      <c r="FE45" s="574">
        <v>0</v>
      </c>
      <c r="FF45" s="551"/>
      <c r="FG45" s="536"/>
      <c r="FH45" s="612"/>
      <c r="FI45" s="581"/>
      <c r="FJ45" s="551">
        <v>0</v>
      </c>
      <c r="FK45" s="536"/>
      <c r="FL45" s="551"/>
      <c r="FM45" s="574">
        <v>0</v>
      </c>
      <c r="FN45" s="551"/>
      <c r="FO45" s="536"/>
      <c r="FP45" s="551"/>
      <c r="FQ45" s="581"/>
      <c r="FR45" s="551">
        <v>0</v>
      </c>
      <c r="FS45" s="536"/>
      <c r="FT45" s="551"/>
      <c r="FU45" s="574">
        <v>0</v>
      </c>
      <c r="FV45" s="552"/>
      <c r="FW45" s="552"/>
      <c r="FX45" s="552"/>
      <c r="FY45" s="566"/>
      <c r="FZ45" s="552">
        <v>0</v>
      </c>
      <c r="GA45" s="552"/>
      <c r="GB45" s="552"/>
      <c r="GC45" s="573">
        <v>0</v>
      </c>
      <c r="GD45" s="610">
        <v>0</v>
      </c>
      <c r="GE45" s="610">
        <v>115985734</v>
      </c>
      <c r="GF45" s="610">
        <v>0</v>
      </c>
      <c r="GG45" s="610">
        <v>0</v>
      </c>
      <c r="GH45" s="610">
        <v>0</v>
      </c>
      <c r="GI45" s="610">
        <v>0</v>
      </c>
      <c r="GJ45" s="558"/>
      <c r="GK45" s="598">
        <v>115985734</v>
      </c>
      <c r="GL45" s="535"/>
      <c r="GM45" s="535"/>
    </row>
    <row r="46" spans="1:195" s="5" customFormat="1" ht="15" customHeight="1" x14ac:dyDescent="0.25">
      <c r="A46" s="32" t="s">
        <v>533</v>
      </c>
      <c r="B46" s="536"/>
      <c r="C46" s="536"/>
      <c r="D46" s="536"/>
      <c r="E46" s="581"/>
      <c r="F46" s="551">
        <v>0</v>
      </c>
      <c r="G46" s="536"/>
      <c r="H46" s="551"/>
      <c r="I46" s="574">
        <v>0</v>
      </c>
      <c r="J46" s="536"/>
      <c r="K46" s="536"/>
      <c r="L46" s="536"/>
      <c r="M46" s="581"/>
      <c r="N46" s="551">
        <v>0</v>
      </c>
      <c r="O46" s="536"/>
      <c r="P46" s="551"/>
      <c r="Q46" s="574">
        <v>0</v>
      </c>
      <c r="R46" s="551"/>
      <c r="S46" s="551"/>
      <c r="T46" s="612"/>
      <c r="U46" s="581"/>
      <c r="V46" s="551">
        <v>0</v>
      </c>
      <c r="W46" s="551"/>
      <c r="X46" s="551"/>
      <c r="Y46" s="574">
        <v>0</v>
      </c>
      <c r="Z46" s="612"/>
      <c r="AA46" s="612"/>
      <c r="AB46" s="612"/>
      <c r="AC46" s="581"/>
      <c r="AD46" s="551">
        <v>0</v>
      </c>
      <c r="AE46" s="536"/>
      <c r="AF46" s="551"/>
      <c r="AG46" s="574">
        <v>0</v>
      </c>
      <c r="AH46" s="536"/>
      <c r="AI46" s="536"/>
      <c r="AJ46" s="536"/>
      <c r="AK46" s="581"/>
      <c r="AL46" s="551">
        <v>0</v>
      </c>
      <c r="AM46" s="536"/>
      <c r="AN46" s="551"/>
      <c r="AO46" s="574">
        <v>0</v>
      </c>
      <c r="AP46" s="536"/>
      <c r="AQ46" s="536"/>
      <c r="AR46" s="536"/>
      <c r="AS46" s="581"/>
      <c r="AT46" s="551">
        <v>0</v>
      </c>
      <c r="AU46" s="536"/>
      <c r="AV46" s="551"/>
      <c r="AW46" s="574">
        <v>0</v>
      </c>
      <c r="AX46" s="536"/>
      <c r="AY46" s="536">
        <v>2919517983</v>
      </c>
      <c r="AZ46" s="536"/>
      <c r="BA46" s="581"/>
      <c r="BB46" s="551">
        <v>0</v>
      </c>
      <c r="BC46" s="536"/>
      <c r="BD46" s="551"/>
      <c r="BE46" s="574">
        <v>2919517983</v>
      </c>
      <c r="BF46" s="551"/>
      <c r="BG46" s="536"/>
      <c r="BH46" s="551"/>
      <c r="BI46" s="581"/>
      <c r="BJ46" s="551">
        <v>0</v>
      </c>
      <c r="BK46" s="536"/>
      <c r="BL46" s="551"/>
      <c r="BM46" s="574">
        <v>0</v>
      </c>
      <c r="BN46" s="536"/>
      <c r="BO46" s="536"/>
      <c r="BP46" s="536"/>
      <c r="BQ46" s="581"/>
      <c r="BR46" s="551">
        <v>0</v>
      </c>
      <c r="BS46" s="536"/>
      <c r="BT46" s="551"/>
      <c r="BU46" s="574">
        <v>0</v>
      </c>
      <c r="BV46" s="536"/>
      <c r="BW46" s="536"/>
      <c r="BX46" s="536"/>
      <c r="BY46" s="581"/>
      <c r="BZ46" s="551">
        <v>0</v>
      </c>
      <c r="CA46" s="536"/>
      <c r="CB46" s="551"/>
      <c r="CC46" s="574">
        <v>0</v>
      </c>
      <c r="CD46" s="536"/>
      <c r="CE46" s="536"/>
      <c r="CF46" s="536"/>
      <c r="CG46" s="581"/>
      <c r="CH46" s="551">
        <v>0</v>
      </c>
      <c r="CI46" s="536"/>
      <c r="CJ46" s="551"/>
      <c r="CK46" s="574">
        <v>0</v>
      </c>
      <c r="CL46" s="536"/>
      <c r="CM46" s="536"/>
      <c r="CN46" s="536"/>
      <c r="CO46" s="581"/>
      <c r="CP46" s="551">
        <v>0</v>
      </c>
      <c r="CQ46" s="536"/>
      <c r="CR46" s="551"/>
      <c r="CS46" s="574">
        <v>0</v>
      </c>
      <c r="CT46" s="536"/>
      <c r="CU46" s="536"/>
      <c r="CV46" s="536"/>
      <c r="CW46" s="581"/>
      <c r="CX46" s="551">
        <v>0</v>
      </c>
      <c r="CY46" s="536"/>
      <c r="CZ46" s="551"/>
      <c r="DA46" s="574">
        <v>0</v>
      </c>
      <c r="DB46" s="536"/>
      <c r="DC46" s="536"/>
      <c r="DD46" s="551"/>
      <c r="DE46" s="566"/>
      <c r="DF46" s="551">
        <v>0</v>
      </c>
      <c r="DG46" s="536"/>
      <c r="DH46" s="551"/>
      <c r="DI46" s="574">
        <v>0</v>
      </c>
      <c r="DJ46" s="551"/>
      <c r="DK46" s="551"/>
      <c r="DL46" s="612"/>
      <c r="DM46" s="581"/>
      <c r="DN46" s="551">
        <v>0</v>
      </c>
      <c r="DO46" s="551"/>
      <c r="DP46" s="551"/>
      <c r="DQ46" s="574">
        <v>0</v>
      </c>
      <c r="DR46" s="551"/>
      <c r="DS46" s="551"/>
      <c r="DT46" s="612"/>
      <c r="DU46" s="581"/>
      <c r="DV46" s="551">
        <v>0</v>
      </c>
      <c r="DW46" s="551"/>
      <c r="DX46" s="551"/>
      <c r="DY46" s="574">
        <v>0</v>
      </c>
      <c r="DZ46" s="551"/>
      <c r="EA46" s="612"/>
      <c r="EB46" s="612"/>
      <c r="EC46" s="581"/>
      <c r="ED46" s="551">
        <v>0</v>
      </c>
      <c r="EE46" s="536"/>
      <c r="EF46" s="551"/>
      <c r="EG46" s="574">
        <v>0</v>
      </c>
      <c r="EH46" s="612"/>
      <c r="EI46" s="612"/>
      <c r="EJ46" s="612"/>
      <c r="EK46" s="581"/>
      <c r="EL46" s="551">
        <v>0</v>
      </c>
      <c r="EM46" s="536"/>
      <c r="EN46" s="551"/>
      <c r="EO46" s="574">
        <v>0</v>
      </c>
      <c r="EP46" s="551"/>
      <c r="EQ46" s="536"/>
      <c r="ER46" s="612"/>
      <c r="ES46" s="581"/>
      <c r="ET46" s="551">
        <v>0</v>
      </c>
      <c r="EU46" s="536"/>
      <c r="EV46" s="551"/>
      <c r="EW46" s="574">
        <v>0</v>
      </c>
      <c r="EX46" s="551"/>
      <c r="EY46" s="536"/>
      <c r="EZ46" s="612"/>
      <c r="FA46" s="581"/>
      <c r="FB46" s="551">
        <v>0</v>
      </c>
      <c r="FC46" s="536"/>
      <c r="FD46" s="551"/>
      <c r="FE46" s="574">
        <v>0</v>
      </c>
      <c r="FF46" s="551"/>
      <c r="FG46" s="536"/>
      <c r="FH46" s="612"/>
      <c r="FI46" s="581"/>
      <c r="FJ46" s="551">
        <v>0</v>
      </c>
      <c r="FK46" s="536"/>
      <c r="FL46" s="551"/>
      <c r="FM46" s="574">
        <v>0</v>
      </c>
      <c r="FN46" s="551"/>
      <c r="FO46" s="536"/>
      <c r="FP46" s="551"/>
      <c r="FQ46" s="581"/>
      <c r="FR46" s="551">
        <v>0</v>
      </c>
      <c r="FS46" s="536"/>
      <c r="FT46" s="551"/>
      <c r="FU46" s="574">
        <v>0</v>
      </c>
      <c r="FV46" s="552"/>
      <c r="FW46" s="552"/>
      <c r="FX46" s="552"/>
      <c r="FY46" s="566"/>
      <c r="FZ46" s="552">
        <v>0</v>
      </c>
      <c r="GA46" s="552"/>
      <c r="GB46" s="552"/>
      <c r="GC46" s="573">
        <v>0</v>
      </c>
      <c r="GD46" s="610">
        <v>0</v>
      </c>
      <c r="GE46" s="610">
        <v>2919517983</v>
      </c>
      <c r="GF46" s="610">
        <v>0</v>
      </c>
      <c r="GG46" s="610">
        <v>0</v>
      </c>
      <c r="GH46" s="610">
        <v>0</v>
      </c>
      <c r="GI46" s="610">
        <v>0</v>
      </c>
      <c r="GJ46" s="558"/>
      <c r="GK46" s="598">
        <v>2919517983</v>
      </c>
      <c r="GL46" s="535"/>
      <c r="GM46" s="535"/>
    </row>
    <row r="47" spans="1:195" s="36" customFormat="1" ht="15" customHeight="1" x14ac:dyDescent="0.25">
      <c r="A47" s="32" t="s">
        <v>534</v>
      </c>
      <c r="B47" s="536"/>
      <c r="C47" s="536"/>
      <c r="D47" s="536"/>
      <c r="E47" s="581"/>
      <c r="F47" s="551">
        <v>0</v>
      </c>
      <c r="G47" s="536"/>
      <c r="H47" s="551"/>
      <c r="I47" s="574">
        <v>0</v>
      </c>
      <c r="J47" s="536"/>
      <c r="K47" s="536"/>
      <c r="L47" s="536"/>
      <c r="M47" s="581"/>
      <c r="N47" s="551">
        <v>0</v>
      </c>
      <c r="O47" s="536"/>
      <c r="P47" s="551"/>
      <c r="Q47" s="574">
        <v>0</v>
      </c>
      <c r="R47" s="551"/>
      <c r="S47" s="551"/>
      <c r="T47" s="612"/>
      <c r="U47" s="581"/>
      <c r="V47" s="551">
        <v>0</v>
      </c>
      <c r="W47" s="551"/>
      <c r="X47" s="551"/>
      <c r="Y47" s="574">
        <v>0</v>
      </c>
      <c r="Z47" s="612"/>
      <c r="AA47" s="612"/>
      <c r="AB47" s="612"/>
      <c r="AC47" s="581"/>
      <c r="AD47" s="551">
        <v>0</v>
      </c>
      <c r="AE47" s="536"/>
      <c r="AF47" s="551"/>
      <c r="AG47" s="574">
        <v>0</v>
      </c>
      <c r="AH47" s="536"/>
      <c r="AI47" s="536"/>
      <c r="AJ47" s="536"/>
      <c r="AK47" s="581"/>
      <c r="AL47" s="551">
        <v>0</v>
      </c>
      <c r="AM47" s="536"/>
      <c r="AN47" s="551"/>
      <c r="AO47" s="574">
        <v>0</v>
      </c>
      <c r="AP47" s="536"/>
      <c r="AQ47" s="536"/>
      <c r="AR47" s="536"/>
      <c r="AS47" s="581"/>
      <c r="AT47" s="551">
        <v>0</v>
      </c>
      <c r="AU47" s="536"/>
      <c r="AV47" s="551"/>
      <c r="AW47" s="574">
        <v>0</v>
      </c>
      <c r="AX47" s="536"/>
      <c r="AY47" s="536">
        <v>4691708092</v>
      </c>
      <c r="AZ47" s="536"/>
      <c r="BA47" s="581"/>
      <c r="BB47" s="551">
        <v>0</v>
      </c>
      <c r="BC47" s="536"/>
      <c r="BD47" s="551"/>
      <c r="BE47" s="574">
        <v>4691708092</v>
      </c>
      <c r="BF47" s="551"/>
      <c r="BG47" s="536"/>
      <c r="BH47" s="551"/>
      <c r="BI47" s="581"/>
      <c r="BJ47" s="551">
        <v>0</v>
      </c>
      <c r="BK47" s="536"/>
      <c r="BL47" s="551"/>
      <c r="BM47" s="574">
        <v>0</v>
      </c>
      <c r="BN47" s="536"/>
      <c r="BO47" s="536"/>
      <c r="BP47" s="536"/>
      <c r="BQ47" s="581"/>
      <c r="BR47" s="551">
        <v>0</v>
      </c>
      <c r="BS47" s="536"/>
      <c r="BT47" s="551"/>
      <c r="BU47" s="574">
        <v>0</v>
      </c>
      <c r="BV47" s="536"/>
      <c r="BW47" s="536"/>
      <c r="BX47" s="536"/>
      <c r="BY47" s="581"/>
      <c r="BZ47" s="551">
        <v>0</v>
      </c>
      <c r="CA47" s="536"/>
      <c r="CB47" s="551"/>
      <c r="CC47" s="574">
        <v>0</v>
      </c>
      <c r="CD47" s="536"/>
      <c r="CE47" s="536"/>
      <c r="CF47" s="536"/>
      <c r="CG47" s="581"/>
      <c r="CH47" s="551">
        <v>0</v>
      </c>
      <c r="CI47" s="536"/>
      <c r="CJ47" s="551"/>
      <c r="CK47" s="574">
        <v>0</v>
      </c>
      <c r="CL47" s="536"/>
      <c r="CM47" s="536"/>
      <c r="CN47" s="536"/>
      <c r="CO47" s="581"/>
      <c r="CP47" s="551">
        <v>0</v>
      </c>
      <c r="CQ47" s="536"/>
      <c r="CR47" s="551"/>
      <c r="CS47" s="574">
        <v>0</v>
      </c>
      <c r="CT47" s="536"/>
      <c r="CU47" s="536"/>
      <c r="CV47" s="536"/>
      <c r="CW47" s="581"/>
      <c r="CX47" s="551">
        <v>0</v>
      </c>
      <c r="CY47" s="536"/>
      <c r="CZ47" s="551"/>
      <c r="DA47" s="574">
        <v>0</v>
      </c>
      <c r="DB47" s="536"/>
      <c r="DC47" s="536"/>
      <c r="DD47" s="551"/>
      <c r="DE47" s="566"/>
      <c r="DF47" s="551">
        <v>0</v>
      </c>
      <c r="DG47" s="536"/>
      <c r="DH47" s="551"/>
      <c r="DI47" s="574">
        <v>0</v>
      </c>
      <c r="DJ47" s="551"/>
      <c r="DK47" s="551"/>
      <c r="DL47" s="612"/>
      <c r="DM47" s="581"/>
      <c r="DN47" s="551">
        <v>0</v>
      </c>
      <c r="DO47" s="551"/>
      <c r="DP47" s="551"/>
      <c r="DQ47" s="574">
        <v>0</v>
      </c>
      <c r="DR47" s="551"/>
      <c r="DS47" s="551"/>
      <c r="DT47" s="612"/>
      <c r="DU47" s="581"/>
      <c r="DV47" s="551">
        <v>0</v>
      </c>
      <c r="DW47" s="551"/>
      <c r="DX47" s="551"/>
      <c r="DY47" s="574">
        <v>0</v>
      </c>
      <c r="DZ47" s="551"/>
      <c r="EA47" s="612"/>
      <c r="EB47" s="612"/>
      <c r="EC47" s="581"/>
      <c r="ED47" s="551">
        <v>0</v>
      </c>
      <c r="EE47" s="536"/>
      <c r="EF47" s="551"/>
      <c r="EG47" s="574">
        <v>0</v>
      </c>
      <c r="EH47" s="612"/>
      <c r="EI47" s="612"/>
      <c r="EJ47" s="612"/>
      <c r="EK47" s="581"/>
      <c r="EL47" s="551">
        <v>0</v>
      </c>
      <c r="EM47" s="536"/>
      <c r="EN47" s="551"/>
      <c r="EO47" s="574">
        <v>0</v>
      </c>
      <c r="EP47" s="551"/>
      <c r="EQ47" s="536"/>
      <c r="ER47" s="612"/>
      <c r="ES47" s="581"/>
      <c r="ET47" s="551">
        <v>0</v>
      </c>
      <c r="EU47" s="536"/>
      <c r="EV47" s="551"/>
      <c r="EW47" s="574">
        <v>0</v>
      </c>
      <c r="EX47" s="551"/>
      <c r="EY47" s="536"/>
      <c r="EZ47" s="612"/>
      <c r="FA47" s="581"/>
      <c r="FB47" s="551">
        <v>0</v>
      </c>
      <c r="FC47" s="536"/>
      <c r="FD47" s="551"/>
      <c r="FE47" s="574">
        <v>0</v>
      </c>
      <c r="FF47" s="551"/>
      <c r="FG47" s="536"/>
      <c r="FH47" s="612"/>
      <c r="FI47" s="581"/>
      <c r="FJ47" s="551">
        <v>0</v>
      </c>
      <c r="FK47" s="536"/>
      <c r="FL47" s="551"/>
      <c r="FM47" s="574">
        <v>0</v>
      </c>
      <c r="FN47" s="551"/>
      <c r="FO47" s="536"/>
      <c r="FP47" s="551"/>
      <c r="FQ47" s="581"/>
      <c r="FR47" s="551">
        <v>0</v>
      </c>
      <c r="FS47" s="536"/>
      <c r="FT47" s="551"/>
      <c r="FU47" s="574">
        <v>0</v>
      </c>
      <c r="FV47" s="552"/>
      <c r="FW47" s="552"/>
      <c r="FX47" s="552"/>
      <c r="FY47" s="566"/>
      <c r="FZ47" s="552">
        <v>0</v>
      </c>
      <c r="GA47" s="552"/>
      <c r="GB47" s="552"/>
      <c r="GC47" s="573">
        <v>0</v>
      </c>
      <c r="GD47" s="610">
        <v>0</v>
      </c>
      <c r="GE47" s="610">
        <v>4691708092</v>
      </c>
      <c r="GF47" s="610">
        <v>0</v>
      </c>
      <c r="GG47" s="610">
        <v>0</v>
      </c>
      <c r="GH47" s="610">
        <v>0</v>
      </c>
      <c r="GI47" s="610">
        <v>0</v>
      </c>
      <c r="GJ47" s="558"/>
      <c r="GK47" s="598">
        <v>4691708092</v>
      </c>
      <c r="GL47" s="583"/>
      <c r="GM47" s="583"/>
    </row>
    <row r="48" spans="1:195" s="5" customFormat="1" ht="15" customHeight="1" x14ac:dyDescent="0.25">
      <c r="A48" s="32" t="s">
        <v>535</v>
      </c>
      <c r="B48" s="536"/>
      <c r="C48" s="536"/>
      <c r="D48" s="536"/>
      <c r="E48" s="581"/>
      <c r="F48" s="551">
        <v>0</v>
      </c>
      <c r="G48" s="536"/>
      <c r="H48" s="551"/>
      <c r="I48" s="574">
        <v>0</v>
      </c>
      <c r="J48" s="536"/>
      <c r="K48" s="536"/>
      <c r="L48" s="536"/>
      <c r="M48" s="581"/>
      <c r="N48" s="551">
        <v>0</v>
      </c>
      <c r="O48" s="536"/>
      <c r="P48" s="551"/>
      <c r="Q48" s="574">
        <v>0</v>
      </c>
      <c r="R48" s="551"/>
      <c r="S48" s="551"/>
      <c r="T48" s="612"/>
      <c r="U48" s="581"/>
      <c r="V48" s="551">
        <v>0</v>
      </c>
      <c r="W48" s="551"/>
      <c r="X48" s="551"/>
      <c r="Y48" s="574">
        <v>0</v>
      </c>
      <c r="Z48" s="612"/>
      <c r="AA48" s="612"/>
      <c r="AB48" s="612"/>
      <c r="AC48" s="581"/>
      <c r="AD48" s="551">
        <v>0</v>
      </c>
      <c r="AE48" s="536"/>
      <c r="AF48" s="551"/>
      <c r="AG48" s="574">
        <v>0</v>
      </c>
      <c r="AH48" s="536"/>
      <c r="AI48" s="536"/>
      <c r="AJ48" s="536"/>
      <c r="AK48" s="581"/>
      <c r="AL48" s="551">
        <v>0</v>
      </c>
      <c r="AM48" s="536"/>
      <c r="AN48" s="551"/>
      <c r="AO48" s="574">
        <v>0</v>
      </c>
      <c r="AP48" s="536"/>
      <c r="AQ48" s="536"/>
      <c r="AR48" s="536"/>
      <c r="AS48" s="581"/>
      <c r="AT48" s="551">
        <v>0</v>
      </c>
      <c r="AU48" s="536"/>
      <c r="AV48" s="551"/>
      <c r="AW48" s="574">
        <v>0</v>
      </c>
      <c r="AX48" s="536"/>
      <c r="AY48" s="536"/>
      <c r="AZ48" s="536"/>
      <c r="BA48" s="581"/>
      <c r="BB48" s="551">
        <v>0</v>
      </c>
      <c r="BC48" s="536"/>
      <c r="BD48" s="551"/>
      <c r="BE48" s="574">
        <v>0</v>
      </c>
      <c r="BF48" s="551"/>
      <c r="BG48" s="536"/>
      <c r="BH48" s="551"/>
      <c r="BI48" s="581"/>
      <c r="BJ48" s="551">
        <v>0</v>
      </c>
      <c r="BK48" s="536"/>
      <c r="BL48" s="551"/>
      <c r="BM48" s="574">
        <v>0</v>
      </c>
      <c r="BN48" s="536"/>
      <c r="BO48" s="536"/>
      <c r="BP48" s="536"/>
      <c r="BQ48" s="581"/>
      <c r="BR48" s="551">
        <v>0</v>
      </c>
      <c r="BS48" s="536"/>
      <c r="BT48" s="551"/>
      <c r="BU48" s="574">
        <v>0</v>
      </c>
      <c r="BV48" s="536"/>
      <c r="BW48" s="536"/>
      <c r="BX48" s="536"/>
      <c r="BY48" s="581"/>
      <c r="BZ48" s="551">
        <v>0</v>
      </c>
      <c r="CA48" s="536"/>
      <c r="CB48" s="551"/>
      <c r="CC48" s="574">
        <v>0</v>
      </c>
      <c r="CD48" s="536"/>
      <c r="CE48" s="536"/>
      <c r="CF48" s="536"/>
      <c r="CG48" s="581"/>
      <c r="CH48" s="551">
        <v>0</v>
      </c>
      <c r="CI48" s="536"/>
      <c r="CJ48" s="551"/>
      <c r="CK48" s="574">
        <v>0</v>
      </c>
      <c r="CL48" s="536"/>
      <c r="CM48" s="536"/>
      <c r="CN48" s="536"/>
      <c r="CO48" s="581"/>
      <c r="CP48" s="551">
        <v>0</v>
      </c>
      <c r="CQ48" s="536"/>
      <c r="CR48" s="551"/>
      <c r="CS48" s="574">
        <v>0</v>
      </c>
      <c r="CT48" s="536"/>
      <c r="CU48" s="536"/>
      <c r="CV48" s="536"/>
      <c r="CW48" s="581"/>
      <c r="CX48" s="551">
        <v>0</v>
      </c>
      <c r="CY48" s="536"/>
      <c r="CZ48" s="551"/>
      <c r="DA48" s="574">
        <v>0</v>
      </c>
      <c r="DB48" s="536"/>
      <c r="DC48" s="536"/>
      <c r="DD48" s="551"/>
      <c r="DE48" s="566"/>
      <c r="DF48" s="551">
        <v>0</v>
      </c>
      <c r="DG48" s="536"/>
      <c r="DH48" s="551"/>
      <c r="DI48" s="574">
        <v>0</v>
      </c>
      <c r="DJ48" s="551"/>
      <c r="DK48" s="551"/>
      <c r="DL48" s="612"/>
      <c r="DM48" s="581"/>
      <c r="DN48" s="551">
        <v>0</v>
      </c>
      <c r="DO48" s="551"/>
      <c r="DP48" s="551"/>
      <c r="DQ48" s="574">
        <v>0</v>
      </c>
      <c r="DR48" s="551"/>
      <c r="DS48" s="551"/>
      <c r="DT48" s="612"/>
      <c r="DU48" s="581"/>
      <c r="DV48" s="551">
        <v>0</v>
      </c>
      <c r="DW48" s="551"/>
      <c r="DX48" s="551"/>
      <c r="DY48" s="574">
        <v>0</v>
      </c>
      <c r="DZ48" s="551"/>
      <c r="EA48" s="612"/>
      <c r="EB48" s="612"/>
      <c r="EC48" s="581"/>
      <c r="ED48" s="551">
        <v>0</v>
      </c>
      <c r="EE48" s="536"/>
      <c r="EF48" s="551"/>
      <c r="EG48" s="574">
        <v>0</v>
      </c>
      <c r="EH48" s="612"/>
      <c r="EI48" s="612"/>
      <c r="EJ48" s="612"/>
      <c r="EK48" s="581"/>
      <c r="EL48" s="551">
        <v>0</v>
      </c>
      <c r="EM48" s="536"/>
      <c r="EN48" s="551"/>
      <c r="EO48" s="574">
        <v>0</v>
      </c>
      <c r="EP48" s="551"/>
      <c r="EQ48" s="536"/>
      <c r="ER48" s="612"/>
      <c r="ES48" s="581"/>
      <c r="ET48" s="551">
        <v>0</v>
      </c>
      <c r="EU48" s="536"/>
      <c r="EV48" s="551"/>
      <c r="EW48" s="574">
        <v>0</v>
      </c>
      <c r="EX48" s="551"/>
      <c r="EY48" s="536"/>
      <c r="EZ48" s="612"/>
      <c r="FA48" s="581"/>
      <c r="FB48" s="551">
        <v>0</v>
      </c>
      <c r="FC48" s="536"/>
      <c r="FD48" s="551"/>
      <c r="FE48" s="574">
        <v>0</v>
      </c>
      <c r="FF48" s="551"/>
      <c r="FG48" s="536"/>
      <c r="FH48" s="612"/>
      <c r="FI48" s="581"/>
      <c r="FJ48" s="551">
        <v>0</v>
      </c>
      <c r="FK48" s="536"/>
      <c r="FL48" s="551"/>
      <c r="FM48" s="574">
        <v>0</v>
      </c>
      <c r="FN48" s="551"/>
      <c r="FO48" s="536"/>
      <c r="FP48" s="551"/>
      <c r="FQ48" s="581"/>
      <c r="FR48" s="551">
        <v>0</v>
      </c>
      <c r="FS48" s="536"/>
      <c r="FT48" s="551"/>
      <c r="FU48" s="574">
        <v>0</v>
      </c>
      <c r="FV48" s="552"/>
      <c r="FW48" s="552"/>
      <c r="FX48" s="552"/>
      <c r="FY48" s="566"/>
      <c r="FZ48" s="552">
        <v>0</v>
      </c>
      <c r="GA48" s="552"/>
      <c r="GB48" s="552"/>
      <c r="GC48" s="573">
        <v>0</v>
      </c>
      <c r="GD48" s="610">
        <v>0</v>
      </c>
      <c r="GE48" s="610">
        <v>0</v>
      </c>
      <c r="GF48" s="610">
        <v>0</v>
      </c>
      <c r="GG48" s="610">
        <v>0</v>
      </c>
      <c r="GH48" s="610">
        <v>0</v>
      </c>
      <c r="GI48" s="610">
        <v>0</v>
      </c>
      <c r="GJ48" s="558"/>
      <c r="GK48" s="598">
        <v>0</v>
      </c>
      <c r="GL48" s="535"/>
      <c r="GM48" s="535"/>
    </row>
    <row r="49" spans="1:198" s="5" customFormat="1" x14ac:dyDescent="0.25">
      <c r="A49" s="32" t="s">
        <v>536</v>
      </c>
      <c r="B49" s="536"/>
      <c r="C49" s="536"/>
      <c r="D49" s="536"/>
      <c r="E49" s="581"/>
      <c r="F49" s="551">
        <v>0</v>
      </c>
      <c r="G49" s="536"/>
      <c r="H49" s="551"/>
      <c r="I49" s="574">
        <v>0</v>
      </c>
      <c r="J49" s="536"/>
      <c r="K49" s="536"/>
      <c r="L49" s="536"/>
      <c r="M49" s="581"/>
      <c r="N49" s="551">
        <v>0</v>
      </c>
      <c r="O49" s="536"/>
      <c r="P49" s="551"/>
      <c r="Q49" s="574">
        <v>0</v>
      </c>
      <c r="R49" s="551"/>
      <c r="S49" s="551"/>
      <c r="T49" s="612"/>
      <c r="U49" s="581"/>
      <c r="V49" s="551">
        <v>0</v>
      </c>
      <c r="W49" s="551"/>
      <c r="X49" s="551"/>
      <c r="Y49" s="574">
        <v>0</v>
      </c>
      <c r="Z49" s="612"/>
      <c r="AA49" s="612"/>
      <c r="AB49" s="612"/>
      <c r="AC49" s="581"/>
      <c r="AD49" s="551">
        <v>0</v>
      </c>
      <c r="AE49" s="536"/>
      <c r="AF49" s="551"/>
      <c r="AG49" s="574">
        <v>0</v>
      </c>
      <c r="AH49" s="536"/>
      <c r="AI49" s="536"/>
      <c r="AJ49" s="536"/>
      <c r="AK49" s="581"/>
      <c r="AL49" s="551">
        <v>0</v>
      </c>
      <c r="AM49" s="536"/>
      <c r="AN49" s="551"/>
      <c r="AO49" s="574">
        <v>0</v>
      </c>
      <c r="AP49" s="536"/>
      <c r="AQ49" s="536"/>
      <c r="AR49" s="536"/>
      <c r="AS49" s="581"/>
      <c r="AT49" s="551">
        <v>0</v>
      </c>
      <c r="AU49" s="536"/>
      <c r="AV49" s="551"/>
      <c r="AW49" s="574">
        <v>0</v>
      </c>
      <c r="AX49" s="536"/>
      <c r="AY49" s="536">
        <v>525306421</v>
      </c>
      <c r="AZ49" s="536"/>
      <c r="BA49" s="581"/>
      <c r="BB49" s="551">
        <v>0</v>
      </c>
      <c r="BC49" s="536"/>
      <c r="BD49" s="551"/>
      <c r="BE49" s="574">
        <v>525306421</v>
      </c>
      <c r="BF49" s="551"/>
      <c r="BG49" s="536"/>
      <c r="BH49" s="551"/>
      <c r="BI49" s="581"/>
      <c r="BJ49" s="551">
        <v>0</v>
      </c>
      <c r="BK49" s="536"/>
      <c r="BL49" s="551"/>
      <c r="BM49" s="574">
        <v>0</v>
      </c>
      <c r="BN49" s="536"/>
      <c r="BO49" s="536"/>
      <c r="BP49" s="536"/>
      <c r="BQ49" s="581"/>
      <c r="BR49" s="551">
        <v>0</v>
      </c>
      <c r="BS49" s="536"/>
      <c r="BT49" s="551"/>
      <c r="BU49" s="574">
        <v>0</v>
      </c>
      <c r="BV49" s="536"/>
      <c r="BW49" s="536"/>
      <c r="BX49" s="536"/>
      <c r="BY49" s="581"/>
      <c r="BZ49" s="551">
        <v>0</v>
      </c>
      <c r="CA49" s="536"/>
      <c r="CB49" s="551"/>
      <c r="CC49" s="574">
        <v>0</v>
      </c>
      <c r="CD49" s="536"/>
      <c r="CE49" s="536"/>
      <c r="CF49" s="536"/>
      <c r="CG49" s="581"/>
      <c r="CH49" s="551">
        <v>0</v>
      </c>
      <c r="CI49" s="536"/>
      <c r="CJ49" s="551"/>
      <c r="CK49" s="574">
        <v>0</v>
      </c>
      <c r="CL49" s="536"/>
      <c r="CM49" s="536"/>
      <c r="CN49" s="536"/>
      <c r="CO49" s="581"/>
      <c r="CP49" s="551">
        <v>0</v>
      </c>
      <c r="CQ49" s="536"/>
      <c r="CR49" s="551"/>
      <c r="CS49" s="574">
        <v>0</v>
      </c>
      <c r="CT49" s="536"/>
      <c r="CU49" s="536"/>
      <c r="CV49" s="536"/>
      <c r="CW49" s="581"/>
      <c r="CX49" s="551">
        <v>0</v>
      </c>
      <c r="CY49" s="536"/>
      <c r="CZ49" s="551"/>
      <c r="DA49" s="574">
        <v>0</v>
      </c>
      <c r="DB49" s="536"/>
      <c r="DC49" s="536"/>
      <c r="DD49" s="551"/>
      <c r="DE49" s="566"/>
      <c r="DF49" s="551">
        <v>0</v>
      </c>
      <c r="DG49" s="536"/>
      <c r="DH49" s="551"/>
      <c r="DI49" s="574">
        <v>0</v>
      </c>
      <c r="DJ49" s="551"/>
      <c r="DK49" s="551"/>
      <c r="DL49" s="612"/>
      <c r="DM49" s="581"/>
      <c r="DN49" s="551">
        <v>0</v>
      </c>
      <c r="DO49" s="551"/>
      <c r="DP49" s="551"/>
      <c r="DQ49" s="574">
        <v>0</v>
      </c>
      <c r="DR49" s="551"/>
      <c r="DS49" s="551"/>
      <c r="DT49" s="612"/>
      <c r="DU49" s="581"/>
      <c r="DV49" s="551">
        <v>0</v>
      </c>
      <c r="DW49" s="551"/>
      <c r="DX49" s="551"/>
      <c r="DY49" s="574">
        <v>0</v>
      </c>
      <c r="DZ49" s="551"/>
      <c r="EA49" s="612"/>
      <c r="EB49" s="612"/>
      <c r="EC49" s="581"/>
      <c r="ED49" s="551">
        <v>0</v>
      </c>
      <c r="EE49" s="536"/>
      <c r="EF49" s="551"/>
      <c r="EG49" s="574">
        <v>0</v>
      </c>
      <c r="EH49" s="612"/>
      <c r="EI49" s="612"/>
      <c r="EJ49" s="612"/>
      <c r="EK49" s="581"/>
      <c r="EL49" s="551">
        <v>0</v>
      </c>
      <c r="EM49" s="536"/>
      <c r="EN49" s="551"/>
      <c r="EO49" s="574">
        <v>0</v>
      </c>
      <c r="EP49" s="551"/>
      <c r="EQ49" s="536"/>
      <c r="ER49" s="612"/>
      <c r="ES49" s="581"/>
      <c r="ET49" s="551">
        <v>0</v>
      </c>
      <c r="EU49" s="536"/>
      <c r="EV49" s="551"/>
      <c r="EW49" s="574">
        <v>0</v>
      </c>
      <c r="EX49" s="551"/>
      <c r="EY49" s="536"/>
      <c r="EZ49" s="612"/>
      <c r="FA49" s="581"/>
      <c r="FB49" s="551">
        <v>0</v>
      </c>
      <c r="FC49" s="536"/>
      <c r="FD49" s="551"/>
      <c r="FE49" s="574">
        <v>0</v>
      </c>
      <c r="FF49" s="551"/>
      <c r="FG49" s="536"/>
      <c r="FH49" s="612"/>
      <c r="FI49" s="581"/>
      <c r="FJ49" s="551">
        <v>0</v>
      </c>
      <c r="FK49" s="536"/>
      <c r="FL49" s="551"/>
      <c r="FM49" s="574">
        <v>0</v>
      </c>
      <c r="FN49" s="551"/>
      <c r="FO49" s="536"/>
      <c r="FP49" s="551"/>
      <c r="FQ49" s="581"/>
      <c r="FR49" s="551">
        <v>0</v>
      </c>
      <c r="FS49" s="536"/>
      <c r="FT49" s="551"/>
      <c r="FU49" s="574">
        <v>0</v>
      </c>
      <c r="FV49" s="552"/>
      <c r="FW49" s="552"/>
      <c r="FX49" s="552"/>
      <c r="FY49" s="566"/>
      <c r="FZ49" s="552">
        <v>0</v>
      </c>
      <c r="GA49" s="552"/>
      <c r="GB49" s="552"/>
      <c r="GC49" s="573">
        <v>0</v>
      </c>
      <c r="GD49" s="610">
        <v>0</v>
      </c>
      <c r="GE49" s="610">
        <v>525306421</v>
      </c>
      <c r="GF49" s="610">
        <v>0</v>
      </c>
      <c r="GG49" s="610">
        <v>0</v>
      </c>
      <c r="GH49" s="610">
        <v>0</v>
      </c>
      <c r="GI49" s="610">
        <v>0</v>
      </c>
      <c r="GJ49" s="558"/>
      <c r="GK49" s="598">
        <v>525306421</v>
      </c>
      <c r="GL49" s="535"/>
      <c r="GM49" s="535"/>
    </row>
    <row r="50" spans="1:198" s="5" customFormat="1" x14ac:dyDescent="0.25">
      <c r="A50" s="32" t="s">
        <v>537</v>
      </c>
      <c r="B50" s="536"/>
      <c r="C50" s="536"/>
      <c r="D50" s="536"/>
      <c r="E50" s="581"/>
      <c r="F50" s="551">
        <v>0</v>
      </c>
      <c r="G50" s="536"/>
      <c r="H50" s="551"/>
      <c r="I50" s="551"/>
      <c r="J50" s="536"/>
      <c r="K50" s="536"/>
      <c r="L50" s="536"/>
      <c r="M50" s="581"/>
      <c r="N50" s="551">
        <v>0</v>
      </c>
      <c r="O50" s="536"/>
      <c r="P50" s="551"/>
      <c r="Q50" s="551"/>
      <c r="R50" s="551"/>
      <c r="S50" s="551"/>
      <c r="T50" s="612"/>
      <c r="U50" s="581"/>
      <c r="V50" s="551">
        <v>0</v>
      </c>
      <c r="W50" s="551"/>
      <c r="X50" s="551"/>
      <c r="Y50" s="551"/>
      <c r="Z50" s="580"/>
      <c r="AA50" s="580"/>
      <c r="AB50" s="580"/>
      <c r="AC50" s="581"/>
      <c r="AD50" s="551">
        <v>0</v>
      </c>
      <c r="AE50" s="536"/>
      <c r="AF50" s="551"/>
      <c r="AG50" s="551"/>
      <c r="AH50" s="536"/>
      <c r="AI50" s="536"/>
      <c r="AJ50" s="536"/>
      <c r="AK50" s="581"/>
      <c r="AL50" s="551">
        <v>0</v>
      </c>
      <c r="AM50" s="536"/>
      <c r="AN50" s="551"/>
      <c r="AO50" s="551"/>
      <c r="AP50" s="536"/>
      <c r="AQ50" s="536"/>
      <c r="AR50" s="536"/>
      <c r="AS50" s="581"/>
      <c r="AT50" s="551">
        <v>0</v>
      </c>
      <c r="AU50" s="536"/>
      <c r="AV50" s="551"/>
      <c r="AW50" s="551"/>
      <c r="AX50" s="536"/>
      <c r="AY50" s="536"/>
      <c r="AZ50" s="536"/>
      <c r="BA50" s="581"/>
      <c r="BB50" s="551">
        <v>0</v>
      </c>
      <c r="BC50" s="536"/>
      <c r="BD50" s="551"/>
      <c r="BE50" s="551"/>
      <c r="BF50" s="551"/>
      <c r="BG50" s="536"/>
      <c r="BH50" s="551"/>
      <c r="BI50" s="581"/>
      <c r="BJ50" s="551">
        <v>0</v>
      </c>
      <c r="BK50" s="536"/>
      <c r="BL50" s="551"/>
      <c r="BM50" s="551"/>
      <c r="BN50" s="536"/>
      <c r="BO50" s="536"/>
      <c r="BP50" s="536"/>
      <c r="BQ50" s="581"/>
      <c r="BR50" s="551">
        <v>0</v>
      </c>
      <c r="BS50" s="536"/>
      <c r="BT50" s="551"/>
      <c r="BU50" s="551"/>
      <c r="BV50" s="536"/>
      <c r="BW50" s="536"/>
      <c r="BX50" s="536"/>
      <c r="BY50" s="581"/>
      <c r="BZ50" s="551">
        <v>0</v>
      </c>
      <c r="CA50" s="536"/>
      <c r="CB50" s="551"/>
      <c r="CC50" s="551"/>
      <c r="CD50" s="536"/>
      <c r="CE50" s="536"/>
      <c r="CF50" s="536"/>
      <c r="CG50" s="581"/>
      <c r="CH50" s="551">
        <v>0</v>
      </c>
      <c r="CI50" s="536"/>
      <c r="CJ50" s="551"/>
      <c r="CK50" s="551"/>
      <c r="CL50" s="536"/>
      <c r="CM50" s="536"/>
      <c r="CN50" s="536"/>
      <c r="CO50" s="581"/>
      <c r="CP50" s="551">
        <v>0</v>
      </c>
      <c r="CQ50" s="536"/>
      <c r="CR50" s="551"/>
      <c r="CS50" s="551"/>
      <c r="CT50" s="536"/>
      <c r="CU50" s="536"/>
      <c r="CV50" s="536"/>
      <c r="CW50" s="581"/>
      <c r="CX50" s="551">
        <v>0</v>
      </c>
      <c r="CY50" s="536"/>
      <c r="CZ50" s="551"/>
      <c r="DA50" s="551"/>
      <c r="DB50" s="536"/>
      <c r="DC50" s="536"/>
      <c r="DD50" s="558"/>
      <c r="DE50" s="633"/>
      <c r="DF50" s="558">
        <v>0</v>
      </c>
      <c r="DG50" s="536"/>
      <c r="DH50" s="558"/>
      <c r="DI50" s="558"/>
      <c r="DJ50" s="551"/>
      <c r="DK50" s="551"/>
      <c r="DL50" s="612"/>
      <c r="DM50" s="581"/>
      <c r="DN50" s="551">
        <v>0</v>
      </c>
      <c r="DO50" s="551"/>
      <c r="DP50" s="551"/>
      <c r="DQ50" s="551"/>
      <c r="DR50" s="551"/>
      <c r="DS50" s="551"/>
      <c r="DT50" s="612"/>
      <c r="DU50" s="581"/>
      <c r="DV50" s="551">
        <v>0</v>
      </c>
      <c r="DW50" s="551"/>
      <c r="DX50" s="551"/>
      <c r="DY50" s="551"/>
      <c r="DZ50" s="551"/>
      <c r="EA50" s="612"/>
      <c r="EB50" s="612"/>
      <c r="EC50" s="581"/>
      <c r="ED50" s="551">
        <v>0</v>
      </c>
      <c r="EE50" s="536"/>
      <c r="EF50" s="551"/>
      <c r="EG50" s="551"/>
      <c r="EH50" s="612"/>
      <c r="EI50" s="612"/>
      <c r="EJ50" s="612"/>
      <c r="EK50" s="581"/>
      <c r="EL50" s="551">
        <v>0</v>
      </c>
      <c r="EM50" s="536"/>
      <c r="EN50" s="551"/>
      <c r="EO50" s="551"/>
      <c r="EP50" s="551"/>
      <c r="EQ50" s="536"/>
      <c r="ER50" s="580"/>
      <c r="ES50" s="581"/>
      <c r="ET50" s="551">
        <v>0</v>
      </c>
      <c r="EU50" s="536"/>
      <c r="EV50" s="551"/>
      <c r="EW50" s="551"/>
      <c r="EX50" s="551"/>
      <c r="EY50" s="536"/>
      <c r="EZ50" s="580"/>
      <c r="FA50" s="581"/>
      <c r="FB50" s="551">
        <v>0</v>
      </c>
      <c r="FC50" s="536"/>
      <c r="FD50" s="551"/>
      <c r="FE50" s="551"/>
      <c r="FF50" s="551"/>
      <c r="FG50" s="536"/>
      <c r="FH50" s="580"/>
      <c r="FI50" s="581"/>
      <c r="FJ50" s="551">
        <v>0</v>
      </c>
      <c r="FK50" s="536"/>
      <c r="FL50" s="551"/>
      <c r="FM50" s="551"/>
      <c r="FN50" s="551"/>
      <c r="FO50" s="536"/>
      <c r="FP50" s="551"/>
      <c r="FQ50" s="581"/>
      <c r="FR50" s="551">
        <v>0</v>
      </c>
      <c r="FS50" s="536"/>
      <c r="FT50" s="551"/>
      <c r="FU50" s="551"/>
      <c r="FV50" s="559"/>
      <c r="FW50" s="559"/>
      <c r="FX50" s="559"/>
      <c r="FY50" s="633"/>
      <c r="FZ50" s="559">
        <v>0</v>
      </c>
      <c r="GA50" s="559"/>
      <c r="GB50" s="559"/>
      <c r="GC50" s="559"/>
      <c r="GD50" s="558"/>
      <c r="GE50" s="558"/>
      <c r="GF50" s="558"/>
      <c r="GG50" s="558"/>
      <c r="GH50" s="558"/>
      <c r="GI50" s="558"/>
      <c r="GJ50" s="558"/>
      <c r="GK50" s="615"/>
      <c r="GL50" s="535"/>
      <c r="GM50" s="535"/>
    </row>
    <row r="51" spans="1:198" s="36" customFormat="1" ht="15" customHeight="1" thickBot="1" x14ac:dyDescent="0.3">
      <c r="A51" s="126" t="s">
        <v>676</v>
      </c>
      <c r="B51" s="613">
        <v>0</v>
      </c>
      <c r="C51" s="613">
        <v>0</v>
      </c>
      <c r="D51" s="613">
        <v>0</v>
      </c>
      <c r="E51" s="613">
        <v>0</v>
      </c>
      <c r="F51" s="613">
        <v>0</v>
      </c>
      <c r="G51" s="613">
        <v>0</v>
      </c>
      <c r="H51" s="613"/>
      <c r="I51" s="613">
        <v>0</v>
      </c>
      <c r="J51" s="613">
        <v>0</v>
      </c>
      <c r="K51" s="613">
        <v>0</v>
      </c>
      <c r="L51" s="613">
        <v>0</v>
      </c>
      <c r="M51" s="613">
        <v>0</v>
      </c>
      <c r="N51" s="613">
        <v>0</v>
      </c>
      <c r="O51" s="613">
        <v>0</v>
      </c>
      <c r="P51" s="613"/>
      <c r="Q51" s="613">
        <v>0</v>
      </c>
      <c r="R51" s="613">
        <v>0</v>
      </c>
      <c r="S51" s="613">
        <v>0</v>
      </c>
      <c r="T51" s="613">
        <v>0</v>
      </c>
      <c r="U51" s="613">
        <v>0</v>
      </c>
      <c r="V51" s="613">
        <v>0</v>
      </c>
      <c r="W51" s="613">
        <v>0</v>
      </c>
      <c r="X51" s="613"/>
      <c r="Y51" s="613">
        <v>0</v>
      </c>
      <c r="Z51" s="613">
        <v>0</v>
      </c>
      <c r="AA51" s="613">
        <v>0</v>
      </c>
      <c r="AB51" s="613">
        <v>0</v>
      </c>
      <c r="AC51" s="613">
        <v>0</v>
      </c>
      <c r="AD51" s="613">
        <v>0</v>
      </c>
      <c r="AE51" s="613">
        <v>0</v>
      </c>
      <c r="AF51" s="613"/>
      <c r="AG51" s="613">
        <v>0</v>
      </c>
      <c r="AH51" s="613">
        <v>0</v>
      </c>
      <c r="AI51" s="613">
        <v>0</v>
      </c>
      <c r="AJ51" s="613">
        <v>0</v>
      </c>
      <c r="AK51" s="613">
        <v>0</v>
      </c>
      <c r="AL51" s="613">
        <v>0</v>
      </c>
      <c r="AM51" s="613">
        <v>0</v>
      </c>
      <c r="AN51" s="613"/>
      <c r="AO51" s="613">
        <v>0</v>
      </c>
      <c r="AP51" s="613">
        <v>0</v>
      </c>
      <c r="AQ51" s="613">
        <v>0</v>
      </c>
      <c r="AR51" s="613">
        <v>0</v>
      </c>
      <c r="AS51" s="613">
        <v>0</v>
      </c>
      <c r="AT51" s="613">
        <v>0</v>
      </c>
      <c r="AU51" s="613">
        <v>0</v>
      </c>
      <c r="AV51" s="613"/>
      <c r="AW51" s="613">
        <v>0</v>
      </c>
      <c r="AX51" s="613">
        <v>0</v>
      </c>
      <c r="AY51" s="613">
        <v>8252518230</v>
      </c>
      <c r="AZ51" s="613">
        <v>0</v>
      </c>
      <c r="BA51" s="613">
        <v>0</v>
      </c>
      <c r="BB51" s="613">
        <v>0</v>
      </c>
      <c r="BC51" s="613">
        <v>0</v>
      </c>
      <c r="BD51" s="613"/>
      <c r="BE51" s="613">
        <v>8252518230</v>
      </c>
      <c r="BF51" s="613">
        <v>0</v>
      </c>
      <c r="BG51" s="613">
        <v>0</v>
      </c>
      <c r="BH51" s="613">
        <v>0</v>
      </c>
      <c r="BI51" s="613">
        <v>0</v>
      </c>
      <c r="BJ51" s="613">
        <v>0</v>
      </c>
      <c r="BK51" s="613">
        <v>0</v>
      </c>
      <c r="BL51" s="613"/>
      <c r="BM51" s="613">
        <v>0</v>
      </c>
      <c r="BN51" s="613">
        <v>0</v>
      </c>
      <c r="BO51" s="613"/>
      <c r="BP51" s="613">
        <v>0</v>
      </c>
      <c r="BQ51" s="613">
        <v>0</v>
      </c>
      <c r="BR51" s="613">
        <v>0</v>
      </c>
      <c r="BS51" s="613">
        <v>0</v>
      </c>
      <c r="BT51" s="613"/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613">
        <v>0</v>
      </c>
      <c r="CA51" s="613">
        <v>0</v>
      </c>
      <c r="CB51" s="613"/>
      <c r="CC51" s="613">
        <v>0</v>
      </c>
      <c r="CD51" s="613">
        <v>0</v>
      </c>
      <c r="CE51" s="613">
        <v>0</v>
      </c>
      <c r="CF51" s="613">
        <v>0</v>
      </c>
      <c r="CG51" s="613">
        <v>0</v>
      </c>
      <c r="CH51" s="613">
        <v>0</v>
      </c>
      <c r="CI51" s="613">
        <v>0</v>
      </c>
      <c r="CJ51" s="613"/>
      <c r="CK51" s="613">
        <v>0</v>
      </c>
      <c r="CL51" s="613">
        <v>0</v>
      </c>
      <c r="CM51" s="613">
        <v>0</v>
      </c>
      <c r="CN51" s="613">
        <v>0</v>
      </c>
      <c r="CO51" s="613">
        <v>0</v>
      </c>
      <c r="CP51" s="613">
        <v>0</v>
      </c>
      <c r="CQ51" s="613">
        <v>0</v>
      </c>
      <c r="CR51" s="613"/>
      <c r="CS51" s="613">
        <v>0</v>
      </c>
      <c r="CT51" s="613">
        <v>0</v>
      </c>
      <c r="CU51" s="613">
        <v>0</v>
      </c>
      <c r="CV51" s="613">
        <v>0</v>
      </c>
      <c r="CW51" s="613">
        <v>0</v>
      </c>
      <c r="CX51" s="613">
        <v>0</v>
      </c>
      <c r="CY51" s="613">
        <v>0</v>
      </c>
      <c r="CZ51" s="613"/>
      <c r="DA51" s="613">
        <v>0</v>
      </c>
      <c r="DB51" s="613">
        <v>0</v>
      </c>
      <c r="DC51" s="613">
        <v>0</v>
      </c>
      <c r="DD51" s="613">
        <v>0</v>
      </c>
      <c r="DE51" s="613">
        <v>0</v>
      </c>
      <c r="DF51" s="613">
        <v>0</v>
      </c>
      <c r="DG51" s="613">
        <v>0</v>
      </c>
      <c r="DH51" s="613"/>
      <c r="DI51" s="613">
        <v>0</v>
      </c>
      <c r="DJ51" s="613">
        <v>0</v>
      </c>
      <c r="DK51" s="613">
        <v>0</v>
      </c>
      <c r="DL51" s="613">
        <v>0</v>
      </c>
      <c r="DM51" s="613">
        <v>0</v>
      </c>
      <c r="DN51" s="613">
        <v>0</v>
      </c>
      <c r="DO51" s="613">
        <v>0</v>
      </c>
      <c r="DP51" s="613"/>
      <c r="DQ51" s="613">
        <v>0</v>
      </c>
      <c r="DR51" s="613">
        <v>0</v>
      </c>
      <c r="DS51" s="613">
        <v>0</v>
      </c>
      <c r="DT51" s="613">
        <v>0</v>
      </c>
      <c r="DU51" s="613">
        <v>0</v>
      </c>
      <c r="DV51" s="613">
        <v>0</v>
      </c>
      <c r="DW51" s="613">
        <v>0</v>
      </c>
      <c r="DX51" s="613"/>
      <c r="DY51" s="613">
        <v>0</v>
      </c>
      <c r="DZ51" s="613">
        <v>0</v>
      </c>
      <c r="EA51" s="613">
        <v>0</v>
      </c>
      <c r="EB51" s="613">
        <v>0</v>
      </c>
      <c r="EC51" s="613">
        <v>0</v>
      </c>
      <c r="ED51" s="613">
        <v>0</v>
      </c>
      <c r="EE51" s="613">
        <v>0</v>
      </c>
      <c r="EF51" s="613"/>
      <c r="EG51" s="613">
        <v>0</v>
      </c>
      <c r="EH51" s="613">
        <v>0</v>
      </c>
      <c r="EI51" s="613">
        <v>0</v>
      </c>
      <c r="EJ51" s="613">
        <v>0</v>
      </c>
      <c r="EK51" s="613">
        <v>0</v>
      </c>
      <c r="EL51" s="613">
        <v>0</v>
      </c>
      <c r="EM51" s="613">
        <v>0</v>
      </c>
      <c r="EN51" s="613"/>
      <c r="EO51" s="613">
        <v>0</v>
      </c>
      <c r="EP51" s="613">
        <v>0</v>
      </c>
      <c r="EQ51" s="613">
        <v>0</v>
      </c>
      <c r="ER51" s="613">
        <v>0</v>
      </c>
      <c r="ES51" s="613">
        <v>0</v>
      </c>
      <c r="ET51" s="613">
        <v>0</v>
      </c>
      <c r="EU51" s="613">
        <v>0</v>
      </c>
      <c r="EV51" s="613"/>
      <c r="EW51" s="613">
        <v>0</v>
      </c>
      <c r="EX51" s="613">
        <v>0</v>
      </c>
      <c r="EY51" s="613">
        <v>0</v>
      </c>
      <c r="EZ51" s="613">
        <v>0</v>
      </c>
      <c r="FA51" s="613">
        <v>0</v>
      </c>
      <c r="FB51" s="613">
        <v>0</v>
      </c>
      <c r="FC51" s="613">
        <v>0</v>
      </c>
      <c r="FD51" s="613"/>
      <c r="FE51" s="613">
        <v>0</v>
      </c>
      <c r="FF51" s="613">
        <v>0</v>
      </c>
      <c r="FG51" s="613">
        <v>0</v>
      </c>
      <c r="FH51" s="613">
        <v>0</v>
      </c>
      <c r="FI51" s="613">
        <v>0</v>
      </c>
      <c r="FJ51" s="613">
        <v>0</v>
      </c>
      <c r="FK51" s="613">
        <v>0</v>
      </c>
      <c r="FL51" s="613"/>
      <c r="FM51" s="613">
        <v>0</v>
      </c>
      <c r="FN51" s="613">
        <v>0</v>
      </c>
      <c r="FO51" s="613">
        <v>0</v>
      </c>
      <c r="FP51" s="613">
        <v>0</v>
      </c>
      <c r="FQ51" s="613">
        <v>0</v>
      </c>
      <c r="FR51" s="613">
        <v>0</v>
      </c>
      <c r="FS51" s="613">
        <v>0</v>
      </c>
      <c r="FT51" s="613"/>
      <c r="FU51" s="613">
        <v>0</v>
      </c>
      <c r="FV51" s="613">
        <v>0</v>
      </c>
      <c r="FW51" s="613">
        <v>0</v>
      </c>
      <c r="FX51" s="613">
        <v>0</v>
      </c>
      <c r="FY51" s="613">
        <v>0</v>
      </c>
      <c r="FZ51" s="613">
        <v>0</v>
      </c>
      <c r="GA51" s="613">
        <v>0</v>
      </c>
      <c r="GB51" s="613"/>
      <c r="GC51" s="613">
        <v>0</v>
      </c>
      <c r="GD51" s="613">
        <v>0</v>
      </c>
      <c r="GE51" s="613">
        <v>8252518230</v>
      </c>
      <c r="GF51" s="613">
        <v>0</v>
      </c>
      <c r="GG51" s="613">
        <v>0</v>
      </c>
      <c r="GH51" s="613">
        <v>0</v>
      </c>
      <c r="GI51" s="613">
        <v>0</v>
      </c>
      <c r="GJ51" s="613"/>
      <c r="GK51" s="613">
        <v>8252518230</v>
      </c>
      <c r="GL51" s="583"/>
      <c r="GM51" s="583"/>
    </row>
    <row r="52" spans="1:198" s="1321" customFormat="1" ht="23.25" customHeight="1" thickBot="1" x14ac:dyDescent="0.25">
      <c r="A52" s="1319" t="s">
        <v>215</v>
      </c>
      <c r="B52" s="1318">
        <v>0</v>
      </c>
      <c r="C52" s="1318">
        <v>81177492</v>
      </c>
      <c r="D52" s="1318">
        <v>0</v>
      </c>
      <c r="E52" s="1318">
        <v>0</v>
      </c>
      <c r="F52" s="1318">
        <v>0</v>
      </c>
      <c r="G52" s="1318">
        <v>0</v>
      </c>
      <c r="H52" s="1318"/>
      <c r="I52" s="1318">
        <v>81177492</v>
      </c>
      <c r="J52" s="1318">
        <v>0</v>
      </c>
      <c r="K52" s="1318">
        <v>236504463</v>
      </c>
      <c r="L52" s="1318">
        <v>0</v>
      </c>
      <c r="M52" s="1318">
        <v>0</v>
      </c>
      <c r="N52" s="1318">
        <v>0</v>
      </c>
      <c r="O52" s="1318">
        <v>0</v>
      </c>
      <c r="P52" s="1318"/>
      <c r="Q52" s="1318">
        <v>236504463</v>
      </c>
      <c r="R52" s="1318">
        <v>0</v>
      </c>
      <c r="S52" s="1318">
        <v>634617326</v>
      </c>
      <c r="T52" s="1318">
        <v>0</v>
      </c>
      <c r="U52" s="1318">
        <v>0</v>
      </c>
      <c r="V52" s="1318">
        <v>0</v>
      </c>
      <c r="W52" s="1318">
        <v>0</v>
      </c>
      <c r="X52" s="1318"/>
      <c r="Y52" s="1318">
        <v>634617326</v>
      </c>
      <c r="Z52" s="1318">
        <v>0</v>
      </c>
      <c r="AA52" s="1318">
        <v>462267108</v>
      </c>
      <c r="AB52" s="1318">
        <v>0</v>
      </c>
      <c r="AC52" s="1318">
        <v>0</v>
      </c>
      <c r="AD52" s="1318">
        <v>0</v>
      </c>
      <c r="AE52" s="1318">
        <v>0</v>
      </c>
      <c r="AF52" s="1318"/>
      <c r="AG52" s="1318">
        <v>462267108</v>
      </c>
      <c r="AH52" s="1318">
        <v>0</v>
      </c>
      <c r="AI52" s="1318">
        <v>56758194</v>
      </c>
      <c r="AJ52" s="1318">
        <v>0</v>
      </c>
      <c r="AK52" s="1318">
        <v>0</v>
      </c>
      <c r="AL52" s="1318">
        <v>0</v>
      </c>
      <c r="AM52" s="1318">
        <v>0</v>
      </c>
      <c r="AN52" s="1318"/>
      <c r="AO52" s="1318">
        <v>56758194</v>
      </c>
      <c r="AP52" s="1318">
        <v>0</v>
      </c>
      <c r="AQ52" s="1318">
        <v>233363534</v>
      </c>
      <c r="AR52" s="1318">
        <v>0</v>
      </c>
      <c r="AS52" s="1318">
        <v>0</v>
      </c>
      <c r="AT52" s="1318">
        <v>0</v>
      </c>
      <c r="AU52" s="1318">
        <v>0</v>
      </c>
      <c r="AV52" s="1318"/>
      <c r="AW52" s="1318">
        <v>233363534</v>
      </c>
      <c r="AX52" s="1318">
        <v>0</v>
      </c>
      <c r="AY52" s="1318">
        <v>11780249733</v>
      </c>
      <c r="AZ52" s="1318">
        <v>0</v>
      </c>
      <c r="BA52" s="1318">
        <v>0</v>
      </c>
      <c r="BB52" s="1318">
        <v>0</v>
      </c>
      <c r="BC52" s="1318">
        <v>0</v>
      </c>
      <c r="BD52" s="1318"/>
      <c r="BE52" s="1318">
        <v>11780249733</v>
      </c>
      <c r="BF52" s="1318">
        <v>0</v>
      </c>
      <c r="BG52" s="1318">
        <v>0</v>
      </c>
      <c r="BH52" s="1318">
        <v>0</v>
      </c>
      <c r="BI52" s="1318">
        <v>0</v>
      </c>
      <c r="BJ52" s="1318">
        <v>0</v>
      </c>
      <c r="BK52" s="1318">
        <v>0</v>
      </c>
      <c r="BL52" s="1318"/>
      <c r="BM52" s="1318">
        <v>0</v>
      </c>
      <c r="BN52" s="1318">
        <v>0</v>
      </c>
      <c r="BO52" s="1318">
        <v>1169023851</v>
      </c>
      <c r="BP52" s="1318">
        <v>0</v>
      </c>
      <c r="BQ52" s="1318">
        <v>0</v>
      </c>
      <c r="BR52" s="1318">
        <v>0</v>
      </c>
      <c r="BS52" s="1318">
        <v>0</v>
      </c>
      <c r="BT52" s="1318"/>
      <c r="BU52" s="1318">
        <v>1169023851</v>
      </c>
      <c r="BV52" s="1318">
        <v>0</v>
      </c>
      <c r="BW52" s="1318">
        <v>8208007317</v>
      </c>
      <c r="BX52" s="1318">
        <v>0</v>
      </c>
      <c r="BY52" s="1318">
        <v>0</v>
      </c>
      <c r="BZ52" s="1318">
        <v>0</v>
      </c>
      <c r="CA52" s="1318">
        <v>0</v>
      </c>
      <c r="CB52" s="1318"/>
      <c r="CC52" s="1318">
        <v>8208007317</v>
      </c>
      <c r="CD52" s="1318">
        <v>0</v>
      </c>
      <c r="CE52" s="1318">
        <v>657228041</v>
      </c>
      <c r="CF52" s="1318">
        <v>0</v>
      </c>
      <c r="CG52" s="1318">
        <v>0</v>
      </c>
      <c r="CH52" s="1318">
        <v>0</v>
      </c>
      <c r="CI52" s="1318">
        <v>0</v>
      </c>
      <c r="CJ52" s="1318"/>
      <c r="CK52" s="1318">
        <v>657228041</v>
      </c>
      <c r="CL52" s="1318">
        <v>0</v>
      </c>
      <c r="CM52" s="1318">
        <v>302906539</v>
      </c>
      <c r="CN52" s="1318">
        <v>0</v>
      </c>
      <c r="CO52" s="1318">
        <v>0</v>
      </c>
      <c r="CP52" s="1318">
        <v>0</v>
      </c>
      <c r="CQ52" s="1318">
        <v>0</v>
      </c>
      <c r="CR52" s="1318"/>
      <c r="CS52" s="1318">
        <v>302906539</v>
      </c>
      <c r="CT52" s="1318">
        <v>0</v>
      </c>
      <c r="CU52" s="1318">
        <v>11670040</v>
      </c>
      <c r="CV52" s="1318">
        <v>0</v>
      </c>
      <c r="CW52" s="1318">
        <v>0</v>
      </c>
      <c r="CX52" s="1318">
        <v>0</v>
      </c>
      <c r="CY52" s="1318">
        <v>0</v>
      </c>
      <c r="CZ52" s="1318"/>
      <c r="DA52" s="1318">
        <v>11670040</v>
      </c>
      <c r="DB52" s="1318">
        <v>0</v>
      </c>
      <c r="DC52" s="1318">
        <v>0</v>
      </c>
      <c r="DD52" s="1318">
        <v>0</v>
      </c>
      <c r="DE52" s="1318">
        <v>0</v>
      </c>
      <c r="DF52" s="1318">
        <v>0</v>
      </c>
      <c r="DG52" s="1318">
        <v>0</v>
      </c>
      <c r="DH52" s="1318"/>
      <c r="DI52" s="1318">
        <v>0</v>
      </c>
      <c r="DJ52" s="1318">
        <v>0</v>
      </c>
      <c r="DK52" s="1318">
        <v>0</v>
      </c>
      <c r="DL52" s="1318">
        <v>0</v>
      </c>
      <c r="DM52" s="1318">
        <v>0</v>
      </c>
      <c r="DN52" s="1318">
        <v>0</v>
      </c>
      <c r="DO52" s="1318">
        <v>0</v>
      </c>
      <c r="DP52" s="1318"/>
      <c r="DQ52" s="1318">
        <v>0</v>
      </c>
      <c r="DR52" s="1318">
        <v>0</v>
      </c>
      <c r="DS52" s="1318">
        <v>0</v>
      </c>
      <c r="DT52" s="1318">
        <v>0</v>
      </c>
      <c r="DU52" s="1318">
        <v>0</v>
      </c>
      <c r="DV52" s="1318">
        <v>0</v>
      </c>
      <c r="DW52" s="1318">
        <v>0</v>
      </c>
      <c r="DX52" s="1318"/>
      <c r="DY52" s="1318">
        <v>0</v>
      </c>
      <c r="DZ52" s="1318">
        <v>0</v>
      </c>
      <c r="EA52" s="1318">
        <v>0</v>
      </c>
      <c r="EB52" s="1318">
        <v>0</v>
      </c>
      <c r="EC52" s="1318">
        <v>0</v>
      </c>
      <c r="ED52" s="1318">
        <v>0</v>
      </c>
      <c r="EE52" s="1318">
        <v>0</v>
      </c>
      <c r="EF52" s="1318"/>
      <c r="EG52" s="1318">
        <v>0</v>
      </c>
      <c r="EH52" s="1318">
        <v>0</v>
      </c>
      <c r="EI52" s="1318">
        <v>0</v>
      </c>
      <c r="EJ52" s="1318">
        <v>0</v>
      </c>
      <c r="EK52" s="1318">
        <v>0</v>
      </c>
      <c r="EL52" s="1318">
        <v>0</v>
      </c>
      <c r="EM52" s="1318">
        <v>0</v>
      </c>
      <c r="EN52" s="1318"/>
      <c r="EO52" s="1318">
        <v>0</v>
      </c>
      <c r="EP52" s="1318">
        <v>0</v>
      </c>
      <c r="EQ52" s="1318">
        <v>0</v>
      </c>
      <c r="ER52" s="1318">
        <v>0</v>
      </c>
      <c r="ES52" s="1318">
        <v>0</v>
      </c>
      <c r="ET52" s="1318">
        <v>0</v>
      </c>
      <c r="EU52" s="1318">
        <v>0</v>
      </c>
      <c r="EV52" s="1318"/>
      <c r="EW52" s="1318">
        <v>0</v>
      </c>
      <c r="EX52" s="1318">
        <v>0</v>
      </c>
      <c r="EY52" s="1318">
        <v>0</v>
      </c>
      <c r="EZ52" s="1318">
        <v>0</v>
      </c>
      <c r="FA52" s="1318">
        <v>0</v>
      </c>
      <c r="FB52" s="1318">
        <v>0</v>
      </c>
      <c r="FC52" s="1318">
        <v>0</v>
      </c>
      <c r="FD52" s="1318"/>
      <c r="FE52" s="1318">
        <v>0</v>
      </c>
      <c r="FF52" s="1318">
        <v>0</v>
      </c>
      <c r="FG52" s="1318">
        <v>0</v>
      </c>
      <c r="FH52" s="1318">
        <v>0</v>
      </c>
      <c r="FI52" s="1318">
        <v>0</v>
      </c>
      <c r="FJ52" s="1318">
        <v>0</v>
      </c>
      <c r="FK52" s="1318">
        <v>0</v>
      </c>
      <c r="FL52" s="1318"/>
      <c r="FM52" s="1318">
        <v>0</v>
      </c>
      <c r="FN52" s="1318">
        <v>0</v>
      </c>
      <c r="FO52" s="1318">
        <v>0</v>
      </c>
      <c r="FP52" s="1318">
        <v>0</v>
      </c>
      <c r="FQ52" s="1318">
        <v>0</v>
      </c>
      <c r="FR52" s="1318">
        <v>0</v>
      </c>
      <c r="FS52" s="1318">
        <v>0</v>
      </c>
      <c r="FT52" s="1318"/>
      <c r="FU52" s="1318">
        <v>0</v>
      </c>
      <c r="FV52" s="1318">
        <v>0</v>
      </c>
      <c r="FW52" s="1318">
        <v>0</v>
      </c>
      <c r="FX52" s="1318">
        <v>0</v>
      </c>
      <c r="FY52" s="1318">
        <v>0</v>
      </c>
      <c r="FZ52" s="1318">
        <v>0</v>
      </c>
      <c r="GA52" s="1318">
        <v>0</v>
      </c>
      <c r="GB52" s="1318"/>
      <c r="GC52" s="1318">
        <v>0</v>
      </c>
      <c r="GD52" s="1318">
        <v>0</v>
      </c>
      <c r="GE52" s="1318">
        <v>23833773638</v>
      </c>
      <c r="GF52" s="1318">
        <v>0</v>
      </c>
      <c r="GG52" s="1318">
        <v>0</v>
      </c>
      <c r="GH52" s="1318">
        <v>0</v>
      </c>
      <c r="GI52" s="1318">
        <v>0</v>
      </c>
      <c r="GJ52" s="1318"/>
      <c r="GK52" s="1318">
        <v>23833773638</v>
      </c>
      <c r="GL52" s="1320"/>
      <c r="GM52" s="1320"/>
    </row>
    <row r="53" spans="1:198" s="36" customFormat="1" ht="24" customHeight="1" x14ac:dyDescent="0.25">
      <c r="A53" s="178" t="s">
        <v>577</v>
      </c>
      <c r="B53" s="575"/>
      <c r="C53" s="575"/>
      <c r="D53" s="575"/>
      <c r="E53" s="612"/>
      <c r="F53" s="552"/>
      <c r="G53" s="575"/>
      <c r="H53" s="552"/>
      <c r="I53" s="552"/>
      <c r="J53" s="575"/>
      <c r="K53" s="575"/>
      <c r="L53" s="575"/>
      <c r="M53" s="612"/>
      <c r="N53" s="552"/>
      <c r="O53" s="575"/>
      <c r="P53" s="552"/>
      <c r="Q53" s="552"/>
      <c r="R53" s="552"/>
      <c r="S53" s="552"/>
      <c r="T53" s="552"/>
      <c r="U53" s="612"/>
      <c r="V53" s="552"/>
      <c r="W53" s="552"/>
      <c r="X53" s="552"/>
      <c r="Y53" s="552"/>
      <c r="Z53" s="552"/>
      <c r="AA53" s="552"/>
      <c r="AB53" s="552"/>
      <c r="AC53" s="612"/>
      <c r="AD53" s="552"/>
      <c r="AE53" s="575"/>
      <c r="AF53" s="552"/>
      <c r="AG53" s="552"/>
      <c r="AH53" s="575"/>
      <c r="AI53" s="575"/>
      <c r="AJ53" s="575"/>
      <c r="AK53" s="612"/>
      <c r="AL53" s="552"/>
      <c r="AM53" s="575"/>
      <c r="AN53" s="552"/>
      <c r="AO53" s="552"/>
      <c r="AP53" s="575"/>
      <c r="AQ53" s="575"/>
      <c r="AR53" s="575"/>
      <c r="AS53" s="612"/>
      <c r="AT53" s="552"/>
      <c r="AU53" s="575"/>
      <c r="AV53" s="552"/>
      <c r="AW53" s="552"/>
      <c r="AX53" s="575"/>
      <c r="AY53" s="575"/>
      <c r="AZ53" s="575"/>
      <c r="BA53" s="612"/>
      <c r="BB53" s="552"/>
      <c r="BC53" s="575"/>
      <c r="BD53" s="552"/>
      <c r="BE53" s="552"/>
      <c r="BF53" s="552"/>
      <c r="BG53" s="575"/>
      <c r="BH53" s="552"/>
      <c r="BI53" s="612"/>
      <c r="BJ53" s="552"/>
      <c r="BK53" s="575"/>
      <c r="BL53" s="552"/>
      <c r="BM53" s="552"/>
      <c r="BN53" s="575"/>
      <c r="BO53" s="575"/>
      <c r="BP53" s="575"/>
      <c r="BQ53" s="612"/>
      <c r="BR53" s="552"/>
      <c r="BS53" s="575"/>
      <c r="BT53" s="552"/>
      <c r="BU53" s="552"/>
      <c r="BV53" s="575"/>
      <c r="BW53" s="575"/>
      <c r="BX53" s="575"/>
      <c r="BY53" s="612"/>
      <c r="BZ53" s="552"/>
      <c r="CA53" s="575"/>
      <c r="CB53" s="552"/>
      <c r="CC53" s="552"/>
      <c r="CD53" s="575"/>
      <c r="CE53" s="575"/>
      <c r="CF53" s="575"/>
      <c r="CG53" s="612"/>
      <c r="CH53" s="552"/>
      <c r="CI53" s="575"/>
      <c r="CJ53" s="552"/>
      <c r="CK53" s="552"/>
      <c r="CL53" s="575"/>
      <c r="CM53" s="575"/>
      <c r="CN53" s="575"/>
      <c r="CO53" s="612"/>
      <c r="CP53" s="552"/>
      <c r="CQ53" s="575"/>
      <c r="CR53" s="552"/>
      <c r="CS53" s="552"/>
      <c r="CT53" s="575"/>
      <c r="CU53" s="575"/>
      <c r="CV53" s="575"/>
      <c r="CW53" s="612"/>
      <c r="CX53" s="552"/>
      <c r="CY53" s="575"/>
      <c r="CZ53" s="552"/>
      <c r="DA53" s="552"/>
      <c r="DB53" s="575"/>
      <c r="DC53" s="575"/>
      <c r="DD53" s="559"/>
      <c r="DE53" s="559"/>
      <c r="DF53" s="559"/>
      <c r="DG53" s="575"/>
      <c r="DH53" s="559"/>
      <c r="DI53" s="559"/>
      <c r="DJ53" s="552"/>
      <c r="DK53" s="552"/>
      <c r="DL53" s="552"/>
      <c r="DM53" s="612"/>
      <c r="DN53" s="552"/>
      <c r="DO53" s="552"/>
      <c r="DP53" s="552"/>
      <c r="DQ53" s="552"/>
      <c r="DR53" s="552"/>
      <c r="DS53" s="552"/>
      <c r="DT53" s="552"/>
      <c r="DU53" s="612"/>
      <c r="DV53" s="552"/>
      <c r="DW53" s="552"/>
      <c r="DX53" s="552"/>
      <c r="DY53" s="552"/>
      <c r="DZ53" s="552"/>
      <c r="EA53" s="552"/>
      <c r="EB53" s="552"/>
      <c r="EC53" s="612"/>
      <c r="ED53" s="552"/>
      <c r="EE53" s="575"/>
      <c r="EF53" s="552"/>
      <c r="EG53" s="552"/>
      <c r="EH53" s="552"/>
      <c r="EI53" s="552"/>
      <c r="EJ53" s="552"/>
      <c r="EK53" s="612"/>
      <c r="EL53" s="552"/>
      <c r="EM53" s="575"/>
      <c r="EN53" s="552"/>
      <c r="EO53" s="552"/>
      <c r="EP53" s="552"/>
      <c r="EQ53" s="575"/>
      <c r="ER53" s="552"/>
      <c r="ES53" s="612"/>
      <c r="ET53" s="552"/>
      <c r="EU53" s="575"/>
      <c r="EV53" s="552"/>
      <c r="EW53" s="552"/>
      <c r="EX53" s="552"/>
      <c r="EY53" s="575"/>
      <c r="EZ53" s="552"/>
      <c r="FA53" s="612"/>
      <c r="FB53" s="552"/>
      <c r="FC53" s="575"/>
      <c r="FD53" s="552"/>
      <c r="FE53" s="552"/>
      <c r="FF53" s="552"/>
      <c r="FG53" s="575"/>
      <c r="FH53" s="552"/>
      <c r="FI53" s="612"/>
      <c r="FJ53" s="552"/>
      <c r="FK53" s="575"/>
      <c r="FL53" s="552"/>
      <c r="FM53" s="552"/>
      <c r="FN53" s="552"/>
      <c r="FO53" s="575"/>
      <c r="FP53" s="552"/>
      <c r="FQ53" s="612"/>
      <c r="FR53" s="552"/>
      <c r="FS53" s="575"/>
      <c r="FT53" s="552"/>
      <c r="FU53" s="552"/>
      <c r="FV53" s="559"/>
      <c r="FW53" s="559"/>
      <c r="FX53" s="559"/>
      <c r="FY53" s="559"/>
      <c r="FZ53" s="559"/>
      <c r="GA53" s="559"/>
      <c r="GB53" s="559"/>
      <c r="GC53" s="559"/>
      <c r="GD53" s="559"/>
      <c r="GE53" s="559"/>
      <c r="GF53" s="559"/>
      <c r="GG53" s="559"/>
      <c r="GH53" s="559"/>
      <c r="GI53" s="559"/>
      <c r="GJ53" s="559"/>
      <c r="GK53" s="598"/>
      <c r="GL53" s="535"/>
      <c r="GM53" s="583"/>
    </row>
    <row r="54" spans="1:198" s="5" customFormat="1" ht="15" hidden="1" customHeight="1" x14ac:dyDescent="0.25">
      <c r="A54" s="42" t="s">
        <v>426</v>
      </c>
      <c r="B54" s="606"/>
      <c r="C54" s="606"/>
      <c r="D54" s="606"/>
      <c r="E54" s="581"/>
      <c r="F54" s="574"/>
      <c r="G54" s="606"/>
      <c r="H54" s="574"/>
      <c r="I54" s="574"/>
      <c r="J54" s="606"/>
      <c r="K54" s="606"/>
      <c r="L54" s="606"/>
      <c r="M54" s="581"/>
      <c r="N54" s="574"/>
      <c r="O54" s="606"/>
      <c r="P54" s="574"/>
      <c r="Q54" s="574"/>
      <c r="R54" s="574"/>
      <c r="S54" s="574"/>
      <c r="T54" s="606"/>
      <c r="U54" s="581"/>
      <c r="V54" s="574"/>
      <c r="W54" s="574"/>
      <c r="X54" s="574"/>
      <c r="Y54" s="574"/>
      <c r="Z54" s="606"/>
      <c r="AA54" s="606"/>
      <c r="AB54" s="606"/>
      <c r="AC54" s="581"/>
      <c r="AD54" s="574"/>
      <c r="AE54" s="606"/>
      <c r="AF54" s="574"/>
      <c r="AG54" s="574"/>
      <c r="AH54" s="606"/>
      <c r="AI54" s="606"/>
      <c r="AJ54" s="606"/>
      <c r="AK54" s="581"/>
      <c r="AL54" s="574"/>
      <c r="AM54" s="606"/>
      <c r="AN54" s="574"/>
      <c r="AO54" s="574"/>
      <c r="AP54" s="606"/>
      <c r="AQ54" s="606"/>
      <c r="AR54" s="606"/>
      <c r="AS54" s="581"/>
      <c r="AT54" s="574"/>
      <c r="AU54" s="606"/>
      <c r="AV54" s="574"/>
      <c r="AW54" s="574"/>
      <c r="AX54" s="606"/>
      <c r="AY54" s="606"/>
      <c r="AZ54" s="606"/>
      <c r="BA54" s="581"/>
      <c r="BB54" s="574"/>
      <c r="BC54" s="606"/>
      <c r="BD54" s="574"/>
      <c r="BE54" s="574"/>
      <c r="BF54" s="574"/>
      <c r="BG54" s="606"/>
      <c r="BH54" s="606"/>
      <c r="BI54" s="581"/>
      <c r="BJ54" s="574"/>
      <c r="BK54" s="606"/>
      <c r="BL54" s="574"/>
      <c r="BM54" s="574"/>
      <c r="BN54" s="606"/>
      <c r="BO54" s="606"/>
      <c r="BP54" s="606"/>
      <c r="BQ54" s="581"/>
      <c r="BR54" s="574"/>
      <c r="BS54" s="606"/>
      <c r="BT54" s="574"/>
      <c r="BU54" s="574"/>
      <c r="BV54" s="606"/>
      <c r="BW54" s="606"/>
      <c r="BX54" s="606"/>
      <c r="BY54" s="581"/>
      <c r="BZ54" s="574"/>
      <c r="CA54" s="606"/>
      <c r="CB54" s="574"/>
      <c r="CC54" s="574"/>
      <c r="CD54" s="606"/>
      <c r="CE54" s="606"/>
      <c r="CF54" s="606"/>
      <c r="CG54" s="581"/>
      <c r="CH54" s="574"/>
      <c r="CI54" s="606"/>
      <c r="CJ54" s="574"/>
      <c r="CK54" s="574"/>
      <c r="CL54" s="606"/>
      <c r="CM54" s="606"/>
      <c r="CN54" s="606"/>
      <c r="CO54" s="581"/>
      <c r="CP54" s="574"/>
      <c r="CQ54" s="606"/>
      <c r="CR54" s="574"/>
      <c r="CS54" s="574"/>
      <c r="CT54" s="606"/>
      <c r="CU54" s="606"/>
      <c r="CV54" s="606"/>
      <c r="CW54" s="581"/>
      <c r="CX54" s="574"/>
      <c r="CY54" s="606"/>
      <c r="CZ54" s="574"/>
      <c r="DA54" s="574"/>
      <c r="DB54" s="574"/>
      <c r="DC54" s="574"/>
      <c r="DD54" s="574"/>
      <c r="DE54" s="607"/>
      <c r="DF54" s="574"/>
      <c r="DG54" s="606"/>
      <c r="DH54" s="574"/>
      <c r="DI54" s="574"/>
      <c r="DJ54" s="574"/>
      <c r="DK54" s="574"/>
      <c r="DL54" s="606"/>
      <c r="DM54" s="581"/>
      <c r="DN54" s="574"/>
      <c r="DO54" s="574"/>
      <c r="DP54" s="574"/>
      <c r="DQ54" s="574"/>
      <c r="DR54" s="574"/>
      <c r="DS54" s="574"/>
      <c r="DT54" s="606"/>
      <c r="DU54" s="581"/>
      <c r="DV54" s="574"/>
      <c r="DW54" s="574"/>
      <c r="DX54" s="574"/>
      <c r="DY54" s="574"/>
      <c r="DZ54" s="574"/>
      <c r="EA54" s="606"/>
      <c r="EB54" s="606"/>
      <c r="EC54" s="581"/>
      <c r="ED54" s="574"/>
      <c r="EE54" s="606"/>
      <c r="EF54" s="574"/>
      <c r="EG54" s="574"/>
      <c r="EH54" s="606"/>
      <c r="EI54" s="606"/>
      <c r="EJ54" s="606"/>
      <c r="EK54" s="581"/>
      <c r="EL54" s="574"/>
      <c r="EM54" s="606"/>
      <c r="EN54" s="574"/>
      <c r="EO54" s="574"/>
      <c r="EP54" s="574"/>
      <c r="EQ54" s="606"/>
      <c r="ER54" s="606"/>
      <c r="ES54" s="581"/>
      <c r="ET54" s="574"/>
      <c r="EU54" s="606"/>
      <c r="EV54" s="574"/>
      <c r="EW54" s="574"/>
      <c r="EX54" s="574"/>
      <c r="EY54" s="606"/>
      <c r="EZ54" s="606"/>
      <c r="FA54" s="581"/>
      <c r="FB54" s="574"/>
      <c r="FC54" s="606"/>
      <c r="FD54" s="574"/>
      <c r="FE54" s="574"/>
      <c r="FF54" s="574"/>
      <c r="FG54" s="606"/>
      <c r="FH54" s="606"/>
      <c r="FI54" s="581"/>
      <c r="FJ54" s="574"/>
      <c r="FK54" s="606"/>
      <c r="FL54" s="574"/>
      <c r="FM54" s="574"/>
      <c r="FN54" s="574"/>
      <c r="FO54" s="606"/>
      <c r="FP54" s="606"/>
      <c r="FQ54" s="581"/>
      <c r="FR54" s="574"/>
      <c r="FS54" s="606"/>
      <c r="FT54" s="574"/>
      <c r="FU54" s="574"/>
      <c r="FV54" s="573"/>
      <c r="FW54" s="573"/>
      <c r="FX54" s="573"/>
      <c r="FY54" s="607"/>
      <c r="FZ54" s="573"/>
      <c r="GA54" s="573"/>
      <c r="GB54" s="573"/>
      <c r="GC54" s="573"/>
      <c r="GD54" s="610"/>
      <c r="GE54" s="610"/>
      <c r="GF54" s="610"/>
      <c r="GG54" s="610"/>
      <c r="GH54" s="610"/>
      <c r="GI54" s="610"/>
      <c r="GJ54" s="610"/>
      <c r="GK54" s="598"/>
      <c r="GL54" s="535"/>
      <c r="GM54" s="535"/>
    </row>
    <row r="55" spans="1:198" s="5" customFormat="1" ht="15" customHeight="1" x14ac:dyDescent="0.25">
      <c r="A55" s="46" t="s">
        <v>79</v>
      </c>
      <c r="B55" s="583"/>
      <c r="C55" s="583"/>
      <c r="D55" s="583"/>
      <c r="E55" s="581"/>
      <c r="F55" s="551">
        <v>0</v>
      </c>
      <c r="G55" s="583"/>
      <c r="H55" s="551"/>
      <c r="I55" s="574">
        <v>0</v>
      </c>
      <c r="J55" s="583"/>
      <c r="K55" s="583"/>
      <c r="L55" s="583"/>
      <c r="M55" s="581"/>
      <c r="N55" s="551">
        <v>0</v>
      </c>
      <c r="O55" s="583"/>
      <c r="P55" s="551"/>
      <c r="Q55" s="574">
        <v>0</v>
      </c>
      <c r="R55" s="551"/>
      <c r="S55" s="551"/>
      <c r="T55" s="606"/>
      <c r="U55" s="581"/>
      <c r="V55" s="551">
        <v>0</v>
      </c>
      <c r="W55" s="551"/>
      <c r="X55" s="551"/>
      <c r="Y55" s="574">
        <v>0</v>
      </c>
      <c r="Z55" s="606"/>
      <c r="AA55" s="606"/>
      <c r="AB55" s="606"/>
      <c r="AC55" s="581"/>
      <c r="AD55" s="551">
        <v>0</v>
      </c>
      <c r="AE55" s="583"/>
      <c r="AF55" s="551"/>
      <c r="AG55" s="574">
        <v>0</v>
      </c>
      <c r="AH55" s="583"/>
      <c r="AI55" s="583"/>
      <c r="AJ55" s="583"/>
      <c r="AK55" s="581"/>
      <c r="AL55" s="551">
        <v>0</v>
      </c>
      <c r="AM55" s="583"/>
      <c r="AN55" s="551"/>
      <c r="AO55" s="574">
        <v>0</v>
      </c>
      <c r="AP55" s="583"/>
      <c r="AQ55" s="583"/>
      <c r="AR55" s="583"/>
      <c r="AS55" s="581"/>
      <c r="AT55" s="551">
        <v>0</v>
      </c>
      <c r="AU55" s="583"/>
      <c r="AV55" s="551"/>
      <c r="AW55" s="574">
        <v>0</v>
      </c>
      <c r="AX55" s="583"/>
      <c r="AY55" s="583">
        <v>3198023482</v>
      </c>
      <c r="AZ55" s="583"/>
      <c r="BA55" s="581"/>
      <c r="BB55" s="551">
        <v>0</v>
      </c>
      <c r="BC55" s="583"/>
      <c r="BD55" s="551"/>
      <c r="BE55" s="574">
        <v>3198023482</v>
      </c>
      <c r="BF55" s="551"/>
      <c r="BG55" s="583"/>
      <c r="BH55" s="551"/>
      <c r="BI55" s="581"/>
      <c r="BJ55" s="551">
        <v>0</v>
      </c>
      <c r="BK55" s="583"/>
      <c r="BL55" s="551"/>
      <c r="BM55" s="574">
        <v>0</v>
      </c>
      <c r="BN55" s="583"/>
      <c r="BO55" s="583"/>
      <c r="BP55" s="583"/>
      <c r="BQ55" s="581"/>
      <c r="BR55" s="551">
        <v>0</v>
      </c>
      <c r="BS55" s="583"/>
      <c r="BT55" s="551"/>
      <c r="BU55" s="574">
        <v>0</v>
      </c>
      <c r="BV55" s="583"/>
      <c r="BW55" s="583"/>
      <c r="BX55" s="583"/>
      <c r="BY55" s="581"/>
      <c r="BZ55" s="551">
        <v>0</v>
      </c>
      <c r="CA55" s="583"/>
      <c r="CB55" s="551"/>
      <c r="CC55" s="574">
        <v>0</v>
      </c>
      <c r="CD55" s="583"/>
      <c r="CE55" s="583"/>
      <c r="CF55" s="583"/>
      <c r="CG55" s="581"/>
      <c r="CH55" s="551">
        <v>0</v>
      </c>
      <c r="CI55" s="583"/>
      <c r="CJ55" s="551"/>
      <c r="CK55" s="574">
        <v>0</v>
      </c>
      <c r="CL55" s="583"/>
      <c r="CM55" s="583"/>
      <c r="CN55" s="583"/>
      <c r="CO55" s="581"/>
      <c r="CP55" s="551">
        <v>0</v>
      </c>
      <c r="CQ55" s="583"/>
      <c r="CR55" s="551"/>
      <c r="CS55" s="574">
        <v>0</v>
      </c>
      <c r="CT55" s="583"/>
      <c r="CU55" s="583"/>
      <c r="CV55" s="583"/>
      <c r="CW55" s="581"/>
      <c r="CX55" s="551">
        <v>0</v>
      </c>
      <c r="CY55" s="583"/>
      <c r="CZ55" s="551"/>
      <c r="DA55" s="574">
        <v>0</v>
      </c>
      <c r="DB55" s="583"/>
      <c r="DC55" s="583"/>
      <c r="DD55" s="551"/>
      <c r="DE55" s="566"/>
      <c r="DF55" s="551">
        <v>0</v>
      </c>
      <c r="DG55" s="583"/>
      <c r="DH55" s="551"/>
      <c r="DI55" s="574">
        <v>0</v>
      </c>
      <c r="DJ55" s="551"/>
      <c r="DK55" s="551"/>
      <c r="DL55" s="606"/>
      <c r="DM55" s="581"/>
      <c r="DN55" s="551">
        <v>0</v>
      </c>
      <c r="DO55" s="551"/>
      <c r="DP55" s="551"/>
      <c r="DQ55" s="574">
        <v>0</v>
      </c>
      <c r="DR55" s="551"/>
      <c r="DS55" s="551"/>
      <c r="DT55" s="606"/>
      <c r="DU55" s="581"/>
      <c r="DV55" s="551">
        <v>0</v>
      </c>
      <c r="DW55" s="551"/>
      <c r="DX55" s="551"/>
      <c r="DY55" s="574">
        <v>0</v>
      </c>
      <c r="DZ55" s="551"/>
      <c r="EA55" s="606"/>
      <c r="EB55" s="606"/>
      <c r="EC55" s="581"/>
      <c r="ED55" s="551">
        <v>0</v>
      </c>
      <c r="EE55" s="583"/>
      <c r="EF55" s="551"/>
      <c r="EG55" s="574">
        <v>0</v>
      </c>
      <c r="EH55" s="606"/>
      <c r="EI55" s="606"/>
      <c r="EJ55" s="606"/>
      <c r="EK55" s="581"/>
      <c r="EL55" s="551">
        <v>0</v>
      </c>
      <c r="EM55" s="583"/>
      <c r="EN55" s="551"/>
      <c r="EO55" s="574">
        <v>0</v>
      </c>
      <c r="EP55" s="551"/>
      <c r="EQ55" s="583"/>
      <c r="ER55" s="606"/>
      <c r="ES55" s="581"/>
      <c r="ET55" s="551">
        <v>0</v>
      </c>
      <c r="EU55" s="583"/>
      <c r="EV55" s="551"/>
      <c r="EW55" s="574">
        <v>0</v>
      </c>
      <c r="EX55" s="551"/>
      <c r="EY55" s="583"/>
      <c r="EZ55" s="606"/>
      <c r="FA55" s="581"/>
      <c r="FB55" s="551">
        <v>0</v>
      </c>
      <c r="FC55" s="583"/>
      <c r="FD55" s="551"/>
      <c r="FE55" s="574">
        <v>0</v>
      </c>
      <c r="FF55" s="551"/>
      <c r="FG55" s="583"/>
      <c r="FH55" s="606"/>
      <c r="FI55" s="581"/>
      <c r="FJ55" s="551">
        <v>0</v>
      </c>
      <c r="FK55" s="583"/>
      <c r="FL55" s="551"/>
      <c r="FM55" s="574">
        <v>0</v>
      </c>
      <c r="FN55" s="551"/>
      <c r="FO55" s="583"/>
      <c r="FP55" s="551"/>
      <c r="FQ55" s="581"/>
      <c r="FR55" s="551">
        <v>0</v>
      </c>
      <c r="FS55" s="583"/>
      <c r="FT55" s="551"/>
      <c r="FU55" s="574">
        <v>0</v>
      </c>
      <c r="FV55" s="552"/>
      <c r="FW55" s="552"/>
      <c r="FX55" s="552"/>
      <c r="FY55" s="566"/>
      <c r="FZ55" s="552">
        <v>0</v>
      </c>
      <c r="GA55" s="552"/>
      <c r="GB55" s="552"/>
      <c r="GC55" s="573">
        <v>0</v>
      </c>
      <c r="GD55" s="610">
        <v>0</v>
      </c>
      <c r="GE55" s="610">
        <v>3198023482</v>
      </c>
      <c r="GF55" s="610">
        <v>0</v>
      </c>
      <c r="GG55" s="610">
        <v>0</v>
      </c>
      <c r="GH55" s="610">
        <v>0</v>
      </c>
      <c r="GI55" s="610">
        <v>0</v>
      </c>
      <c r="GJ55" s="558"/>
      <c r="GK55" s="598">
        <v>3198023482</v>
      </c>
      <c r="GL55" s="535"/>
      <c r="GM55" s="535"/>
    </row>
    <row r="56" spans="1:198" s="5" customFormat="1" ht="15" customHeight="1" x14ac:dyDescent="0.25">
      <c r="A56" s="46" t="s">
        <v>78</v>
      </c>
      <c r="B56" s="583"/>
      <c r="C56" s="583"/>
      <c r="D56" s="583"/>
      <c r="E56" s="581"/>
      <c r="F56" s="551">
        <v>0</v>
      </c>
      <c r="G56" s="583"/>
      <c r="H56" s="551"/>
      <c r="I56" s="574">
        <v>0</v>
      </c>
      <c r="J56" s="583"/>
      <c r="K56" s="583"/>
      <c r="L56" s="583"/>
      <c r="M56" s="581"/>
      <c r="N56" s="551">
        <v>0</v>
      </c>
      <c r="O56" s="583"/>
      <c r="P56" s="551"/>
      <c r="Q56" s="574">
        <v>0</v>
      </c>
      <c r="R56" s="551"/>
      <c r="S56" s="551"/>
      <c r="T56" s="606"/>
      <c r="U56" s="581"/>
      <c r="V56" s="551">
        <v>0</v>
      </c>
      <c r="W56" s="551"/>
      <c r="X56" s="551"/>
      <c r="Y56" s="574">
        <v>0</v>
      </c>
      <c r="Z56" s="606"/>
      <c r="AA56" s="606"/>
      <c r="AB56" s="606"/>
      <c r="AC56" s="581"/>
      <c r="AD56" s="551">
        <v>0</v>
      </c>
      <c r="AE56" s="583"/>
      <c r="AF56" s="551"/>
      <c r="AG56" s="574">
        <v>0</v>
      </c>
      <c r="AH56" s="583"/>
      <c r="AI56" s="583"/>
      <c r="AJ56" s="583"/>
      <c r="AK56" s="581"/>
      <c r="AL56" s="551">
        <v>0</v>
      </c>
      <c r="AM56" s="583"/>
      <c r="AN56" s="551"/>
      <c r="AO56" s="574">
        <v>0</v>
      </c>
      <c r="AP56" s="583"/>
      <c r="AQ56" s="583"/>
      <c r="AR56" s="583"/>
      <c r="AS56" s="581"/>
      <c r="AT56" s="551">
        <v>0</v>
      </c>
      <c r="AU56" s="583"/>
      <c r="AV56" s="551"/>
      <c r="AW56" s="574">
        <v>0</v>
      </c>
      <c r="AX56" s="583"/>
      <c r="AY56" s="583"/>
      <c r="AZ56" s="583"/>
      <c r="BA56" s="581"/>
      <c r="BB56" s="551">
        <v>0</v>
      </c>
      <c r="BC56" s="583"/>
      <c r="BD56" s="551"/>
      <c r="BE56" s="574">
        <v>0</v>
      </c>
      <c r="BF56" s="551"/>
      <c r="BG56" s="583"/>
      <c r="BH56" s="551"/>
      <c r="BI56" s="581"/>
      <c r="BJ56" s="551">
        <v>0</v>
      </c>
      <c r="BK56" s="583"/>
      <c r="BL56" s="551"/>
      <c r="BM56" s="574">
        <v>0</v>
      </c>
      <c r="BN56" s="583"/>
      <c r="BO56" s="583"/>
      <c r="BP56" s="583"/>
      <c r="BQ56" s="581"/>
      <c r="BR56" s="551">
        <v>0</v>
      </c>
      <c r="BS56" s="583"/>
      <c r="BT56" s="551"/>
      <c r="BU56" s="574">
        <v>0</v>
      </c>
      <c r="BV56" s="583"/>
      <c r="BW56" s="583"/>
      <c r="BX56" s="583"/>
      <c r="BY56" s="581"/>
      <c r="BZ56" s="551">
        <v>0</v>
      </c>
      <c r="CA56" s="583"/>
      <c r="CB56" s="551"/>
      <c r="CC56" s="574">
        <v>0</v>
      </c>
      <c r="CD56" s="583"/>
      <c r="CE56" s="583"/>
      <c r="CF56" s="583"/>
      <c r="CG56" s="581"/>
      <c r="CH56" s="551">
        <v>0</v>
      </c>
      <c r="CI56" s="583"/>
      <c r="CJ56" s="551"/>
      <c r="CK56" s="574">
        <v>0</v>
      </c>
      <c r="CL56" s="583"/>
      <c r="CM56" s="583"/>
      <c r="CN56" s="583"/>
      <c r="CO56" s="581"/>
      <c r="CP56" s="551">
        <v>0</v>
      </c>
      <c r="CQ56" s="583"/>
      <c r="CR56" s="551"/>
      <c r="CS56" s="574">
        <v>0</v>
      </c>
      <c r="CT56" s="583"/>
      <c r="CU56" s="583"/>
      <c r="CV56" s="583"/>
      <c r="CW56" s="581"/>
      <c r="CX56" s="551">
        <v>0</v>
      </c>
      <c r="CY56" s="583"/>
      <c r="CZ56" s="551"/>
      <c r="DA56" s="574">
        <v>0</v>
      </c>
      <c r="DB56" s="583"/>
      <c r="DC56" s="583"/>
      <c r="DD56" s="551"/>
      <c r="DE56" s="566"/>
      <c r="DF56" s="551">
        <v>0</v>
      </c>
      <c r="DG56" s="583"/>
      <c r="DH56" s="551"/>
      <c r="DI56" s="574">
        <v>0</v>
      </c>
      <c r="DJ56" s="551"/>
      <c r="DK56" s="551"/>
      <c r="DL56" s="606"/>
      <c r="DM56" s="581"/>
      <c r="DN56" s="551">
        <v>0</v>
      </c>
      <c r="DO56" s="551"/>
      <c r="DP56" s="551"/>
      <c r="DQ56" s="574">
        <v>0</v>
      </c>
      <c r="DR56" s="551"/>
      <c r="DS56" s="551"/>
      <c r="DT56" s="606"/>
      <c r="DU56" s="581"/>
      <c r="DV56" s="551">
        <v>0</v>
      </c>
      <c r="DW56" s="551"/>
      <c r="DX56" s="551"/>
      <c r="DY56" s="574">
        <v>0</v>
      </c>
      <c r="DZ56" s="551"/>
      <c r="EA56" s="606"/>
      <c r="EB56" s="606"/>
      <c r="EC56" s="581"/>
      <c r="ED56" s="551">
        <v>0</v>
      </c>
      <c r="EE56" s="583"/>
      <c r="EF56" s="551"/>
      <c r="EG56" s="574">
        <v>0</v>
      </c>
      <c r="EH56" s="606"/>
      <c r="EI56" s="606"/>
      <c r="EJ56" s="606"/>
      <c r="EK56" s="581"/>
      <c r="EL56" s="551">
        <v>0</v>
      </c>
      <c r="EM56" s="583"/>
      <c r="EN56" s="551"/>
      <c r="EO56" s="574">
        <v>0</v>
      </c>
      <c r="EP56" s="551"/>
      <c r="EQ56" s="583"/>
      <c r="ER56" s="606"/>
      <c r="ES56" s="581"/>
      <c r="ET56" s="551">
        <v>0</v>
      </c>
      <c r="EU56" s="583"/>
      <c r="EV56" s="551"/>
      <c r="EW56" s="574">
        <v>0</v>
      </c>
      <c r="EX56" s="551"/>
      <c r="EY56" s="583"/>
      <c r="EZ56" s="606"/>
      <c r="FA56" s="581"/>
      <c r="FB56" s="551">
        <v>0</v>
      </c>
      <c r="FC56" s="583"/>
      <c r="FD56" s="551"/>
      <c r="FE56" s="574">
        <v>0</v>
      </c>
      <c r="FF56" s="551"/>
      <c r="FG56" s="583"/>
      <c r="FH56" s="606"/>
      <c r="FI56" s="581"/>
      <c r="FJ56" s="551">
        <v>0</v>
      </c>
      <c r="FK56" s="583"/>
      <c r="FL56" s="551"/>
      <c r="FM56" s="574">
        <v>0</v>
      </c>
      <c r="FN56" s="551"/>
      <c r="FO56" s="583"/>
      <c r="FP56" s="551"/>
      <c r="FQ56" s="581"/>
      <c r="FR56" s="551">
        <v>0</v>
      </c>
      <c r="FS56" s="583"/>
      <c r="FT56" s="551"/>
      <c r="FU56" s="574">
        <v>0</v>
      </c>
      <c r="FV56" s="552"/>
      <c r="FW56" s="552"/>
      <c r="FX56" s="552"/>
      <c r="FY56" s="566"/>
      <c r="FZ56" s="552">
        <v>0</v>
      </c>
      <c r="GA56" s="552"/>
      <c r="GB56" s="552"/>
      <c r="GC56" s="573">
        <v>0</v>
      </c>
      <c r="GD56" s="610">
        <v>0</v>
      </c>
      <c r="GE56" s="610">
        <v>0</v>
      </c>
      <c r="GF56" s="610">
        <v>0</v>
      </c>
      <c r="GG56" s="610">
        <v>0</v>
      </c>
      <c r="GH56" s="610">
        <v>0</v>
      </c>
      <c r="GI56" s="610">
        <v>0</v>
      </c>
      <c r="GJ56" s="558"/>
      <c r="GK56" s="598">
        <v>0</v>
      </c>
      <c r="GL56" s="535"/>
      <c r="GM56" s="535"/>
    </row>
    <row r="57" spans="1:198" s="5" customFormat="1" ht="15" customHeight="1" x14ac:dyDescent="0.25">
      <c r="A57" s="32" t="s">
        <v>427</v>
      </c>
      <c r="B57" s="536"/>
      <c r="C57" s="536"/>
      <c r="D57" s="536"/>
      <c r="E57" s="581"/>
      <c r="F57" s="551">
        <v>0</v>
      </c>
      <c r="G57" s="536"/>
      <c r="H57" s="551"/>
      <c r="I57" s="574">
        <v>0</v>
      </c>
      <c r="J57" s="536"/>
      <c r="K57" s="536"/>
      <c r="L57" s="536"/>
      <c r="M57" s="581"/>
      <c r="N57" s="551">
        <v>0</v>
      </c>
      <c r="O57" s="536"/>
      <c r="P57" s="551"/>
      <c r="Q57" s="574">
        <v>0</v>
      </c>
      <c r="R57" s="551"/>
      <c r="S57" s="551"/>
      <c r="T57" s="606"/>
      <c r="U57" s="581"/>
      <c r="V57" s="551">
        <v>0</v>
      </c>
      <c r="W57" s="551"/>
      <c r="X57" s="551"/>
      <c r="Y57" s="574">
        <v>0</v>
      </c>
      <c r="Z57" s="606"/>
      <c r="AA57" s="606"/>
      <c r="AB57" s="606"/>
      <c r="AC57" s="581"/>
      <c r="AD57" s="551">
        <v>0</v>
      </c>
      <c r="AE57" s="536"/>
      <c r="AF57" s="551"/>
      <c r="AG57" s="574">
        <v>0</v>
      </c>
      <c r="AH57" s="536"/>
      <c r="AI57" s="536"/>
      <c r="AJ57" s="536"/>
      <c r="AK57" s="581"/>
      <c r="AL57" s="551">
        <v>0</v>
      </c>
      <c r="AM57" s="536"/>
      <c r="AN57" s="551"/>
      <c r="AO57" s="574">
        <v>0</v>
      </c>
      <c r="AP57" s="536"/>
      <c r="AQ57" s="536"/>
      <c r="AR57" s="536"/>
      <c r="AS57" s="581"/>
      <c r="AT57" s="551">
        <v>0</v>
      </c>
      <c r="AU57" s="536"/>
      <c r="AV57" s="551"/>
      <c r="AW57" s="574">
        <v>0</v>
      </c>
      <c r="AX57" s="536"/>
      <c r="AY57" s="536"/>
      <c r="AZ57" s="536"/>
      <c r="BA57" s="581"/>
      <c r="BB57" s="551">
        <v>0</v>
      </c>
      <c r="BC57" s="536"/>
      <c r="BD57" s="551"/>
      <c r="BE57" s="574">
        <v>0</v>
      </c>
      <c r="BF57" s="551"/>
      <c r="BG57" s="536"/>
      <c r="BH57" s="551"/>
      <c r="BI57" s="581"/>
      <c r="BJ57" s="551">
        <v>0</v>
      </c>
      <c r="BK57" s="536"/>
      <c r="BL57" s="551"/>
      <c r="BM57" s="574">
        <v>0</v>
      </c>
      <c r="BN57" s="536"/>
      <c r="BO57" s="536"/>
      <c r="BP57" s="536"/>
      <c r="BQ57" s="581"/>
      <c r="BR57" s="551">
        <v>0</v>
      </c>
      <c r="BS57" s="536"/>
      <c r="BT57" s="551"/>
      <c r="BU57" s="574">
        <v>0</v>
      </c>
      <c r="BV57" s="536"/>
      <c r="BW57" s="536"/>
      <c r="BX57" s="536"/>
      <c r="BY57" s="581"/>
      <c r="BZ57" s="551">
        <v>0</v>
      </c>
      <c r="CA57" s="536"/>
      <c r="CB57" s="551"/>
      <c r="CC57" s="574">
        <v>0</v>
      </c>
      <c r="CD57" s="536"/>
      <c r="CE57" s="536"/>
      <c r="CF57" s="536"/>
      <c r="CG57" s="581"/>
      <c r="CH57" s="551">
        <v>0</v>
      </c>
      <c r="CI57" s="536"/>
      <c r="CJ57" s="551"/>
      <c r="CK57" s="574">
        <v>0</v>
      </c>
      <c r="CL57" s="536"/>
      <c r="CM57" s="536"/>
      <c r="CN57" s="536"/>
      <c r="CO57" s="581"/>
      <c r="CP57" s="551">
        <v>0</v>
      </c>
      <c r="CQ57" s="536"/>
      <c r="CR57" s="551"/>
      <c r="CS57" s="574">
        <v>0</v>
      </c>
      <c r="CT57" s="536"/>
      <c r="CU57" s="536"/>
      <c r="CV57" s="536"/>
      <c r="CW57" s="581"/>
      <c r="CX57" s="551">
        <v>0</v>
      </c>
      <c r="CY57" s="536"/>
      <c r="CZ57" s="551"/>
      <c r="DA57" s="574">
        <v>0</v>
      </c>
      <c r="DB57" s="536"/>
      <c r="DC57" s="536"/>
      <c r="DD57" s="551"/>
      <c r="DE57" s="566"/>
      <c r="DF57" s="551">
        <v>0</v>
      </c>
      <c r="DG57" s="536"/>
      <c r="DH57" s="551"/>
      <c r="DI57" s="574">
        <v>0</v>
      </c>
      <c r="DJ57" s="551"/>
      <c r="DK57" s="551"/>
      <c r="DL57" s="606"/>
      <c r="DM57" s="581"/>
      <c r="DN57" s="551">
        <v>0</v>
      </c>
      <c r="DO57" s="551"/>
      <c r="DP57" s="551"/>
      <c r="DQ57" s="574">
        <v>0</v>
      </c>
      <c r="DR57" s="551"/>
      <c r="DS57" s="551"/>
      <c r="DT57" s="606"/>
      <c r="DU57" s="581"/>
      <c r="DV57" s="551">
        <v>0</v>
      </c>
      <c r="DW57" s="551"/>
      <c r="DX57" s="551"/>
      <c r="DY57" s="574">
        <v>0</v>
      </c>
      <c r="DZ57" s="551"/>
      <c r="EA57" s="606"/>
      <c r="EB57" s="606"/>
      <c r="EC57" s="581"/>
      <c r="ED57" s="551">
        <v>0</v>
      </c>
      <c r="EE57" s="536"/>
      <c r="EF57" s="551"/>
      <c r="EG57" s="574">
        <v>0</v>
      </c>
      <c r="EH57" s="606"/>
      <c r="EI57" s="606"/>
      <c r="EJ57" s="606"/>
      <c r="EK57" s="581"/>
      <c r="EL57" s="551">
        <v>0</v>
      </c>
      <c r="EM57" s="536"/>
      <c r="EN57" s="551"/>
      <c r="EO57" s="574">
        <v>0</v>
      </c>
      <c r="EP57" s="551"/>
      <c r="EQ57" s="536"/>
      <c r="ER57" s="606"/>
      <c r="ES57" s="581"/>
      <c r="ET57" s="551">
        <v>0</v>
      </c>
      <c r="EU57" s="536"/>
      <c r="EV57" s="551"/>
      <c r="EW57" s="574">
        <v>0</v>
      </c>
      <c r="EX57" s="551"/>
      <c r="EY57" s="536"/>
      <c r="EZ57" s="606"/>
      <c r="FA57" s="581"/>
      <c r="FB57" s="551">
        <v>0</v>
      </c>
      <c r="FC57" s="536"/>
      <c r="FD57" s="551"/>
      <c r="FE57" s="574">
        <v>0</v>
      </c>
      <c r="FF57" s="551"/>
      <c r="FG57" s="536"/>
      <c r="FH57" s="606"/>
      <c r="FI57" s="581"/>
      <c r="FJ57" s="551">
        <v>0</v>
      </c>
      <c r="FK57" s="536"/>
      <c r="FL57" s="551"/>
      <c r="FM57" s="574">
        <v>0</v>
      </c>
      <c r="FN57" s="551"/>
      <c r="FO57" s="536"/>
      <c r="FP57" s="551"/>
      <c r="FQ57" s="581"/>
      <c r="FR57" s="551">
        <v>0</v>
      </c>
      <c r="FS57" s="536"/>
      <c r="FT57" s="551"/>
      <c r="FU57" s="574">
        <v>0</v>
      </c>
      <c r="FV57" s="552"/>
      <c r="FW57" s="552"/>
      <c r="FX57" s="552"/>
      <c r="FY57" s="566"/>
      <c r="FZ57" s="552">
        <v>0</v>
      </c>
      <c r="GA57" s="552"/>
      <c r="GB57" s="552"/>
      <c r="GC57" s="573">
        <v>0</v>
      </c>
      <c r="GD57" s="610">
        <v>0</v>
      </c>
      <c r="GE57" s="610">
        <v>0</v>
      </c>
      <c r="GF57" s="610">
        <v>0</v>
      </c>
      <c r="GG57" s="610">
        <v>0</v>
      </c>
      <c r="GH57" s="610">
        <v>0</v>
      </c>
      <c r="GI57" s="610">
        <v>0</v>
      </c>
      <c r="GJ57" s="558"/>
      <c r="GK57" s="598">
        <v>0</v>
      </c>
      <c r="GL57" s="535"/>
      <c r="GM57" s="535"/>
    </row>
    <row r="58" spans="1:198" s="5" customFormat="1" ht="15" customHeight="1" x14ac:dyDescent="0.25">
      <c r="A58" s="36" t="s">
        <v>1579</v>
      </c>
      <c r="B58" s="583"/>
      <c r="C58" s="583"/>
      <c r="D58" s="583"/>
      <c r="E58" s="581"/>
      <c r="F58" s="551">
        <v>0</v>
      </c>
      <c r="G58" s="583"/>
      <c r="H58" s="551"/>
      <c r="I58" s="574">
        <v>0</v>
      </c>
      <c r="J58" s="583"/>
      <c r="K58" s="583"/>
      <c r="L58" s="583"/>
      <c r="M58" s="581"/>
      <c r="N58" s="551">
        <v>0</v>
      </c>
      <c r="O58" s="583"/>
      <c r="P58" s="551"/>
      <c r="Q58" s="574">
        <v>0</v>
      </c>
      <c r="R58" s="551"/>
      <c r="S58" s="551"/>
      <c r="T58" s="606"/>
      <c r="U58" s="581"/>
      <c r="V58" s="551">
        <v>0</v>
      </c>
      <c r="W58" s="551"/>
      <c r="X58" s="551"/>
      <c r="Y58" s="574">
        <v>0</v>
      </c>
      <c r="Z58" s="606"/>
      <c r="AA58" s="606"/>
      <c r="AB58" s="606"/>
      <c r="AC58" s="581"/>
      <c r="AD58" s="551">
        <v>0</v>
      </c>
      <c r="AE58" s="583"/>
      <c r="AF58" s="551"/>
      <c r="AG58" s="574">
        <v>0</v>
      </c>
      <c r="AH58" s="583"/>
      <c r="AI58" s="583"/>
      <c r="AJ58" s="583"/>
      <c r="AK58" s="581"/>
      <c r="AL58" s="551">
        <v>0</v>
      </c>
      <c r="AM58" s="583"/>
      <c r="AN58" s="551"/>
      <c r="AO58" s="574">
        <v>0</v>
      </c>
      <c r="AP58" s="583"/>
      <c r="AQ58" s="583"/>
      <c r="AR58" s="583"/>
      <c r="AS58" s="581"/>
      <c r="AT58" s="551">
        <v>0</v>
      </c>
      <c r="AU58" s="583"/>
      <c r="AV58" s="551"/>
      <c r="AW58" s="574">
        <v>0</v>
      </c>
      <c r="AX58" s="583"/>
      <c r="AY58" s="583"/>
      <c r="AZ58" s="583"/>
      <c r="BA58" s="581"/>
      <c r="BB58" s="551">
        <v>0</v>
      </c>
      <c r="BC58" s="583"/>
      <c r="BD58" s="551"/>
      <c r="BE58" s="574">
        <v>0</v>
      </c>
      <c r="BF58" s="551"/>
      <c r="BG58" s="583"/>
      <c r="BH58" s="551"/>
      <c r="BI58" s="581"/>
      <c r="BJ58" s="551">
        <v>0</v>
      </c>
      <c r="BK58" s="583"/>
      <c r="BL58" s="551"/>
      <c r="BM58" s="574">
        <v>0</v>
      </c>
      <c r="BN58" s="583"/>
      <c r="BO58" s="583"/>
      <c r="BP58" s="583"/>
      <c r="BQ58" s="581"/>
      <c r="BR58" s="551">
        <v>0</v>
      </c>
      <c r="BS58" s="583"/>
      <c r="BT58" s="551"/>
      <c r="BU58" s="574">
        <v>0</v>
      </c>
      <c r="BV58" s="583"/>
      <c r="BW58" s="583"/>
      <c r="BX58" s="583"/>
      <c r="BY58" s="581"/>
      <c r="BZ58" s="551">
        <v>0</v>
      </c>
      <c r="CA58" s="583"/>
      <c r="CB58" s="551"/>
      <c r="CC58" s="574">
        <v>0</v>
      </c>
      <c r="CD58" s="583"/>
      <c r="CE58" s="583"/>
      <c r="CF58" s="583"/>
      <c r="CG58" s="581"/>
      <c r="CH58" s="551">
        <v>0</v>
      </c>
      <c r="CI58" s="583"/>
      <c r="CJ58" s="551"/>
      <c r="CK58" s="574">
        <v>0</v>
      </c>
      <c r="CL58" s="583"/>
      <c r="CM58" s="583"/>
      <c r="CN58" s="583"/>
      <c r="CO58" s="581"/>
      <c r="CP58" s="551">
        <v>0</v>
      </c>
      <c r="CQ58" s="583"/>
      <c r="CR58" s="551"/>
      <c r="CS58" s="574">
        <v>0</v>
      </c>
      <c r="CT58" s="583"/>
      <c r="CU58" s="583"/>
      <c r="CV58" s="583"/>
      <c r="CW58" s="581"/>
      <c r="CX58" s="551">
        <v>0</v>
      </c>
      <c r="CY58" s="583"/>
      <c r="CZ58" s="551"/>
      <c r="DA58" s="574">
        <v>0</v>
      </c>
      <c r="DB58" s="583"/>
      <c r="DC58" s="583"/>
      <c r="DD58" s="551"/>
      <c r="DE58" s="566"/>
      <c r="DF58" s="551">
        <v>0</v>
      </c>
      <c r="DG58" s="583"/>
      <c r="DH58" s="551"/>
      <c r="DI58" s="574">
        <v>0</v>
      </c>
      <c r="DJ58" s="551"/>
      <c r="DK58" s="551"/>
      <c r="DL58" s="606"/>
      <c r="DM58" s="581"/>
      <c r="DN58" s="551">
        <v>0</v>
      </c>
      <c r="DO58" s="551"/>
      <c r="DP58" s="551"/>
      <c r="DQ58" s="574">
        <v>0</v>
      </c>
      <c r="DR58" s="551"/>
      <c r="DS58" s="551"/>
      <c r="DT58" s="606"/>
      <c r="DU58" s="581"/>
      <c r="DV58" s="551">
        <v>0</v>
      </c>
      <c r="DW58" s="551"/>
      <c r="DX58" s="551"/>
      <c r="DY58" s="574">
        <v>0</v>
      </c>
      <c r="DZ58" s="551"/>
      <c r="EA58" s="606"/>
      <c r="EB58" s="606"/>
      <c r="EC58" s="581"/>
      <c r="ED58" s="551">
        <v>0</v>
      </c>
      <c r="EE58" s="583"/>
      <c r="EF58" s="551"/>
      <c r="EG58" s="574">
        <v>0</v>
      </c>
      <c r="EH58" s="606"/>
      <c r="EI58" s="606"/>
      <c r="EJ58" s="606"/>
      <c r="EK58" s="581"/>
      <c r="EL58" s="551">
        <v>0</v>
      </c>
      <c r="EM58" s="583"/>
      <c r="EN58" s="551"/>
      <c r="EO58" s="574">
        <v>0</v>
      </c>
      <c r="EP58" s="551"/>
      <c r="EQ58" s="583"/>
      <c r="ER58" s="606"/>
      <c r="ES58" s="581"/>
      <c r="ET58" s="551">
        <v>0</v>
      </c>
      <c r="EU58" s="583"/>
      <c r="EV58" s="551"/>
      <c r="EW58" s="574">
        <v>0</v>
      </c>
      <c r="EX58" s="551"/>
      <c r="EY58" s="583"/>
      <c r="EZ58" s="606"/>
      <c r="FA58" s="581"/>
      <c r="FB58" s="551">
        <v>0</v>
      </c>
      <c r="FC58" s="583"/>
      <c r="FD58" s="551"/>
      <c r="FE58" s="574">
        <v>0</v>
      </c>
      <c r="FF58" s="551"/>
      <c r="FG58" s="583"/>
      <c r="FH58" s="606"/>
      <c r="FI58" s="581"/>
      <c r="FJ58" s="551">
        <v>0</v>
      </c>
      <c r="FK58" s="583"/>
      <c r="FL58" s="551"/>
      <c r="FM58" s="574">
        <v>0</v>
      </c>
      <c r="FN58" s="551"/>
      <c r="FO58" s="583"/>
      <c r="FP58" s="551"/>
      <c r="FQ58" s="581"/>
      <c r="FR58" s="551">
        <v>0</v>
      </c>
      <c r="FS58" s="583"/>
      <c r="FT58" s="551"/>
      <c r="FU58" s="574">
        <v>0</v>
      </c>
      <c r="FV58" s="552"/>
      <c r="FW58" s="552"/>
      <c r="FX58" s="552"/>
      <c r="FY58" s="566"/>
      <c r="FZ58" s="552">
        <v>0</v>
      </c>
      <c r="GA58" s="552"/>
      <c r="GB58" s="552"/>
      <c r="GC58" s="573">
        <v>0</v>
      </c>
      <c r="GD58" s="610">
        <v>0</v>
      </c>
      <c r="GE58" s="610">
        <v>0</v>
      </c>
      <c r="GF58" s="610">
        <v>0</v>
      </c>
      <c r="GG58" s="610">
        <v>0</v>
      </c>
      <c r="GH58" s="610">
        <v>0</v>
      </c>
      <c r="GI58" s="610">
        <v>0</v>
      </c>
      <c r="GJ58" s="558"/>
      <c r="GK58" s="598">
        <v>0</v>
      </c>
      <c r="GL58" s="535"/>
      <c r="GM58" s="535"/>
    </row>
    <row r="59" spans="1:198" s="5" customFormat="1" ht="15" customHeight="1" x14ac:dyDescent="0.25">
      <c r="A59" s="42" t="s">
        <v>77</v>
      </c>
      <c r="B59" s="582"/>
      <c r="C59" s="582"/>
      <c r="D59" s="582"/>
      <c r="E59" s="581"/>
      <c r="F59" s="551">
        <v>0</v>
      </c>
      <c r="G59" s="582"/>
      <c r="H59" s="551"/>
      <c r="I59" s="574">
        <v>0</v>
      </c>
      <c r="J59" s="582"/>
      <c r="K59" s="582"/>
      <c r="L59" s="582"/>
      <c r="M59" s="581"/>
      <c r="N59" s="551">
        <v>0</v>
      </c>
      <c r="O59" s="582"/>
      <c r="P59" s="551"/>
      <c r="Q59" s="574">
        <v>0</v>
      </c>
      <c r="R59" s="551"/>
      <c r="S59" s="551"/>
      <c r="T59" s="606"/>
      <c r="U59" s="581"/>
      <c r="V59" s="551">
        <v>0</v>
      </c>
      <c r="W59" s="551"/>
      <c r="X59" s="551"/>
      <c r="Y59" s="574">
        <v>0</v>
      </c>
      <c r="Z59" s="606"/>
      <c r="AA59" s="606"/>
      <c r="AB59" s="606"/>
      <c r="AC59" s="581"/>
      <c r="AD59" s="551">
        <v>0</v>
      </c>
      <c r="AE59" s="582"/>
      <c r="AF59" s="551"/>
      <c r="AG59" s="574">
        <v>0</v>
      </c>
      <c r="AH59" s="582"/>
      <c r="AI59" s="582">
        <v>12200000</v>
      </c>
      <c r="AJ59" s="582"/>
      <c r="AK59" s="581"/>
      <c r="AL59" s="551">
        <v>0</v>
      </c>
      <c r="AM59" s="582"/>
      <c r="AN59" s="551"/>
      <c r="AO59" s="574">
        <v>12200000</v>
      </c>
      <c r="AP59" s="536"/>
      <c r="AQ59" s="536"/>
      <c r="AR59" s="536"/>
      <c r="AS59" s="581"/>
      <c r="AT59" s="551">
        <v>0</v>
      </c>
      <c r="AU59" s="582"/>
      <c r="AV59" s="551"/>
      <c r="AW59" s="574">
        <v>0</v>
      </c>
      <c r="AX59" s="582"/>
      <c r="AY59" s="582">
        <v>10490540</v>
      </c>
      <c r="AZ59" s="582"/>
      <c r="BA59" s="581"/>
      <c r="BB59" s="551">
        <v>0</v>
      </c>
      <c r="BC59" s="582"/>
      <c r="BD59" s="551"/>
      <c r="BE59" s="574">
        <v>10490540</v>
      </c>
      <c r="BF59" s="551"/>
      <c r="BG59" s="582"/>
      <c r="BH59" s="551"/>
      <c r="BI59" s="581"/>
      <c r="BJ59" s="551">
        <v>0</v>
      </c>
      <c r="BK59" s="582"/>
      <c r="BL59" s="551"/>
      <c r="BM59" s="574">
        <v>0</v>
      </c>
      <c r="BN59" s="536"/>
      <c r="BO59" s="536"/>
      <c r="BP59" s="536"/>
      <c r="BQ59" s="581"/>
      <c r="BR59" s="551">
        <v>0</v>
      </c>
      <c r="BS59" s="582"/>
      <c r="BT59" s="551"/>
      <c r="BU59" s="574">
        <v>0</v>
      </c>
      <c r="BV59" s="582"/>
      <c r="BW59" s="582"/>
      <c r="BX59" s="582"/>
      <c r="BY59" s="581"/>
      <c r="BZ59" s="551">
        <v>0</v>
      </c>
      <c r="CA59" s="582"/>
      <c r="CB59" s="551"/>
      <c r="CC59" s="574">
        <v>0</v>
      </c>
      <c r="CD59" s="582"/>
      <c r="CE59" s="582"/>
      <c r="CF59" s="582"/>
      <c r="CG59" s="581"/>
      <c r="CH59" s="551">
        <v>0</v>
      </c>
      <c r="CI59" s="582"/>
      <c r="CJ59" s="551"/>
      <c r="CK59" s="574">
        <v>0</v>
      </c>
      <c r="CL59" s="582"/>
      <c r="CM59" s="582"/>
      <c r="CN59" s="582"/>
      <c r="CO59" s="581"/>
      <c r="CP59" s="551">
        <v>0</v>
      </c>
      <c r="CQ59" s="582"/>
      <c r="CR59" s="551"/>
      <c r="CS59" s="574">
        <v>0</v>
      </c>
      <c r="CT59" s="582"/>
      <c r="CU59" s="582"/>
      <c r="CV59" s="582"/>
      <c r="CW59" s="581"/>
      <c r="CX59" s="551">
        <v>0</v>
      </c>
      <c r="CY59" s="582"/>
      <c r="CZ59" s="551"/>
      <c r="DA59" s="574">
        <v>0</v>
      </c>
      <c r="DB59" s="582"/>
      <c r="DC59" s="582"/>
      <c r="DD59" s="551"/>
      <c r="DE59" s="566"/>
      <c r="DF59" s="551">
        <v>0</v>
      </c>
      <c r="DG59" s="582"/>
      <c r="DH59" s="551"/>
      <c r="DI59" s="574">
        <v>0</v>
      </c>
      <c r="DJ59" s="551"/>
      <c r="DK59" s="551"/>
      <c r="DL59" s="606"/>
      <c r="DM59" s="581"/>
      <c r="DN59" s="551">
        <v>0</v>
      </c>
      <c r="DO59" s="551"/>
      <c r="DP59" s="551"/>
      <c r="DQ59" s="574">
        <v>0</v>
      </c>
      <c r="DR59" s="551"/>
      <c r="DS59" s="551"/>
      <c r="DT59" s="606"/>
      <c r="DU59" s="581"/>
      <c r="DV59" s="551">
        <v>0</v>
      </c>
      <c r="DW59" s="551"/>
      <c r="DX59" s="551"/>
      <c r="DY59" s="574">
        <v>0</v>
      </c>
      <c r="DZ59" s="551"/>
      <c r="EA59" s="606"/>
      <c r="EB59" s="606"/>
      <c r="EC59" s="581"/>
      <c r="ED59" s="551">
        <v>0</v>
      </c>
      <c r="EE59" s="582"/>
      <c r="EF59" s="551"/>
      <c r="EG59" s="574">
        <v>0</v>
      </c>
      <c r="EH59" s="606"/>
      <c r="EI59" s="606"/>
      <c r="EJ59" s="606"/>
      <c r="EK59" s="581"/>
      <c r="EL59" s="551">
        <v>0</v>
      </c>
      <c r="EM59" s="582"/>
      <c r="EN59" s="551"/>
      <c r="EO59" s="574">
        <v>0</v>
      </c>
      <c r="EP59" s="551"/>
      <c r="EQ59" s="582"/>
      <c r="ER59" s="606"/>
      <c r="ES59" s="581"/>
      <c r="ET59" s="551">
        <v>0</v>
      </c>
      <c r="EU59" s="582"/>
      <c r="EV59" s="551"/>
      <c r="EW59" s="574">
        <v>0</v>
      </c>
      <c r="EX59" s="551"/>
      <c r="EY59" s="582"/>
      <c r="EZ59" s="606"/>
      <c r="FA59" s="581"/>
      <c r="FB59" s="551">
        <v>0</v>
      </c>
      <c r="FC59" s="582"/>
      <c r="FD59" s="551"/>
      <c r="FE59" s="574">
        <v>0</v>
      </c>
      <c r="FF59" s="551"/>
      <c r="FG59" s="582"/>
      <c r="FH59" s="606"/>
      <c r="FI59" s="581"/>
      <c r="FJ59" s="551">
        <v>0</v>
      </c>
      <c r="FK59" s="582"/>
      <c r="FL59" s="551"/>
      <c r="FM59" s="574">
        <v>0</v>
      </c>
      <c r="FN59" s="551"/>
      <c r="FO59" s="582"/>
      <c r="FP59" s="551"/>
      <c r="FQ59" s="581"/>
      <c r="FR59" s="551">
        <v>0</v>
      </c>
      <c r="FS59" s="582"/>
      <c r="FT59" s="551"/>
      <c r="FU59" s="574">
        <v>0</v>
      </c>
      <c r="FV59" s="552"/>
      <c r="FW59" s="552"/>
      <c r="FX59" s="552"/>
      <c r="FY59" s="566"/>
      <c r="FZ59" s="552">
        <v>0</v>
      </c>
      <c r="GA59" s="552"/>
      <c r="GB59" s="552"/>
      <c r="GC59" s="573">
        <v>0</v>
      </c>
      <c r="GD59" s="610">
        <v>0</v>
      </c>
      <c r="GE59" s="610">
        <v>22690540</v>
      </c>
      <c r="GF59" s="610">
        <v>0</v>
      </c>
      <c r="GG59" s="610">
        <v>0</v>
      </c>
      <c r="GH59" s="610">
        <v>0</v>
      </c>
      <c r="GI59" s="610">
        <v>0</v>
      </c>
      <c r="GJ59" s="558"/>
      <c r="GK59" s="598">
        <v>22690540</v>
      </c>
      <c r="GL59" s="535"/>
      <c r="GM59" s="535"/>
    </row>
    <row r="60" spans="1:198" s="5" customFormat="1" ht="15" customHeight="1" x14ac:dyDescent="0.25">
      <c r="A60" s="46" t="s">
        <v>779</v>
      </c>
      <c r="B60" s="583"/>
      <c r="C60" s="583"/>
      <c r="D60" s="583"/>
      <c r="E60" s="581"/>
      <c r="F60" s="551">
        <v>0</v>
      </c>
      <c r="G60" s="583"/>
      <c r="H60" s="551"/>
      <c r="I60" s="574">
        <v>0</v>
      </c>
      <c r="J60" s="583"/>
      <c r="K60" s="583"/>
      <c r="L60" s="583"/>
      <c r="M60" s="581"/>
      <c r="N60" s="551">
        <v>0</v>
      </c>
      <c r="O60" s="583"/>
      <c r="P60" s="551"/>
      <c r="Q60" s="574">
        <v>0</v>
      </c>
      <c r="R60" s="551"/>
      <c r="S60" s="551"/>
      <c r="T60" s="606"/>
      <c r="U60" s="581"/>
      <c r="V60" s="551">
        <v>0</v>
      </c>
      <c r="W60" s="551"/>
      <c r="X60" s="551"/>
      <c r="Y60" s="574">
        <v>0</v>
      </c>
      <c r="Z60" s="606"/>
      <c r="AA60" s="606"/>
      <c r="AB60" s="606"/>
      <c r="AC60" s="581"/>
      <c r="AD60" s="551">
        <v>0</v>
      </c>
      <c r="AE60" s="583"/>
      <c r="AF60" s="551"/>
      <c r="AG60" s="574">
        <v>0</v>
      </c>
      <c r="AH60" s="583"/>
      <c r="AI60" s="583">
        <v>230000000</v>
      </c>
      <c r="AJ60" s="583"/>
      <c r="AK60" s="581"/>
      <c r="AL60" s="551">
        <v>0</v>
      </c>
      <c r="AM60" s="583"/>
      <c r="AN60" s="551"/>
      <c r="AO60" s="574">
        <v>230000000</v>
      </c>
      <c r="AP60" s="583"/>
      <c r="AQ60" s="583"/>
      <c r="AR60" s="583"/>
      <c r="AS60" s="581"/>
      <c r="AT60" s="551">
        <v>0</v>
      </c>
      <c r="AU60" s="583"/>
      <c r="AV60" s="551"/>
      <c r="AW60" s="574">
        <v>0</v>
      </c>
      <c r="AX60" s="583"/>
      <c r="AY60" s="583">
        <v>8461709000</v>
      </c>
      <c r="AZ60" s="583"/>
      <c r="BA60" s="581"/>
      <c r="BB60" s="551">
        <v>0</v>
      </c>
      <c r="BC60" s="583"/>
      <c r="BD60" s="551"/>
      <c r="BE60" s="574">
        <v>8461709000</v>
      </c>
      <c r="BF60" s="551"/>
      <c r="BG60" s="583"/>
      <c r="BH60" s="551"/>
      <c r="BI60" s="581"/>
      <c r="BJ60" s="551">
        <v>0</v>
      </c>
      <c r="BK60" s="583"/>
      <c r="BL60" s="551"/>
      <c r="BM60" s="574">
        <v>0</v>
      </c>
      <c r="BN60" s="583"/>
      <c r="BO60" s="583"/>
      <c r="BP60" s="583"/>
      <c r="BQ60" s="581"/>
      <c r="BR60" s="551">
        <v>0</v>
      </c>
      <c r="BS60" s="583"/>
      <c r="BT60" s="551"/>
      <c r="BU60" s="574">
        <v>0</v>
      </c>
      <c r="BV60" s="583"/>
      <c r="BW60" s="583"/>
      <c r="BX60" s="583"/>
      <c r="BY60" s="581"/>
      <c r="BZ60" s="551">
        <v>0</v>
      </c>
      <c r="CA60" s="583"/>
      <c r="CB60" s="551"/>
      <c r="CC60" s="574">
        <v>0</v>
      </c>
      <c r="CD60" s="583"/>
      <c r="CE60" s="583"/>
      <c r="CF60" s="583"/>
      <c r="CG60" s="581"/>
      <c r="CH60" s="551">
        <v>0</v>
      </c>
      <c r="CI60" s="583"/>
      <c r="CJ60" s="551"/>
      <c r="CK60" s="574">
        <v>0</v>
      </c>
      <c r="CL60" s="583"/>
      <c r="CM60" s="583"/>
      <c r="CN60" s="583"/>
      <c r="CO60" s="581"/>
      <c r="CP60" s="551">
        <v>0</v>
      </c>
      <c r="CQ60" s="583"/>
      <c r="CR60" s="551"/>
      <c r="CS60" s="574">
        <v>0</v>
      </c>
      <c r="CT60" s="583"/>
      <c r="CU60" s="583"/>
      <c r="CV60" s="583"/>
      <c r="CW60" s="581"/>
      <c r="CX60" s="551">
        <v>0</v>
      </c>
      <c r="CY60" s="583"/>
      <c r="CZ60" s="551"/>
      <c r="DA60" s="574">
        <v>0</v>
      </c>
      <c r="DB60" s="583"/>
      <c r="DC60" s="583"/>
      <c r="DD60" s="551"/>
      <c r="DE60" s="566"/>
      <c r="DF60" s="551">
        <v>0</v>
      </c>
      <c r="DG60" s="583"/>
      <c r="DH60" s="551"/>
      <c r="DI60" s="574">
        <v>0</v>
      </c>
      <c r="DJ60" s="551"/>
      <c r="DK60" s="551"/>
      <c r="DL60" s="606"/>
      <c r="DM60" s="581"/>
      <c r="DN60" s="551">
        <v>0</v>
      </c>
      <c r="DO60" s="551"/>
      <c r="DP60" s="551"/>
      <c r="DQ60" s="574">
        <v>0</v>
      </c>
      <c r="DR60" s="551"/>
      <c r="DS60" s="551"/>
      <c r="DT60" s="606"/>
      <c r="DU60" s="581"/>
      <c r="DV60" s="551">
        <v>0</v>
      </c>
      <c r="DW60" s="551"/>
      <c r="DX60" s="551"/>
      <c r="DY60" s="574">
        <v>0</v>
      </c>
      <c r="DZ60" s="551"/>
      <c r="EA60" s="606"/>
      <c r="EB60" s="606"/>
      <c r="EC60" s="581"/>
      <c r="ED60" s="551">
        <v>0</v>
      </c>
      <c r="EE60" s="583"/>
      <c r="EF60" s="551"/>
      <c r="EG60" s="574">
        <v>0</v>
      </c>
      <c r="EH60" s="606"/>
      <c r="EI60" s="606"/>
      <c r="EJ60" s="606"/>
      <c r="EK60" s="581"/>
      <c r="EL60" s="551">
        <v>0</v>
      </c>
      <c r="EM60" s="583"/>
      <c r="EN60" s="551"/>
      <c r="EO60" s="574">
        <v>0</v>
      </c>
      <c r="EP60" s="551"/>
      <c r="EQ60" s="583"/>
      <c r="ER60" s="606"/>
      <c r="ES60" s="581"/>
      <c r="ET60" s="551">
        <v>0</v>
      </c>
      <c r="EU60" s="583"/>
      <c r="EV60" s="551"/>
      <c r="EW60" s="574">
        <v>0</v>
      </c>
      <c r="EX60" s="551"/>
      <c r="EY60" s="583"/>
      <c r="EZ60" s="606"/>
      <c r="FA60" s="581"/>
      <c r="FB60" s="551">
        <v>0</v>
      </c>
      <c r="FC60" s="583"/>
      <c r="FD60" s="551"/>
      <c r="FE60" s="574">
        <v>0</v>
      </c>
      <c r="FF60" s="551"/>
      <c r="FG60" s="583"/>
      <c r="FH60" s="606"/>
      <c r="FI60" s="581"/>
      <c r="FJ60" s="551">
        <v>0</v>
      </c>
      <c r="FK60" s="583"/>
      <c r="FL60" s="551"/>
      <c r="FM60" s="574">
        <v>0</v>
      </c>
      <c r="FN60" s="551"/>
      <c r="FO60" s="583"/>
      <c r="FP60" s="551"/>
      <c r="FQ60" s="581"/>
      <c r="FR60" s="551">
        <v>0</v>
      </c>
      <c r="FS60" s="583"/>
      <c r="FT60" s="551"/>
      <c r="FU60" s="574">
        <v>0</v>
      </c>
      <c r="FV60" s="552"/>
      <c r="FW60" s="552"/>
      <c r="FX60" s="552"/>
      <c r="FY60" s="566"/>
      <c r="FZ60" s="552">
        <v>0</v>
      </c>
      <c r="GA60" s="552"/>
      <c r="GB60" s="552"/>
      <c r="GC60" s="573">
        <v>0</v>
      </c>
      <c r="GD60" s="610">
        <v>0</v>
      </c>
      <c r="GE60" s="610">
        <v>8691709000</v>
      </c>
      <c r="GF60" s="610">
        <v>0</v>
      </c>
      <c r="GG60" s="610">
        <v>0</v>
      </c>
      <c r="GH60" s="610">
        <v>0</v>
      </c>
      <c r="GI60" s="610">
        <v>0</v>
      </c>
      <c r="GJ60" s="558"/>
      <c r="GK60" s="598">
        <v>8691709000</v>
      </c>
      <c r="GL60" s="535"/>
      <c r="GM60" s="535"/>
    </row>
    <row r="61" spans="1:198" s="5" customFormat="1" ht="15" hidden="1" customHeight="1" x14ac:dyDescent="0.25">
      <c r="A61" s="46" t="s">
        <v>780</v>
      </c>
      <c r="B61" s="606"/>
      <c r="C61" s="606"/>
      <c r="D61" s="606"/>
      <c r="E61" s="581"/>
      <c r="F61" s="574"/>
      <c r="G61" s="606"/>
      <c r="H61" s="574"/>
      <c r="I61" s="574"/>
      <c r="J61" s="606"/>
      <c r="K61" s="606"/>
      <c r="L61" s="606"/>
      <c r="M61" s="581"/>
      <c r="N61" s="574"/>
      <c r="O61" s="606"/>
      <c r="P61" s="574"/>
      <c r="Q61" s="574"/>
      <c r="R61" s="574"/>
      <c r="S61" s="574"/>
      <c r="T61" s="606"/>
      <c r="U61" s="581"/>
      <c r="V61" s="574"/>
      <c r="W61" s="574"/>
      <c r="X61" s="574"/>
      <c r="Y61" s="574"/>
      <c r="Z61" s="606"/>
      <c r="AA61" s="606"/>
      <c r="AB61" s="606"/>
      <c r="AC61" s="581"/>
      <c r="AD61" s="574"/>
      <c r="AE61" s="606"/>
      <c r="AF61" s="574"/>
      <c r="AG61" s="574"/>
      <c r="AH61" s="606"/>
      <c r="AI61" s="606"/>
      <c r="AJ61" s="606"/>
      <c r="AK61" s="581"/>
      <c r="AL61" s="574"/>
      <c r="AM61" s="606"/>
      <c r="AN61" s="574"/>
      <c r="AO61" s="574"/>
      <c r="AP61" s="606"/>
      <c r="AQ61" s="606"/>
      <c r="AR61" s="606"/>
      <c r="AS61" s="581"/>
      <c r="AT61" s="574"/>
      <c r="AU61" s="606"/>
      <c r="AV61" s="574"/>
      <c r="AW61" s="574"/>
      <c r="AX61" s="606"/>
      <c r="AY61" s="606"/>
      <c r="AZ61" s="606"/>
      <c r="BA61" s="581"/>
      <c r="BB61" s="574"/>
      <c r="BC61" s="606"/>
      <c r="BD61" s="574"/>
      <c r="BE61" s="574"/>
      <c r="BF61" s="574"/>
      <c r="BG61" s="606"/>
      <c r="BH61" s="606"/>
      <c r="BI61" s="581"/>
      <c r="BJ61" s="574"/>
      <c r="BK61" s="606"/>
      <c r="BL61" s="574"/>
      <c r="BM61" s="574"/>
      <c r="BN61" s="606"/>
      <c r="BO61" s="606"/>
      <c r="BP61" s="606"/>
      <c r="BQ61" s="581"/>
      <c r="BR61" s="574"/>
      <c r="BS61" s="606"/>
      <c r="BT61" s="574"/>
      <c r="BU61" s="574"/>
      <c r="BV61" s="606"/>
      <c r="BW61" s="606"/>
      <c r="BX61" s="606"/>
      <c r="BY61" s="581"/>
      <c r="BZ61" s="574"/>
      <c r="CA61" s="606"/>
      <c r="CB61" s="574"/>
      <c r="CC61" s="574"/>
      <c r="CD61" s="606"/>
      <c r="CE61" s="606"/>
      <c r="CF61" s="606"/>
      <c r="CG61" s="581"/>
      <c r="CH61" s="574"/>
      <c r="CI61" s="606"/>
      <c r="CJ61" s="574"/>
      <c r="CK61" s="574"/>
      <c r="CL61" s="606"/>
      <c r="CM61" s="606"/>
      <c r="CN61" s="606"/>
      <c r="CO61" s="581"/>
      <c r="CP61" s="574"/>
      <c r="CQ61" s="606"/>
      <c r="CR61" s="574"/>
      <c r="CS61" s="574"/>
      <c r="CT61" s="606"/>
      <c r="CU61" s="606"/>
      <c r="CV61" s="606"/>
      <c r="CW61" s="581"/>
      <c r="CX61" s="574"/>
      <c r="CY61" s="606"/>
      <c r="CZ61" s="574"/>
      <c r="DA61" s="574"/>
      <c r="DB61" s="574"/>
      <c r="DC61" s="574"/>
      <c r="DD61" s="574"/>
      <c r="DE61" s="607"/>
      <c r="DF61" s="574"/>
      <c r="DG61" s="606"/>
      <c r="DH61" s="574"/>
      <c r="DI61" s="574"/>
      <c r="DJ61" s="574"/>
      <c r="DK61" s="574"/>
      <c r="DL61" s="606"/>
      <c r="DM61" s="581"/>
      <c r="DN61" s="574"/>
      <c r="DO61" s="574"/>
      <c r="DP61" s="574"/>
      <c r="DQ61" s="574"/>
      <c r="DR61" s="574"/>
      <c r="DS61" s="574"/>
      <c r="DT61" s="606"/>
      <c r="DU61" s="581"/>
      <c r="DV61" s="574"/>
      <c r="DW61" s="574"/>
      <c r="DX61" s="574"/>
      <c r="DY61" s="574"/>
      <c r="DZ61" s="574"/>
      <c r="EA61" s="606"/>
      <c r="EB61" s="606"/>
      <c r="EC61" s="581"/>
      <c r="ED61" s="574"/>
      <c r="EE61" s="606"/>
      <c r="EF61" s="574"/>
      <c r="EG61" s="574"/>
      <c r="EH61" s="606"/>
      <c r="EI61" s="606"/>
      <c r="EJ61" s="606"/>
      <c r="EK61" s="581"/>
      <c r="EL61" s="574"/>
      <c r="EM61" s="606"/>
      <c r="EN61" s="574"/>
      <c r="EO61" s="574"/>
      <c r="EP61" s="574"/>
      <c r="EQ61" s="606"/>
      <c r="ER61" s="606"/>
      <c r="ES61" s="581"/>
      <c r="ET61" s="574"/>
      <c r="EU61" s="606"/>
      <c r="EV61" s="574"/>
      <c r="EW61" s="574"/>
      <c r="EX61" s="574"/>
      <c r="EY61" s="606"/>
      <c r="EZ61" s="606"/>
      <c r="FA61" s="581"/>
      <c r="FB61" s="574"/>
      <c r="FC61" s="606"/>
      <c r="FD61" s="574"/>
      <c r="FE61" s="574"/>
      <c r="FF61" s="574"/>
      <c r="FG61" s="606"/>
      <c r="FH61" s="606"/>
      <c r="FI61" s="581"/>
      <c r="FJ61" s="574"/>
      <c r="FK61" s="606"/>
      <c r="FL61" s="574"/>
      <c r="FM61" s="574"/>
      <c r="FN61" s="574"/>
      <c r="FO61" s="606"/>
      <c r="FP61" s="606"/>
      <c r="FQ61" s="581"/>
      <c r="FR61" s="574"/>
      <c r="FS61" s="606"/>
      <c r="FT61" s="574"/>
      <c r="FU61" s="574"/>
      <c r="FV61" s="573"/>
      <c r="FW61" s="573"/>
      <c r="FX61" s="573"/>
      <c r="FY61" s="607"/>
      <c r="FZ61" s="573"/>
      <c r="GA61" s="573"/>
      <c r="GB61" s="573"/>
      <c r="GC61" s="573"/>
      <c r="GD61" s="610">
        <v>0</v>
      </c>
      <c r="GE61" s="610">
        <v>0</v>
      </c>
      <c r="GF61" s="610">
        <v>0</v>
      </c>
      <c r="GG61" s="610">
        <v>0</v>
      </c>
      <c r="GH61" s="610">
        <v>0</v>
      </c>
      <c r="GI61" s="610">
        <v>0</v>
      </c>
      <c r="GJ61" s="610"/>
      <c r="GK61" s="598"/>
      <c r="GL61" s="594"/>
      <c r="GM61" s="594"/>
      <c r="GN61" s="6"/>
      <c r="GO61" s="6"/>
      <c r="GP61" s="6"/>
    </row>
    <row r="62" spans="1:198" s="5" customFormat="1" ht="15" hidden="1" customHeight="1" x14ac:dyDescent="0.25">
      <c r="A62" s="42" t="s">
        <v>781</v>
      </c>
      <c r="B62" s="536"/>
      <c r="C62" s="536"/>
      <c r="D62" s="536"/>
      <c r="E62" s="581"/>
      <c r="F62" s="551">
        <v>0</v>
      </c>
      <c r="G62" s="536"/>
      <c r="H62" s="551"/>
      <c r="I62" s="574">
        <v>0</v>
      </c>
      <c r="J62" s="536"/>
      <c r="K62" s="536"/>
      <c r="L62" s="536"/>
      <c r="M62" s="581"/>
      <c r="N62" s="551">
        <v>0</v>
      </c>
      <c r="O62" s="536"/>
      <c r="P62" s="551"/>
      <c r="Q62" s="574">
        <v>0</v>
      </c>
      <c r="R62" s="551"/>
      <c r="S62" s="551"/>
      <c r="T62" s="606"/>
      <c r="U62" s="581"/>
      <c r="V62" s="551">
        <v>0</v>
      </c>
      <c r="W62" s="551"/>
      <c r="X62" s="551"/>
      <c r="Y62" s="574">
        <v>0</v>
      </c>
      <c r="Z62" s="606"/>
      <c r="AA62" s="606"/>
      <c r="AB62" s="606"/>
      <c r="AC62" s="581"/>
      <c r="AD62" s="551">
        <v>0</v>
      </c>
      <c r="AE62" s="536"/>
      <c r="AF62" s="551"/>
      <c r="AG62" s="574">
        <v>0</v>
      </c>
      <c r="AH62" s="536"/>
      <c r="AI62" s="536"/>
      <c r="AJ62" s="536"/>
      <c r="AK62" s="581"/>
      <c r="AL62" s="551">
        <v>0</v>
      </c>
      <c r="AM62" s="536"/>
      <c r="AN62" s="551"/>
      <c r="AO62" s="574">
        <v>0</v>
      </c>
      <c r="AP62" s="536"/>
      <c r="AQ62" s="536"/>
      <c r="AR62" s="536"/>
      <c r="AS62" s="581"/>
      <c r="AT62" s="551">
        <v>0</v>
      </c>
      <c r="AU62" s="536"/>
      <c r="AV62" s="551"/>
      <c r="AW62" s="574">
        <v>0</v>
      </c>
      <c r="AX62" s="536"/>
      <c r="AY62" s="536"/>
      <c r="AZ62" s="536"/>
      <c r="BA62" s="581"/>
      <c r="BB62" s="551">
        <v>0</v>
      </c>
      <c r="BC62" s="536"/>
      <c r="BD62" s="551"/>
      <c r="BE62" s="574">
        <v>0</v>
      </c>
      <c r="BF62" s="551"/>
      <c r="BG62" s="536"/>
      <c r="BH62" s="551"/>
      <c r="BI62" s="581"/>
      <c r="BJ62" s="551">
        <v>0</v>
      </c>
      <c r="BK62" s="536"/>
      <c r="BL62" s="551"/>
      <c r="BM62" s="574">
        <v>0</v>
      </c>
      <c r="BN62" s="536"/>
      <c r="BO62" s="536"/>
      <c r="BP62" s="536"/>
      <c r="BQ62" s="581"/>
      <c r="BR62" s="551">
        <v>0</v>
      </c>
      <c r="BS62" s="536"/>
      <c r="BT62" s="551"/>
      <c r="BU62" s="574">
        <v>0</v>
      </c>
      <c r="BV62" s="536"/>
      <c r="BW62" s="536"/>
      <c r="BX62" s="536"/>
      <c r="BY62" s="581"/>
      <c r="BZ62" s="551">
        <v>0</v>
      </c>
      <c r="CA62" s="536"/>
      <c r="CB62" s="551"/>
      <c r="CC62" s="574">
        <v>0</v>
      </c>
      <c r="CD62" s="536"/>
      <c r="CE62" s="536"/>
      <c r="CF62" s="536"/>
      <c r="CG62" s="581"/>
      <c r="CH62" s="551">
        <v>0</v>
      </c>
      <c r="CI62" s="536"/>
      <c r="CJ62" s="551"/>
      <c r="CK62" s="574">
        <v>0</v>
      </c>
      <c r="CL62" s="536"/>
      <c r="CM62" s="536"/>
      <c r="CN62" s="536"/>
      <c r="CO62" s="581"/>
      <c r="CP62" s="551">
        <v>0</v>
      </c>
      <c r="CQ62" s="536"/>
      <c r="CR62" s="551"/>
      <c r="CS62" s="574">
        <v>0</v>
      </c>
      <c r="CT62" s="536"/>
      <c r="CU62" s="536"/>
      <c r="CV62" s="536"/>
      <c r="CW62" s="581"/>
      <c r="CX62" s="551">
        <v>0</v>
      </c>
      <c r="CY62" s="536"/>
      <c r="CZ62" s="551"/>
      <c r="DA62" s="574">
        <v>0</v>
      </c>
      <c r="DB62" s="536"/>
      <c r="DC62" s="536"/>
      <c r="DD62" s="551"/>
      <c r="DE62" s="566"/>
      <c r="DF62" s="551">
        <v>0</v>
      </c>
      <c r="DG62" s="536"/>
      <c r="DH62" s="551"/>
      <c r="DI62" s="574">
        <v>0</v>
      </c>
      <c r="DJ62" s="551"/>
      <c r="DK62" s="551"/>
      <c r="DL62" s="606"/>
      <c r="DM62" s="581"/>
      <c r="DN62" s="551">
        <v>0</v>
      </c>
      <c r="DO62" s="551"/>
      <c r="DP62" s="551"/>
      <c r="DQ62" s="574">
        <v>0</v>
      </c>
      <c r="DR62" s="551"/>
      <c r="DS62" s="551"/>
      <c r="DT62" s="606"/>
      <c r="DU62" s="581"/>
      <c r="DV62" s="551">
        <v>0</v>
      </c>
      <c r="DW62" s="551"/>
      <c r="DX62" s="551"/>
      <c r="DY62" s="574">
        <v>0</v>
      </c>
      <c r="DZ62" s="551"/>
      <c r="EA62" s="606"/>
      <c r="EB62" s="606"/>
      <c r="EC62" s="581"/>
      <c r="ED62" s="551">
        <v>0</v>
      </c>
      <c r="EE62" s="536"/>
      <c r="EF62" s="551"/>
      <c r="EG62" s="574">
        <v>0</v>
      </c>
      <c r="EH62" s="606"/>
      <c r="EI62" s="606"/>
      <c r="EJ62" s="606"/>
      <c r="EK62" s="581"/>
      <c r="EL62" s="551">
        <v>0</v>
      </c>
      <c r="EM62" s="536"/>
      <c r="EN62" s="551"/>
      <c r="EO62" s="574">
        <v>0</v>
      </c>
      <c r="EP62" s="551"/>
      <c r="EQ62" s="536"/>
      <c r="ER62" s="606"/>
      <c r="ES62" s="581"/>
      <c r="ET62" s="551">
        <v>0</v>
      </c>
      <c r="EU62" s="536"/>
      <c r="EV62" s="551"/>
      <c r="EW62" s="574">
        <v>0</v>
      </c>
      <c r="EX62" s="551"/>
      <c r="EY62" s="536"/>
      <c r="EZ62" s="606"/>
      <c r="FA62" s="581"/>
      <c r="FB62" s="551">
        <v>0</v>
      </c>
      <c r="FC62" s="536"/>
      <c r="FD62" s="551"/>
      <c r="FE62" s="574">
        <v>0</v>
      </c>
      <c r="FF62" s="551"/>
      <c r="FG62" s="536"/>
      <c r="FH62" s="606"/>
      <c r="FI62" s="581"/>
      <c r="FJ62" s="551">
        <v>0</v>
      </c>
      <c r="FK62" s="536"/>
      <c r="FL62" s="551"/>
      <c r="FM62" s="574">
        <v>0</v>
      </c>
      <c r="FN62" s="551"/>
      <c r="FO62" s="536"/>
      <c r="FP62" s="551"/>
      <c r="FQ62" s="581"/>
      <c r="FR62" s="551">
        <v>0</v>
      </c>
      <c r="FS62" s="536"/>
      <c r="FT62" s="551"/>
      <c r="FU62" s="574">
        <v>0</v>
      </c>
      <c r="FV62" s="552"/>
      <c r="FW62" s="552"/>
      <c r="FX62" s="552"/>
      <c r="FY62" s="566"/>
      <c r="FZ62" s="552">
        <v>0</v>
      </c>
      <c r="GA62" s="552"/>
      <c r="GB62" s="552"/>
      <c r="GC62" s="573">
        <v>0</v>
      </c>
      <c r="GD62" s="610">
        <v>0</v>
      </c>
      <c r="GE62" s="610">
        <v>0</v>
      </c>
      <c r="GF62" s="610">
        <v>0</v>
      </c>
      <c r="GG62" s="610">
        <v>0</v>
      </c>
      <c r="GH62" s="610">
        <v>0</v>
      </c>
      <c r="GI62" s="610">
        <v>0</v>
      </c>
      <c r="GJ62" s="558"/>
      <c r="GK62" s="598">
        <v>0</v>
      </c>
      <c r="GL62" s="535"/>
      <c r="GM62" s="535"/>
    </row>
    <row r="63" spans="1:198" s="5" customFormat="1" ht="15" hidden="1" customHeight="1" x14ac:dyDescent="0.25">
      <c r="A63" s="42"/>
      <c r="B63" s="536"/>
      <c r="C63" s="536"/>
      <c r="D63" s="536"/>
      <c r="E63" s="581"/>
      <c r="F63" s="551"/>
      <c r="G63" s="536"/>
      <c r="H63" s="551"/>
      <c r="I63" s="574"/>
      <c r="J63" s="536"/>
      <c r="K63" s="536"/>
      <c r="L63" s="536"/>
      <c r="M63" s="581"/>
      <c r="N63" s="551"/>
      <c r="O63" s="536"/>
      <c r="P63" s="551"/>
      <c r="Q63" s="574"/>
      <c r="R63" s="551"/>
      <c r="S63" s="551"/>
      <c r="T63" s="606"/>
      <c r="U63" s="581"/>
      <c r="V63" s="551"/>
      <c r="W63" s="551"/>
      <c r="X63" s="551"/>
      <c r="Y63" s="574"/>
      <c r="Z63" s="606"/>
      <c r="AA63" s="606"/>
      <c r="AB63" s="606"/>
      <c r="AC63" s="581"/>
      <c r="AD63" s="551"/>
      <c r="AE63" s="536"/>
      <c r="AF63" s="551"/>
      <c r="AG63" s="574"/>
      <c r="AH63" s="536"/>
      <c r="AI63" s="536"/>
      <c r="AJ63" s="536"/>
      <c r="AK63" s="581"/>
      <c r="AL63" s="551"/>
      <c r="AM63" s="536"/>
      <c r="AN63" s="551"/>
      <c r="AO63" s="574"/>
      <c r="AP63" s="536"/>
      <c r="AQ63" s="536"/>
      <c r="AR63" s="536"/>
      <c r="AS63" s="581"/>
      <c r="AT63" s="551"/>
      <c r="AU63" s="536"/>
      <c r="AV63" s="551"/>
      <c r="AW63" s="574"/>
      <c r="AX63" s="536"/>
      <c r="AY63" s="536"/>
      <c r="AZ63" s="536"/>
      <c r="BA63" s="581"/>
      <c r="BB63" s="551"/>
      <c r="BC63" s="536"/>
      <c r="BD63" s="551"/>
      <c r="BE63" s="574"/>
      <c r="BF63" s="551"/>
      <c r="BG63" s="536"/>
      <c r="BH63" s="551"/>
      <c r="BI63" s="581"/>
      <c r="BJ63" s="551"/>
      <c r="BK63" s="536"/>
      <c r="BL63" s="551"/>
      <c r="BM63" s="574"/>
      <c r="BN63" s="536"/>
      <c r="BO63" s="536"/>
      <c r="BP63" s="536"/>
      <c r="BQ63" s="581"/>
      <c r="BR63" s="551"/>
      <c r="BS63" s="536"/>
      <c r="BT63" s="551"/>
      <c r="BU63" s="574"/>
      <c r="BV63" s="536"/>
      <c r="BW63" s="536"/>
      <c r="BX63" s="536"/>
      <c r="BY63" s="581"/>
      <c r="BZ63" s="551"/>
      <c r="CA63" s="536"/>
      <c r="CB63" s="551"/>
      <c r="CC63" s="574"/>
      <c r="CD63" s="536"/>
      <c r="CE63" s="536"/>
      <c r="CF63" s="536"/>
      <c r="CG63" s="581"/>
      <c r="CH63" s="551"/>
      <c r="CI63" s="536"/>
      <c r="CJ63" s="551"/>
      <c r="CK63" s="574"/>
      <c r="CL63" s="536"/>
      <c r="CM63" s="536"/>
      <c r="CN63" s="536"/>
      <c r="CO63" s="581"/>
      <c r="CP63" s="551"/>
      <c r="CQ63" s="536"/>
      <c r="CR63" s="551"/>
      <c r="CS63" s="574"/>
      <c r="CT63" s="536"/>
      <c r="CU63" s="536"/>
      <c r="CV63" s="536"/>
      <c r="CW63" s="581"/>
      <c r="CX63" s="551"/>
      <c r="CY63" s="536"/>
      <c r="CZ63" s="551"/>
      <c r="DA63" s="574"/>
      <c r="DB63" s="536"/>
      <c r="DC63" s="536"/>
      <c r="DD63" s="551"/>
      <c r="DE63" s="566"/>
      <c r="DF63" s="551"/>
      <c r="DG63" s="536"/>
      <c r="DH63" s="551"/>
      <c r="DI63" s="574"/>
      <c r="DJ63" s="551"/>
      <c r="DK63" s="551"/>
      <c r="DL63" s="606"/>
      <c r="DM63" s="581"/>
      <c r="DN63" s="551"/>
      <c r="DO63" s="551"/>
      <c r="DP63" s="551"/>
      <c r="DQ63" s="574"/>
      <c r="DR63" s="551"/>
      <c r="DS63" s="551"/>
      <c r="DT63" s="606"/>
      <c r="DU63" s="581"/>
      <c r="DV63" s="551"/>
      <c r="DW63" s="551"/>
      <c r="DX63" s="551"/>
      <c r="DY63" s="574"/>
      <c r="DZ63" s="551"/>
      <c r="EA63" s="606"/>
      <c r="EB63" s="606"/>
      <c r="EC63" s="581"/>
      <c r="ED63" s="551"/>
      <c r="EE63" s="536"/>
      <c r="EF63" s="551"/>
      <c r="EG63" s="574"/>
      <c r="EH63" s="606"/>
      <c r="EI63" s="606"/>
      <c r="EJ63" s="606"/>
      <c r="EK63" s="581"/>
      <c r="EL63" s="551"/>
      <c r="EM63" s="536"/>
      <c r="EN63" s="551"/>
      <c r="EO63" s="574"/>
      <c r="EP63" s="551"/>
      <c r="EQ63" s="536"/>
      <c r="ER63" s="606"/>
      <c r="ES63" s="581"/>
      <c r="ET63" s="551"/>
      <c r="EU63" s="536"/>
      <c r="EV63" s="551"/>
      <c r="EW63" s="574"/>
      <c r="EX63" s="551"/>
      <c r="EY63" s="536"/>
      <c r="EZ63" s="606"/>
      <c r="FA63" s="581"/>
      <c r="FB63" s="551"/>
      <c r="FC63" s="536"/>
      <c r="FD63" s="551"/>
      <c r="FE63" s="574"/>
      <c r="FF63" s="551"/>
      <c r="FG63" s="536"/>
      <c r="FH63" s="606"/>
      <c r="FI63" s="581"/>
      <c r="FJ63" s="551"/>
      <c r="FK63" s="536"/>
      <c r="FL63" s="551"/>
      <c r="FM63" s="574"/>
      <c r="FN63" s="551"/>
      <c r="FO63" s="536"/>
      <c r="FP63" s="551"/>
      <c r="FQ63" s="581"/>
      <c r="FR63" s="551"/>
      <c r="FS63" s="536"/>
      <c r="FT63" s="551"/>
      <c r="FU63" s="574"/>
      <c r="FV63" s="552"/>
      <c r="FW63" s="552"/>
      <c r="FX63" s="552"/>
      <c r="FY63" s="566"/>
      <c r="FZ63" s="552"/>
      <c r="GA63" s="552"/>
      <c r="GB63" s="552"/>
      <c r="GC63" s="573"/>
      <c r="GD63" s="610">
        <v>0</v>
      </c>
      <c r="GE63" s="610">
        <v>0</v>
      </c>
      <c r="GF63" s="610">
        <v>0</v>
      </c>
      <c r="GG63" s="610">
        <v>0</v>
      </c>
      <c r="GH63" s="610">
        <v>0</v>
      </c>
      <c r="GI63" s="610">
        <v>0</v>
      </c>
      <c r="GJ63" s="558"/>
      <c r="GK63" s="598"/>
      <c r="GL63" s="535"/>
      <c r="GM63" s="535"/>
    </row>
    <row r="64" spans="1:198" s="5" customFormat="1" ht="15" customHeight="1" x14ac:dyDescent="0.25">
      <c r="A64" s="46" t="s">
        <v>780</v>
      </c>
      <c r="B64" s="583"/>
      <c r="C64" s="583"/>
      <c r="D64" s="583"/>
      <c r="E64" s="581"/>
      <c r="F64" s="551">
        <v>0</v>
      </c>
      <c r="G64" s="583"/>
      <c r="H64" s="551"/>
      <c r="I64" s="574">
        <v>0</v>
      </c>
      <c r="J64" s="612"/>
      <c r="K64" s="612">
        <v>1000000</v>
      </c>
      <c r="L64" s="612"/>
      <c r="M64" s="581"/>
      <c r="N64" s="551">
        <v>0</v>
      </c>
      <c r="O64" s="583"/>
      <c r="P64" s="551"/>
      <c r="Q64" s="574">
        <v>1000000</v>
      </c>
      <c r="R64" s="551"/>
      <c r="S64" s="551"/>
      <c r="T64" s="606"/>
      <c r="U64" s="581"/>
      <c r="V64" s="551">
        <v>0</v>
      </c>
      <c r="W64" s="551"/>
      <c r="X64" s="551"/>
      <c r="Y64" s="574">
        <v>0</v>
      </c>
      <c r="Z64" s="606"/>
      <c r="AA64" s="606">
        <v>68439492</v>
      </c>
      <c r="AB64" s="606"/>
      <c r="AC64" s="581"/>
      <c r="AD64" s="551">
        <v>0</v>
      </c>
      <c r="AE64" s="583"/>
      <c r="AF64" s="551"/>
      <c r="AG64" s="574">
        <v>68439492</v>
      </c>
      <c r="AH64" s="583"/>
      <c r="AI64" s="583"/>
      <c r="AJ64" s="551"/>
      <c r="AK64" s="581"/>
      <c r="AL64" s="551">
        <v>0</v>
      </c>
      <c r="AM64" s="583"/>
      <c r="AN64" s="551"/>
      <c r="AO64" s="574">
        <v>0</v>
      </c>
      <c r="AP64" s="583"/>
      <c r="AQ64" s="583"/>
      <c r="AR64" s="583"/>
      <c r="AS64" s="581"/>
      <c r="AT64" s="551">
        <v>0</v>
      </c>
      <c r="AU64" s="583"/>
      <c r="AV64" s="551"/>
      <c r="AW64" s="574">
        <v>0</v>
      </c>
      <c r="AX64" s="583"/>
      <c r="AY64" s="583">
        <v>317787600</v>
      </c>
      <c r="AZ64" s="583"/>
      <c r="BA64" s="581"/>
      <c r="BB64" s="551">
        <v>0</v>
      </c>
      <c r="BC64" s="583"/>
      <c r="BD64" s="551"/>
      <c r="BE64" s="574">
        <v>317787600</v>
      </c>
      <c r="BF64" s="551"/>
      <c r="BG64" s="583"/>
      <c r="BH64" s="551"/>
      <c r="BI64" s="581"/>
      <c r="BJ64" s="551">
        <v>0</v>
      </c>
      <c r="BK64" s="583"/>
      <c r="BL64" s="551"/>
      <c r="BM64" s="574">
        <v>0</v>
      </c>
      <c r="BN64" s="583"/>
      <c r="BO64" s="583">
        <v>3066391</v>
      </c>
      <c r="BP64" s="583"/>
      <c r="BQ64" s="581"/>
      <c r="BR64" s="551">
        <v>0</v>
      </c>
      <c r="BS64" s="583"/>
      <c r="BT64" s="551"/>
      <c r="BU64" s="574">
        <v>3066391</v>
      </c>
      <c r="BV64" s="583"/>
      <c r="BW64" s="583">
        <v>3756531865</v>
      </c>
      <c r="BX64" s="583"/>
      <c r="BY64" s="581"/>
      <c r="BZ64" s="551">
        <v>0</v>
      </c>
      <c r="CA64" s="583"/>
      <c r="CB64" s="551"/>
      <c r="CC64" s="574">
        <v>3756531865</v>
      </c>
      <c r="CD64" s="583"/>
      <c r="CE64" s="583"/>
      <c r="CF64" s="583"/>
      <c r="CG64" s="581"/>
      <c r="CH64" s="551">
        <v>0</v>
      </c>
      <c r="CI64" s="583"/>
      <c r="CJ64" s="551"/>
      <c r="CK64" s="574">
        <v>0</v>
      </c>
      <c r="CL64" s="583"/>
      <c r="CM64" s="583"/>
      <c r="CN64" s="583"/>
      <c r="CO64" s="581"/>
      <c r="CP64" s="551">
        <v>0</v>
      </c>
      <c r="CQ64" s="583"/>
      <c r="CR64" s="551"/>
      <c r="CS64" s="574">
        <v>0</v>
      </c>
      <c r="CT64" s="583"/>
      <c r="CU64" s="583"/>
      <c r="CV64" s="583"/>
      <c r="CW64" s="581"/>
      <c r="CX64" s="551">
        <v>0</v>
      </c>
      <c r="CY64" s="583"/>
      <c r="CZ64" s="551"/>
      <c r="DA64" s="574">
        <v>0</v>
      </c>
      <c r="DB64" s="583"/>
      <c r="DC64" s="583"/>
      <c r="DD64" s="551"/>
      <c r="DE64" s="566"/>
      <c r="DF64" s="551">
        <v>0</v>
      </c>
      <c r="DG64" s="583"/>
      <c r="DH64" s="551"/>
      <c r="DI64" s="574">
        <v>0</v>
      </c>
      <c r="DJ64" s="551"/>
      <c r="DK64" s="551"/>
      <c r="DL64" s="606"/>
      <c r="DM64" s="581"/>
      <c r="DN64" s="551">
        <v>0</v>
      </c>
      <c r="DO64" s="551"/>
      <c r="DP64" s="551"/>
      <c r="DQ64" s="574">
        <v>0</v>
      </c>
      <c r="DR64" s="551"/>
      <c r="DS64" s="551"/>
      <c r="DT64" s="606"/>
      <c r="DU64" s="581"/>
      <c r="DV64" s="551">
        <v>0</v>
      </c>
      <c r="DW64" s="551"/>
      <c r="DX64" s="551"/>
      <c r="DY64" s="574">
        <v>0</v>
      </c>
      <c r="DZ64" s="551"/>
      <c r="EA64" s="606"/>
      <c r="EB64" s="606"/>
      <c r="EC64" s="581"/>
      <c r="ED64" s="551">
        <v>0</v>
      </c>
      <c r="EE64" s="583"/>
      <c r="EF64" s="551"/>
      <c r="EG64" s="574">
        <v>0</v>
      </c>
      <c r="EH64" s="606"/>
      <c r="EI64" s="606"/>
      <c r="EJ64" s="606"/>
      <c r="EK64" s="581"/>
      <c r="EL64" s="551">
        <v>0</v>
      </c>
      <c r="EM64" s="583"/>
      <c r="EN64" s="551"/>
      <c r="EO64" s="574">
        <v>0</v>
      </c>
      <c r="EP64" s="551"/>
      <c r="EQ64" s="583"/>
      <c r="ER64" s="606"/>
      <c r="ES64" s="581"/>
      <c r="ET64" s="551">
        <v>0</v>
      </c>
      <c r="EU64" s="583"/>
      <c r="EV64" s="551"/>
      <c r="EW64" s="574">
        <v>0</v>
      </c>
      <c r="EX64" s="551"/>
      <c r="EY64" s="583"/>
      <c r="EZ64" s="606"/>
      <c r="FA64" s="581"/>
      <c r="FB64" s="551">
        <v>0</v>
      </c>
      <c r="FC64" s="583"/>
      <c r="FD64" s="551"/>
      <c r="FE64" s="574">
        <v>0</v>
      </c>
      <c r="FF64" s="551"/>
      <c r="FG64" s="583"/>
      <c r="FH64" s="606"/>
      <c r="FI64" s="581"/>
      <c r="FJ64" s="551">
        <v>0</v>
      </c>
      <c r="FK64" s="583"/>
      <c r="FL64" s="551"/>
      <c r="FM64" s="574">
        <v>0</v>
      </c>
      <c r="FN64" s="551"/>
      <c r="FO64" s="583"/>
      <c r="FP64" s="551"/>
      <c r="FQ64" s="581"/>
      <c r="FR64" s="551">
        <v>0</v>
      </c>
      <c r="FS64" s="583"/>
      <c r="FT64" s="551"/>
      <c r="FU64" s="574">
        <v>0</v>
      </c>
      <c r="FV64" s="552"/>
      <c r="FW64" s="552"/>
      <c r="FX64" s="552"/>
      <c r="FY64" s="566"/>
      <c r="FZ64" s="552">
        <v>0</v>
      </c>
      <c r="GA64" s="552"/>
      <c r="GB64" s="552"/>
      <c r="GC64" s="573">
        <v>0</v>
      </c>
      <c r="GD64" s="610">
        <v>0</v>
      </c>
      <c r="GE64" s="610">
        <v>4146825348</v>
      </c>
      <c r="GF64" s="610">
        <v>0</v>
      </c>
      <c r="GG64" s="610">
        <v>0</v>
      </c>
      <c r="GH64" s="610">
        <v>0</v>
      </c>
      <c r="GI64" s="610">
        <v>0</v>
      </c>
      <c r="GJ64" s="558"/>
      <c r="GK64" s="598">
        <v>4146825348</v>
      </c>
      <c r="GL64" s="594"/>
      <c r="GM64" s="594"/>
      <c r="GN64" s="6"/>
      <c r="GO64" s="6"/>
      <c r="GP64" s="6"/>
    </row>
    <row r="65" spans="1:198" s="5" customFormat="1" ht="15" hidden="1" customHeight="1" x14ac:dyDescent="0.25">
      <c r="A65" s="46" t="s">
        <v>782</v>
      </c>
      <c r="B65" s="606"/>
      <c r="C65" s="606"/>
      <c r="D65" s="606"/>
      <c r="E65" s="581"/>
      <c r="F65" s="574"/>
      <c r="G65" s="606"/>
      <c r="H65" s="574"/>
      <c r="I65" s="574"/>
      <c r="J65" s="606"/>
      <c r="K65" s="606"/>
      <c r="L65" s="606"/>
      <c r="M65" s="581"/>
      <c r="N65" s="574"/>
      <c r="O65" s="606"/>
      <c r="P65" s="574"/>
      <c r="Q65" s="574"/>
      <c r="R65" s="574"/>
      <c r="S65" s="574"/>
      <c r="T65" s="606"/>
      <c r="U65" s="581"/>
      <c r="V65" s="574"/>
      <c r="W65" s="574"/>
      <c r="X65" s="574"/>
      <c r="Y65" s="574"/>
      <c r="Z65" s="606"/>
      <c r="AA65" s="606"/>
      <c r="AB65" s="606"/>
      <c r="AC65" s="581"/>
      <c r="AD65" s="574"/>
      <c r="AE65" s="606"/>
      <c r="AF65" s="574"/>
      <c r="AG65" s="574"/>
      <c r="AH65" s="606"/>
      <c r="AI65" s="606"/>
      <c r="AJ65" s="606"/>
      <c r="AK65" s="581"/>
      <c r="AL65" s="574"/>
      <c r="AM65" s="606"/>
      <c r="AN65" s="574"/>
      <c r="AO65" s="574"/>
      <c r="AP65" s="606"/>
      <c r="AQ65" s="606"/>
      <c r="AR65" s="606"/>
      <c r="AS65" s="581"/>
      <c r="AT65" s="574"/>
      <c r="AU65" s="606"/>
      <c r="AV65" s="574"/>
      <c r="AW65" s="574"/>
      <c r="AX65" s="606"/>
      <c r="AY65" s="606"/>
      <c r="AZ65" s="606"/>
      <c r="BA65" s="581"/>
      <c r="BB65" s="574"/>
      <c r="BC65" s="606"/>
      <c r="BD65" s="574"/>
      <c r="BE65" s="574"/>
      <c r="BF65" s="574"/>
      <c r="BG65" s="606"/>
      <c r="BH65" s="606"/>
      <c r="BI65" s="581"/>
      <c r="BJ65" s="574"/>
      <c r="BK65" s="606"/>
      <c r="BL65" s="574"/>
      <c r="BM65" s="574"/>
      <c r="BN65" s="606"/>
      <c r="BO65" s="606"/>
      <c r="BP65" s="606"/>
      <c r="BQ65" s="581"/>
      <c r="BR65" s="574"/>
      <c r="BS65" s="606"/>
      <c r="BT65" s="574"/>
      <c r="BU65" s="574"/>
      <c r="BV65" s="606"/>
      <c r="BW65" s="606"/>
      <c r="BX65" s="606"/>
      <c r="BY65" s="581"/>
      <c r="BZ65" s="574"/>
      <c r="CA65" s="606"/>
      <c r="CB65" s="574"/>
      <c r="CC65" s="574"/>
      <c r="CD65" s="606"/>
      <c r="CE65" s="606"/>
      <c r="CF65" s="606"/>
      <c r="CG65" s="581"/>
      <c r="CH65" s="574"/>
      <c r="CI65" s="606"/>
      <c r="CJ65" s="574"/>
      <c r="CK65" s="574"/>
      <c r="CL65" s="606"/>
      <c r="CM65" s="606"/>
      <c r="CN65" s="606"/>
      <c r="CO65" s="581"/>
      <c r="CP65" s="574"/>
      <c r="CQ65" s="606"/>
      <c r="CR65" s="574"/>
      <c r="CS65" s="574"/>
      <c r="CT65" s="606"/>
      <c r="CU65" s="606"/>
      <c r="CV65" s="606"/>
      <c r="CW65" s="581"/>
      <c r="CX65" s="574"/>
      <c r="CY65" s="606"/>
      <c r="CZ65" s="574"/>
      <c r="DA65" s="574"/>
      <c r="DB65" s="574"/>
      <c r="DC65" s="574"/>
      <c r="DD65" s="574"/>
      <c r="DE65" s="607"/>
      <c r="DF65" s="574"/>
      <c r="DG65" s="606"/>
      <c r="DH65" s="574"/>
      <c r="DI65" s="574"/>
      <c r="DJ65" s="574"/>
      <c r="DK65" s="574"/>
      <c r="DL65" s="606"/>
      <c r="DM65" s="581"/>
      <c r="DN65" s="574"/>
      <c r="DO65" s="574"/>
      <c r="DP65" s="574"/>
      <c r="DQ65" s="574"/>
      <c r="DR65" s="574"/>
      <c r="DS65" s="574"/>
      <c r="DT65" s="606"/>
      <c r="DU65" s="581"/>
      <c r="DV65" s="574"/>
      <c r="DW65" s="574"/>
      <c r="DX65" s="574"/>
      <c r="DY65" s="574"/>
      <c r="DZ65" s="574"/>
      <c r="EA65" s="606"/>
      <c r="EB65" s="606"/>
      <c r="EC65" s="581"/>
      <c r="ED65" s="574"/>
      <c r="EE65" s="606"/>
      <c r="EF65" s="574"/>
      <c r="EG65" s="574"/>
      <c r="EH65" s="606"/>
      <c r="EI65" s="606"/>
      <c r="EJ65" s="606"/>
      <c r="EK65" s="581"/>
      <c r="EL65" s="574"/>
      <c r="EM65" s="606"/>
      <c r="EN65" s="574"/>
      <c r="EO65" s="574"/>
      <c r="EP65" s="574"/>
      <c r="EQ65" s="606"/>
      <c r="ER65" s="606"/>
      <c r="ES65" s="581"/>
      <c r="ET65" s="574"/>
      <c r="EU65" s="606"/>
      <c r="EV65" s="574"/>
      <c r="EW65" s="574"/>
      <c r="EX65" s="574"/>
      <c r="EY65" s="606"/>
      <c r="EZ65" s="606"/>
      <c r="FA65" s="581"/>
      <c r="FB65" s="574"/>
      <c r="FC65" s="606"/>
      <c r="FD65" s="574"/>
      <c r="FE65" s="574"/>
      <c r="FF65" s="574"/>
      <c r="FG65" s="606"/>
      <c r="FH65" s="606"/>
      <c r="FI65" s="581"/>
      <c r="FJ65" s="574"/>
      <c r="FK65" s="606"/>
      <c r="FL65" s="574"/>
      <c r="FM65" s="574"/>
      <c r="FN65" s="574"/>
      <c r="FO65" s="606"/>
      <c r="FP65" s="606"/>
      <c r="FQ65" s="581"/>
      <c r="FR65" s="574"/>
      <c r="FS65" s="606"/>
      <c r="FT65" s="574"/>
      <c r="FU65" s="574"/>
      <c r="FV65" s="573"/>
      <c r="FW65" s="573"/>
      <c r="FX65" s="573"/>
      <c r="FY65" s="607"/>
      <c r="FZ65" s="573"/>
      <c r="GA65" s="573"/>
      <c r="GB65" s="573"/>
      <c r="GC65" s="573"/>
      <c r="GD65" s="610">
        <v>0</v>
      </c>
      <c r="GE65" s="610">
        <v>0</v>
      </c>
      <c r="GF65" s="610">
        <v>0</v>
      </c>
      <c r="GG65" s="610">
        <v>0</v>
      </c>
      <c r="GH65" s="610">
        <v>0</v>
      </c>
      <c r="GI65" s="610">
        <v>0</v>
      </c>
      <c r="GJ65" s="610"/>
      <c r="GK65" s="598"/>
      <c r="GL65" s="594"/>
      <c r="GM65" s="594"/>
      <c r="GN65" s="6"/>
      <c r="GO65" s="6"/>
      <c r="GP65" s="6"/>
    </row>
    <row r="66" spans="1:198" s="5" customFormat="1" ht="15" customHeight="1" x14ac:dyDescent="0.25">
      <c r="A66" s="36" t="s">
        <v>783</v>
      </c>
      <c r="B66" s="583"/>
      <c r="C66" s="583"/>
      <c r="D66" s="583"/>
      <c r="E66" s="581"/>
      <c r="F66" s="551">
        <v>0</v>
      </c>
      <c r="G66" s="583"/>
      <c r="H66" s="551"/>
      <c r="I66" s="574">
        <v>0</v>
      </c>
      <c r="J66" s="606"/>
      <c r="K66" s="606"/>
      <c r="L66" s="606"/>
      <c r="M66" s="581"/>
      <c r="N66" s="551">
        <v>0</v>
      </c>
      <c r="O66" s="583"/>
      <c r="P66" s="551"/>
      <c r="Q66" s="574">
        <v>0</v>
      </c>
      <c r="R66" s="551"/>
      <c r="S66" s="551"/>
      <c r="T66" s="606"/>
      <c r="U66" s="581"/>
      <c r="V66" s="551">
        <v>0</v>
      </c>
      <c r="W66" s="551"/>
      <c r="X66" s="551"/>
      <c r="Y66" s="574">
        <v>0</v>
      </c>
      <c r="Z66" s="606"/>
      <c r="AA66" s="606"/>
      <c r="AB66" s="606"/>
      <c r="AC66" s="581"/>
      <c r="AD66" s="551">
        <v>0</v>
      </c>
      <c r="AE66" s="583"/>
      <c r="AF66" s="551"/>
      <c r="AG66" s="574">
        <v>0</v>
      </c>
      <c r="AH66" s="583"/>
      <c r="AI66" s="583"/>
      <c r="AJ66" s="583"/>
      <c r="AK66" s="581"/>
      <c r="AL66" s="551">
        <v>0</v>
      </c>
      <c r="AM66" s="583"/>
      <c r="AN66" s="551"/>
      <c r="AO66" s="574">
        <v>0</v>
      </c>
      <c r="AP66" s="583"/>
      <c r="AQ66" s="583"/>
      <c r="AR66" s="583"/>
      <c r="AS66" s="581"/>
      <c r="AT66" s="551">
        <v>0</v>
      </c>
      <c r="AU66" s="583"/>
      <c r="AV66" s="551"/>
      <c r="AW66" s="574">
        <v>0</v>
      </c>
      <c r="AX66" s="583"/>
      <c r="AY66" s="583"/>
      <c r="AZ66" s="583"/>
      <c r="BA66" s="581"/>
      <c r="BB66" s="551">
        <v>0</v>
      </c>
      <c r="BC66" s="583"/>
      <c r="BD66" s="551"/>
      <c r="BE66" s="574">
        <v>0</v>
      </c>
      <c r="BF66" s="551"/>
      <c r="BG66" s="583"/>
      <c r="BH66" s="551"/>
      <c r="BI66" s="581"/>
      <c r="BJ66" s="551">
        <v>0</v>
      </c>
      <c r="BK66" s="583"/>
      <c r="BL66" s="551"/>
      <c r="BM66" s="574">
        <v>0</v>
      </c>
      <c r="BN66" s="583"/>
      <c r="BO66" s="583"/>
      <c r="BP66" s="583"/>
      <c r="BQ66" s="581"/>
      <c r="BR66" s="551">
        <v>0</v>
      </c>
      <c r="BS66" s="583"/>
      <c r="BT66" s="551"/>
      <c r="BU66" s="574">
        <v>0</v>
      </c>
      <c r="BV66" s="583"/>
      <c r="BW66" s="583"/>
      <c r="BX66" s="583"/>
      <c r="BY66" s="581"/>
      <c r="BZ66" s="551">
        <v>0</v>
      </c>
      <c r="CA66" s="583"/>
      <c r="CB66" s="551"/>
      <c r="CC66" s="574">
        <v>0</v>
      </c>
      <c r="CD66" s="583"/>
      <c r="CE66" s="583"/>
      <c r="CF66" s="583"/>
      <c r="CG66" s="581"/>
      <c r="CH66" s="551">
        <v>0</v>
      </c>
      <c r="CI66" s="583"/>
      <c r="CJ66" s="551"/>
      <c r="CK66" s="574">
        <v>0</v>
      </c>
      <c r="CL66" s="583"/>
      <c r="CM66" s="583"/>
      <c r="CN66" s="583"/>
      <c r="CO66" s="581"/>
      <c r="CP66" s="551">
        <v>0</v>
      </c>
      <c r="CQ66" s="583"/>
      <c r="CR66" s="551"/>
      <c r="CS66" s="574">
        <v>0</v>
      </c>
      <c r="CT66" s="583"/>
      <c r="CU66" s="583"/>
      <c r="CV66" s="583"/>
      <c r="CW66" s="581"/>
      <c r="CX66" s="551">
        <v>0</v>
      </c>
      <c r="CY66" s="583"/>
      <c r="CZ66" s="551"/>
      <c r="DA66" s="574">
        <v>0</v>
      </c>
      <c r="DB66" s="583"/>
      <c r="DC66" s="583"/>
      <c r="DD66" s="558"/>
      <c r="DE66" s="633"/>
      <c r="DF66" s="558">
        <v>0</v>
      </c>
      <c r="DG66" s="583"/>
      <c r="DH66" s="558"/>
      <c r="DI66" s="610">
        <v>0</v>
      </c>
      <c r="DJ66" s="551"/>
      <c r="DK66" s="551"/>
      <c r="DL66" s="606"/>
      <c r="DM66" s="581"/>
      <c r="DN66" s="551">
        <v>0</v>
      </c>
      <c r="DO66" s="551"/>
      <c r="DP66" s="551"/>
      <c r="DQ66" s="574">
        <v>0</v>
      </c>
      <c r="DR66" s="551"/>
      <c r="DS66" s="551"/>
      <c r="DT66" s="606"/>
      <c r="DU66" s="581"/>
      <c r="DV66" s="551">
        <v>0</v>
      </c>
      <c r="DW66" s="551"/>
      <c r="DX66" s="551"/>
      <c r="DY66" s="574">
        <v>0</v>
      </c>
      <c r="DZ66" s="551"/>
      <c r="EA66" s="606"/>
      <c r="EB66" s="606"/>
      <c r="EC66" s="581"/>
      <c r="ED66" s="551">
        <v>0</v>
      </c>
      <c r="EE66" s="583"/>
      <c r="EF66" s="551"/>
      <c r="EG66" s="574">
        <v>0</v>
      </c>
      <c r="EH66" s="606"/>
      <c r="EI66" s="606"/>
      <c r="EJ66" s="606"/>
      <c r="EK66" s="581"/>
      <c r="EL66" s="551">
        <v>0</v>
      </c>
      <c r="EM66" s="583"/>
      <c r="EN66" s="551"/>
      <c r="EO66" s="574">
        <v>0</v>
      </c>
      <c r="EP66" s="551"/>
      <c r="EQ66" s="583"/>
      <c r="ER66" s="606"/>
      <c r="ES66" s="581"/>
      <c r="ET66" s="551">
        <v>0</v>
      </c>
      <c r="EU66" s="583"/>
      <c r="EV66" s="551"/>
      <c r="EW66" s="574">
        <v>0</v>
      </c>
      <c r="EX66" s="551"/>
      <c r="EY66" s="583"/>
      <c r="EZ66" s="606"/>
      <c r="FA66" s="581"/>
      <c r="FB66" s="551">
        <v>0</v>
      </c>
      <c r="FC66" s="583"/>
      <c r="FD66" s="551"/>
      <c r="FE66" s="574">
        <v>0</v>
      </c>
      <c r="FF66" s="551"/>
      <c r="FG66" s="583"/>
      <c r="FH66" s="606"/>
      <c r="FI66" s="581"/>
      <c r="FJ66" s="551">
        <v>0</v>
      </c>
      <c r="FK66" s="583"/>
      <c r="FL66" s="551"/>
      <c r="FM66" s="574">
        <v>0</v>
      </c>
      <c r="FN66" s="551"/>
      <c r="FO66" s="583"/>
      <c r="FP66" s="551"/>
      <c r="FQ66" s="581"/>
      <c r="FR66" s="551">
        <v>0</v>
      </c>
      <c r="FS66" s="583"/>
      <c r="FT66" s="551"/>
      <c r="FU66" s="574">
        <v>0</v>
      </c>
      <c r="FV66" s="559"/>
      <c r="FW66" s="559"/>
      <c r="FX66" s="559"/>
      <c r="FY66" s="633"/>
      <c r="FZ66" s="559">
        <v>0</v>
      </c>
      <c r="GA66" s="559"/>
      <c r="GB66" s="559"/>
      <c r="GC66" s="634">
        <v>0</v>
      </c>
      <c r="GD66" s="610">
        <v>0</v>
      </c>
      <c r="GE66" s="610">
        <v>0</v>
      </c>
      <c r="GF66" s="610">
        <v>0</v>
      </c>
      <c r="GG66" s="610">
        <v>0</v>
      </c>
      <c r="GH66" s="610">
        <v>0</v>
      </c>
      <c r="GI66" s="610">
        <v>0</v>
      </c>
      <c r="GJ66" s="558"/>
      <c r="GK66" s="598">
        <v>0</v>
      </c>
      <c r="GL66" s="594"/>
      <c r="GM66" s="594"/>
      <c r="GN66" s="6"/>
      <c r="GO66" s="6"/>
      <c r="GP66" s="6"/>
    </row>
    <row r="67" spans="1:198" s="5" customFormat="1" ht="15" customHeight="1" x14ac:dyDescent="0.25">
      <c r="A67" s="36" t="s">
        <v>784</v>
      </c>
      <c r="B67" s="583"/>
      <c r="C67" s="583"/>
      <c r="D67" s="583"/>
      <c r="E67" s="581"/>
      <c r="F67" s="551">
        <v>0</v>
      </c>
      <c r="G67" s="583"/>
      <c r="H67" s="551"/>
      <c r="I67" s="574">
        <v>0</v>
      </c>
      <c r="J67" s="606"/>
      <c r="K67" s="606"/>
      <c r="L67" s="606"/>
      <c r="M67" s="581"/>
      <c r="N67" s="551">
        <v>0</v>
      </c>
      <c r="O67" s="583"/>
      <c r="P67" s="551"/>
      <c r="Q67" s="574">
        <v>0</v>
      </c>
      <c r="R67" s="551"/>
      <c r="S67" s="551"/>
      <c r="T67" s="606"/>
      <c r="U67" s="581"/>
      <c r="V67" s="551">
        <v>0</v>
      </c>
      <c r="W67" s="551"/>
      <c r="X67" s="551"/>
      <c r="Y67" s="574">
        <v>0</v>
      </c>
      <c r="Z67" s="606"/>
      <c r="AA67" s="606"/>
      <c r="AB67" s="606"/>
      <c r="AC67" s="581"/>
      <c r="AD67" s="551">
        <v>0</v>
      </c>
      <c r="AE67" s="583"/>
      <c r="AF67" s="551"/>
      <c r="AG67" s="574">
        <v>0</v>
      </c>
      <c r="AH67" s="583"/>
      <c r="AI67" s="583"/>
      <c r="AJ67" s="583"/>
      <c r="AK67" s="581"/>
      <c r="AL67" s="551">
        <v>0</v>
      </c>
      <c r="AM67" s="583"/>
      <c r="AN67" s="551"/>
      <c r="AO67" s="574">
        <v>0</v>
      </c>
      <c r="AP67" s="583"/>
      <c r="AQ67" s="583"/>
      <c r="AR67" s="583"/>
      <c r="AS67" s="581"/>
      <c r="AT67" s="551">
        <v>0</v>
      </c>
      <c r="AU67" s="583"/>
      <c r="AV67" s="551"/>
      <c r="AW67" s="574">
        <v>0</v>
      </c>
      <c r="AX67" s="583"/>
      <c r="AY67" s="583"/>
      <c r="AZ67" s="583"/>
      <c r="BA67" s="581"/>
      <c r="BB67" s="551">
        <v>0</v>
      </c>
      <c r="BC67" s="583"/>
      <c r="BD67" s="551"/>
      <c r="BE67" s="574">
        <v>0</v>
      </c>
      <c r="BF67" s="551"/>
      <c r="BG67" s="583"/>
      <c r="BH67" s="551"/>
      <c r="BI67" s="581"/>
      <c r="BJ67" s="551">
        <v>0</v>
      </c>
      <c r="BK67" s="583"/>
      <c r="BL67" s="551"/>
      <c r="BM67" s="574">
        <v>0</v>
      </c>
      <c r="BN67" s="583"/>
      <c r="BO67" s="583"/>
      <c r="BP67" s="583"/>
      <c r="BQ67" s="581"/>
      <c r="BR67" s="551">
        <v>0</v>
      </c>
      <c r="BS67" s="583"/>
      <c r="BT67" s="551"/>
      <c r="BU67" s="574">
        <v>0</v>
      </c>
      <c r="BV67" s="583"/>
      <c r="BW67" s="583">
        <v>100000000</v>
      </c>
      <c r="BX67" s="583"/>
      <c r="BY67" s="581"/>
      <c r="BZ67" s="551">
        <v>0</v>
      </c>
      <c r="CA67" s="583"/>
      <c r="CB67" s="551"/>
      <c r="CC67" s="574">
        <v>100000000</v>
      </c>
      <c r="CD67" s="583"/>
      <c r="CE67" s="583">
        <v>109000000</v>
      </c>
      <c r="CF67" s="583"/>
      <c r="CG67" s="581"/>
      <c r="CH67" s="551">
        <v>0</v>
      </c>
      <c r="CI67" s="583"/>
      <c r="CJ67" s="551"/>
      <c r="CK67" s="574">
        <v>109000000</v>
      </c>
      <c r="CL67" s="583"/>
      <c r="CM67" s="583">
        <v>18500000</v>
      </c>
      <c r="CN67" s="583"/>
      <c r="CO67" s="581"/>
      <c r="CP67" s="551">
        <v>0</v>
      </c>
      <c r="CQ67" s="583"/>
      <c r="CR67" s="551"/>
      <c r="CS67" s="574">
        <v>18500000</v>
      </c>
      <c r="CT67" s="583"/>
      <c r="CU67" s="583"/>
      <c r="CV67" s="583"/>
      <c r="CW67" s="581"/>
      <c r="CX67" s="551">
        <v>0</v>
      </c>
      <c r="CY67" s="583"/>
      <c r="CZ67" s="551"/>
      <c r="DA67" s="574">
        <v>0</v>
      </c>
      <c r="DB67" s="583"/>
      <c r="DC67" s="583"/>
      <c r="DD67" s="558"/>
      <c r="DE67" s="633"/>
      <c r="DF67" s="558">
        <v>0</v>
      </c>
      <c r="DG67" s="583"/>
      <c r="DH67" s="558"/>
      <c r="DI67" s="610">
        <v>0</v>
      </c>
      <c r="DJ67" s="551"/>
      <c r="DK67" s="551"/>
      <c r="DL67" s="606"/>
      <c r="DM67" s="581"/>
      <c r="DN67" s="551">
        <v>0</v>
      </c>
      <c r="DO67" s="551"/>
      <c r="DP67" s="551"/>
      <c r="DQ67" s="574">
        <v>0</v>
      </c>
      <c r="DR67" s="551"/>
      <c r="DS67" s="551"/>
      <c r="DT67" s="606"/>
      <c r="DU67" s="581"/>
      <c r="DV67" s="551">
        <v>0</v>
      </c>
      <c r="DW67" s="551"/>
      <c r="DX67" s="551"/>
      <c r="DY67" s="574">
        <v>0</v>
      </c>
      <c r="DZ67" s="551"/>
      <c r="EA67" s="606"/>
      <c r="EB67" s="606"/>
      <c r="EC67" s="581"/>
      <c r="ED67" s="551">
        <v>0</v>
      </c>
      <c r="EE67" s="583"/>
      <c r="EF67" s="551"/>
      <c r="EG67" s="574">
        <v>0</v>
      </c>
      <c r="EH67" s="606"/>
      <c r="EI67" s="606"/>
      <c r="EJ67" s="606"/>
      <c r="EK67" s="581"/>
      <c r="EL67" s="551">
        <v>0</v>
      </c>
      <c r="EM67" s="583"/>
      <c r="EN67" s="551"/>
      <c r="EO67" s="574">
        <v>0</v>
      </c>
      <c r="EP67" s="551"/>
      <c r="EQ67" s="583"/>
      <c r="ER67" s="606"/>
      <c r="ES67" s="581"/>
      <c r="ET67" s="551">
        <v>0</v>
      </c>
      <c r="EU67" s="583"/>
      <c r="EV67" s="551"/>
      <c r="EW67" s="574">
        <v>0</v>
      </c>
      <c r="EX67" s="551"/>
      <c r="EY67" s="583"/>
      <c r="EZ67" s="606"/>
      <c r="FA67" s="581"/>
      <c r="FB67" s="551">
        <v>0</v>
      </c>
      <c r="FC67" s="583"/>
      <c r="FD67" s="551"/>
      <c r="FE67" s="574">
        <v>0</v>
      </c>
      <c r="FF67" s="551"/>
      <c r="FG67" s="583"/>
      <c r="FH67" s="606"/>
      <c r="FI67" s="581"/>
      <c r="FJ67" s="551">
        <v>0</v>
      </c>
      <c r="FK67" s="583"/>
      <c r="FL67" s="551"/>
      <c r="FM67" s="574">
        <v>0</v>
      </c>
      <c r="FN67" s="551"/>
      <c r="FO67" s="583"/>
      <c r="FP67" s="551"/>
      <c r="FQ67" s="581"/>
      <c r="FR67" s="551">
        <v>0</v>
      </c>
      <c r="FS67" s="583"/>
      <c r="FT67" s="551"/>
      <c r="FU67" s="574">
        <v>0</v>
      </c>
      <c r="FV67" s="559"/>
      <c r="FW67" s="559"/>
      <c r="FX67" s="559"/>
      <c r="FY67" s="633"/>
      <c r="FZ67" s="559">
        <v>0</v>
      </c>
      <c r="GA67" s="559"/>
      <c r="GB67" s="559"/>
      <c r="GC67" s="634">
        <v>0</v>
      </c>
      <c r="GD67" s="610">
        <v>0</v>
      </c>
      <c r="GE67" s="610">
        <v>227500000</v>
      </c>
      <c r="GF67" s="610">
        <v>0</v>
      </c>
      <c r="GG67" s="610">
        <v>0</v>
      </c>
      <c r="GH67" s="610">
        <v>0</v>
      </c>
      <c r="GI67" s="610">
        <v>0</v>
      </c>
      <c r="GJ67" s="558"/>
      <c r="GK67" s="598">
        <v>227500000</v>
      </c>
      <c r="GL67" s="594"/>
      <c r="GM67" s="594"/>
      <c r="GN67" s="6"/>
      <c r="GO67" s="6"/>
      <c r="GP67" s="6"/>
    </row>
    <row r="68" spans="1:198" s="36" customFormat="1" ht="15" customHeight="1" x14ac:dyDescent="0.25">
      <c r="A68" s="127" t="s">
        <v>218</v>
      </c>
      <c r="B68" s="632">
        <v>0</v>
      </c>
      <c r="C68" s="632">
        <v>0</v>
      </c>
      <c r="D68" s="632">
        <v>0</v>
      </c>
      <c r="E68" s="632">
        <v>0</v>
      </c>
      <c r="F68" s="632">
        <v>0</v>
      </c>
      <c r="G68" s="632">
        <v>0</v>
      </c>
      <c r="H68" s="632"/>
      <c r="I68" s="632">
        <v>0</v>
      </c>
      <c r="J68" s="632">
        <v>0</v>
      </c>
      <c r="K68" s="632">
        <v>1000000</v>
      </c>
      <c r="L68" s="632">
        <v>0</v>
      </c>
      <c r="M68" s="632">
        <v>0</v>
      </c>
      <c r="N68" s="632">
        <v>0</v>
      </c>
      <c r="O68" s="632">
        <v>0</v>
      </c>
      <c r="P68" s="632"/>
      <c r="Q68" s="632">
        <v>1000000</v>
      </c>
      <c r="R68" s="632">
        <v>0</v>
      </c>
      <c r="S68" s="632">
        <v>0</v>
      </c>
      <c r="T68" s="632">
        <v>0</v>
      </c>
      <c r="U68" s="632">
        <v>0</v>
      </c>
      <c r="V68" s="632">
        <v>0</v>
      </c>
      <c r="W68" s="632">
        <v>0</v>
      </c>
      <c r="X68" s="632"/>
      <c r="Y68" s="632">
        <v>0</v>
      </c>
      <c r="Z68" s="632">
        <v>0</v>
      </c>
      <c r="AA68" s="632">
        <v>68439492</v>
      </c>
      <c r="AB68" s="632">
        <v>0</v>
      </c>
      <c r="AC68" s="632">
        <v>0</v>
      </c>
      <c r="AD68" s="632">
        <v>0</v>
      </c>
      <c r="AE68" s="632">
        <v>0</v>
      </c>
      <c r="AF68" s="632"/>
      <c r="AG68" s="632">
        <v>68439492</v>
      </c>
      <c r="AH68" s="632">
        <v>0</v>
      </c>
      <c r="AI68" s="632">
        <v>242200000</v>
      </c>
      <c r="AJ68" s="632">
        <v>0</v>
      </c>
      <c r="AK68" s="632">
        <v>0</v>
      </c>
      <c r="AL68" s="632">
        <v>0</v>
      </c>
      <c r="AM68" s="632">
        <v>0</v>
      </c>
      <c r="AN68" s="632"/>
      <c r="AO68" s="632">
        <v>242200000</v>
      </c>
      <c r="AP68" s="632">
        <v>0</v>
      </c>
      <c r="AQ68" s="632">
        <v>0</v>
      </c>
      <c r="AR68" s="632">
        <v>0</v>
      </c>
      <c r="AS68" s="632">
        <v>0</v>
      </c>
      <c r="AT68" s="632">
        <v>0</v>
      </c>
      <c r="AU68" s="632">
        <v>0</v>
      </c>
      <c r="AV68" s="632"/>
      <c r="AW68" s="632">
        <v>0</v>
      </c>
      <c r="AX68" s="632">
        <v>0</v>
      </c>
      <c r="AY68" s="632">
        <v>11988010622</v>
      </c>
      <c r="AZ68" s="632">
        <v>0</v>
      </c>
      <c r="BA68" s="632">
        <v>0</v>
      </c>
      <c r="BB68" s="632">
        <v>0</v>
      </c>
      <c r="BC68" s="632">
        <v>0</v>
      </c>
      <c r="BD68" s="632"/>
      <c r="BE68" s="632">
        <v>11988010622</v>
      </c>
      <c r="BF68" s="632">
        <v>0</v>
      </c>
      <c r="BG68" s="632">
        <v>0</v>
      </c>
      <c r="BH68" s="632">
        <v>0</v>
      </c>
      <c r="BI68" s="632">
        <v>0</v>
      </c>
      <c r="BJ68" s="632">
        <v>0</v>
      </c>
      <c r="BK68" s="632">
        <v>0</v>
      </c>
      <c r="BL68" s="632"/>
      <c r="BM68" s="632">
        <v>0</v>
      </c>
      <c r="BN68" s="632">
        <v>0</v>
      </c>
      <c r="BO68" s="632">
        <v>3066391</v>
      </c>
      <c r="BP68" s="632">
        <v>0</v>
      </c>
      <c r="BQ68" s="632">
        <v>0</v>
      </c>
      <c r="BR68" s="632">
        <v>0</v>
      </c>
      <c r="BS68" s="632">
        <v>0</v>
      </c>
      <c r="BT68" s="632"/>
      <c r="BU68" s="632">
        <v>3066391</v>
      </c>
      <c r="BV68" s="632">
        <v>0</v>
      </c>
      <c r="BW68" s="632">
        <v>3856531865</v>
      </c>
      <c r="BX68" s="632">
        <v>0</v>
      </c>
      <c r="BY68" s="632">
        <v>0</v>
      </c>
      <c r="BZ68" s="632">
        <v>0</v>
      </c>
      <c r="CA68" s="632">
        <v>0</v>
      </c>
      <c r="CB68" s="632"/>
      <c r="CC68" s="632">
        <v>3856531865</v>
      </c>
      <c r="CD68" s="632">
        <v>0</v>
      </c>
      <c r="CE68" s="632">
        <v>109000000</v>
      </c>
      <c r="CF68" s="632">
        <v>0</v>
      </c>
      <c r="CG68" s="632">
        <v>0</v>
      </c>
      <c r="CH68" s="632">
        <v>0</v>
      </c>
      <c r="CI68" s="632">
        <v>0</v>
      </c>
      <c r="CJ68" s="632"/>
      <c r="CK68" s="632">
        <v>109000000</v>
      </c>
      <c r="CL68" s="632">
        <v>0</v>
      </c>
      <c r="CM68" s="632">
        <v>18500000</v>
      </c>
      <c r="CN68" s="632">
        <v>0</v>
      </c>
      <c r="CO68" s="632">
        <v>0</v>
      </c>
      <c r="CP68" s="632">
        <v>0</v>
      </c>
      <c r="CQ68" s="632">
        <v>0</v>
      </c>
      <c r="CR68" s="632"/>
      <c r="CS68" s="632">
        <v>18500000</v>
      </c>
      <c r="CT68" s="632">
        <v>0</v>
      </c>
      <c r="CU68" s="632">
        <v>0</v>
      </c>
      <c r="CV68" s="632">
        <v>0</v>
      </c>
      <c r="CW68" s="632">
        <v>0</v>
      </c>
      <c r="CX68" s="632">
        <v>0</v>
      </c>
      <c r="CY68" s="632">
        <v>0</v>
      </c>
      <c r="CZ68" s="632"/>
      <c r="DA68" s="632">
        <v>0</v>
      </c>
      <c r="DB68" s="632">
        <v>0</v>
      </c>
      <c r="DC68" s="632">
        <v>0</v>
      </c>
      <c r="DD68" s="613">
        <v>0</v>
      </c>
      <c r="DE68" s="613">
        <v>0</v>
      </c>
      <c r="DF68" s="613">
        <v>0</v>
      </c>
      <c r="DG68" s="632">
        <v>0</v>
      </c>
      <c r="DH68" s="613"/>
      <c r="DI68" s="613">
        <v>0</v>
      </c>
      <c r="DJ68" s="632">
        <v>0</v>
      </c>
      <c r="DK68" s="632">
        <v>0</v>
      </c>
      <c r="DL68" s="632">
        <v>0</v>
      </c>
      <c r="DM68" s="632">
        <v>0</v>
      </c>
      <c r="DN68" s="632">
        <v>0</v>
      </c>
      <c r="DO68" s="632">
        <v>0</v>
      </c>
      <c r="DP68" s="632"/>
      <c r="DQ68" s="632">
        <v>0</v>
      </c>
      <c r="DR68" s="632">
        <v>0</v>
      </c>
      <c r="DS68" s="632">
        <v>0</v>
      </c>
      <c r="DT68" s="632">
        <v>0</v>
      </c>
      <c r="DU68" s="632">
        <v>0</v>
      </c>
      <c r="DV68" s="632">
        <v>0</v>
      </c>
      <c r="DW68" s="632">
        <v>0</v>
      </c>
      <c r="DX68" s="632"/>
      <c r="DY68" s="632">
        <v>0</v>
      </c>
      <c r="DZ68" s="632">
        <v>0</v>
      </c>
      <c r="EA68" s="632">
        <v>0</v>
      </c>
      <c r="EB68" s="632">
        <v>0</v>
      </c>
      <c r="EC68" s="632">
        <v>0</v>
      </c>
      <c r="ED68" s="632">
        <v>0</v>
      </c>
      <c r="EE68" s="632">
        <v>0</v>
      </c>
      <c r="EF68" s="632"/>
      <c r="EG68" s="632">
        <v>0</v>
      </c>
      <c r="EH68" s="632">
        <v>0</v>
      </c>
      <c r="EI68" s="632">
        <v>0</v>
      </c>
      <c r="EJ68" s="632">
        <v>0</v>
      </c>
      <c r="EK68" s="632">
        <v>0</v>
      </c>
      <c r="EL68" s="632">
        <v>0</v>
      </c>
      <c r="EM68" s="632">
        <v>0</v>
      </c>
      <c r="EN68" s="632"/>
      <c r="EO68" s="632">
        <v>0</v>
      </c>
      <c r="EP68" s="632">
        <v>0</v>
      </c>
      <c r="EQ68" s="632">
        <v>0</v>
      </c>
      <c r="ER68" s="632">
        <v>0</v>
      </c>
      <c r="ES68" s="632">
        <v>0</v>
      </c>
      <c r="ET68" s="632">
        <v>0</v>
      </c>
      <c r="EU68" s="632">
        <v>0</v>
      </c>
      <c r="EV68" s="632"/>
      <c r="EW68" s="632">
        <v>0</v>
      </c>
      <c r="EX68" s="632">
        <v>0</v>
      </c>
      <c r="EY68" s="632">
        <v>0</v>
      </c>
      <c r="EZ68" s="632">
        <v>0</v>
      </c>
      <c r="FA68" s="632">
        <v>0</v>
      </c>
      <c r="FB68" s="632">
        <v>0</v>
      </c>
      <c r="FC68" s="632">
        <v>0</v>
      </c>
      <c r="FD68" s="632"/>
      <c r="FE68" s="632">
        <v>0</v>
      </c>
      <c r="FF68" s="632">
        <v>0</v>
      </c>
      <c r="FG68" s="632">
        <v>0</v>
      </c>
      <c r="FH68" s="632">
        <v>0</v>
      </c>
      <c r="FI68" s="632">
        <v>0</v>
      </c>
      <c r="FJ68" s="632">
        <v>0</v>
      </c>
      <c r="FK68" s="632">
        <v>0</v>
      </c>
      <c r="FL68" s="632"/>
      <c r="FM68" s="632">
        <v>0</v>
      </c>
      <c r="FN68" s="632">
        <v>0</v>
      </c>
      <c r="FO68" s="632">
        <v>0</v>
      </c>
      <c r="FP68" s="632">
        <v>0</v>
      </c>
      <c r="FQ68" s="632">
        <v>0</v>
      </c>
      <c r="FR68" s="632">
        <v>0</v>
      </c>
      <c r="FS68" s="632">
        <v>0</v>
      </c>
      <c r="FT68" s="632"/>
      <c r="FU68" s="632">
        <v>0</v>
      </c>
      <c r="FV68" s="613">
        <v>0</v>
      </c>
      <c r="FW68" s="613">
        <v>0</v>
      </c>
      <c r="FX68" s="613">
        <v>0</v>
      </c>
      <c r="FY68" s="613">
        <v>0</v>
      </c>
      <c r="FZ68" s="613">
        <v>0</v>
      </c>
      <c r="GA68" s="613">
        <v>0</v>
      </c>
      <c r="GB68" s="613"/>
      <c r="GC68" s="613">
        <v>0</v>
      </c>
      <c r="GD68" s="613">
        <v>0</v>
      </c>
      <c r="GE68" s="613">
        <v>16286748370</v>
      </c>
      <c r="GF68" s="613">
        <v>0</v>
      </c>
      <c r="GG68" s="613">
        <v>0</v>
      </c>
      <c r="GH68" s="613">
        <v>0</v>
      </c>
      <c r="GI68" s="613">
        <v>0</v>
      </c>
      <c r="GJ68" s="613"/>
      <c r="GK68" s="613">
        <v>16286748370</v>
      </c>
      <c r="GL68" s="564"/>
      <c r="GM68" s="564"/>
      <c r="GN68" s="35"/>
      <c r="GO68" s="35"/>
      <c r="GP68" s="35"/>
    </row>
    <row r="69" spans="1:198" s="5" customFormat="1" ht="15" customHeight="1" x14ac:dyDescent="0.25">
      <c r="A69" s="36" t="s">
        <v>214</v>
      </c>
      <c r="B69" s="583"/>
      <c r="C69" s="583"/>
      <c r="D69" s="583"/>
      <c r="E69" s="617"/>
      <c r="F69" s="587">
        <v>0</v>
      </c>
      <c r="G69" s="583"/>
      <c r="H69" s="587"/>
      <c r="I69" s="574">
        <v>0</v>
      </c>
      <c r="J69" s="626"/>
      <c r="K69" s="626"/>
      <c r="L69" s="626"/>
      <c r="M69" s="617"/>
      <c r="N69" s="587">
        <v>0</v>
      </c>
      <c r="O69" s="583"/>
      <c r="P69" s="587"/>
      <c r="Q69" s="574">
        <v>0</v>
      </c>
      <c r="R69" s="587"/>
      <c r="S69" s="587"/>
      <c r="T69" s="626"/>
      <c r="U69" s="617"/>
      <c r="V69" s="556">
        <v>0</v>
      </c>
      <c r="W69" s="587"/>
      <c r="X69" s="556"/>
      <c r="Y69" s="574">
        <v>0</v>
      </c>
      <c r="Z69" s="626"/>
      <c r="AA69" s="626"/>
      <c r="AB69" s="626"/>
      <c r="AC69" s="617"/>
      <c r="AD69" s="587">
        <v>0</v>
      </c>
      <c r="AE69" s="583"/>
      <c r="AF69" s="587"/>
      <c r="AG69" s="574">
        <v>0</v>
      </c>
      <c r="AH69" s="583"/>
      <c r="AI69" s="583"/>
      <c r="AJ69" s="583"/>
      <c r="AK69" s="617"/>
      <c r="AL69" s="587">
        <v>0</v>
      </c>
      <c r="AM69" s="583"/>
      <c r="AN69" s="587"/>
      <c r="AO69" s="574">
        <v>0</v>
      </c>
      <c r="AP69" s="583"/>
      <c r="AQ69" s="583"/>
      <c r="AR69" s="583"/>
      <c r="AS69" s="617"/>
      <c r="AT69" s="587">
        <v>0</v>
      </c>
      <c r="AU69" s="583"/>
      <c r="AV69" s="587"/>
      <c r="AW69" s="574">
        <v>0</v>
      </c>
      <c r="AX69" s="583"/>
      <c r="AY69" s="583"/>
      <c r="AZ69" s="583"/>
      <c r="BA69" s="617"/>
      <c r="BB69" s="587">
        <v>0</v>
      </c>
      <c r="BC69" s="583"/>
      <c r="BD69" s="587"/>
      <c r="BE69" s="574">
        <v>0</v>
      </c>
      <c r="BF69" s="587"/>
      <c r="BG69" s="583"/>
      <c r="BH69" s="587"/>
      <c r="BI69" s="617"/>
      <c r="BJ69" s="587">
        <v>0</v>
      </c>
      <c r="BK69" s="583"/>
      <c r="BL69" s="587"/>
      <c r="BM69" s="574">
        <v>0</v>
      </c>
      <c r="BN69" s="583"/>
      <c r="BO69" s="583"/>
      <c r="BP69" s="583"/>
      <c r="BQ69" s="617"/>
      <c r="BR69" s="587">
        <v>0</v>
      </c>
      <c r="BS69" s="583"/>
      <c r="BT69" s="587"/>
      <c r="BU69" s="574">
        <v>0</v>
      </c>
      <c r="BV69" s="583"/>
      <c r="BW69" s="583">
        <v>1695429819</v>
      </c>
      <c r="BX69" s="583"/>
      <c r="BY69" s="617"/>
      <c r="BZ69" s="587">
        <v>0</v>
      </c>
      <c r="CA69" s="583"/>
      <c r="CB69" s="587"/>
      <c r="CC69" s="574">
        <v>1695429819</v>
      </c>
      <c r="CD69" s="583"/>
      <c r="CE69" s="583"/>
      <c r="CF69" s="583"/>
      <c r="CG69" s="617"/>
      <c r="CH69" s="587">
        <v>0</v>
      </c>
      <c r="CI69" s="583"/>
      <c r="CJ69" s="587"/>
      <c r="CK69" s="574">
        <v>0</v>
      </c>
      <c r="CL69" s="583"/>
      <c r="CM69" s="583"/>
      <c r="CN69" s="583"/>
      <c r="CO69" s="617"/>
      <c r="CP69" s="587">
        <v>0</v>
      </c>
      <c r="CQ69" s="583"/>
      <c r="CR69" s="587"/>
      <c r="CS69" s="574">
        <v>0</v>
      </c>
      <c r="CT69" s="583"/>
      <c r="CU69" s="583"/>
      <c r="CV69" s="583"/>
      <c r="CW69" s="617"/>
      <c r="CX69" s="587">
        <v>0</v>
      </c>
      <c r="CY69" s="583"/>
      <c r="CZ69" s="587"/>
      <c r="DA69" s="574">
        <v>0</v>
      </c>
      <c r="DB69" s="587"/>
      <c r="DC69" s="587"/>
      <c r="DD69" s="587"/>
      <c r="DE69" s="591"/>
      <c r="DF69" s="587">
        <v>0</v>
      </c>
      <c r="DG69" s="583"/>
      <c r="DH69" s="587"/>
      <c r="DI69" s="574">
        <v>0</v>
      </c>
      <c r="DJ69" s="587"/>
      <c r="DK69" s="587"/>
      <c r="DL69" s="626"/>
      <c r="DM69" s="617"/>
      <c r="DN69" s="556">
        <v>0</v>
      </c>
      <c r="DO69" s="587"/>
      <c r="DP69" s="556"/>
      <c r="DQ69" s="574">
        <v>0</v>
      </c>
      <c r="DR69" s="587"/>
      <c r="DS69" s="587"/>
      <c r="DT69" s="626"/>
      <c r="DU69" s="617"/>
      <c r="DV69" s="556">
        <v>0</v>
      </c>
      <c r="DW69" s="587"/>
      <c r="DX69" s="556"/>
      <c r="DY69" s="574">
        <v>0</v>
      </c>
      <c r="DZ69" s="587"/>
      <c r="EA69" s="626"/>
      <c r="EB69" s="626"/>
      <c r="EC69" s="617"/>
      <c r="ED69" s="587">
        <v>0</v>
      </c>
      <c r="EE69" s="583"/>
      <c r="EF69" s="587"/>
      <c r="EG69" s="574">
        <v>0</v>
      </c>
      <c r="EH69" s="626"/>
      <c r="EI69" s="626"/>
      <c r="EJ69" s="626"/>
      <c r="EK69" s="617"/>
      <c r="EL69" s="587">
        <v>0</v>
      </c>
      <c r="EM69" s="583"/>
      <c r="EN69" s="587"/>
      <c r="EO69" s="574">
        <v>0</v>
      </c>
      <c r="EP69" s="587"/>
      <c r="EQ69" s="583"/>
      <c r="ER69" s="626"/>
      <c r="ES69" s="617"/>
      <c r="ET69" s="587">
        <v>0</v>
      </c>
      <c r="EU69" s="583"/>
      <c r="EV69" s="587"/>
      <c r="EW69" s="574">
        <v>0</v>
      </c>
      <c r="EX69" s="587"/>
      <c r="EY69" s="583"/>
      <c r="EZ69" s="626"/>
      <c r="FA69" s="617"/>
      <c r="FB69" s="587">
        <v>0</v>
      </c>
      <c r="FC69" s="583"/>
      <c r="FD69" s="587"/>
      <c r="FE69" s="574">
        <v>0</v>
      </c>
      <c r="FF69" s="587"/>
      <c r="FG69" s="583"/>
      <c r="FH69" s="626"/>
      <c r="FI69" s="617"/>
      <c r="FJ69" s="587">
        <v>0</v>
      </c>
      <c r="FK69" s="583"/>
      <c r="FL69" s="587"/>
      <c r="FM69" s="574">
        <v>0</v>
      </c>
      <c r="FN69" s="587"/>
      <c r="FO69" s="583"/>
      <c r="FP69" s="587"/>
      <c r="FQ69" s="617"/>
      <c r="FR69" s="587">
        <v>0</v>
      </c>
      <c r="FS69" s="583"/>
      <c r="FT69" s="587"/>
      <c r="FU69" s="574">
        <v>0</v>
      </c>
      <c r="FV69" s="556"/>
      <c r="FW69" s="556"/>
      <c r="FX69" s="556"/>
      <c r="FY69" s="591"/>
      <c r="FZ69" s="556">
        <v>0</v>
      </c>
      <c r="GA69" s="556"/>
      <c r="GB69" s="556"/>
      <c r="GC69" s="573">
        <v>0</v>
      </c>
      <c r="GD69" s="610">
        <v>0</v>
      </c>
      <c r="GE69" s="610">
        <v>1695429819</v>
      </c>
      <c r="GF69" s="610">
        <v>0</v>
      </c>
      <c r="GG69" s="610">
        <v>0</v>
      </c>
      <c r="GH69" s="610">
        <v>0</v>
      </c>
      <c r="GI69" s="610">
        <v>0</v>
      </c>
      <c r="GJ69" s="588"/>
      <c r="GK69" s="598">
        <v>1695429819</v>
      </c>
      <c r="GL69" s="594"/>
      <c r="GM69" s="594"/>
      <c r="GN69" s="6"/>
      <c r="GO69" s="6"/>
      <c r="GP69" s="6"/>
    </row>
    <row r="70" spans="1:198" s="5" customFormat="1" hidden="1" x14ac:dyDescent="0.25">
      <c r="A70" s="36" t="s">
        <v>785</v>
      </c>
      <c r="B70" s="606"/>
      <c r="C70" s="606"/>
      <c r="D70" s="606"/>
      <c r="E70" s="581"/>
      <c r="F70" s="574"/>
      <c r="G70" s="606"/>
      <c r="H70" s="574"/>
      <c r="I70" s="574"/>
      <c r="J70" s="606"/>
      <c r="K70" s="606"/>
      <c r="L70" s="606"/>
      <c r="M70" s="581"/>
      <c r="N70" s="574"/>
      <c r="O70" s="606"/>
      <c r="P70" s="574"/>
      <c r="Q70" s="574"/>
      <c r="R70" s="574"/>
      <c r="S70" s="574"/>
      <c r="T70" s="606"/>
      <c r="U70" s="581"/>
      <c r="V70" s="574"/>
      <c r="W70" s="574"/>
      <c r="X70" s="574"/>
      <c r="Y70" s="574"/>
      <c r="Z70" s="606"/>
      <c r="AA70" s="606"/>
      <c r="AB70" s="606"/>
      <c r="AC70" s="581"/>
      <c r="AD70" s="574"/>
      <c r="AE70" s="606"/>
      <c r="AF70" s="574"/>
      <c r="AG70" s="574"/>
      <c r="AH70" s="606"/>
      <c r="AI70" s="606"/>
      <c r="AJ70" s="606"/>
      <c r="AK70" s="581"/>
      <c r="AL70" s="574"/>
      <c r="AM70" s="606"/>
      <c r="AN70" s="574"/>
      <c r="AO70" s="574"/>
      <c r="AP70" s="606"/>
      <c r="AQ70" s="606"/>
      <c r="AR70" s="606"/>
      <c r="AS70" s="581"/>
      <c r="AT70" s="574"/>
      <c r="AU70" s="606"/>
      <c r="AV70" s="574"/>
      <c r="AW70" s="574"/>
      <c r="AX70" s="606"/>
      <c r="AY70" s="606"/>
      <c r="AZ70" s="606"/>
      <c r="BA70" s="581"/>
      <c r="BB70" s="574"/>
      <c r="BC70" s="606"/>
      <c r="BD70" s="574"/>
      <c r="BE70" s="574"/>
      <c r="BF70" s="574"/>
      <c r="BG70" s="606"/>
      <c r="BH70" s="606"/>
      <c r="BI70" s="581"/>
      <c r="BJ70" s="574"/>
      <c r="BK70" s="606"/>
      <c r="BL70" s="574"/>
      <c r="BM70" s="574"/>
      <c r="BN70" s="606"/>
      <c r="BO70" s="606"/>
      <c r="BP70" s="606"/>
      <c r="BQ70" s="581"/>
      <c r="BR70" s="574"/>
      <c r="BS70" s="606"/>
      <c r="BT70" s="574"/>
      <c r="BU70" s="574"/>
      <c r="BV70" s="606"/>
      <c r="BW70" s="606"/>
      <c r="BX70" s="606"/>
      <c r="BY70" s="581"/>
      <c r="BZ70" s="574"/>
      <c r="CA70" s="606"/>
      <c r="CB70" s="574"/>
      <c r="CC70" s="574"/>
      <c r="CD70" s="606"/>
      <c r="CE70" s="606"/>
      <c r="CF70" s="606"/>
      <c r="CG70" s="581"/>
      <c r="CH70" s="574"/>
      <c r="CI70" s="606"/>
      <c r="CJ70" s="574"/>
      <c r="CK70" s="574"/>
      <c r="CL70" s="606"/>
      <c r="CM70" s="606"/>
      <c r="CN70" s="606"/>
      <c r="CO70" s="581"/>
      <c r="CP70" s="574"/>
      <c r="CQ70" s="606"/>
      <c r="CR70" s="574"/>
      <c r="CS70" s="574"/>
      <c r="CT70" s="606"/>
      <c r="CU70" s="606"/>
      <c r="CV70" s="606"/>
      <c r="CW70" s="581"/>
      <c r="CX70" s="574"/>
      <c r="CY70" s="606"/>
      <c r="CZ70" s="574"/>
      <c r="DA70" s="574"/>
      <c r="DB70" s="574"/>
      <c r="DC70" s="574"/>
      <c r="DD70" s="574"/>
      <c r="DE70" s="607"/>
      <c r="DF70" s="574"/>
      <c r="DG70" s="606"/>
      <c r="DH70" s="574"/>
      <c r="DI70" s="574"/>
      <c r="DJ70" s="574"/>
      <c r="DK70" s="574"/>
      <c r="DL70" s="606"/>
      <c r="DM70" s="581"/>
      <c r="DN70" s="574"/>
      <c r="DO70" s="574"/>
      <c r="DP70" s="574"/>
      <c r="DQ70" s="574"/>
      <c r="DR70" s="574"/>
      <c r="DS70" s="574"/>
      <c r="DT70" s="606"/>
      <c r="DU70" s="581"/>
      <c r="DV70" s="574"/>
      <c r="DW70" s="574"/>
      <c r="DX70" s="574"/>
      <c r="DY70" s="574"/>
      <c r="DZ70" s="574"/>
      <c r="EA70" s="606"/>
      <c r="EB70" s="606"/>
      <c r="EC70" s="581"/>
      <c r="ED70" s="574"/>
      <c r="EE70" s="606"/>
      <c r="EF70" s="574"/>
      <c r="EG70" s="574"/>
      <c r="EH70" s="606"/>
      <c r="EI70" s="606"/>
      <c r="EJ70" s="606"/>
      <c r="EK70" s="581"/>
      <c r="EL70" s="574"/>
      <c r="EM70" s="606"/>
      <c r="EN70" s="574"/>
      <c r="EO70" s="574"/>
      <c r="EP70" s="574"/>
      <c r="EQ70" s="606"/>
      <c r="ER70" s="606"/>
      <c r="ES70" s="581"/>
      <c r="ET70" s="574"/>
      <c r="EU70" s="606"/>
      <c r="EV70" s="574"/>
      <c r="EW70" s="574"/>
      <c r="EX70" s="574"/>
      <c r="EY70" s="606"/>
      <c r="EZ70" s="606"/>
      <c r="FA70" s="581"/>
      <c r="FB70" s="574"/>
      <c r="FC70" s="606"/>
      <c r="FD70" s="574"/>
      <c r="FE70" s="574"/>
      <c r="FF70" s="574"/>
      <c r="FG70" s="606"/>
      <c r="FH70" s="606"/>
      <c r="FI70" s="581"/>
      <c r="FJ70" s="574"/>
      <c r="FK70" s="606"/>
      <c r="FL70" s="574"/>
      <c r="FM70" s="574"/>
      <c r="FN70" s="574"/>
      <c r="FO70" s="606"/>
      <c r="FP70" s="606"/>
      <c r="FQ70" s="581"/>
      <c r="FR70" s="574"/>
      <c r="FS70" s="606"/>
      <c r="FT70" s="574"/>
      <c r="FU70" s="574"/>
      <c r="FV70" s="573"/>
      <c r="FW70" s="573"/>
      <c r="FX70" s="573"/>
      <c r="FY70" s="607"/>
      <c r="FZ70" s="573"/>
      <c r="GA70" s="573"/>
      <c r="GB70" s="573"/>
      <c r="GC70" s="573"/>
      <c r="GD70" s="610">
        <v>0</v>
      </c>
      <c r="GE70" s="610">
        <v>0</v>
      </c>
      <c r="GF70" s="610">
        <v>0</v>
      </c>
      <c r="GG70" s="610">
        <v>0</v>
      </c>
      <c r="GH70" s="610">
        <v>0</v>
      </c>
      <c r="GI70" s="610">
        <v>0</v>
      </c>
      <c r="GJ70" s="610"/>
      <c r="GK70" s="598"/>
      <c r="GL70" s="594"/>
      <c r="GM70" s="594"/>
      <c r="GN70" s="6"/>
      <c r="GO70" s="6"/>
      <c r="GP70" s="6"/>
    </row>
    <row r="71" spans="1:198" s="5" customFormat="1" ht="15" customHeight="1" x14ac:dyDescent="0.25">
      <c r="A71" s="36" t="s">
        <v>444</v>
      </c>
      <c r="B71" s="583"/>
      <c r="C71" s="583"/>
      <c r="D71" s="583"/>
      <c r="E71" s="581"/>
      <c r="F71" s="551">
        <v>0</v>
      </c>
      <c r="G71" s="583"/>
      <c r="H71" s="551"/>
      <c r="I71" s="574">
        <v>0</v>
      </c>
      <c r="J71" s="612"/>
      <c r="K71" s="612"/>
      <c r="L71" s="612"/>
      <c r="M71" s="581"/>
      <c r="N71" s="551">
        <v>0</v>
      </c>
      <c r="O71" s="583"/>
      <c r="P71" s="551"/>
      <c r="Q71" s="574">
        <v>0</v>
      </c>
      <c r="R71" s="551"/>
      <c r="S71" s="551"/>
      <c r="T71" s="612"/>
      <c r="U71" s="581"/>
      <c r="V71" s="552">
        <v>0</v>
      </c>
      <c r="W71" s="551"/>
      <c r="X71" s="552"/>
      <c r="Y71" s="574">
        <v>0</v>
      </c>
      <c r="Z71" s="612"/>
      <c r="AA71" s="612"/>
      <c r="AB71" s="612"/>
      <c r="AC71" s="581"/>
      <c r="AD71" s="551">
        <v>0</v>
      </c>
      <c r="AE71" s="583"/>
      <c r="AF71" s="551"/>
      <c r="AG71" s="574">
        <v>0</v>
      </c>
      <c r="AH71" s="583"/>
      <c r="AI71" s="583"/>
      <c r="AJ71" s="583"/>
      <c r="AK71" s="581"/>
      <c r="AL71" s="587">
        <v>0</v>
      </c>
      <c r="AM71" s="583"/>
      <c r="AN71" s="587"/>
      <c r="AO71" s="574">
        <v>0</v>
      </c>
      <c r="AP71" s="583"/>
      <c r="AQ71" s="583"/>
      <c r="AR71" s="583"/>
      <c r="AS71" s="581"/>
      <c r="AT71" s="587">
        <v>0</v>
      </c>
      <c r="AU71" s="583"/>
      <c r="AV71" s="587"/>
      <c r="AW71" s="574">
        <v>0</v>
      </c>
      <c r="AX71" s="583"/>
      <c r="AY71" s="583"/>
      <c r="AZ71" s="583"/>
      <c r="BA71" s="581"/>
      <c r="BB71" s="587">
        <v>0</v>
      </c>
      <c r="BC71" s="583"/>
      <c r="BD71" s="587"/>
      <c r="BE71" s="574">
        <v>0</v>
      </c>
      <c r="BF71" s="587"/>
      <c r="BG71" s="583"/>
      <c r="BH71" s="587"/>
      <c r="BI71" s="581"/>
      <c r="BJ71" s="587">
        <v>0</v>
      </c>
      <c r="BK71" s="583"/>
      <c r="BL71" s="587"/>
      <c r="BM71" s="574">
        <v>0</v>
      </c>
      <c r="BN71" s="583"/>
      <c r="BO71" s="583"/>
      <c r="BP71" s="583"/>
      <c r="BQ71" s="581"/>
      <c r="BR71" s="587">
        <v>0</v>
      </c>
      <c r="BS71" s="583"/>
      <c r="BT71" s="587"/>
      <c r="BU71" s="574">
        <v>0</v>
      </c>
      <c r="BV71" s="583"/>
      <c r="BW71" s="583"/>
      <c r="BX71" s="583"/>
      <c r="BY71" s="581"/>
      <c r="BZ71" s="587">
        <v>0</v>
      </c>
      <c r="CA71" s="583"/>
      <c r="CB71" s="587"/>
      <c r="CC71" s="574">
        <v>0</v>
      </c>
      <c r="CD71" s="583"/>
      <c r="CE71" s="583"/>
      <c r="CF71" s="583"/>
      <c r="CG71" s="581"/>
      <c r="CH71" s="587">
        <v>0</v>
      </c>
      <c r="CI71" s="583"/>
      <c r="CJ71" s="587"/>
      <c r="CK71" s="574">
        <v>0</v>
      </c>
      <c r="CL71" s="583"/>
      <c r="CM71" s="583"/>
      <c r="CN71" s="583"/>
      <c r="CO71" s="581"/>
      <c r="CP71" s="587">
        <v>0</v>
      </c>
      <c r="CQ71" s="583"/>
      <c r="CR71" s="587"/>
      <c r="CS71" s="574">
        <v>0</v>
      </c>
      <c r="CT71" s="583"/>
      <c r="CU71" s="583"/>
      <c r="CV71" s="583"/>
      <c r="CW71" s="581"/>
      <c r="CX71" s="587">
        <v>0</v>
      </c>
      <c r="CY71" s="583"/>
      <c r="CZ71" s="587"/>
      <c r="DA71" s="574">
        <v>0</v>
      </c>
      <c r="DB71" s="551"/>
      <c r="DC71" s="551"/>
      <c r="DD71" s="551"/>
      <c r="DE71" s="566"/>
      <c r="DF71" s="551">
        <v>0</v>
      </c>
      <c r="DG71" s="583"/>
      <c r="DH71" s="551"/>
      <c r="DI71" s="574">
        <v>0</v>
      </c>
      <c r="DJ71" s="551"/>
      <c r="DK71" s="551"/>
      <c r="DL71" s="612"/>
      <c r="DM71" s="581"/>
      <c r="DN71" s="552">
        <v>0</v>
      </c>
      <c r="DO71" s="551"/>
      <c r="DP71" s="552"/>
      <c r="DQ71" s="574">
        <v>0</v>
      </c>
      <c r="DR71" s="551"/>
      <c r="DS71" s="551"/>
      <c r="DT71" s="612"/>
      <c r="DU71" s="581"/>
      <c r="DV71" s="552">
        <v>0</v>
      </c>
      <c r="DW71" s="551"/>
      <c r="DX71" s="552"/>
      <c r="DY71" s="574">
        <v>0</v>
      </c>
      <c r="DZ71" s="551"/>
      <c r="EA71" s="612"/>
      <c r="EB71" s="612"/>
      <c r="EC71" s="581"/>
      <c r="ED71" s="551">
        <v>0</v>
      </c>
      <c r="EE71" s="583"/>
      <c r="EF71" s="551"/>
      <c r="EG71" s="574">
        <v>0</v>
      </c>
      <c r="EH71" s="612"/>
      <c r="EI71" s="612"/>
      <c r="EJ71" s="612"/>
      <c r="EK71" s="581"/>
      <c r="EL71" s="551">
        <v>0</v>
      </c>
      <c r="EM71" s="583"/>
      <c r="EN71" s="551"/>
      <c r="EO71" s="574">
        <v>0</v>
      </c>
      <c r="EP71" s="551"/>
      <c r="EQ71" s="583"/>
      <c r="ER71" s="612"/>
      <c r="ES71" s="581"/>
      <c r="ET71" s="551">
        <v>0</v>
      </c>
      <c r="EU71" s="583"/>
      <c r="EV71" s="551"/>
      <c r="EW71" s="574">
        <v>0</v>
      </c>
      <c r="EX71" s="551"/>
      <c r="EY71" s="583"/>
      <c r="EZ71" s="612"/>
      <c r="FA71" s="581"/>
      <c r="FB71" s="551">
        <v>0</v>
      </c>
      <c r="FC71" s="583"/>
      <c r="FD71" s="551"/>
      <c r="FE71" s="574">
        <v>0</v>
      </c>
      <c r="FF71" s="551"/>
      <c r="FG71" s="583"/>
      <c r="FH71" s="612"/>
      <c r="FI71" s="581"/>
      <c r="FJ71" s="551">
        <v>0</v>
      </c>
      <c r="FK71" s="583"/>
      <c r="FL71" s="551"/>
      <c r="FM71" s="574">
        <v>0</v>
      </c>
      <c r="FN71" s="587"/>
      <c r="FO71" s="583"/>
      <c r="FP71" s="587"/>
      <c r="FQ71" s="581"/>
      <c r="FR71" s="587">
        <v>0</v>
      </c>
      <c r="FS71" s="583"/>
      <c r="FT71" s="587"/>
      <c r="FU71" s="574">
        <v>0</v>
      </c>
      <c r="FV71" s="552"/>
      <c r="FW71" s="552"/>
      <c r="FX71" s="552"/>
      <c r="FY71" s="566"/>
      <c r="FZ71" s="552">
        <v>0</v>
      </c>
      <c r="GA71" s="552"/>
      <c r="GB71" s="552"/>
      <c r="GC71" s="573">
        <v>0</v>
      </c>
      <c r="GD71" s="610">
        <v>0</v>
      </c>
      <c r="GE71" s="610">
        <v>0</v>
      </c>
      <c r="GF71" s="610">
        <v>0</v>
      </c>
      <c r="GG71" s="610">
        <v>0</v>
      </c>
      <c r="GH71" s="610">
        <v>0</v>
      </c>
      <c r="GI71" s="610">
        <v>0</v>
      </c>
      <c r="GJ71" s="558"/>
      <c r="GK71" s="598">
        <v>0</v>
      </c>
      <c r="GL71" s="594"/>
      <c r="GM71" s="594"/>
      <c r="GN71" s="6"/>
      <c r="GO71" s="6"/>
      <c r="GP71" s="6"/>
    </row>
    <row r="72" spans="1:198" s="5" customFormat="1" ht="15" customHeight="1" x14ac:dyDescent="0.25">
      <c r="A72" s="36" t="s">
        <v>428</v>
      </c>
      <c r="B72" s="583"/>
      <c r="C72" s="583"/>
      <c r="D72" s="583"/>
      <c r="E72" s="581"/>
      <c r="F72" s="551">
        <v>0</v>
      </c>
      <c r="G72" s="583"/>
      <c r="H72" s="551"/>
      <c r="I72" s="574">
        <v>0</v>
      </c>
      <c r="J72" s="612"/>
      <c r="K72" s="612"/>
      <c r="L72" s="612"/>
      <c r="M72" s="581"/>
      <c r="N72" s="551">
        <v>0</v>
      </c>
      <c r="O72" s="583"/>
      <c r="P72" s="551"/>
      <c r="Q72" s="574">
        <v>0</v>
      </c>
      <c r="R72" s="551"/>
      <c r="S72" s="551"/>
      <c r="T72" s="612"/>
      <c r="U72" s="581"/>
      <c r="V72" s="552">
        <v>0</v>
      </c>
      <c r="W72" s="551"/>
      <c r="X72" s="552"/>
      <c r="Y72" s="574">
        <v>0</v>
      </c>
      <c r="Z72" s="612"/>
      <c r="AA72" s="612"/>
      <c r="AB72" s="612"/>
      <c r="AC72" s="581"/>
      <c r="AD72" s="551">
        <v>0</v>
      </c>
      <c r="AE72" s="583"/>
      <c r="AF72" s="551"/>
      <c r="AG72" s="574">
        <v>0</v>
      </c>
      <c r="AH72" s="583"/>
      <c r="AI72" s="583"/>
      <c r="AJ72" s="583"/>
      <c r="AK72" s="581"/>
      <c r="AL72" s="587">
        <v>0</v>
      </c>
      <c r="AM72" s="583"/>
      <c r="AN72" s="587"/>
      <c r="AO72" s="574">
        <v>0</v>
      </c>
      <c r="AP72" s="583"/>
      <c r="AQ72" s="583"/>
      <c r="AR72" s="583"/>
      <c r="AS72" s="581"/>
      <c r="AT72" s="587">
        <v>0</v>
      </c>
      <c r="AU72" s="583"/>
      <c r="AV72" s="587"/>
      <c r="AW72" s="574">
        <v>0</v>
      </c>
      <c r="AX72" s="583"/>
      <c r="AY72" s="583"/>
      <c r="AZ72" s="583"/>
      <c r="BA72" s="581"/>
      <c r="BB72" s="587">
        <v>0</v>
      </c>
      <c r="BC72" s="583"/>
      <c r="BD72" s="587"/>
      <c r="BE72" s="574">
        <v>0</v>
      </c>
      <c r="BF72" s="587"/>
      <c r="BG72" s="583"/>
      <c r="BH72" s="587"/>
      <c r="BI72" s="581"/>
      <c r="BJ72" s="587">
        <v>0</v>
      </c>
      <c r="BK72" s="583"/>
      <c r="BL72" s="587"/>
      <c r="BM72" s="574">
        <v>0</v>
      </c>
      <c r="BN72" s="583"/>
      <c r="BO72" s="583"/>
      <c r="BP72" s="583"/>
      <c r="BQ72" s="581"/>
      <c r="BR72" s="587">
        <v>0</v>
      </c>
      <c r="BS72" s="583"/>
      <c r="BT72" s="587"/>
      <c r="BU72" s="574">
        <v>0</v>
      </c>
      <c r="BV72" s="583"/>
      <c r="BW72" s="583"/>
      <c r="BX72" s="583"/>
      <c r="BY72" s="581"/>
      <c r="BZ72" s="587">
        <v>0</v>
      </c>
      <c r="CA72" s="583"/>
      <c r="CB72" s="587"/>
      <c r="CC72" s="574">
        <v>0</v>
      </c>
      <c r="CD72" s="583"/>
      <c r="CE72" s="583"/>
      <c r="CF72" s="583"/>
      <c r="CG72" s="581"/>
      <c r="CH72" s="587">
        <v>0</v>
      </c>
      <c r="CI72" s="583"/>
      <c r="CJ72" s="587"/>
      <c r="CK72" s="574">
        <v>0</v>
      </c>
      <c r="CL72" s="583"/>
      <c r="CM72" s="583"/>
      <c r="CN72" s="583"/>
      <c r="CO72" s="581"/>
      <c r="CP72" s="587">
        <v>0</v>
      </c>
      <c r="CQ72" s="583"/>
      <c r="CR72" s="587"/>
      <c r="CS72" s="574">
        <v>0</v>
      </c>
      <c r="CT72" s="583"/>
      <c r="CU72" s="583"/>
      <c r="CV72" s="583"/>
      <c r="CW72" s="581"/>
      <c r="CX72" s="587">
        <v>0</v>
      </c>
      <c r="CY72" s="583"/>
      <c r="CZ72" s="587"/>
      <c r="DA72" s="574">
        <v>0</v>
      </c>
      <c r="DB72" s="551"/>
      <c r="DC72" s="551"/>
      <c r="DD72" s="551"/>
      <c r="DE72" s="566"/>
      <c r="DF72" s="551">
        <v>0</v>
      </c>
      <c r="DG72" s="583"/>
      <c r="DH72" s="551"/>
      <c r="DI72" s="574">
        <v>0</v>
      </c>
      <c r="DJ72" s="551"/>
      <c r="DK72" s="551"/>
      <c r="DL72" s="612"/>
      <c r="DM72" s="581"/>
      <c r="DN72" s="552">
        <v>0</v>
      </c>
      <c r="DO72" s="551"/>
      <c r="DP72" s="552"/>
      <c r="DQ72" s="574">
        <v>0</v>
      </c>
      <c r="DR72" s="551"/>
      <c r="DS72" s="551"/>
      <c r="DT72" s="612"/>
      <c r="DU72" s="581"/>
      <c r="DV72" s="552">
        <v>0</v>
      </c>
      <c r="DW72" s="551"/>
      <c r="DX72" s="552"/>
      <c r="DY72" s="574">
        <v>0</v>
      </c>
      <c r="DZ72" s="551"/>
      <c r="EA72" s="612"/>
      <c r="EB72" s="612"/>
      <c r="EC72" s="581"/>
      <c r="ED72" s="551">
        <v>0</v>
      </c>
      <c r="EE72" s="583"/>
      <c r="EF72" s="551"/>
      <c r="EG72" s="574">
        <v>0</v>
      </c>
      <c r="EH72" s="612"/>
      <c r="EI72" s="612"/>
      <c r="EJ72" s="612"/>
      <c r="EK72" s="581"/>
      <c r="EL72" s="551">
        <v>0</v>
      </c>
      <c r="EM72" s="583"/>
      <c r="EN72" s="551"/>
      <c r="EO72" s="574">
        <v>0</v>
      </c>
      <c r="EP72" s="551"/>
      <c r="EQ72" s="583"/>
      <c r="ER72" s="612"/>
      <c r="ES72" s="581"/>
      <c r="ET72" s="551">
        <v>0</v>
      </c>
      <c r="EU72" s="583"/>
      <c r="EV72" s="551"/>
      <c r="EW72" s="574">
        <v>0</v>
      </c>
      <c r="EX72" s="551"/>
      <c r="EY72" s="583"/>
      <c r="EZ72" s="612"/>
      <c r="FA72" s="581"/>
      <c r="FB72" s="551">
        <v>0</v>
      </c>
      <c r="FC72" s="583"/>
      <c r="FD72" s="551"/>
      <c r="FE72" s="574">
        <v>0</v>
      </c>
      <c r="FF72" s="551"/>
      <c r="FG72" s="583"/>
      <c r="FH72" s="612"/>
      <c r="FI72" s="581"/>
      <c r="FJ72" s="551">
        <v>0</v>
      </c>
      <c r="FK72" s="583"/>
      <c r="FL72" s="551"/>
      <c r="FM72" s="574">
        <v>0</v>
      </c>
      <c r="FN72" s="587"/>
      <c r="FO72" s="583"/>
      <c r="FP72" s="587"/>
      <c r="FQ72" s="581"/>
      <c r="FR72" s="587">
        <v>0</v>
      </c>
      <c r="FS72" s="583"/>
      <c r="FT72" s="587"/>
      <c r="FU72" s="574">
        <v>0</v>
      </c>
      <c r="FV72" s="552"/>
      <c r="FW72" s="552"/>
      <c r="FX72" s="552"/>
      <c r="FY72" s="566"/>
      <c r="FZ72" s="552">
        <v>0</v>
      </c>
      <c r="GA72" s="552"/>
      <c r="GB72" s="552"/>
      <c r="GC72" s="573">
        <v>0</v>
      </c>
      <c r="GD72" s="610">
        <v>0</v>
      </c>
      <c r="GE72" s="610">
        <v>0</v>
      </c>
      <c r="GF72" s="610">
        <v>0</v>
      </c>
      <c r="GG72" s="610">
        <v>0</v>
      </c>
      <c r="GH72" s="610">
        <v>0</v>
      </c>
      <c r="GI72" s="610">
        <v>0</v>
      </c>
      <c r="GJ72" s="558"/>
      <c r="GK72" s="598">
        <v>0</v>
      </c>
      <c r="GL72" s="594"/>
      <c r="GM72" s="594"/>
      <c r="GN72" s="6"/>
      <c r="GO72" s="6"/>
      <c r="GP72" s="6"/>
    </row>
    <row r="73" spans="1:198" s="5" customFormat="1" ht="15" customHeight="1" x14ac:dyDescent="0.25">
      <c r="A73" s="36" t="s">
        <v>424</v>
      </c>
      <c r="B73" s="583"/>
      <c r="C73" s="583"/>
      <c r="D73" s="583"/>
      <c r="E73" s="581"/>
      <c r="F73" s="551">
        <v>0</v>
      </c>
      <c r="G73" s="583"/>
      <c r="H73" s="551"/>
      <c r="I73" s="574">
        <v>0</v>
      </c>
      <c r="J73" s="606"/>
      <c r="K73" s="606"/>
      <c r="L73" s="606"/>
      <c r="M73" s="581"/>
      <c r="N73" s="551">
        <v>0</v>
      </c>
      <c r="O73" s="583"/>
      <c r="P73" s="551"/>
      <c r="Q73" s="574">
        <v>0</v>
      </c>
      <c r="R73" s="551"/>
      <c r="S73" s="551"/>
      <c r="T73" s="606"/>
      <c r="U73" s="581"/>
      <c r="V73" s="551">
        <v>0</v>
      </c>
      <c r="W73" s="551"/>
      <c r="X73" s="551"/>
      <c r="Y73" s="574">
        <v>0</v>
      </c>
      <c r="Z73" s="606"/>
      <c r="AA73" s="606"/>
      <c r="AB73" s="606"/>
      <c r="AC73" s="581"/>
      <c r="AD73" s="551">
        <v>0</v>
      </c>
      <c r="AE73" s="583"/>
      <c r="AF73" s="551"/>
      <c r="AG73" s="574">
        <v>0</v>
      </c>
      <c r="AH73" s="583"/>
      <c r="AI73" s="583"/>
      <c r="AJ73" s="583"/>
      <c r="AK73" s="581"/>
      <c r="AL73" s="587">
        <v>0</v>
      </c>
      <c r="AM73" s="583"/>
      <c r="AN73" s="587"/>
      <c r="AO73" s="574">
        <v>0</v>
      </c>
      <c r="AP73" s="583"/>
      <c r="AQ73" s="583"/>
      <c r="AR73" s="583"/>
      <c r="AS73" s="581"/>
      <c r="AT73" s="587">
        <v>0</v>
      </c>
      <c r="AU73" s="583"/>
      <c r="AV73" s="587"/>
      <c r="AW73" s="574">
        <v>0</v>
      </c>
      <c r="AX73" s="583"/>
      <c r="AY73" s="583"/>
      <c r="AZ73" s="583"/>
      <c r="BA73" s="581"/>
      <c r="BB73" s="587">
        <v>0</v>
      </c>
      <c r="BC73" s="583"/>
      <c r="BD73" s="587"/>
      <c r="BE73" s="574">
        <v>0</v>
      </c>
      <c r="BF73" s="587"/>
      <c r="BG73" s="583"/>
      <c r="BH73" s="587"/>
      <c r="BI73" s="581"/>
      <c r="BJ73" s="587">
        <v>0</v>
      </c>
      <c r="BK73" s="583"/>
      <c r="BL73" s="587"/>
      <c r="BM73" s="574">
        <v>0</v>
      </c>
      <c r="BN73" s="583"/>
      <c r="BO73" s="583"/>
      <c r="BP73" s="583"/>
      <c r="BQ73" s="581"/>
      <c r="BR73" s="587">
        <v>0</v>
      </c>
      <c r="BS73" s="583"/>
      <c r="BT73" s="587"/>
      <c r="BU73" s="574">
        <v>0</v>
      </c>
      <c r="BV73" s="583"/>
      <c r="BW73" s="583"/>
      <c r="BX73" s="583"/>
      <c r="BY73" s="581"/>
      <c r="BZ73" s="587">
        <v>0</v>
      </c>
      <c r="CA73" s="583"/>
      <c r="CB73" s="587"/>
      <c r="CC73" s="574">
        <v>0</v>
      </c>
      <c r="CD73" s="583"/>
      <c r="CE73" s="583"/>
      <c r="CF73" s="583"/>
      <c r="CG73" s="581"/>
      <c r="CH73" s="587">
        <v>0</v>
      </c>
      <c r="CI73" s="583"/>
      <c r="CJ73" s="587"/>
      <c r="CK73" s="574">
        <v>0</v>
      </c>
      <c r="CL73" s="583"/>
      <c r="CM73" s="583"/>
      <c r="CN73" s="583"/>
      <c r="CO73" s="581"/>
      <c r="CP73" s="587">
        <v>0</v>
      </c>
      <c r="CQ73" s="583"/>
      <c r="CR73" s="587"/>
      <c r="CS73" s="574">
        <v>0</v>
      </c>
      <c r="CT73" s="583"/>
      <c r="CU73" s="583"/>
      <c r="CV73" s="583"/>
      <c r="CW73" s="581"/>
      <c r="CX73" s="587">
        <v>0</v>
      </c>
      <c r="CY73" s="583"/>
      <c r="CZ73" s="587"/>
      <c r="DA73" s="574">
        <v>0</v>
      </c>
      <c r="DB73" s="551"/>
      <c r="DC73" s="551"/>
      <c r="DD73" s="551"/>
      <c r="DE73" s="566"/>
      <c r="DF73" s="551">
        <v>0</v>
      </c>
      <c r="DG73" s="583"/>
      <c r="DH73" s="551"/>
      <c r="DI73" s="574">
        <v>0</v>
      </c>
      <c r="DJ73" s="551"/>
      <c r="DK73" s="551"/>
      <c r="DL73" s="606"/>
      <c r="DM73" s="581"/>
      <c r="DN73" s="551">
        <v>0</v>
      </c>
      <c r="DO73" s="551"/>
      <c r="DP73" s="551"/>
      <c r="DQ73" s="574">
        <v>0</v>
      </c>
      <c r="DR73" s="551"/>
      <c r="DS73" s="551"/>
      <c r="DT73" s="606"/>
      <c r="DU73" s="581"/>
      <c r="DV73" s="551">
        <v>0</v>
      </c>
      <c r="DW73" s="551"/>
      <c r="DX73" s="551"/>
      <c r="DY73" s="574">
        <v>0</v>
      </c>
      <c r="DZ73" s="551"/>
      <c r="EA73" s="606"/>
      <c r="EB73" s="606"/>
      <c r="EC73" s="581"/>
      <c r="ED73" s="551">
        <v>0</v>
      </c>
      <c r="EE73" s="583"/>
      <c r="EF73" s="551"/>
      <c r="EG73" s="574">
        <v>0</v>
      </c>
      <c r="EH73" s="606"/>
      <c r="EI73" s="606"/>
      <c r="EJ73" s="606"/>
      <c r="EK73" s="581"/>
      <c r="EL73" s="551">
        <v>0</v>
      </c>
      <c r="EM73" s="583"/>
      <c r="EN73" s="551"/>
      <c r="EO73" s="574">
        <v>0</v>
      </c>
      <c r="EP73" s="551"/>
      <c r="EQ73" s="583"/>
      <c r="ER73" s="606"/>
      <c r="ES73" s="581"/>
      <c r="ET73" s="551">
        <v>0</v>
      </c>
      <c r="EU73" s="583"/>
      <c r="EV73" s="551"/>
      <c r="EW73" s="574">
        <v>0</v>
      </c>
      <c r="EX73" s="551"/>
      <c r="EY73" s="583"/>
      <c r="EZ73" s="606"/>
      <c r="FA73" s="581"/>
      <c r="FB73" s="551">
        <v>0</v>
      </c>
      <c r="FC73" s="583"/>
      <c r="FD73" s="551"/>
      <c r="FE73" s="574">
        <v>0</v>
      </c>
      <c r="FF73" s="551"/>
      <c r="FG73" s="583"/>
      <c r="FH73" s="606"/>
      <c r="FI73" s="581"/>
      <c r="FJ73" s="551">
        <v>0</v>
      </c>
      <c r="FK73" s="583"/>
      <c r="FL73" s="551"/>
      <c r="FM73" s="574">
        <v>0</v>
      </c>
      <c r="FN73" s="587"/>
      <c r="FO73" s="583"/>
      <c r="FP73" s="587"/>
      <c r="FQ73" s="581"/>
      <c r="FR73" s="587">
        <v>0</v>
      </c>
      <c r="FS73" s="583"/>
      <c r="FT73" s="587"/>
      <c r="FU73" s="574">
        <v>0</v>
      </c>
      <c r="FV73" s="552"/>
      <c r="FW73" s="552"/>
      <c r="FX73" s="552"/>
      <c r="FY73" s="566"/>
      <c r="FZ73" s="552">
        <v>0</v>
      </c>
      <c r="GA73" s="552"/>
      <c r="GB73" s="552"/>
      <c r="GC73" s="573">
        <v>0</v>
      </c>
      <c r="GD73" s="610">
        <v>0</v>
      </c>
      <c r="GE73" s="610">
        <v>0</v>
      </c>
      <c r="GF73" s="610">
        <v>0</v>
      </c>
      <c r="GG73" s="610">
        <v>0</v>
      </c>
      <c r="GH73" s="610">
        <v>0</v>
      </c>
      <c r="GI73" s="610">
        <v>0</v>
      </c>
      <c r="GJ73" s="558"/>
      <c r="GK73" s="598">
        <v>0</v>
      </c>
      <c r="GL73" s="594"/>
      <c r="GM73" s="594"/>
      <c r="GN73" s="6"/>
      <c r="GO73" s="6"/>
      <c r="GP73" s="6"/>
    </row>
    <row r="74" spans="1:198" s="5" customFormat="1" ht="15" hidden="1" customHeight="1" x14ac:dyDescent="0.25">
      <c r="A74" s="36" t="s">
        <v>1580</v>
      </c>
      <c r="B74" s="583"/>
      <c r="C74" s="583"/>
      <c r="D74" s="583"/>
      <c r="E74" s="581"/>
      <c r="F74" s="551">
        <v>0</v>
      </c>
      <c r="G74" s="583"/>
      <c r="H74" s="551"/>
      <c r="I74" s="574">
        <v>0</v>
      </c>
      <c r="J74" s="606"/>
      <c r="K74" s="606"/>
      <c r="L74" s="606"/>
      <c r="M74" s="581"/>
      <c r="N74" s="551">
        <v>0</v>
      </c>
      <c r="O74" s="583"/>
      <c r="P74" s="551"/>
      <c r="Q74" s="574">
        <v>0</v>
      </c>
      <c r="R74" s="551"/>
      <c r="S74" s="551"/>
      <c r="T74" s="606"/>
      <c r="U74" s="581"/>
      <c r="V74" s="551">
        <v>0</v>
      </c>
      <c r="W74" s="551"/>
      <c r="X74" s="551"/>
      <c r="Y74" s="574">
        <v>0</v>
      </c>
      <c r="Z74" s="606"/>
      <c r="AA74" s="606"/>
      <c r="AB74" s="606"/>
      <c r="AC74" s="581"/>
      <c r="AD74" s="551">
        <v>0</v>
      </c>
      <c r="AE74" s="583"/>
      <c r="AF74" s="551"/>
      <c r="AG74" s="574">
        <v>0</v>
      </c>
      <c r="AH74" s="583"/>
      <c r="AI74" s="583"/>
      <c r="AJ74" s="583"/>
      <c r="AK74" s="581"/>
      <c r="AL74" s="587">
        <v>0</v>
      </c>
      <c r="AM74" s="583"/>
      <c r="AN74" s="587"/>
      <c r="AO74" s="574">
        <v>0</v>
      </c>
      <c r="AP74" s="583"/>
      <c r="AQ74" s="583"/>
      <c r="AR74" s="583"/>
      <c r="AS74" s="581"/>
      <c r="AT74" s="587">
        <v>0</v>
      </c>
      <c r="AU74" s="583"/>
      <c r="AV74" s="587"/>
      <c r="AW74" s="574">
        <v>0</v>
      </c>
      <c r="AX74" s="583"/>
      <c r="AY74" s="583"/>
      <c r="AZ74" s="583"/>
      <c r="BA74" s="581"/>
      <c r="BB74" s="587">
        <v>0</v>
      </c>
      <c r="BC74" s="583"/>
      <c r="BD74" s="587"/>
      <c r="BE74" s="574">
        <v>0</v>
      </c>
      <c r="BF74" s="587"/>
      <c r="BG74" s="583"/>
      <c r="BH74" s="587"/>
      <c r="BI74" s="581"/>
      <c r="BJ74" s="587">
        <v>0</v>
      </c>
      <c r="BK74" s="583"/>
      <c r="BL74" s="587"/>
      <c r="BM74" s="574">
        <v>0</v>
      </c>
      <c r="BN74" s="583"/>
      <c r="BO74" s="583"/>
      <c r="BP74" s="583"/>
      <c r="BQ74" s="581"/>
      <c r="BR74" s="587">
        <v>0</v>
      </c>
      <c r="BS74" s="583"/>
      <c r="BT74" s="587"/>
      <c r="BU74" s="574">
        <v>0</v>
      </c>
      <c r="BV74" s="583"/>
      <c r="BW74" s="583"/>
      <c r="BX74" s="583"/>
      <c r="BY74" s="581"/>
      <c r="BZ74" s="587">
        <v>0</v>
      </c>
      <c r="CA74" s="583"/>
      <c r="CB74" s="587"/>
      <c r="CC74" s="574">
        <v>0</v>
      </c>
      <c r="CD74" s="583"/>
      <c r="CE74" s="583"/>
      <c r="CF74" s="583"/>
      <c r="CG74" s="581"/>
      <c r="CH74" s="587">
        <v>0</v>
      </c>
      <c r="CI74" s="583"/>
      <c r="CJ74" s="587"/>
      <c r="CK74" s="574">
        <v>0</v>
      </c>
      <c r="CL74" s="583"/>
      <c r="CM74" s="583"/>
      <c r="CN74" s="583"/>
      <c r="CO74" s="581"/>
      <c r="CP74" s="587">
        <v>0</v>
      </c>
      <c r="CQ74" s="583"/>
      <c r="CR74" s="587"/>
      <c r="CS74" s="574">
        <v>0</v>
      </c>
      <c r="CT74" s="583"/>
      <c r="CU74" s="583"/>
      <c r="CV74" s="583"/>
      <c r="CW74" s="581"/>
      <c r="CX74" s="587">
        <v>0</v>
      </c>
      <c r="CY74" s="583"/>
      <c r="CZ74" s="587"/>
      <c r="DA74" s="574">
        <v>0</v>
      </c>
      <c r="DB74" s="551"/>
      <c r="DC74" s="551"/>
      <c r="DD74" s="551"/>
      <c r="DE74" s="566"/>
      <c r="DF74" s="551">
        <v>0</v>
      </c>
      <c r="DG74" s="583"/>
      <c r="DH74" s="551"/>
      <c r="DI74" s="574">
        <v>0</v>
      </c>
      <c r="DJ74" s="551"/>
      <c r="DK74" s="551"/>
      <c r="DL74" s="606"/>
      <c r="DM74" s="581"/>
      <c r="DN74" s="551">
        <v>0</v>
      </c>
      <c r="DO74" s="551"/>
      <c r="DP74" s="551"/>
      <c r="DQ74" s="574">
        <v>0</v>
      </c>
      <c r="DR74" s="551"/>
      <c r="DS74" s="551"/>
      <c r="DT74" s="606"/>
      <c r="DU74" s="581"/>
      <c r="DV74" s="551">
        <v>0</v>
      </c>
      <c r="DW74" s="551"/>
      <c r="DX74" s="551"/>
      <c r="DY74" s="574">
        <v>0</v>
      </c>
      <c r="DZ74" s="551"/>
      <c r="EA74" s="606"/>
      <c r="EB74" s="606"/>
      <c r="EC74" s="581"/>
      <c r="ED74" s="551">
        <v>0</v>
      </c>
      <c r="EE74" s="583"/>
      <c r="EF74" s="551"/>
      <c r="EG74" s="574">
        <v>0</v>
      </c>
      <c r="EH74" s="606"/>
      <c r="EI74" s="606"/>
      <c r="EJ74" s="606"/>
      <c r="EK74" s="581"/>
      <c r="EL74" s="551">
        <v>0</v>
      </c>
      <c r="EM74" s="583"/>
      <c r="EN74" s="551"/>
      <c r="EO74" s="574">
        <v>0</v>
      </c>
      <c r="EP74" s="551"/>
      <c r="EQ74" s="583"/>
      <c r="ER74" s="606"/>
      <c r="ES74" s="581"/>
      <c r="ET74" s="551">
        <v>0</v>
      </c>
      <c r="EU74" s="583"/>
      <c r="EV74" s="551"/>
      <c r="EW74" s="574">
        <v>0</v>
      </c>
      <c r="EX74" s="551"/>
      <c r="EY74" s="583"/>
      <c r="EZ74" s="606"/>
      <c r="FA74" s="581"/>
      <c r="FB74" s="551">
        <v>0</v>
      </c>
      <c r="FC74" s="583"/>
      <c r="FD74" s="551"/>
      <c r="FE74" s="574">
        <v>0</v>
      </c>
      <c r="FF74" s="551"/>
      <c r="FG74" s="583"/>
      <c r="FH74" s="606"/>
      <c r="FI74" s="581"/>
      <c r="FJ74" s="551">
        <v>0</v>
      </c>
      <c r="FK74" s="583"/>
      <c r="FL74" s="551"/>
      <c r="FM74" s="574">
        <v>0</v>
      </c>
      <c r="FN74" s="587"/>
      <c r="FO74" s="583"/>
      <c r="FP74" s="587"/>
      <c r="FQ74" s="581"/>
      <c r="FR74" s="587">
        <v>0</v>
      </c>
      <c r="FS74" s="583"/>
      <c r="FT74" s="587"/>
      <c r="FU74" s="574">
        <v>0</v>
      </c>
      <c r="FV74" s="552"/>
      <c r="FW74" s="552"/>
      <c r="FX74" s="552"/>
      <c r="FY74" s="566"/>
      <c r="FZ74" s="552">
        <v>0</v>
      </c>
      <c r="GA74" s="552"/>
      <c r="GB74" s="552"/>
      <c r="GC74" s="573">
        <v>0</v>
      </c>
      <c r="GD74" s="610">
        <v>0</v>
      </c>
      <c r="GE74" s="610">
        <v>0</v>
      </c>
      <c r="GF74" s="610">
        <v>0</v>
      </c>
      <c r="GG74" s="610">
        <v>0</v>
      </c>
      <c r="GH74" s="610">
        <v>0</v>
      </c>
      <c r="GI74" s="610">
        <v>0</v>
      </c>
      <c r="GJ74" s="558"/>
      <c r="GK74" s="598">
        <v>0</v>
      </c>
      <c r="GL74" s="594"/>
      <c r="GM74" s="594"/>
      <c r="GN74" s="6"/>
      <c r="GO74" s="6"/>
      <c r="GP74" s="6"/>
    </row>
    <row r="75" spans="1:198" s="5" customFormat="1" hidden="1" x14ac:dyDescent="0.25">
      <c r="A75" s="36" t="s">
        <v>786</v>
      </c>
      <c r="B75" s="606"/>
      <c r="C75" s="606"/>
      <c r="D75" s="606"/>
      <c r="E75" s="581"/>
      <c r="F75" s="574"/>
      <c r="G75" s="606"/>
      <c r="H75" s="574"/>
      <c r="I75" s="574"/>
      <c r="J75" s="606"/>
      <c r="K75" s="606"/>
      <c r="L75" s="606"/>
      <c r="M75" s="581"/>
      <c r="N75" s="574"/>
      <c r="O75" s="606"/>
      <c r="P75" s="574"/>
      <c r="Q75" s="574"/>
      <c r="R75" s="574"/>
      <c r="S75" s="574"/>
      <c r="T75" s="606"/>
      <c r="U75" s="581"/>
      <c r="V75" s="574"/>
      <c r="W75" s="574"/>
      <c r="X75" s="574"/>
      <c r="Y75" s="574"/>
      <c r="Z75" s="606"/>
      <c r="AA75" s="606"/>
      <c r="AB75" s="606"/>
      <c r="AC75" s="581"/>
      <c r="AD75" s="574"/>
      <c r="AE75" s="606"/>
      <c r="AF75" s="574"/>
      <c r="AG75" s="574"/>
      <c r="AH75" s="606"/>
      <c r="AI75" s="606"/>
      <c r="AJ75" s="606"/>
      <c r="AK75" s="581"/>
      <c r="AL75" s="574"/>
      <c r="AM75" s="606"/>
      <c r="AN75" s="574"/>
      <c r="AO75" s="574"/>
      <c r="AP75" s="606"/>
      <c r="AQ75" s="606"/>
      <c r="AR75" s="606"/>
      <c r="AS75" s="581"/>
      <c r="AT75" s="574"/>
      <c r="AU75" s="606"/>
      <c r="AV75" s="574"/>
      <c r="AW75" s="574"/>
      <c r="AX75" s="606"/>
      <c r="AY75" s="606"/>
      <c r="AZ75" s="606"/>
      <c r="BA75" s="581"/>
      <c r="BB75" s="574"/>
      <c r="BC75" s="606"/>
      <c r="BD75" s="574"/>
      <c r="BE75" s="574"/>
      <c r="BF75" s="574"/>
      <c r="BG75" s="606"/>
      <c r="BH75" s="606"/>
      <c r="BI75" s="581"/>
      <c r="BJ75" s="574"/>
      <c r="BK75" s="606"/>
      <c r="BL75" s="574"/>
      <c r="BM75" s="574"/>
      <c r="BN75" s="606"/>
      <c r="BO75" s="606"/>
      <c r="BP75" s="606"/>
      <c r="BQ75" s="581"/>
      <c r="BR75" s="574"/>
      <c r="BS75" s="606"/>
      <c r="BT75" s="574"/>
      <c r="BU75" s="574"/>
      <c r="BV75" s="606"/>
      <c r="BW75" s="606"/>
      <c r="BX75" s="606"/>
      <c r="BY75" s="581"/>
      <c r="BZ75" s="574"/>
      <c r="CA75" s="606"/>
      <c r="CB75" s="574"/>
      <c r="CC75" s="574"/>
      <c r="CD75" s="606"/>
      <c r="CE75" s="606"/>
      <c r="CF75" s="606"/>
      <c r="CG75" s="581"/>
      <c r="CH75" s="574"/>
      <c r="CI75" s="606"/>
      <c r="CJ75" s="574"/>
      <c r="CK75" s="574"/>
      <c r="CL75" s="606"/>
      <c r="CM75" s="606"/>
      <c r="CN75" s="606"/>
      <c r="CO75" s="581"/>
      <c r="CP75" s="574"/>
      <c r="CQ75" s="606"/>
      <c r="CR75" s="574"/>
      <c r="CS75" s="574"/>
      <c r="CT75" s="606"/>
      <c r="CU75" s="606"/>
      <c r="CV75" s="606"/>
      <c r="CW75" s="581"/>
      <c r="CX75" s="574"/>
      <c r="CY75" s="606"/>
      <c r="CZ75" s="574"/>
      <c r="DA75" s="574"/>
      <c r="DB75" s="574"/>
      <c r="DC75" s="574"/>
      <c r="DD75" s="574"/>
      <c r="DE75" s="607"/>
      <c r="DF75" s="574"/>
      <c r="DG75" s="606"/>
      <c r="DH75" s="574"/>
      <c r="DI75" s="574"/>
      <c r="DJ75" s="574"/>
      <c r="DK75" s="574"/>
      <c r="DL75" s="606"/>
      <c r="DM75" s="581"/>
      <c r="DN75" s="574"/>
      <c r="DO75" s="574"/>
      <c r="DP75" s="574"/>
      <c r="DQ75" s="574"/>
      <c r="DR75" s="574"/>
      <c r="DS75" s="574"/>
      <c r="DT75" s="606"/>
      <c r="DU75" s="581"/>
      <c r="DV75" s="574"/>
      <c r="DW75" s="574"/>
      <c r="DX75" s="574"/>
      <c r="DY75" s="574"/>
      <c r="DZ75" s="574"/>
      <c r="EA75" s="606"/>
      <c r="EB75" s="606"/>
      <c r="EC75" s="581"/>
      <c r="ED75" s="574"/>
      <c r="EE75" s="606"/>
      <c r="EF75" s="574"/>
      <c r="EG75" s="574"/>
      <c r="EH75" s="606"/>
      <c r="EI75" s="606"/>
      <c r="EJ75" s="606"/>
      <c r="EK75" s="581"/>
      <c r="EL75" s="574"/>
      <c r="EM75" s="606"/>
      <c r="EN75" s="574"/>
      <c r="EO75" s="574"/>
      <c r="EP75" s="574"/>
      <c r="EQ75" s="606"/>
      <c r="ER75" s="606"/>
      <c r="ES75" s="581"/>
      <c r="ET75" s="574"/>
      <c r="EU75" s="606"/>
      <c r="EV75" s="574"/>
      <c r="EW75" s="574"/>
      <c r="EX75" s="574"/>
      <c r="EY75" s="606"/>
      <c r="EZ75" s="606"/>
      <c r="FA75" s="581"/>
      <c r="FB75" s="574"/>
      <c r="FC75" s="606"/>
      <c r="FD75" s="574"/>
      <c r="FE75" s="574"/>
      <c r="FF75" s="574"/>
      <c r="FG75" s="606"/>
      <c r="FH75" s="606"/>
      <c r="FI75" s="581"/>
      <c r="FJ75" s="574"/>
      <c r="FK75" s="606"/>
      <c r="FL75" s="574"/>
      <c r="FM75" s="574"/>
      <c r="FN75" s="574"/>
      <c r="FO75" s="606"/>
      <c r="FP75" s="606"/>
      <c r="FQ75" s="581"/>
      <c r="FR75" s="574"/>
      <c r="FS75" s="606"/>
      <c r="FT75" s="574"/>
      <c r="FU75" s="574"/>
      <c r="FV75" s="573"/>
      <c r="FW75" s="573"/>
      <c r="FX75" s="573"/>
      <c r="FY75" s="607"/>
      <c r="FZ75" s="573"/>
      <c r="GA75" s="573"/>
      <c r="GB75" s="573"/>
      <c r="GC75" s="573"/>
      <c r="GD75" s="610">
        <v>0</v>
      </c>
      <c r="GE75" s="610">
        <v>0</v>
      </c>
      <c r="GF75" s="610">
        <v>0</v>
      </c>
      <c r="GG75" s="610">
        <v>0</v>
      </c>
      <c r="GH75" s="610">
        <v>0</v>
      </c>
      <c r="GI75" s="610">
        <v>0</v>
      </c>
      <c r="GJ75" s="610"/>
      <c r="GK75" s="598"/>
      <c r="GL75" s="594"/>
      <c r="GM75" s="594"/>
      <c r="GN75" s="6"/>
      <c r="GO75" s="6"/>
      <c r="GP75" s="6"/>
    </row>
    <row r="76" spans="1:198" s="5" customFormat="1" ht="15" customHeight="1" x14ac:dyDescent="0.25">
      <c r="A76" s="36" t="s">
        <v>429</v>
      </c>
      <c r="B76" s="583"/>
      <c r="C76" s="583"/>
      <c r="D76" s="583"/>
      <c r="E76" s="581"/>
      <c r="F76" s="551">
        <v>0</v>
      </c>
      <c r="G76" s="583"/>
      <c r="H76" s="551"/>
      <c r="I76" s="574">
        <v>0</v>
      </c>
      <c r="J76" s="606"/>
      <c r="K76" s="606"/>
      <c r="L76" s="606"/>
      <c r="M76" s="581"/>
      <c r="N76" s="551">
        <v>0</v>
      </c>
      <c r="O76" s="583"/>
      <c r="P76" s="551"/>
      <c r="Q76" s="574">
        <v>0</v>
      </c>
      <c r="R76" s="551"/>
      <c r="S76" s="551"/>
      <c r="T76" s="606"/>
      <c r="U76" s="581"/>
      <c r="V76" s="551">
        <v>0</v>
      </c>
      <c r="W76" s="551"/>
      <c r="X76" s="551"/>
      <c r="Y76" s="574">
        <v>0</v>
      </c>
      <c r="Z76" s="606"/>
      <c r="AA76" s="606"/>
      <c r="AB76" s="606"/>
      <c r="AC76" s="581"/>
      <c r="AD76" s="551">
        <v>0</v>
      </c>
      <c r="AE76" s="583"/>
      <c r="AF76" s="551"/>
      <c r="AG76" s="574">
        <v>0</v>
      </c>
      <c r="AH76" s="583"/>
      <c r="AI76" s="583"/>
      <c r="AJ76" s="583"/>
      <c r="AK76" s="581"/>
      <c r="AL76" s="587">
        <v>0</v>
      </c>
      <c r="AM76" s="583"/>
      <c r="AN76" s="587"/>
      <c r="AO76" s="574">
        <v>0</v>
      </c>
      <c r="AP76" s="583"/>
      <c r="AQ76" s="583"/>
      <c r="AR76" s="583"/>
      <c r="AS76" s="581"/>
      <c r="AT76" s="587">
        <v>0</v>
      </c>
      <c r="AU76" s="583"/>
      <c r="AV76" s="587"/>
      <c r="AW76" s="574">
        <v>0</v>
      </c>
      <c r="AX76" s="583"/>
      <c r="AY76" s="583"/>
      <c r="AZ76" s="583"/>
      <c r="BA76" s="581"/>
      <c r="BB76" s="587">
        <v>0</v>
      </c>
      <c r="BC76" s="583"/>
      <c r="BD76" s="587"/>
      <c r="BE76" s="574">
        <v>0</v>
      </c>
      <c r="BF76" s="587"/>
      <c r="BG76" s="583"/>
      <c r="BH76" s="587"/>
      <c r="BI76" s="581"/>
      <c r="BJ76" s="587">
        <v>0</v>
      </c>
      <c r="BK76" s="583"/>
      <c r="BL76" s="587"/>
      <c r="BM76" s="574">
        <v>0</v>
      </c>
      <c r="BN76" s="583"/>
      <c r="BO76" s="583">
        <v>237400000</v>
      </c>
      <c r="BP76" s="583"/>
      <c r="BQ76" s="581"/>
      <c r="BR76" s="587">
        <v>0</v>
      </c>
      <c r="BS76" s="583"/>
      <c r="BT76" s="587"/>
      <c r="BU76" s="574">
        <v>237400000</v>
      </c>
      <c r="BV76" s="583"/>
      <c r="BW76" s="583"/>
      <c r="BX76" s="583"/>
      <c r="BY76" s="581"/>
      <c r="BZ76" s="587">
        <v>0</v>
      </c>
      <c r="CA76" s="583"/>
      <c r="CB76" s="587"/>
      <c r="CC76" s="574">
        <v>0</v>
      </c>
      <c r="CD76" s="583"/>
      <c r="CE76" s="583"/>
      <c r="CF76" s="583"/>
      <c r="CG76" s="581"/>
      <c r="CH76" s="587">
        <v>0</v>
      </c>
      <c r="CI76" s="583"/>
      <c r="CJ76" s="587"/>
      <c r="CK76" s="574">
        <v>0</v>
      </c>
      <c r="CL76" s="583"/>
      <c r="CM76" s="583"/>
      <c r="CN76" s="583"/>
      <c r="CO76" s="581"/>
      <c r="CP76" s="587">
        <v>0</v>
      </c>
      <c r="CQ76" s="583"/>
      <c r="CR76" s="587"/>
      <c r="CS76" s="574">
        <v>0</v>
      </c>
      <c r="CT76" s="583"/>
      <c r="CU76" s="583"/>
      <c r="CV76" s="583"/>
      <c r="CW76" s="581"/>
      <c r="CX76" s="587">
        <v>0</v>
      </c>
      <c r="CY76" s="583"/>
      <c r="CZ76" s="587"/>
      <c r="DA76" s="574">
        <v>0</v>
      </c>
      <c r="DB76" s="551"/>
      <c r="DC76" s="551"/>
      <c r="DD76" s="551"/>
      <c r="DE76" s="566"/>
      <c r="DF76" s="551">
        <v>0</v>
      </c>
      <c r="DG76" s="583"/>
      <c r="DH76" s="551"/>
      <c r="DI76" s="574">
        <v>0</v>
      </c>
      <c r="DJ76" s="551"/>
      <c r="DK76" s="551"/>
      <c r="DL76" s="606"/>
      <c r="DM76" s="581"/>
      <c r="DN76" s="551">
        <v>0</v>
      </c>
      <c r="DO76" s="551"/>
      <c r="DP76" s="551"/>
      <c r="DQ76" s="574">
        <v>0</v>
      </c>
      <c r="DR76" s="551"/>
      <c r="DS76" s="551"/>
      <c r="DT76" s="606"/>
      <c r="DU76" s="581"/>
      <c r="DV76" s="551">
        <v>0</v>
      </c>
      <c r="DW76" s="551"/>
      <c r="DX76" s="551"/>
      <c r="DY76" s="574">
        <v>0</v>
      </c>
      <c r="DZ76" s="551"/>
      <c r="EA76" s="606"/>
      <c r="EB76" s="606"/>
      <c r="EC76" s="581"/>
      <c r="ED76" s="551">
        <v>0</v>
      </c>
      <c r="EE76" s="583"/>
      <c r="EF76" s="551"/>
      <c r="EG76" s="574">
        <v>0</v>
      </c>
      <c r="EH76" s="606"/>
      <c r="EI76" s="606"/>
      <c r="EJ76" s="606"/>
      <c r="EK76" s="581"/>
      <c r="EL76" s="551">
        <v>0</v>
      </c>
      <c r="EM76" s="583"/>
      <c r="EN76" s="551"/>
      <c r="EO76" s="574">
        <v>0</v>
      </c>
      <c r="EP76" s="551"/>
      <c r="EQ76" s="583"/>
      <c r="ER76" s="606"/>
      <c r="ES76" s="581"/>
      <c r="ET76" s="551">
        <v>0</v>
      </c>
      <c r="EU76" s="583"/>
      <c r="EV76" s="551"/>
      <c r="EW76" s="574">
        <v>0</v>
      </c>
      <c r="EX76" s="551"/>
      <c r="EY76" s="583"/>
      <c r="EZ76" s="606"/>
      <c r="FA76" s="581"/>
      <c r="FB76" s="551">
        <v>0</v>
      </c>
      <c r="FC76" s="583"/>
      <c r="FD76" s="551"/>
      <c r="FE76" s="574">
        <v>0</v>
      </c>
      <c r="FF76" s="551"/>
      <c r="FG76" s="583"/>
      <c r="FH76" s="606"/>
      <c r="FI76" s="581"/>
      <c r="FJ76" s="551">
        <v>0</v>
      </c>
      <c r="FK76" s="583"/>
      <c r="FL76" s="551"/>
      <c r="FM76" s="574">
        <v>0</v>
      </c>
      <c r="FN76" s="587"/>
      <c r="FO76" s="583"/>
      <c r="FP76" s="587"/>
      <c r="FQ76" s="581"/>
      <c r="FR76" s="587">
        <v>0</v>
      </c>
      <c r="FS76" s="583"/>
      <c r="FT76" s="587"/>
      <c r="FU76" s="574">
        <v>0</v>
      </c>
      <c r="FV76" s="552"/>
      <c r="FW76" s="552"/>
      <c r="FX76" s="552"/>
      <c r="FY76" s="566"/>
      <c r="FZ76" s="552">
        <v>0</v>
      </c>
      <c r="GA76" s="552"/>
      <c r="GB76" s="552"/>
      <c r="GC76" s="573">
        <v>0</v>
      </c>
      <c r="GD76" s="610">
        <v>0</v>
      </c>
      <c r="GE76" s="610">
        <v>237400000</v>
      </c>
      <c r="GF76" s="610">
        <v>0</v>
      </c>
      <c r="GG76" s="610">
        <v>0</v>
      </c>
      <c r="GH76" s="610">
        <v>0</v>
      </c>
      <c r="GI76" s="610">
        <v>0</v>
      </c>
      <c r="GJ76" s="558"/>
      <c r="GK76" s="598">
        <v>237400000</v>
      </c>
      <c r="GL76" s="597"/>
      <c r="GM76" s="597"/>
      <c r="GN76" s="321"/>
      <c r="GO76" s="6"/>
      <c r="GP76" s="6"/>
    </row>
    <row r="77" spans="1:198" s="5" customFormat="1" ht="15" customHeight="1" x14ac:dyDescent="0.25">
      <c r="A77" s="36" t="s">
        <v>677</v>
      </c>
      <c r="B77" s="583"/>
      <c r="C77" s="583"/>
      <c r="D77" s="583"/>
      <c r="E77" s="581"/>
      <c r="F77" s="551">
        <v>0</v>
      </c>
      <c r="G77" s="583"/>
      <c r="H77" s="551"/>
      <c r="I77" s="574">
        <v>0</v>
      </c>
      <c r="J77" s="606"/>
      <c r="K77" s="606"/>
      <c r="L77" s="606"/>
      <c r="M77" s="581"/>
      <c r="N77" s="551">
        <v>0</v>
      </c>
      <c r="O77" s="583"/>
      <c r="P77" s="551"/>
      <c r="Q77" s="574">
        <v>0</v>
      </c>
      <c r="R77" s="551"/>
      <c r="S77" s="551"/>
      <c r="T77" s="606"/>
      <c r="U77" s="581"/>
      <c r="V77" s="551">
        <v>0</v>
      </c>
      <c r="W77" s="551"/>
      <c r="X77" s="551"/>
      <c r="Y77" s="574">
        <v>0</v>
      </c>
      <c r="Z77" s="606"/>
      <c r="AA77" s="606"/>
      <c r="AB77" s="606"/>
      <c r="AC77" s="581"/>
      <c r="AD77" s="551">
        <v>0</v>
      </c>
      <c r="AE77" s="583"/>
      <c r="AF77" s="551"/>
      <c r="AG77" s="574">
        <v>0</v>
      </c>
      <c r="AH77" s="583"/>
      <c r="AI77" s="583"/>
      <c r="AJ77" s="583"/>
      <c r="AK77" s="581"/>
      <c r="AL77" s="587">
        <v>0</v>
      </c>
      <c r="AM77" s="583"/>
      <c r="AN77" s="587"/>
      <c r="AO77" s="574">
        <v>0</v>
      </c>
      <c r="AP77" s="583"/>
      <c r="AQ77" s="583"/>
      <c r="AR77" s="583"/>
      <c r="AS77" s="581"/>
      <c r="AT77" s="587">
        <v>0</v>
      </c>
      <c r="AU77" s="583"/>
      <c r="AV77" s="587"/>
      <c r="AW77" s="574">
        <v>0</v>
      </c>
      <c r="AX77" s="583"/>
      <c r="AY77" s="583"/>
      <c r="AZ77" s="583"/>
      <c r="BA77" s="581"/>
      <c r="BB77" s="587">
        <v>0</v>
      </c>
      <c r="BC77" s="583"/>
      <c r="BD77" s="587"/>
      <c r="BE77" s="574">
        <v>0</v>
      </c>
      <c r="BF77" s="587"/>
      <c r="BG77" s="583"/>
      <c r="BH77" s="587"/>
      <c r="BI77" s="581"/>
      <c r="BJ77" s="587">
        <v>0</v>
      </c>
      <c r="BK77" s="583"/>
      <c r="BL77" s="587"/>
      <c r="BM77" s="574">
        <v>0</v>
      </c>
      <c r="BN77" s="583"/>
      <c r="BO77" s="583"/>
      <c r="BP77" s="583"/>
      <c r="BQ77" s="581"/>
      <c r="BR77" s="587">
        <v>0</v>
      </c>
      <c r="BS77" s="583"/>
      <c r="BT77" s="587"/>
      <c r="BU77" s="574">
        <v>0</v>
      </c>
      <c r="BV77" s="583"/>
      <c r="BW77" s="583"/>
      <c r="BX77" s="583"/>
      <c r="BY77" s="581"/>
      <c r="BZ77" s="587">
        <v>0</v>
      </c>
      <c r="CA77" s="583"/>
      <c r="CB77" s="587"/>
      <c r="CC77" s="574">
        <v>0</v>
      </c>
      <c r="CD77" s="583"/>
      <c r="CE77" s="583"/>
      <c r="CF77" s="583"/>
      <c r="CG77" s="581"/>
      <c r="CH77" s="587">
        <v>0</v>
      </c>
      <c r="CI77" s="583"/>
      <c r="CJ77" s="587"/>
      <c r="CK77" s="574">
        <v>0</v>
      </c>
      <c r="CL77" s="583"/>
      <c r="CM77" s="583"/>
      <c r="CN77" s="583"/>
      <c r="CO77" s="581"/>
      <c r="CP77" s="587">
        <v>0</v>
      </c>
      <c r="CQ77" s="583"/>
      <c r="CR77" s="587"/>
      <c r="CS77" s="574">
        <v>0</v>
      </c>
      <c r="CT77" s="583"/>
      <c r="CU77" s="583"/>
      <c r="CV77" s="583"/>
      <c r="CW77" s="581"/>
      <c r="CX77" s="587">
        <v>0</v>
      </c>
      <c r="CY77" s="583"/>
      <c r="CZ77" s="587"/>
      <c r="DA77" s="574">
        <v>0</v>
      </c>
      <c r="DB77" s="551"/>
      <c r="DC77" s="551"/>
      <c r="DD77" s="551"/>
      <c r="DE77" s="566"/>
      <c r="DF77" s="551">
        <v>0</v>
      </c>
      <c r="DG77" s="583"/>
      <c r="DH77" s="551"/>
      <c r="DI77" s="574">
        <v>0</v>
      </c>
      <c r="DJ77" s="551"/>
      <c r="DK77" s="551"/>
      <c r="DL77" s="606"/>
      <c r="DM77" s="581"/>
      <c r="DN77" s="551">
        <v>0</v>
      </c>
      <c r="DO77" s="551"/>
      <c r="DP77" s="551"/>
      <c r="DQ77" s="574">
        <v>0</v>
      </c>
      <c r="DR77" s="551"/>
      <c r="DS77" s="551"/>
      <c r="DT77" s="606"/>
      <c r="DU77" s="581"/>
      <c r="DV77" s="551">
        <v>0</v>
      </c>
      <c r="DW77" s="551"/>
      <c r="DX77" s="551"/>
      <c r="DY77" s="574">
        <v>0</v>
      </c>
      <c r="DZ77" s="551"/>
      <c r="EA77" s="606"/>
      <c r="EB77" s="606"/>
      <c r="EC77" s="581"/>
      <c r="ED77" s="551">
        <v>0</v>
      </c>
      <c r="EE77" s="583"/>
      <c r="EF77" s="551"/>
      <c r="EG77" s="574">
        <v>0</v>
      </c>
      <c r="EH77" s="606"/>
      <c r="EI77" s="606"/>
      <c r="EJ77" s="606"/>
      <c r="EK77" s="581"/>
      <c r="EL77" s="551">
        <v>0</v>
      </c>
      <c r="EM77" s="583"/>
      <c r="EN77" s="551"/>
      <c r="EO77" s="574">
        <v>0</v>
      </c>
      <c r="EP77" s="551"/>
      <c r="EQ77" s="583"/>
      <c r="ER77" s="606"/>
      <c r="ES77" s="581"/>
      <c r="ET77" s="551">
        <v>0</v>
      </c>
      <c r="EU77" s="583"/>
      <c r="EV77" s="551"/>
      <c r="EW77" s="574">
        <v>0</v>
      </c>
      <c r="EX77" s="551"/>
      <c r="EY77" s="583"/>
      <c r="EZ77" s="606"/>
      <c r="FA77" s="581"/>
      <c r="FB77" s="551">
        <v>0</v>
      </c>
      <c r="FC77" s="583"/>
      <c r="FD77" s="551"/>
      <c r="FE77" s="574">
        <v>0</v>
      </c>
      <c r="FF77" s="551"/>
      <c r="FG77" s="583"/>
      <c r="FH77" s="606"/>
      <c r="FI77" s="581"/>
      <c r="FJ77" s="551">
        <v>0</v>
      </c>
      <c r="FK77" s="583"/>
      <c r="FL77" s="551"/>
      <c r="FM77" s="574">
        <v>0</v>
      </c>
      <c r="FN77" s="587"/>
      <c r="FO77" s="583"/>
      <c r="FP77" s="587"/>
      <c r="FQ77" s="581"/>
      <c r="FR77" s="587">
        <v>0</v>
      </c>
      <c r="FS77" s="583"/>
      <c r="FT77" s="587"/>
      <c r="FU77" s="574">
        <v>0</v>
      </c>
      <c r="FV77" s="552"/>
      <c r="FW77" s="552"/>
      <c r="FX77" s="552"/>
      <c r="FY77" s="566"/>
      <c r="FZ77" s="552">
        <v>0</v>
      </c>
      <c r="GA77" s="552"/>
      <c r="GB77" s="552"/>
      <c r="GC77" s="573">
        <v>0</v>
      </c>
      <c r="GD77" s="610">
        <v>0</v>
      </c>
      <c r="GE77" s="610">
        <v>0</v>
      </c>
      <c r="GF77" s="610">
        <v>0</v>
      </c>
      <c r="GG77" s="610">
        <v>0</v>
      </c>
      <c r="GH77" s="610">
        <v>0</v>
      </c>
      <c r="GI77" s="610">
        <v>0</v>
      </c>
      <c r="GJ77" s="558"/>
      <c r="GK77" s="598">
        <v>0</v>
      </c>
      <c r="GL77" s="594"/>
      <c r="GM77" s="594"/>
      <c r="GN77" s="6"/>
      <c r="GO77" s="6"/>
      <c r="GP77" s="6"/>
    </row>
    <row r="78" spans="1:198" s="36" customFormat="1" ht="15" customHeight="1" x14ac:dyDescent="0.25">
      <c r="A78" s="124" t="s">
        <v>219</v>
      </c>
      <c r="B78" s="632">
        <v>0</v>
      </c>
      <c r="C78" s="632">
        <v>0</v>
      </c>
      <c r="D78" s="632">
        <v>0</v>
      </c>
      <c r="E78" s="632">
        <v>0</v>
      </c>
      <c r="F78" s="632">
        <v>0</v>
      </c>
      <c r="G78" s="632">
        <v>0</v>
      </c>
      <c r="H78" s="632"/>
      <c r="I78" s="632">
        <v>0</v>
      </c>
      <c r="J78" s="632">
        <v>0</v>
      </c>
      <c r="K78" s="632">
        <v>0</v>
      </c>
      <c r="L78" s="632">
        <v>0</v>
      </c>
      <c r="M78" s="632">
        <v>0</v>
      </c>
      <c r="N78" s="632">
        <v>0</v>
      </c>
      <c r="O78" s="632">
        <v>0</v>
      </c>
      <c r="P78" s="632"/>
      <c r="Q78" s="632">
        <v>0</v>
      </c>
      <c r="R78" s="632">
        <v>0</v>
      </c>
      <c r="S78" s="632">
        <v>0</v>
      </c>
      <c r="T78" s="632">
        <v>0</v>
      </c>
      <c r="U78" s="632">
        <v>0</v>
      </c>
      <c r="V78" s="632">
        <v>0</v>
      </c>
      <c r="W78" s="632">
        <v>0</v>
      </c>
      <c r="X78" s="632"/>
      <c r="Y78" s="632">
        <v>0</v>
      </c>
      <c r="Z78" s="632">
        <v>0</v>
      </c>
      <c r="AA78" s="632">
        <v>0</v>
      </c>
      <c r="AB78" s="632">
        <v>0</v>
      </c>
      <c r="AC78" s="632">
        <v>0</v>
      </c>
      <c r="AD78" s="632">
        <v>0</v>
      </c>
      <c r="AE78" s="632">
        <v>0</v>
      </c>
      <c r="AF78" s="632"/>
      <c r="AG78" s="632">
        <v>0</v>
      </c>
      <c r="AH78" s="632">
        <v>0</v>
      </c>
      <c r="AI78" s="632">
        <v>0</v>
      </c>
      <c r="AJ78" s="632">
        <v>0</v>
      </c>
      <c r="AK78" s="632">
        <v>0</v>
      </c>
      <c r="AL78" s="632">
        <v>0</v>
      </c>
      <c r="AM78" s="632">
        <v>0</v>
      </c>
      <c r="AN78" s="632"/>
      <c r="AO78" s="632">
        <v>0</v>
      </c>
      <c r="AP78" s="632">
        <v>0</v>
      </c>
      <c r="AQ78" s="632">
        <v>0</v>
      </c>
      <c r="AR78" s="632">
        <v>0</v>
      </c>
      <c r="AS78" s="632">
        <v>0</v>
      </c>
      <c r="AT78" s="632">
        <v>0</v>
      </c>
      <c r="AU78" s="632">
        <v>0</v>
      </c>
      <c r="AV78" s="632"/>
      <c r="AW78" s="632">
        <v>0</v>
      </c>
      <c r="AX78" s="632">
        <v>0</v>
      </c>
      <c r="AY78" s="632">
        <v>0</v>
      </c>
      <c r="AZ78" s="632">
        <v>0</v>
      </c>
      <c r="BA78" s="632">
        <v>0</v>
      </c>
      <c r="BB78" s="632">
        <v>0</v>
      </c>
      <c r="BC78" s="632">
        <v>0</v>
      </c>
      <c r="BD78" s="632"/>
      <c r="BE78" s="632">
        <v>0</v>
      </c>
      <c r="BF78" s="632">
        <v>0</v>
      </c>
      <c r="BG78" s="632">
        <v>0</v>
      </c>
      <c r="BH78" s="632">
        <v>0</v>
      </c>
      <c r="BI78" s="632">
        <v>0</v>
      </c>
      <c r="BJ78" s="632">
        <v>0</v>
      </c>
      <c r="BK78" s="632">
        <v>0</v>
      </c>
      <c r="BL78" s="632"/>
      <c r="BM78" s="632">
        <v>0</v>
      </c>
      <c r="BN78" s="632">
        <v>0</v>
      </c>
      <c r="BO78" s="632">
        <v>237400000</v>
      </c>
      <c r="BP78" s="632">
        <v>0</v>
      </c>
      <c r="BQ78" s="632">
        <v>0</v>
      </c>
      <c r="BR78" s="632">
        <v>0</v>
      </c>
      <c r="BS78" s="632">
        <v>0</v>
      </c>
      <c r="BT78" s="632"/>
      <c r="BU78" s="632">
        <v>237400000</v>
      </c>
      <c r="BV78" s="632">
        <v>0</v>
      </c>
      <c r="BW78" s="632">
        <v>1695429819</v>
      </c>
      <c r="BX78" s="632">
        <v>0</v>
      </c>
      <c r="BY78" s="632">
        <v>0</v>
      </c>
      <c r="BZ78" s="632">
        <v>0</v>
      </c>
      <c r="CA78" s="632">
        <v>0</v>
      </c>
      <c r="CB78" s="632"/>
      <c r="CC78" s="632">
        <v>1695429819</v>
      </c>
      <c r="CD78" s="632">
        <v>0</v>
      </c>
      <c r="CE78" s="632">
        <v>0</v>
      </c>
      <c r="CF78" s="632">
        <v>0</v>
      </c>
      <c r="CG78" s="632">
        <v>0</v>
      </c>
      <c r="CH78" s="632">
        <v>0</v>
      </c>
      <c r="CI78" s="632">
        <v>0</v>
      </c>
      <c r="CJ78" s="632"/>
      <c r="CK78" s="632">
        <v>0</v>
      </c>
      <c r="CL78" s="632">
        <v>0</v>
      </c>
      <c r="CM78" s="632">
        <v>0</v>
      </c>
      <c r="CN78" s="632">
        <v>0</v>
      </c>
      <c r="CO78" s="632">
        <v>0</v>
      </c>
      <c r="CP78" s="632">
        <v>0</v>
      </c>
      <c r="CQ78" s="632">
        <v>0</v>
      </c>
      <c r="CR78" s="632"/>
      <c r="CS78" s="632">
        <v>0</v>
      </c>
      <c r="CT78" s="632">
        <v>0</v>
      </c>
      <c r="CU78" s="632">
        <v>0</v>
      </c>
      <c r="CV78" s="632">
        <v>0</v>
      </c>
      <c r="CW78" s="632">
        <v>0</v>
      </c>
      <c r="CX78" s="632">
        <v>0</v>
      </c>
      <c r="CY78" s="632">
        <v>0</v>
      </c>
      <c r="CZ78" s="632"/>
      <c r="DA78" s="632">
        <v>0</v>
      </c>
      <c r="DB78" s="613">
        <v>0</v>
      </c>
      <c r="DC78" s="613">
        <v>0</v>
      </c>
      <c r="DD78" s="613">
        <v>0</v>
      </c>
      <c r="DE78" s="613">
        <v>0</v>
      </c>
      <c r="DF78" s="613">
        <v>0</v>
      </c>
      <c r="DG78" s="632">
        <v>0</v>
      </c>
      <c r="DH78" s="613"/>
      <c r="DI78" s="613">
        <v>0</v>
      </c>
      <c r="DJ78" s="632">
        <v>0</v>
      </c>
      <c r="DK78" s="632">
        <v>0</v>
      </c>
      <c r="DL78" s="632">
        <v>0</v>
      </c>
      <c r="DM78" s="632">
        <v>0</v>
      </c>
      <c r="DN78" s="632">
        <v>0</v>
      </c>
      <c r="DO78" s="632">
        <v>0</v>
      </c>
      <c r="DP78" s="632"/>
      <c r="DQ78" s="632">
        <v>0</v>
      </c>
      <c r="DR78" s="632">
        <v>0</v>
      </c>
      <c r="DS78" s="632">
        <v>0</v>
      </c>
      <c r="DT78" s="632">
        <v>0</v>
      </c>
      <c r="DU78" s="632">
        <v>0</v>
      </c>
      <c r="DV78" s="632">
        <v>0</v>
      </c>
      <c r="DW78" s="632">
        <v>0</v>
      </c>
      <c r="DX78" s="632"/>
      <c r="DY78" s="632">
        <v>0</v>
      </c>
      <c r="DZ78" s="632">
        <v>0</v>
      </c>
      <c r="EA78" s="632">
        <v>0</v>
      </c>
      <c r="EB78" s="632">
        <v>0</v>
      </c>
      <c r="EC78" s="632">
        <v>0</v>
      </c>
      <c r="ED78" s="632">
        <v>0</v>
      </c>
      <c r="EE78" s="632">
        <v>0</v>
      </c>
      <c r="EF78" s="632"/>
      <c r="EG78" s="632">
        <v>0</v>
      </c>
      <c r="EH78" s="632">
        <v>0</v>
      </c>
      <c r="EI78" s="632">
        <v>0</v>
      </c>
      <c r="EJ78" s="632">
        <v>0</v>
      </c>
      <c r="EK78" s="632">
        <v>0</v>
      </c>
      <c r="EL78" s="632">
        <v>0</v>
      </c>
      <c r="EM78" s="632">
        <v>0</v>
      </c>
      <c r="EN78" s="632"/>
      <c r="EO78" s="632">
        <v>0</v>
      </c>
      <c r="EP78" s="632">
        <v>0</v>
      </c>
      <c r="EQ78" s="632">
        <v>0</v>
      </c>
      <c r="ER78" s="632">
        <v>0</v>
      </c>
      <c r="ES78" s="632">
        <v>0</v>
      </c>
      <c r="ET78" s="632">
        <v>0</v>
      </c>
      <c r="EU78" s="632">
        <v>0</v>
      </c>
      <c r="EV78" s="632"/>
      <c r="EW78" s="632">
        <v>0</v>
      </c>
      <c r="EX78" s="632">
        <v>0</v>
      </c>
      <c r="EY78" s="632">
        <v>0</v>
      </c>
      <c r="EZ78" s="632">
        <v>0</v>
      </c>
      <c r="FA78" s="632">
        <v>0</v>
      </c>
      <c r="FB78" s="632">
        <v>0</v>
      </c>
      <c r="FC78" s="632">
        <v>0</v>
      </c>
      <c r="FD78" s="632"/>
      <c r="FE78" s="632">
        <v>0</v>
      </c>
      <c r="FF78" s="632">
        <v>0</v>
      </c>
      <c r="FG78" s="632">
        <v>0</v>
      </c>
      <c r="FH78" s="632">
        <v>0</v>
      </c>
      <c r="FI78" s="632">
        <v>0</v>
      </c>
      <c r="FJ78" s="632">
        <v>0</v>
      </c>
      <c r="FK78" s="632">
        <v>0</v>
      </c>
      <c r="FL78" s="632"/>
      <c r="FM78" s="632">
        <v>0</v>
      </c>
      <c r="FN78" s="632">
        <v>0</v>
      </c>
      <c r="FO78" s="632">
        <v>0</v>
      </c>
      <c r="FP78" s="632">
        <v>0</v>
      </c>
      <c r="FQ78" s="632">
        <v>0</v>
      </c>
      <c r="FR78" s="632">
        <v>0</v>
      </c>
      <c r="FS78" s="632">
        <v>0</v>
      </c>
      <c r="FT78" s="632"/>
      <c r="FU78" s="632">
        <v>0</v>
      </c>
      <c r="FV78" s="613">
        <v>0</v>
      </c>
      <c r="FW78" s="613">
        <v>0</v>
      </c>
      <c r="FX78" s="613">
        <v>0</v>
      </c>
      <c r="FY78" s="613">
        <v>0</v>
      </c>
      <c r="FZ78" s="613">
        <v>0</v>
      </c>
      <c r="GA78" s="613">
        <v>0</v>
      </c>
      <c r="GB78" s="613"/>
      <c r="GC78" s="613">
        <v>0</v>
      </c>
      <c r="GD78" s="613">
        <v>0</v>
      </c>
      <c r="GE78" s="613">
        <v>1932829819</v>
      </c>
      <c r="GF78" s="613">
        <v>0</v>
      </c>
      <c r="GG78" s="613">
        <v>0</v>
      </c>
      <c r="GH78" s="613">
        <v>0</v>
      </c>
      <c r="GI78" s="613">
        <v>0</v>
      </c>
      <c r="GJ78" s="613"/>
      <c r="GK78" s="613">
        <v>1932829819</v>
      </c>
      <c r="GL78" s="583"/>
      <c r="GM78" s="583"/>
    </row>
    <row r="79" spans="1:198" s="36" customFormat="1" ht="15" customHeight="1" x14ac:dyDescent="0.25">
      <c r="A79" s="108" t="s">
        <v>451</v>
      </c>
      <c r="B79" s="616">
        <v>0</v>
      </c>
      <c r="C79" s="616">
        <v>0</v>
      </c>
      <c r="D79" s="616">
        <v>0</v>
      </c>
      <c r="E79" s="616">
        <v>0</v>
      </c>
      <c r="F79" s="616">
        <v>0</v>
      </c>
      <c r="G79" s="616">
        <v>0</v>
      </c>
      <c r="H79" s="616"/>
      <c r="I79" s="616">
        <v>0</v>
      </c>
      <c r="J79" s="616">
        <v>0</v>
      </c>
      <c r="K79" s="616">
        <v>1000000</v>
      </c>
      <c r="L79" s="616">
        <v>0</v>
      </c>
      <c r="M79" s="616">
        <v>0</v>
      </c>
      <c r="N79" s="616">
        <v>0</v>
      </c>
      <c r="O79" s="616">
        <v>0</v>
      </c>
      <c r="P79" s="616"/>
      <c r="Q79" s="616">
        <v>1000000</v>
      </c>
      <c r="R79" s="616">
        <v>0</v>
      </c>
      <c r="S79" s="616">
        <v>0</v>
      </c>
      <c r="T79" s="616">
        <v>0</v>
      </c>
      <c r="U79" s="616">
        <v>0</v>
      </c>
      <c r="V79" s="616">
        <v>0</v>
      </c>
      <c r="W79" s="616">
        <v>0</v>
      </c>
      <c r="X79" s="616"/>
      <c r="Y79" s="616">
        <v>0</v>
      </c>
      <c r="Z79" s="616">
        <v>0</v>
      </c>
      <c r="AA79" s="616">
        <v>68439492</v>
      </c>
      <c r="AB79" s="616">
        <v>0</v>
      </c>
      <c r="AC79" s="616">
        <v>0</v>
      </c>
      <c r="AD79" s="616">
        <v>0</v>
      </c>
      <c r="AE79" s="616">
        <v>0</v>
      </c>
      <c r="AF79" s="616"/>
      <c r="AG79" s="616">
        <v>68439492</v>
      </c>
      <c r="AH79" s="616">
        <v>0</v>
      </c>
      <c r="AI79" s="616">
        <v>242200000</v>
      </c>
      <c r="AJ79" s="616">
        <v>0</v>
      </c>
      <c r="AK79" s="616">
        <v>0</v>
      </c>
      <c r="AL79" s="616">
        <v>0</v>
      </c>
      <c r="AM79" s="616">
        <v>0</v>
      </c>
      <c r="AN79" s="616"/>
      <c r="AO79" s="616">
        <v>242200000</v>
      </c>
      <c r="AP79" s="616">
        <v>0</v>
      </c>
      <c r="AQ79" s="616">
        <v>0</v>
      </c>
      <c r="AR79" s="616">
        <v>0</v>
      </c>
      <c r="AS79" s="616">
        <v>0</v>
      </c>
      <c r="AT79" s="616">
        <v>0</v>
      </c>
      <c r="AU79" s="616">
        <v>0</v>
      </c>
      <c r="AV79" s="616"/>
      <c r="AW79" s="616">
        <v>0</v>
      </c>
      <c r="AX79" s="616">
        <v>0</v>
      </c>
      <c r="AY79" s="616">
        <v>11988010622</v>
      </c>
      <c r="AZ79" s="616">
        <v>0</v>
      </c>
      <c r="BA79" s="616">
        <v>0</v>
      </c>
      <c r="BB79" s="616">
        <v>0</v>
      </c>
      <c r="BC79" s="616">
        <v>0</v>
      </c>
      <c r="BD79" s="616"/>
      <c r="BE79" s="616">
        <v>11988010622</v>
      </c>
      <c r="BF79" s="616">
        <v>0</v>
      </c>
      <c r="BG79" s="616">
        <v>0</v>
      </c>
      <c r="BH79" s="616">
        <v>0</v>
      </c>
      <c r="BI79" s="616">
        <v>0</v>
      </c>
      <c r="BJ79" s="616">
        <v>0</v>
      </c>
      <c r="BK79" s="616">
        <v>0</v>
      </c>
      <c r="BL79" s="616"/>
      <c r="BM79" s="616">
        <v>0</v>
      </c>
      <c r="BN79" s="616">
        <v>0</v>
      </c>
      <c r="BO79" s="616">
        <v>240466391</v>
      </c>
      <c r="BP79" s="616">
        <v>0</v>
      </c>
      <c r="BQ79" s="616">
        <v>0</v>
      </c>
      <c r="BR79" s="616">
        <v>0</v>
      </c>
      <c r="BS79" s="616">
        <v>0</v>
      </c>
      <c r="BT79" s="616"/>
      <c r="BU79" s="616">
        <v>240466391</v>
      </c>
      <c r="BV79" s="616">
        <v>0</v>
      </c>
      <c r="BW79" s="616">
        <v>5551961684</v>
      </c>
      <c r="BX79" s="616">
        <v>0</v>
      </c>
      <c r="BY79" s="616">
        <v>0</v>
      </c>
      <c r="BZ79" s="616">
        <v>0</v>
      </c>
      <c r="CA79" s="616">
        <v>0</v>
      </c>
      <c r="CB79" s="616"/>
      <c r="CC79" s="616">
        <v>5551961684</v>
      </c>
      <c r="CD79" s="616">
        <v>0</v>
      </c>
      <c r="CE79" s="616">
        <v>109000000</v>
      </c>
      <c r="CF79" s="616">
        <v>0</v>
      </c>
      <c r="CG79" s="616">
        <v>0</v>
      </c>
      <c r="CH79" s="616">
        <v>0</v>
      </c>
      <c r="CI79" s="616">
        <v>0</v>
      </c>
      <c r="CJ79" s="616"/>
      <c r="CK79" s="616">
        <v>109000000</v>
      </c>
      <c r="CL79" s="616">
        <v>0</v>
      </c>
      <c r="CM79" s="616">
        <v>18500000</v>
      </c>
      <c r="CN79" s="616">
        <v>0</v>
      </c>
      <c r="CO79" s="616">
        <v>0</v>
      </c>
      <c r="CP79" s="616">
        <v>0</v>
      </c>
      <c r="CQ79" s="616">
        <v>0</v>
      </c>
      <c r="CR79" s="616"/>
      <c r="CS79" s="616">
        <v>18500000</v>
      </c>
      <c r="CT79" s="616">
        <v>0</v>
      </c>
      <c r="CU79" s="616">
        <v>0</v>
      </c>
      <c r="CV79" s="616">
        <v>0</v>
      </c>
      <c r="CW79" s="616">
        <v>0</v>
      </c>
      <c r="CX79" s="616">
        <v>0</v>
      </c>
      <c r="CY79" s="616">
        <v>0</v>
      </c>
      <c r="CZ79" s="616"/>
      <c r="DA79" s="616">
        <v>0</v>
      </c>
      <c r="DB79" s="616">
        <v>0</v>
      </c>
      <c r="DC79" s="616">
        <v>0</v>
      </c>
      <c r="DD79" s="616">
        <v>0</v>
      </c>
      <c r="DE79" s="616">
        <v>0</v>
      </c>
      <c r="DF79" s="616">
        <v>0</v>
      </c>
      <c r="DG79" s="616">
        <v>0</v>
      </c>
      <c r="DH79" s="616"/>
      <c r="DI79" s="616">
        <v>0</v>
      </c>
      <c r="DJ79" s="616">
        <v>0</v>
      </c>
      <c r="DK79" s="616">
        <v>0</v>
      </c>
      <c r="DL79" s="616">
        <v>0</v>
      </c>
      <c r="DM79" s="616">
        <v>0</v>
      </c>
      <c r="DN79" s="616">
        <v>0</v>
      </c>
      <c r="DO79" s="616">
        <v>0</v>
      </c>
      <c r="DP79" s="616"/>
      <c r="DQ79" s="616">
        <v>0</v>
      </c>
      <c r="DR79" s="616">
        <v>0</v>
      </c>
      <c r="DS79" s="616">
        <v>0</v>
      </c>
      <c r="DT79" s="616">
        <v>0</v>
      </c>
      <c r="DU79" s="616">
        <v>0</v>
      </c>
      <c r="DV79" s="616">
        <v>0</v>
      </c>
      <c r="DW79" s="616">
        <v>0</v>
      </c>
      <c r="DX79" s="616"/>
      <c r="DY79" s="616">
        <v>0</v>
      </c>
      <c r="DZ79" s="616">
        <v>0</v>
      </c>
      <c r="EA79" s="616">
        <v>0</v>
      </c>
      <c r="EB79" s="616">
        <v>0</v>
      </c>
      <c r="EC79" s="616">
        <v>0</v>
      </c>
      <c r="ED79" s="616">
        <v>0</v>
      </c>
      <c r="EE79" s="616">
        <v>0</v>
      </c>
      <c r="EF79" s="616"/>
      <c r="EG79" s="616">
        <v>0</v>
      </c>
      <c r="EH79" s="616">
        <v>0</v>
      </c>
      <c r="EI79" s="616">
        <v>0</v>
      </c>
      <c r="EJ79" s="616">
        <v>0</v>
      </c>
      <c r="EK79" s="616">
        <v>0</v>
      </c>
      <c r="EL79" s="616">
        <v>0</v>
      </c>
      <c r="EM79" s="616">
        <v>0</v>
      </c>
      <c r="EN79" s="616"/>
      <c r="EO79" s="616">
        <v>0</v>
      </c>
      <c r="EP79" s="616">
        <v>0</v>
      </c>
      <c r="EQ79" s="616">
        <v>0</v>
      </c>
      <c r="ER79" s="616">
        <v>0</v>
      </c>
      <c r="ES79" s="616">
        <v>0</v>
      </c>
      <c r="ET79" s="616">
        <v>0</v>
      </c>
      <c r="EU79" s="616">
        <v>0</v>
      </c>
      <c r="EV79" s="616"/>
      <c r="EW79" s="616">
        <v>0</v>
      </c>
      <c r="EX79" s="616">
        <v>0</v>
      </c>
      <c r="EY79" s="616">
        <v>0</v>
      </c>
      <c r="EZ79" s="616">
        <v>0</v>
      </c>
      <c r="FA79" s="616">
        <v>0</v>
      </c>
      <c r="FB79" s="616">
        <v>0</v>
      </c>
      <c r="FC79" s="616">
        <v>0</v>
      </c>
      <c r="FD79" s="616"/>
      <c r="FE79" s="616">
        <v>0</v>
      </c>
      <c r="FF79" s="616">
        <v>0</v>
      </c>
      <c r="FG79" s="616">
        <v>0</v>
      </c>
      <c r="FH79" s="616">
        <v>0</v>
      </c>
      <c r="FI79" s="616">
        <v>0</v>
      </c>
      <c r="FJ79" s="616">
        <v>0</v>
      </c>
      <c r="FK79" s="616">
        <v>0</v>
      </c>
      <c r="FL79" s="616"/>
      <c r="FM79" s="616">
        <v>0</v>
      </c>
      <c r="FN79" s="616">
        <v>0</v>
      </c>
      <c r="FO79" s="616">
        <v>0</v>
      </c>
      <c r="FP79" s="616">
        <v>0</v>
      </c>
      <c r="FQ79" s="616">
        <v>0</v>
      </c>
      <c r="FR79" s="616">
        <v>0</v>
      </c>
      <c r="FS79" s="616">
        <v>0</v>
      </c>
      <c r="FT79" s="616"/>
      <c r="FU79" s="616">
        <v>0</v>
      </c>
      <c r="FV79" s="613">
        <v>0</v>
      </c>
      <c r="FW79" s="613">
        <v>0</v>
      </c>
      <c r="FX79" s="613">
        <v>0</v>
      </c>
      <c r="FY79" s="616">
        <v>0</v>
      </c>
      <c r="FZ79" s="613">
        <v>0</v>
      </c>
      <c r="GA79" s="613">
        <v>0</v>
      </c>
      <c r="GB79" s="613"/>
      <c r="GC79" s="613">
        <v>0</v>
      </c>
      <c r="GD79" s="616">
        <v>0</v>
      </c>
      <c r="GE79" s="616">
        <v>18219578189</v>
      </c>
      <c r="GF79" s="616">
        <v>0</v>
      </c>
      <c r="GG79" s="616">
        <v>0</v>
      </c>
      <c r="GH79" s="616">
        <v>0</v>
      </c>
      <c r="GI79" s="616">
        <v>0</v>
      </c>
      <c r="GJ79" s="616"/>
      <c r="GK79" s="616">
        <v>18219578189</v>
      </c>
      <c r="GL79" s="583"/>
      <c r="GM79" s="583"/>
    </row>
    <row r="80" spans="1:198" s="5" customFormat="1" ht="15" hidden="1" customHeight="1" x14ac:dyDescent="0.25">
      <c r="A80" s="36" t="s">
        <v>343</v>
      </c>
      <c r="B80" s="606"/>
      <c r="C80" s="606"/>
      <c r="D80" s="606"/>
      <c r="E80" s="581"/>
      <c r="F80" s="574"/>
      <c r="G80" s="606"/>
      <c r="H80" s="574"/>
      <c r="I80" s="574"/>
      <c r="J80" s="606"/>
      <c r="K80" s="606"/>
      <c r="L80" s="606"/>
      <c r="M80" s="581"/>
      <c r="N80" s="574"/>
      <c r="O80" s="606"/>
      <c r="P80" s="574"/>
      <c r="Q80" s="574"/>
      <c r="R80" s="574"/>
      <c r="S80" s="574"/>
      <c r="T80" s="606"/>
      <c r="U80" s="581"/>
      <c r="V80" s="574"/>
      <c r="W80" s="574"/>
      <c r="X80" s="574"/>
      <c r="Y80" s="574"/>
      <c r="Z80" s="606"/>
      <c r="AA80" s="606"/>
      <c r="AB80" s="606"/>
      <c r="AC80" s="581"/>
      <c r="AD80" s="574"/>
      <c r="AE80" s="606"/>
      <c r="AF80" s="574"/>
      <c r="AG80" s="574"/>
      <c r="AH80" s="606"/>
      <c r="AI80" s="606"/>
      <c r="AJ80" s="606"/>
      <c r="AK80" s="581"/>
      <c r="AL80" s="574"/>
      <c r="AM80" s="606"/>
      <c r="AN80" s="574"/>
      <c r="AO80" s="574"/>
      <c r="AP80" s="606"/>
      <c r="AQ80" s="606"/>
      <c r="AR80" s="606"/>
      <c r="AS80" s="581"/>
      <c r="AT80" s="574"/>
      <c r="AU80" s="606"/>
      <c r="AV80" s="574"/>
      <c r="AW80" s="574"/>
      <c r="AX80" s="606"/>
      <c r="AY80" s="606"/>
      <c r="AZ80" s="606"/>
      <c r="BA80" s="581"/>
      <c r="BB80" s="574"/>
      <c r="BC80" s="606"/>
      <c r="BD80" s="574"/>
      <c r="BE80" s="574"/>
      <c r="BF80" s="574"/>
      <c r="BG80" s="606"/>
      <c r="BH80" s="606"/>
      <c r="BI80" s="581"/>
      <c r="BJ80" s="574"/>
      <c r="BK80" s="606"/>
      <c r="BL80" s="574"/>
      <c r="BM80" s="574"/>
      <c r="BN80" s="606"/>
      <c r="BO80" s="606"/>
      <c r="BP80" s="606"/>
      <c r="BQ80" s="581"/>
      <c r="BR80" s="574"/>
      <c r="BS80" s="606"/>
      <c r="BT80" s="574"/>
      <c r="BU80" s="574"/>
      <c r="BV80" s="606"/>
      <c r="BW80" s="606"/>
      <c r="BX80" s="606"/>
      <c r="BY80" s="581"/>
      <c r="BZ80" s="574"/>
      <c r="CA80" s="606"/>
      <c r="CB80" s="574"/>
      <c r="CC80" s="574"/>
      <c r="CD80" s="606"/>
      <c r="CE80" s="606"/>
      <c r="CF80" s="606"/>
      <c r="CG80" s="581"/>
      <c r="CH80" s="574"/>
      <c r="CI80" s="606"/>
      <c r="CJ80" s="574"/>
      <c r="CK80" s="574"/>
      <c r="CL80" s="606"/>
      <c r="CM80" s="606"/>
      <c r="CN80" s="606"/>
      <c r="CO80" s="581"/>
      <c r="CP80" s="574"/>
      <c r="CQ80" s="606"/>
      <c r="CR80" s="574"/>
      <c r="CS80" s="574"/>
      <c r="CT80" s="606"/>
      <c r="CU80" s="606"/>
      <c r="CV80" s="606"/>
      <c r="CW80" s="581"/>
      <c r="CX80" s="574"/>
      <c r="CY80" s="606"/>
      <c r="CZ80" s="574"/>
      <c r="DA80" s="574"/>
      <c r="DB80" s="574"/>
      <c r="DC80" s="574"/>
      <c r="DD80" s="574"/>
      <c r="DE80" s="607"/>
      <c r="DF80" s="574"/>
      <c r="DG80" s="606"/>
      <c r="DH80" s="574"/>
      <c r="DI80" s="574"/>
      <c r="DJ80" s="574"/>
      <c r="DK80" s="574"/>
      <c r="DL80" s="606"/>
      <c r="DM80" s="581"/>
      <c r="DN80" s="574"/>
      <c r="DO80" s="574"/>
      <c r="DP80" s="574"/>
      <c r="DQ80" s="574"/>
      <c r="DR80" s="574"/>
      <c r="DS80" s="574"/>
      <c r="DT80" s="606"/>
      <c r="DU80" s="581"/>
      <c r="DV80" s="574"/>
      <c r="DW80" s="574"/>
      <c r="DX80" s="574"/>
      <c r="DY80" s="574"/>
      <c r="DZ80" s="574"/>
      <c r="EA80" s="606"/>
      <c r="EB80" s="606"/>
      <c r="EC80" s="581"/>
      <c r="ED80" s="574"/>
      <c r="EE80" s="606"/>
      <c r="EF80" s="574"/>
      <c r="EG80" s="574"/>
      <c r="EH80" s="606"/>
      <c r="EI80" s="606"/>
      <c r="EJ80" s="606"/>
      <c r="EK80" s="581"/>
      <c r="EL80" s="574"/>
      <c r="EM80" s="606"/>
      <c r="EN80" s="574"/>
      <c r="EO80" s="574"/>
      <c r="EP80" s="574"/>
      <c r="EQ80" s="606"/>
      <c r="ER80" s="606"/>
      <c r="ES80" s="581"/>
      <c r="ET80" s="574"/>
      <c r="EU80" s="606"/>
      <c r="EV80" s="574"/>
      <c r="EW80" s="574"/>
      <c r="EX80" s="574"/>
      <c r="EY80" s="606"/>
      <c r="EZ80" s="606"/>
      <c r="FA80" s="581"/>
      <c r="FB80" s="574"/>
      <c r="FC80" s="606"/>
      <c r="FD80" s="574"/>
      <c r="FE80" s="574"/>
      <c r="FF80" s="574"/>
      <c r="FG80" s="606"/>
      <c r="FH80" s="606"/>
      <c r="FI80" s="581"/>
      <c r="FJ80" s="574"/>
      <c r="FK80" s="606"/>
      <c r="FL80" s="574"/>
      <c r="FM80" s="574"/>
      <c r="FN80" s="574"/>
      <c r="FO80" s="606"/>
      <c r="FP80" s="606"/>
      <c r="FQ80" s="581"/>
      <c r="FR80" s="574"/>
      <c r="FS80" s="606"/>
      <c r="FT80" s="574"/>
      <c r="FU80" s="574"/>
      <c r="FV80" s="573"/>
      <c r="FW80" s="573"/>
      <c r="FX80" s="573"/>
      <c r="FY80" s="607"/>
      <c r="FZ80" s="573"/>
      <c r="GA80" s="573"/>
      <c r="GB80" s="573"/>
      <c r="GC80" s="573"/>
      <c r="GD80" s="610"/>
      <c r="GE80" s="610"/>
      <c r="GF80" s="610"/>
      <c r="GG80" s="610"/>
      <c r="GH80" s="610"/>
      <c r="GI80" s="610"/>
      <c r="GJ80" s="610"/>
      <c r="GK80" s="598"/>
      <c r="GL80" s="594"/>
      <c r="GM80" s="594"/>
      <c r="GN80" s="6"/>
      <c r="GO80" s="6"/>
      <c r="GP80" s="6"/>
    </row>
    <row r="81" spans="1:198" s="5" customFormat="1" ht="15" hidden="1" customHeight="1" x14ac:dyDescent="0.25">
      <c r="A81" s="32" t="s">
        <v>430</v>
      </c>
      <c r="B81" s="606"/>
      <c r="C81" s="606"/>
      <c r="D81" s="606"/>
      <c r="E81" s="581"/>
      <c r="F81" s="574"/>
      <c r="G81" s="606"/>
      <c r="H81" s="574"/>
      <c r="I81" s="574"/>
      <c r="J81" s="606"/>
      <c r="K81" s="606"/>
      <c r="L81" s="606"/>
      <c r="M81" s="581"/>
      <c r="N81" s="574"/>
      <c r="O81" s="606"/>
      <c r="P81" s="574"/>
      <c r="Q81" s="574"/>
      <c r="R81" s="574"/>
      <c r="S81" s="574"/>
      <c r="T81" s="606"/>
      <c r="U81" s="581"/>
      <c r="V81" s="574"/>
      <c r="W81" s="574"/>
      <c r="X81" s="574"/>
      <c r="Y81" s="574"/>
      <c r="Z81" s="606"/>
      <c r="AA81" s="606"/>
      <c r="AB81" s="606"/>
      <c r="AC81" s="581"/>
      <c r="AD81" s="574"/>
      <c r="AE81" s="606"/>
      <c r="AF81" s="574"/>
      <c r="AG81" s="574"/>
      <c r="AH81" s="606"/>
      <c r="AI81" s="606"/>
      <c r="AJ81" s="606"/>
      <c r="AK81" s="581"/>
      <c r="AL81" s="574"/>
      <c r="AM81" s="606"/>
      <c r="AN81" s="574"/>
      <c r="AO81" s="574"/>
      <c r="AP81" s="606"/>
      <c r="AQ81" s="606"/>
      <c r="AR81" s="606"/>
      <c r="AS81" s="581"/>
      <c r="AT81" s="574"/>
      <c r="AU81" s="606"/>
      <c r="AV81" s="574"/>
      <c r="AW81" s="574"/>
      <c r="AX81" s="606"/>
      <c r="AY81" s="606"/>
      <c r="AZ81" s="606"/>
      <c r="BA81" s="581"/>
      <c r="BB81" s="574"/>
      <c r="BC81" s="606"/>
      <c r="BD81" s="574"/>
      <c r="BE81" s="574"/>
      <c r="BF81" s="574"/>
      <c r="BG81" s="606"/>
      <c r="BH81" s="606"/>
      <c r="BI81" s="581"/>
      <c r="BJ81" s="574"/>
      <c r="BK81" s="606"/>
      <c r="BL81" s="574"/>
      <c r="BM81" s="574"/>
      <c r="BN81" s="606"/>
      <c r="BO81" s="606"/>
      <c r="BP81" s="606"/>
      <c r="BQ81" s="581"/>
      <c r="BR81" s="574"/>
      <c r="BS81" s="606"/>
      <c r="BT81" s="574"/>
      <c r="BU81" s="574"/>
      <c r="BV81" s="606"/>
      <c r="BW81" s="606"/>
      <c r="BX81" s="606"/>
      <c r="BY81" s="581"/>
      <c r="BZ81" s="574"/>
      <c r="CA81" s="606"/>
      <c r="CB81" s="574"/>
      <c r="CC81" s="574"/>
      <c r="CD81" s="606"/>
      <c r="CE81" s="606"/>
      <c r="CF81" s="606"/>
      <c r="CG81" s="581"/>
      <c r="CH81" s="574"/>
      <c r="CI81" s="606"/>
      <c r="CJ81" s="574"/>
      <c r="CK81" s="574"/>
      <c r="CL81" s="606"/>
      <c r="CM81" s="606"/>
      <c r="CN81" s="606"/>
      <c r="CO81" s="581"/>
      <c r="CP81" s="574"/>
      <c r="CQ81" s="606"/>
      <c r="CR81" s="574"/>
      <c r="CS81" s="574"/>
      <c r="CT81" s="606"/>
      <c r="CU81" s="606"/>
      <c r="CV81" s="606"/>
      <c r="CW81" s="581"/>
      <c r="CX81" s="574"/>
      <c r="CY81" s="606"/>
      <c r="CZ81" s="574"/>
      <c r="DA81" s="574"/>
      <c r="DB81" s="574"/>
      <c r="DC81" s="574"/>
      <c r="DD81" s="574"/>
      <c r="DE81" s="607"/>
      <c r="DF81" s="574"/>
      <c r="DG81" s="606"/>
      <c r="DH81" s="574"/>
      <c r="DI81" s="574"/>
      <c r="DJ81" s="574"/>
      <c r="DK81" s="574"/>
      <c r="DL81" s="606"/>
      <c r="DM81" s="581"/>
      <c r="DN81" s="574"/>
      <c r="DO81" s="574"/>
      <c r="DP81" s="574"/>
      <c r="DQ81" s="574"/>
      <c r="DR81" s="574"/>
      <c r="DS81" s="574"/>
      <c r="DT81" s="606"/>
      <c r="DU81" s="581"/>
      <c r="DV81" s="574"/>
      <c r="DW81" s="574"/>
      <c r="DX81" s="574"/>
      <c r="DY81" s="574"/>
      <c r="DZ81" s="574"/>
      <c r="EA81" s="606"/>
      <c r="EB81" s="606"/>
      <c r="EC81" s="581"/>
      <c r="ED81" s="574"/>
      <c r="EE81" s="606"/>
      <c r="EF81" s="574"/>
      <c r="EG81" s="574"/>
      <c r="EH81" s="606"/>
      <c r="EI81" s="606"/>
      <c r="EJ81" s="606"/>
      <c r="EK81" s="581"/>
      <c r="EL81" s="574"/>
      <c r="EM81" s="606"/>
      <c r="EN81" s="574"/>
      <c r="EO81" s="574"/>
      <c r="EP81" s="574"/>
      <c r="EQ81" s="606"/>
      <c r="ER81" s="606"/>
      <c r="ES81" s="581"/>
      <c r="ET81" s="574"/>
      <c r="EU81" s="606"/>
      <c r="EV81" s="574"/>
      <c r="EW81" s="574"/>
      <c r="EX81" s="574"/>
      <c r="EY81" s="606"/>
      <c r="EZ81" s="606"/>
      <c r="FA81" s="581"/>
      <c r="FB81" s="574"/>
      <c r="FC81" s="606"/>
      <c r="FD81" s="574"/>
      <c r="FE81" s="574"/>
      <c r="FF81" s="574"/>
      <c r="FG81" s="606"/>
      <c r="FH81" s="606"/>
      <c r="FI81" s="581"/>
      <c r="FJ81" s="574"/>
      <c r="FK81" s="606"/>
      <c r="FL81" s="574"/>
      <c r="FM81" s="574"/>
      <c r="FN81" s="574"/>
      <c r="FO81" s="606"/>
      <c r="FP81" s="606"/>
      <c r="FQ81" s="581"/>
      <c r="FR81" s="574"/>
      <c r="FS81" s="606"/>
      <c r="FT81" s="574"/>
      <c r="FU81" s="574"/>
      <c r="FV81" s="573"/>
      <c r="FW81" s="573"/>
      <c r="FX81" s="573"/>
      <c r="FY81" s="607"/>
      <c r="FZ81" s="573"/>
      <c r="GA81" s="573"/>
      <c r="GB81" s="573"/>
      <c r="GC81" s="573"/>
      <c r="GD81" s="610"/>
      <c r="GE81" s="610"/>
      <c r="GF81" s="610"/>
      <c r="GG81" s="610"/>
      <c r="GH81" s="610"/>
      <c r="GI81" s="610"/>
      <c r="GJ81" s="610"/>
      <c r="GK81" s="598"/>
      <c r="GL81" s="594"/>
      <c r="GM81" s="594"/>
      <c r="GN81" s="6"/>
      <c r="GO81" s="6"/>
      <c r="GP81" s="6"/>
    </row>
    <row r="82" spans="1:198" s="5" customFormat="1" ht="15" customHeight="1" x14ac:dyDescent="0.25">
      <c r="A82" s="32" t="s">
        <v>344</v>
      </c>
      <c r="B82" s="536"/>
      <c r="C82" s="536"/>
      <c r="D82" s="536"/>
      <c r="E82" s="581"/>
      <c r="F82" s="551">
        <v>0</v>
      </c>
      <c r="G82" s="536"/>
      <c r="H82" s="551"/>
      <c r="I82" s="574">
        <v>0</v>
      </c>
      <c r="J82" s="606"/>
      <c r="K82" s="606"/>
      <c r="L82" s="606"/>
      <c r="M82" s="581"/>
      <c r="N82" s="551">
        <v>0</v>
      </c>
      <c r="O82" s="536"/>
      <c r="P82" s="551"/>
      <c r="Q82" s="574">
        <v>0</v>
      </c>
      <c r="R82" s="551"/>
      <c r="S82" s="551"/>
      <c r="T82" s="606"/>
      <c r="U82" s="581"/>
      <c r="V82" s="551">
        <v>0</v>
      </c>
      <c r="W82" s="551"/>
      <c r="X82" s="551"/>
      <c r="Y82" s="574">
        <v>0</v>
      </c>
      <c r="Z82" s="606"/>
      <c r="AA82" s="606"/>
      <c r="AB82" s="606"/>
      <c r="AC82" s="581"/>
      <c r="AD82" s="551">
        <v>0</v>
      </c>
      <c r="AE82" s="536"/>
      <c r="AF82" s="551"/>
      <c r="AG82" s="574">
        <v>0</v>
      </c>
      <c r="AH82" s="536"/>
      <c r="AI82" s="536"/>
      <c r="AJ82" s="536"/>
      <c r="AK82" s="581"/>
      <c r="AL82" s="587">
        <v>0</v>
      </c>
      <c r="AM82" s="536"/>
      <c r="AN82" s="587"/>
      <c r="AO82" s="574">
        <v>0</v>
      </c>
      <c r="AP82" s="536"/>
      <c r="AQ82" s="536"/>
      <c r="AR82" s="536"/>
      <c r="AS82" s="581"/>
      <c r="AT82" s="587">
        <v>0</v>
      </c>
      <c r="AU82" s="536"/>
      <c r="AV82" s="587"/>
      <c r="AW82" s="574">
        <v>0</v>
      </c>
      <c r="AX82" s="536"/>
      <c r="AY82" s="536"/>
      <c r="AZ82" s="536"/>
      <c r="BA82" s="581"/>
      <c r="BB82" s="587">
        <v>0</v>
      </c>
      <c r="BC82" s="536"/>
      <c r="BD82" s="587"/>
      <c r="BE82" s="574">
        <v>0</v>
      </c>
      <c r="BF82" s="587"/>
      <c r="BG82" s="536"/>
      <c r="BH82" s="587"/>
      <c r="BI82" s="581"/>
      <c r="BJ82" s="587">
        <v>0</v>
      </c>
      <c r="BK82" s="536"/>
      <c r="BL82" s="587"/>
      <c r="BM82" s="574">
        <v>0</v>
      </c>
      <c r="BN82" s="536"/>
      <c r="BO82" s="536"/>
      <c r="BP82" s="536"/>
      <c r="BQ82" s="581"/>
      <c r="BR82" s="587">
        <v>0</v>
      </c>
      <c r="BS82" s="536"/>
      <c r="BT82" s="587"/>
      <c r="BU82" s="574">
        <v>0</v>
      </c>
      <c r="BV82" s="536"/>
      <c r="BW82" s="536"/>
      <c r="BX82" s="536"/>
      <c r="BY82" s="581"/>
      <c r="BZ82" s="587">
        <v>0</v>
      </c>
      <c r="CA82" s="536"/>
      <c r="CB82" s="587"/>
      <c r="CC82" s="574">
        <v>0</v>
      </c>
      <c r="CD82" s="536"/>
      <c r="CE82" s="536"/>
      <c r="CF82" s="536"/>
      <c r="CG82" s="581"/>
      <c r="CH82" s="587">
        <v>0</v>
      </c>
      <c r="CI82" s="536"/>
      <c r="CJ82" s="587"/>
      <c r="CK82" s="574">
        <v>0</v>
      </c>
      <c r="CL82" s="536"/>
      <c r="CM82" s="536"/>
      <c r="CN82" s="536"/>
      <c r="CO82" s="581"/>
      <c r="CP82" s="587">
        <v>0</v>
      </c>
      <c r="CQ82" s="536"/>
      <c r="CR82" s="587"/>
      <c r="CS82" s="574">
        <v>0</v>
      </c>
      <c r="CT82" s="536"/>
      <c r="CU82" s="536"/>
      <c r="CV82" s="536"/>
      <c r="CW82" s="581"/>
      <c r="CX82" s="587">
        <v>0</v>
      </c>
      <c r="CY82" s="536"/>
      <c r="CZ82" s="587"/>
      <c r="DA82" s="574">
        <v>0</v>
      </c>
      <c r="DB82" s="558"/>
      <c r="DC82" s="558"/>
      <c r="DD82" s="558"/>
      <c r="DE82" s="633"/>
      <c r="DF82" s="558">
        <v>0</v>
      </c>
      <c r="DG82" s="536"/>
      <c r="DH82" s="558"/>
      <c r="DI82" s="610">
        <v>0</v>
      </c>
      <c r="DJ82" s="551"/>
      <c r="DK82" s="551"/>
      <c r="DL82" s="606"/>
      <c r="DM82" s="581"/>
      <c r="DN82" s="551">
        <v>0</v>
      </c>
      <c r="DO82" s="551"/>
      <c r="DP82" s="551"/>
      <c r="DQ82" s="574">
        <v>0</v>
      </c>
      <c r="DR82" s="551"/>
      <c r="DS82" s="551"/>
      <c r="DT82" s="606"/>
      <c r="DU82" s="581"/>
      <c r="DV82" s="551">
        <v>0</v>
      </c>
      <c r="DW82" s="551"/>
      <c r="DX82" s="551"/>
      <c r="DY82" s="574">
        <v>0</v>
      </c>
      <c r="DZ82" s="551"/>
      <c r="EA82" s="606"/>
      <c r="EB82" s="606"/>
      <c r="EC82" s="581"/>
      <c r="ED82" s="551">
        <v>0</v>
      </c>
      <c r="EE82" s="536"/>
      <c r="EF82" s="551"/>
      <c r="EG82" s="574">
        <v>0</v>
      </c>
      <c r="EH82" s="606"/>
      <c r="EI82" s="606"/>
      <c r="EJ82" s="606"/>
      <c r="EK82" s="581"/>
      <c r="EL82" s="551">
        <v>0</v>
      </c>
      <c r="EM82" s="536"/>
      <c r="EN82" s="551"/>
      <c r="EO82" s="574">
        <v>0</v>
      </c>
      <c r="EP82" s="551"/>
      <c r="EQ82" s="536"/>
      <c r="ER82" s="606"/>
      <c r="ES82" s="581"/>
      <c r="ET82" s="551">
        <v>0</v>
      </c>
      <c r="EU82" s="536"/>
      <c r="EV82" s="551"/>
      <c r="EW82" s="574">
        <v>0</v>
      </c>
      <c r="EX82" s="551"/>
      <c r="EY82" s="536"/>
      <c r="EZ82" s="606"/>
      <c r="FA82" s="581"/>
      <c r="FB82" s="551">
        <v>0</v>
      </c>
      <c r="FC82" s="536"/>
      <c r="FD82" s="551"/>
      <c r="FE82" s="574">
        <v>0</v>
      </c>
      <c r="FF82" s="551"/>
      <c r="FG82" s="536"/>
      <c r="FH82" s="606"/>
      <c r="FI82" s="581"/>
      <c r="FJ82" s="551">
        <v>0</v>
      </c>
      <c r="FK82" s="536"/>
      <c r="FL82" s="551"/>
      <c r="FM82" s="574">
        <v>0</v>
      </c>
      <c r="FN82" s="587"/>
      <c r="FO82" s="536"/>
      <c r="FP82" s="587"/>
      <c r="FQ82" s="581"/>
      <c r="FR82" s="587">
        <v>0</v>
      </c>
      <c r="FS82" s="536"/>
      <c r="FT82" s="587"/>
      <c r="FU82" s="574">
        <v>0</v>
      </c>
      <c r="FV82" s="559"/>
      <c r="FW82" s="559"/>
      <c r="FX82" s="559"/>
      <c r="FY82" s="633"/>
      <c r="FZ82" s="559">
        <v>0</v>
      </c>
      <c r="GA82" s="559"/>
      <c r="GB82" s="559"/>
      <c r="GC82" s="634">
        <v>0</v>
      </c>
      <c r="GD82" s="610">
        <v>0</v>
      </c>
      <c r="GE82" s="610">
        <v>0</v>
      </c>
      <c r="GF82" s="610">
        <v>0</v>
      </c>
      <c r="GG82" s="610">
        <v>0</v>
      </c>
      <c r="GH82" s="610">
        <v>0</v>
      </c>
      <c r="GI82" s="610">
        <v>0</v>
      </c>
      <c r="GJ82" s="558"/>
      <c r="GK82" s="598">
        <v>0</v>
      </c>
      <c r="GL82" s="594"/>
      <c r="GM82" s="594"/>
      <c r="GN82" s="6"/>
      <c r="GO82" s="6"/>
      <c r="GP82" s="6"/>
    </row>
    <row r="83" spans="1:198" s="5" customFormat="1" ht="15" customHeight="1" x14ac:dyDescent="0.25">
      <c r="A83" s="32" t="s">
        <v>345</v>
      </c>
      <c r="B83" s="536"/>
      <c r="C83" s="536"/>
      <c r="D83" s="536"/>
      <c r="E83" s="581"/>
      <c r="F83" s="551">
        <v>0</v>
      </c>
      <c r="G83" s="536"/>
      <c r="H83" s="551"/>
      <c r="I83" s="574">
        <v>0</v>
      </c>
      <c r="J83" s="606"/>
      <c r="K83" s="606"/>
      <c r="L83" s="606"/>
      <c r="M83" s="581"/>
      <c r="N83" s="551">
        <v>0</v>
      </c>
      <c r="O83" s="536"/>
      <c r="P83" s="551"/>
      <c r="Q83" s="574">
        <v>0</v>
      </c>
      <c r="R83" s="551"/>
      <c r="S83" s="551"/>
      <c r="T83" s="606"/>
      <c r="U83" s="581"/>
      <c r="V83" s="551">
        <v>0</v>
      </c>
      <c r="W83" s="551"/>
      <c r="X83" s="551"/>
      <c r="Y83" s="574">
        <v>0</v>
      </c>
      <c r="Z83" s="606"/>
      <c r="AA83" s="606"/>
      <c r="AB83" s="606"/>
      <c r="AC83" s="581"/>
      <c r="AD83" s="551">
        <v>0</v>
      </c>
      <c r="AE83" s="536"/>
      <c r="AF83" s="551"/>
      <c r="AG83" s="574">
        <v>0</v>
      </c>
      <c r="AH83" s="536"/>
      <c r="AI83" s="536"/>
      <c r="AJ83" s="536"/>
      <c r="AK83" s="581"/>
      <c r="AL83" s="587">
        <v>0</v>
      </c>
      <c r="AM83" s="536"/>
      <c r="AN83" s="587"/>
      <c r="AO83" s="574">
        <v>0</v>
      </c>
      <c r="AP83" s="536"/>
      <c r="AQ83" s="536"/>
      <c r="AR83" s="536"/>
      <c r="AS83" s="581"/>
      <c r="AT83" s="587">
        <v>0</v>
      </c>
      <c r="AU83" s="536"/>
      <c r="AV83" s="587"/>
      <c r="AW83" s="574">
        <v>0</v>
      </c>
      <c r="AX83" s="536"/>
      <c r="AY83" s="536"/>
      <c r="AZ83" s="536"/>
      <c r="BA83" s="581"/>
      <c r="BB83" s="587">
        <v>0</v>
      </c>
      <c r="BC83" s="536"/>
      <c r="BD83" s="587"/>
      <c r="BE83" s="574">
        <v>0</v>
      </c>
      <c r="BF83" s="587"/>
      <c r="BG83" s="536"/>
      <c r="BH83" s="587"/>
      <c r="BI83" s="581"/>
      <c r="BJ83" s="587">
        <v>0</v>
      </c>
      <c r="BK83" s="536"/>
      <c r="BL83" s="587"/>
      <c r="BM83" s="574">
        <v>0</v>
      </c>
      <c r="BN83" s="536"/>
      <c r="BO83" s="536"/>
      <c r="BP83" s="536"/>
      <c r="BQ83" s="581"/>
      <c r="BR83" s="587">
        <v>0</v>
      </c>
      <c r="BS83" s="536"/>
      <c r="BT83" s="587"/>
      <c r="BU83" s="574">
        <v>0</v>
      </c>
      <c r="BV83" s="536"/>
      <c r="BW83" s="536"/>
      <c r="BX83" s="536"/>
      <c r="BY83" s="581"/>
      <c r="BZ83" s="587">
        <v>0</v>
      </c>
      <c r="CA83" s="536"/>
      <c r="CB83" s="587"/>
      <c r="CC83" s="574">
        <v>0</v>
      </c>
      <c r="CD83" s="536"/>
      <c r="CE83" s="536"/>
      <c r="CF83" s="536"/>
      <c r="CG83" s="581"/>
      <c r="CH83" s="587">
        <v>0</v>
      </c>
      <c r="CI83" s="536"/>
      <c r="CJ83" s="587"/>
      <c r="CK83" s="574">
        <v>0</v>
      </c>
      <c r="CL83" s="536"/>
      <c r="CM83" s="536"/>
      <c r="CN83" s="536"/>
      <c r="CO83" s="581"/>
      <c r="CP83" s="587">
        <v>0</v>
      </c>
      <c r="CQ83" s="536"/>
      <c r="CR83" s="587"/>
      <c r="CS83" s="574">
        <v>0</v>
      </c>
      <c r="CT83" s="536"/>
      <c r="CU83" s="536"/>
      <c r="CV83" s="536"/>
      <c r="CW83" s="581"/>
      <c r="CX83" s="587">
        <v>0</v>
      </c>
      <c r="CY83" s="536"/>
      <c r="CZ83" s="587"/>
      <c r="DA83" s="574">
        <v>0</v>
      </c>
      <c r="DB83" s="536"/>
      <c r="DC83" s="536"/>
      <c r="DD83" s="558"/>
      <c r="DE83" s="633"/>
      <c r="DF83" s="558">
        <v>0</v>
      </c>
      <c r="DG83" s="536"/>
      <c r="DH83" s="558"/>
      <c r="DI83" s="610">
        <v>0</v>
      </c>
      <c r="DJ83" s="551"/>
      <c r="DK83" s="551"/>
      <c r="DL83" s="606"/>
      <c r="DM83" s="581"/>
      <c r="DN83" s="551">
        <v>0</v>
      </c>
      <c r="DO83" s="551"/>
      <c r="DP83" s="551"/>
      <c r="DQ83" s="574">
        <v>0</v>
      </c>
      <c r="DR83" s="551"/>
      <c r="DS83" s="551"/>
      <c r="DT83" s="606"/>
      <c r="DU83" s="581"/>
      <c r="DV83" s="551">
        <v>0</v>
      </c>
      <c r="DW83" s="551"/>
      <c r="DX83" s="551"/>
      <c r="DY83" s="574">
        <v>0</v>
      </c>
      <c r="DZ83" s="551"/>
      <c r="EA83" s="606"/>
      <c r="EB83" s="606"/>
      <c r="EC83" s="581"/>
      <c r="ED83" s="551">
        <v>0</v>
      </c>
      <c r="EE83" s="536"/>
      <c r="EF83" s="551"/>
      <c r="EG83" s="574">
        <v>0</v>
      </c>
      <c r="EH83" s="606"/>
      <c r="EI83" s="606"/>
      <c r="EJ83" s="606"/>
      <c r="EK83" s="581"/>
      <c r="EL83" s="551">
        <v>0</v>
      </c>
      <c r="EM83" s="536"/>
      <c r="EN83" s="551"/>
      <c r="EO83" s="574">
        <v>0</v>
      </c>
      <c r="EP83" s="551"/>
      <c r="EQ83" s="536"/>
      <c r="ER83" s="606"/>
      <c r="ES83" s="581"/>
      <c r="ET83" s="551">
        <v>0</v>
      </c>
      <c r="EU83" s="536"/>
      <c r="EV83" s="551"/>
      <c r="EW83" s="574">
        <v>0</v>
      </c>
      <c r="EX83" s="551"/>
      <c r="EY83" s="536"/>
      <c r="EZ83" s="606"/>
      <c r="FA83" s="581"/>
      <c r="FB83" s="551">
        <v>0</v>
      </c>
      <c r="FC83" s="536"/>
      <c r="FD83" s="551"/>
      <c r="FE83" s="574">
        <v>0</v>
      </c>
      <c r="FF83" s="551"/>
      <c r="FG83" s="536"/>
      <c r="FH83" s="606"/>
      <c r="FI83" s="581"/>
      <c r="FJ83" s="551">
        <v>0</v>
      </c>
      <c r="FK83" s="536"/>
      <c r="FL83" s="551"/>
      <c r="FM83" s="574">
        <v>0</v>
      </c>
      <c r="FN83" s="587"/>
      <c r="FO83" s="536"/>
      <c r="FP83" s="587"/>
      <c r="FQ83" s="581"/>
      <c r="FR83" s="587">
        <v>0</v>
      </c>
      <c r="FS83" s="536"/>
      <c r="FT83" s="587"/>
      <c r="FU83" s="574">
        <v>0</v>
      </c>
      <c r="FV83" s="559"/>
      <c r="FW83" s="559"/>
      <c r="FX83" s="559"/>
      <c r="FY83" s="633"/>
      <c r="FZ83" s="559">
        <v>0</v>
      </c>
      <c r="GA83" s="559"/>
      <c r="GB83" s="559"/>
      <c r="GC83" s="634">
        <v>0</v>
      </c>
      <c r="GD83" s="610">
        <v>0</v>
      </c>
      <c r="GE83" s="610">
        <v>0</v>
      </c>
      <c r="GF83" s="610">
        <v>0</v>
      </c>
      <c r="GG83" s="610">
        <v>0</v>
      </c>
      <c r="GH83" s="610">
        <v>0</v>
      </c>
      <c r="GI83" s="610">
        <v>0</v>
      </c>
      <c r="GJ83" s="558"/>
      <c r="GK83" s="598">
        <v>0</v>
      </c>
      <c r="GL83" s="594"/>
      <c r="GM83" s="594"/>
      <c r="GN83" s="6"/>
      <c r="GO83" s="6"/>
      <c r="GP83" s="6"/>
    </row>
    <row r="84" spans="1:198" s="5" customFormat="1" ht="15" hidden="1" customHeight="1" x14ac:dyDescent="0.25">
      <c r="A84" s="32" t="s">
        <v>346</v>
      </c>
      <c r="B84" s="606"/>
      <c r="C84" s="606"/>
      <c r="D84" s="606"/>
      <c r="E84" s="581"/>
      <c r="F84" s="574"/>
      <c r="G84" s="606"/>
      <c r="H84" s="574"/>
      <c r="I84" s="574"/>
      <c r="J84" s="606"/>
      <c r="K84" s="606"/>
      <c r="L84" s="606"/>
      <c r="M84" s="581"/>
      <c r="N84" s="574"/>
      <c r="O84" s="606"/>
      <c r="P84" s="574"/>
      <c r="Q84" s="574"/>
      <c r="R84" s="574"/>
      <c r="S84" s="574"/>
      <c r="T84" s="606"/>
      <c r="U84" s="581"/>
      <c r="V84" s="574"/>
      <c r="W84" s="574"/>
      <c r="X84" s="574"/>
      <c r="Y84" s="574"/>
      <c r="Z84" s="606"/>
      <c r="AA84" s="606"/>
      <c r="AB84" s="606"/>
      <c r="AC84" s="581"/>
      <c r="AD84" s="574"/>
      <c r="AE84" s="606"/>
      <c r="AF84" s="574"/>
      <c r="AG84" s="574"/>
      <c r="AH84" s="606"/>
      <c r="AI84" s="606"/>
      <c r="AJ84" s="606"/>
      <c r="AK84" s="581"/>
      <c r="AL84" s="574"/>
      <c r="AM84" s="606"/>
      <c r="AN84" s="574"/>
      <c r="AO84" s="574"/>
      <c r="AP84" s="606"/>
      <c r="AQ84" s="606"/>
      <c r="AR84" s="606"/>
      <c r="AS84" s="581"/>
      <c r="AT84" s="574"/>
      <c r="AU84" s="606"/>
      <c r="AV84" s="574"/>
      <c r="AW84" s="574"/>
      <c r="AX84" s="606"/>
      <c r="AY84" s="606"/>
      <c r="AZ84" s="606"/>
      <c r="BA84" s="581"/>
      <c r="BB84" s="574"/>
      <c r="BC84" s="606"/>
      <c r="BD84" s="574"/>
      <c r="BE84" s="574"/>
      <c r="BF84" s="574"/>
      <c r="BG84" s="606"/>
      <c r="BH84" s="606"/>
      <c r="BI84" s="581"/>
      <c r="BJ84" s="574"/>
      <c r="BK84" s="606"/>
      <c r="BL84" s="574"/>
      <c r="BM84" s="574"/>
      <c r="BN84" s="606"/>
      <c r="BO84" s="606"/>
      <c r="BP84" s="606"/>
      <c r="BQ84" s="581"/>
      <c r="BR84" s="574"/>
      <c r="BS84" s="606"/>
      <c r="BT84" s="574"/>
      <c r="BU84" s="574"/>
      <c r="BV84" s="606"/>
      <c r="BW84" s="606"/>
      <c r="BX84" s="606"/>
      <c r="BY84" s="581"/>
      <c r="BZ84" s="574"/>
      <c r="CA84" s="606"/>
      <c r="CB84" s="574"/>
      <c r="CC84" s="574"/>
      <c r="CD84" s="606"/>
      <c r="CE84" s="606"/>
      <c r="CF84" s="606"/>
      <c r="CG84" s="581"/>
      <c r="CH84" s="574"/>
      <c r="CI84" s="606"/>
      <c r="CJ84" s="574"/>
      <c r="CK84" s="574"/>
      <c r="CL84" s="606"/>
      <c r="CM84" s="606"/>
      <c r="CN84" s="606"/>
      <c r="CO84" s="581"/>
      <c r="CP84" s="574"/>
      <c r="CQ84" s="606"/>
      <c r="CR84" s="574"/>
      <c r="CS84" s="574"/>
      <c r="CT84" s="606"/>
      <c r="CU84" s="606"/>
      <c r="CV84" s="606"/>
      <c r="CW84" s="581"/>
      <c r="CX84" s="574"/>
      <c r="CY84" s="606"/>
      <c r="CZ84" s="574"/>
      <c r="DA84" s="574"/>
      <c r="DB84" s="574"/>
      <c r="DC84" s="574"/>
      <c r="DD84" s="574"/>
      <c r="DE84" s="607"/>
      <c r="DF84" s="574"/>
      <c r="DG84" s="606"/>
      <c r="DH84" s="574"/>
      <c r="DI84" s="574"/>
      <c r="DJ84" s="574"/>
      <c r="DK84" s="574"/>
      <c r="DL84" s="606"/>
      <c r="DM84" s="581"/>
      <c r="DN84" s="574"/>
      <c r="DO84" s="574"/>
      <c r="DP84" s="574"/>
      <c r="DQ84" s="574"/>
      <c r="DR84" s="574"/>
      <c r="DS84" s="574"/>
      <c r="DT84" s="606"/>
      <c r="DU84" s="581"/>
      <c r="DV84" s="574"/>
      <c r="DW84" s="574"/>
      <c r="DX84" s="574"/>
      <c r="DY84" s="574"/>
      <c r="DZ84" s="574"/>
      <c r="EA84" s="606"/>
      <c r="EB84" s="606"/>
      <c r="EC84" s="581"/>
      <c r="ED84" s="574"/>
      <c r="EE84" s="606"/>
      <c r="EF84" s="574"/>
      <c r="EG84" s="574"/>
      <c r="EH84" s="606"/>
      <c r="EI84" s="606"/>
      <c r="EJ84" s="606"/>
      <c r="EK84" s="581"/>
      <c r="EL84" s="574"/>
      <c r="EM84" s="606"/>
      <c r="EN84" s="574"/>
      <c r="EO84" s="574"/>
      <c r="EP84" s="574"/>
      <c r="EQ84" s="606"/>
      <c r="ER84" s="606"/>
      <c r="ES84" s="581"/>
      <c r="ET84" s="574"/>
      <c r="EU84" s="606"/>
      <c r="EV84" s="574"/>
      <c r="EW84" s="574"/>
      <c r="EX84" s="574"/>
      <c r="EY84" s="606"/>
      <c r="EZ84" s="606"/>
      <c r="FA84" s="581"/>
      <c r="FB84" s="574"/>
      <c r="FC84" s="606"/>
      <c r="FD84" s="574"/>
      <c r="FE84" s="574"/>
      <c r="FF84" s="574"/>
      <c r="FG84" s="606"/>
      <c r="FH84" s="606"/>
      <c r="FI84" s="581"/>
      <c r="FJ84" s="574"/>
      <c r="FK84" s="606"/>
      <c r="FL84" s="574"/>
      <c r="FM84" s="574"/>
      <c r="FN84" s="574"/>
      <c r="FO84" s="606"/>
      <c r="FP84" s="606"/>
      <c r="FQ84" s="581"/>
      <c r="FR84" s="574"/>
      <c r="FS84" s="606"/>
      <c r="FT84" s="574"/>
      <c r="FU84" s="574"/>
      <c r="FV84" s="573"/>
      <c r="FW84" s="573"/>
      <c r="FX84" s="573"/>
      <c r="FY84" s="607"/>
      <c r="FZ84" s="573"/>
      <c r="GA84" s="573"/>
      <c r="GB84" s="573"/>
      <c r="GC84" s="573"/>
      <c r="GD84" s="610">
        <v>0</v>
      </c>
      <c r="GE84" s="610">
        <v>0</v>
      </c>
      <c r="GF84" s="610">
        <v>0</v>
      </c>
      <c r="GG84" s="610">
        <v>0</v>
      </c>
      <c r="GH84" s="610">
        <v>0</v>
      </c>
      <c r="GI84" s="610">
        <v>0</v>
      </c>
      <c r="GJ84" s="610"/>
      <c r="GK84" s="598"/>
      <c r="GL84" s="594"/>
      <c r="GM84" s="594"/>
      <c r="GN84" s="6"/>
      <c r="GO84" s="6"/>
      <c r="GP84" s="6"/>
    </row>
    <row r="85" spans="1:198" s="5" customFormat="1" ht="15" customHeight="1" x14ac:dyDescent="0.25">
      <c r="A85" s="32" t="s">
        <v>347</v>
      </c>
      <c r="B85" s="536"/>
      <c r="C85" s="536"/>
      <c r="D85" s="536"/>
      <c r="E85" s="581"/>
      <c r="F85" s="551">
        <v>0</v>
      </c>
      <c r="G85" s="536"/>
      <c r="H85" s="551"/>
      <c r="I85" s="574">
        <v>0</v>
      </c>
      <c r="J85" s="606"/>
      <c r="K85" s="606"/>
      <c r="L85" s="606"/>
      <c r="M85" s="581"/>
      <c r="N85" s="551">
        <v>0</v>
      </c>
      <c r="O85" s="536"/>
      <c r="P85" s="551"/>
      <c r="Q85" s="574">
        <v>0</v>
      </c>
      <c r="R85" s="551"/>
      <c r="S85" s="551"/>
      <c r="T85" s="606"/>
      <c r="U85" s="581"/>
      <c r="V85" s="551">
        <v>0</v>
      </c>
      <c r="W85" s="551"/>
      <c r="X85" s="551"/>
      <c r="Y85" s="574">
        <v>0</v>
      </c>
      <c r="Z85" s="606"/>
      <c r="AA85" s="606"/>
      <c r="AB85" s="606"/>
      <c r="AC85" s="581"/>
      <c r="AD85" s="551">
        <v>0</v>
      </c>
      <c r="AE85" s="536"/>
      <c r="AF85" s="551"/>
      <c r="AG85" s="574">
        <v>0</v>
      </c>
      <c r="AH85" s="536"/>
      <c r="AI85" s="536"/>
      <c r="AJ85" s="536"/>
      <c r="AK85" s="581"/>
      <c r="AL85" s="587">
        <v>0</v>
      </c>
      <c r="AM85" s="536"/>
      <c r="AN85" s="587"/>
      <c r="AO85" s="574">
        <v>0</v>
      </c>
      <c r="AP85" s="536"/>
      <c r="AQ85" s="536"/>
      <c r="AR85" s="536"/>
      <c r="AS85" s="581"/>
      <c r="AT85" s="587">
        <v>0</v>
      </c>
      <c r="AU85" s="536"/>
      <c r="AV85" s="587"/>
      <c r="AW85" s="574">
        <v>0</v>
      </c>
      <c r="AX85" s="536"/>
      <c r="AY85" s="536"/>
      <c r="AZ85" s="536"/>
      <c r="BA85" s="581"/>
      <c r="BB85" s="587">
        <v>0</v>
      </c>
      <c r="BC85" s="536"/>
      <c r="BD85" s="587"/>
      <c r="BE85" s="574">
        <v>0</v>
      </c>
      <c r="BF85" s="587"/>
      <c r="BG85" s="536"/>
      <c r="BH85" s="587"/>
      <c r="BI85" s="581"/>
      <c r="BJ85" s="587">
        <v>0</v>
      </c>
      <c r="BK85" s="536"/>
      <c r="BL85" s="587"/>
      <c r="BM85" s="574">
        <v>0</v>
      </c>
      <c r="BN85" s="536"/>
      <c r="BO85" s="536"/>
      <c r="BP85" s="536"/>
      <c r="BQ85" s="581"/>
      <c r="BR85" s="587">
        <v>0</v>
      </c>
      <c r="BS85" s="536"/>
      <c r="BT85" s="587"/>
      <c r="BU85" s="574">
        <v>0</v>
      </c>
      <c r="BV85" s="536"/>
      <c r="BW85" s="536"/>
      <c r="BX85" s="536"/>
      <c r="BY85" s="581"/>
      <c r="BZ85" s="587">
        <v>0</v>
      </c>
      <c r="CA85" s="536"/>
      <c r="CB85" s="587"/>
      <c r="CC85" s="574">
        <v>0</v>
      </c>
      <c r="CD85" s="536"/>
      <c r="CE85" s="536"/>
      <c r="CF85" s="536"/>
      <c r="CG85" s="581"/>
      <c r="CH85" s="587">
        <v>0</v>
      </c>
      <c r="CI85" s="536"/>
      <c r="CJ85" s="587"/>
      <c r="CK85" s="574">
        <v>0</v>
      </c>
      <c r="CL85" s="536"/>
      <c r="CM85" s="536"/>
      <c r="CN85" s="536"/>
      <c r="CO85" s="581"/>
      <c r="CP85" s="587">
        <v>0</v>
      </c>
      <c r="CQ85" s="536"/>
      <c r="CR85" s="587"/>
      <c r="CS85" s="574">
        <v>0</v>
      </c>
      <c r="CT85" s="536"/>
      <c r="CU85" s="536"/>
      <c r="CV85" s="536"/>
      <c r="CW85" s="581"/>
      <c r="CX85" s="587">
        <v>0</v>
      </c>
      <c r="CY85" s="536"/>
      <c r="CZ85" s="587"/>
      <c r="DA85" s="574">
        <v>0</v>
      </c>
      <c r="DB85" s="536"/>
      <c r="DC85" s="536"/>
      <c r="DD85" s="551"/>
      <c r="DE85" s="566"/>
      <c r="DF85" s="551">
        <v>0</v>
      </c>
      <c r="DG85" s="536"/>
      <c r="DH85" s="551"/>
      <c r="DI85" s="574">
        <v>0</v>
      </c>
      <c r="DJ85" s="551"/>
      <c r="DK85" s="551"/>
      <c r="DL85" s="606"/>
      <c r="DM85" s="581"/>
      <c r="DN85" s="551">
        <v>0</v>
      </c>
      <c r="DO85" s="551"/>
      <c r="DP85" s="551"/>
      <c r="DQ85" s="574">
        <v>0</v>
      </c>
      <c r="DR85" s="551"/>
      <c r="DS85" s="551"/>
      <c r="DT85" s="606"/>
      <c r="DU85" s="581"/>
      <c r="DV85" s="551">
        <v>0</v>
      </c>
      <c r="DW85" s="551"/>
      <c r="DX85" s="551"/>
      <c r="DY85" s="574">
        <v>0</v>
      </c>
      <c r="DZ85" s="551"/>
      <c r="EA85" s="606"/>
      <c r="EB85" s="606"/>
      <c r="EC85" s="581"/>
      <c r="ED85" s="551">
        <v>0</v>
      </c>
      <c r="EE85" s="536"/>
      <c r="EF85" s="551"/>
      <c r="EG85" s="574">
        <v>0</v>
      </c>
      <c r="EH85" s="606"/>
      <c r="EI85" s="606"/>
      <c r="EJ85" s="606"/>
      <c r="EK85" s="581"/>
      <c r="EL85" s="551">
        <v>0</v>
      </c>
      <c r="EM85" s="536"/>
      <c r="EN85" s="551"/>
      <c r="EO85" s="574">
        <v>0</v>
      </c>
      <c r="EP85" s="551"/>
      <c r="EQ85" s="536"/>
      <c r="ER85" s="606"/>
      <c r="ES85" s="581"/>
      <c r="ET85" s="551">
        <v>0</v>
      </c>
      <c r="EU85" s="536"/>
      <c r="EV85" s="551"/>
      <c r="EW85" s="574">
        <v>0</v>
      </c>
      <c r="EX85" s="551"/>
      <c r="EY85" s="536"/>
      <c r="EZ85" s="606"/>
      <c r="FA85" s="581"/>
      <c r="FB85" s="551">
        <v>0</v>
      </c>
      <c r="FC85" s="536"/>
      <c r="FD85" s="551"/>
      <c r="FE85" s="574">
        <v>0</v>
      </c>
      <c r="FF85" s="551"/>
      <c r="FG85" s="536"/>
      <c r="FH85" s="606"/>
      <c r="FI85" s="581"/>
      <c r="FJ85" s="551">
        <v>0</v>
      </c>
      <c r="FK85" s="536"/>
      <c r="FL85" s="551"/>
      <c r="FM85" s="574">
        <v>0</v>
      </c>
      <c r="FN85" s="587"/>
      <c r="FO85" s="536"/>
      <c r="FP85" s="587"/>
      <c r="FQ85" s="581"/>
      <c r="FR85" s="587">
        <v>0</v>
      </c>
      <c r="FS85" s="536"/>
      <c r="FT85" s="587"/>
      <c r="FU85" s="574">
        <v>0</v>
      </c>
      <c r="FV85" s="552"/>
      <c r="FW85" s="552"/>
      <c r="FX85" s="552"/>
      <c r="FY85" s="566"/>
      <c r="FZ85" s="552">
        <v>0</v>
      </c>
      <c r="GA85" s="552"/>
      <c r="GB85" s="552"/>
      <c r="GC85" s="573">
        <v>0</v>
      </c>
      <c r="GD85" s="610">
        <v>0</v>
      </c>
      <c r="GE85" s="610">
        <v>0</v>
      </c>
      <c r="GF85" s="610">
        <v>0</v>
      </c>
      <c r="GG85" s="610">
        <v>0</v>
      </c>
      <c r="GH85" s="610">
        <v>0</v>
      </c>
      <c r="GI85" s="610">
        <v>0</v>
      </c>
      <c r="GJ85" s="558"/>
      <c r="GK85" s="598">
        <v>0</v>
      </c>
      <c r="GL85" s="594"/>
      <c r="GM85" s="594"/>
      <c r="GN85" s="6"/>
      <c r="GO85" s="6"/>
      <c r="GP85" s="6"/>
    </row>
    <row r="86" spans="1:198" s="5" customFormat="1" ht="15" hidden="1" customHeight="1" x14ac:dyDescent="0.25">
      <c r="A86" s="32" t="s">
        <v>348</v>
      </c>
      <c r="B86" s="536"/>
      <c r="C86" s="536"/>
      <c r="D86" s="536"/>
      <c r="E86" s="581"/>
      <c r="F86" s="551">
        <v>0</v>
      </c>
      <c r="G86" s="536"/>
      <c r="H86" s="551"/>
      <c r="I86" s="574">
        <v>0</v>
      </c>
      <c r="J86" s="536"/>
      <c r="K86" s="536"/>
      <c r="L86" s="536"/>
      <c r="M86" s="581"/>
      <c r="N86" s="551">
        <v>0</v>
      </c>
      <c r="O86" s="536"/>
      <c r="P86" s="551"/>
      <c r="Q86" s="574">
        <v>0</v>
      </c>
      <c r="R86" s="551"/>
      <c r="S86" s="551"/>
      <c r="T86" s="606"/>
      <c r="U86" s="581"/>
      <c r="V86" s="551">
        <v>0</v>
      </c>
      <c r="W86" s="551"/>
      <c r="X86" s="551"/>
      <c r="Y86" s="574">
        <v>0</v>
      </c>
      <c r="Z86" s="606"/>
      <c r="AA86" s="606"/>
      <c r="AB86" s="606"/>
      <c r="AC86" s="581"/>
      <c r="AD86" s="551">
        <v>0</v>
      </c>
      <c r="AE86" s="536"/>
      <c r="AF86" s="551"/>
      <c r="AG86" s="574">
        <v>0</v>
      </c>
      <c r="AH86" s="536"/>
      <c r="AI86" s="536"/>
      <c r="AJ86" s="536"/>
      <c r="AK86" s="581"/>
      <c r="AL86" s="587">
        <v>0</v>
      </c>
      <c r="AM86" s="536"/>
      <c r="AN86" s="587"/>
      <c r="AO86" s="574">
        <v>0</v>
      </c>
      <c r="AP86" s="536"/>
      <c r="AQ86" s="536"/>
      <c r="AR86" s="536"/>
      <c r="AS86" s="581"/>
      <c r="AT86" s="587">
        <v>0</v>
      </c>
      <c r="AU86" s="536"/>
      <c r="AV86" s="587"/>
      <c r="AW86" s="574">
        <v>0</v>
      </c>
      <c r="AX86" s="536"/>
      <c r="AY86" s="536"/>
      <c r="AZ86" s="536"/>
      <c r="BA86" s="581"/>
      <c r="BB86" s="587">
        <v>0</v>
      </c>
      <c r="BC86" s="536"/>
      <c r="BD86" s="587"/>
      <c r="BE86" s="574">
        <v>0</v>
      </c>
      <c r="BF86" s="587"/>
      <c r="BG86" s="536"/>
      <c r="BH86" s="587"/>
      <c r="BI86" s="581"/>
      <c r="BJ86" s="587">
        <v>0</v>
      </c>
      <c r="BK86" s="536"/>
      <c r="BL86" s="587"/>
      <c r="BM86" s="574">
        <v>0</v>
      </c>
      <c r="BN86" s="536"/>
      <c r="BO86" s="536"/>
      <c r="BP86" s="536"/>
      <c r="BQ86" s="581"/>
      <c r="BR86" s="587">
        <v>0</v>
      </c>
      <c r="BS86" s="536"/>
      <c r="BT86" s="587"/>
      <c r="BU86" s="574">
        <v>0</v>
      </c>
      <c r="BV86" s="536"/>
      <c r="BW86" s="536"/>
      <c r="BX86" s="536"/>
      <c r="BY86" s="581"/>
      <c r="BZ86" s="587">
        <v>0</v>
      </c>
      <c r="CA86" s="536"/>
      <c r="CB86" s="587"/>
      <c r="CC86" s="574">
        <v>0</v>
      </c>
      <c r="CD86" s="536"/>
      <c r="CE86" s="536"/>
      <c r="CF86" s="536"/>
      <c r="CG86" s="581"/>
      <c r="CH86" s="587">
        <v>0</v>
      </c>
      <c r="CI86" s="536"/>
      <c r="CJ86" s="587"/>
      <c r="CK86" s="574">
        <v>0</v>
      </c>
      <c r="CL86" s="536"/>
      <c r="CM86" s="536"/>
      <c r="CN86" s="536"/>
      <c r="CO86" s="581"/>
      <c r="CP86" s="587">
        <v>0</v>
      </c>
      <c r="CQ86" s="536"/>
      <c r="CR86" s="587"/>
      <c r="CS86" s="574">
        <v>0</v>
      </c>
      <c r="CT86" s="536"/>
      <c r="CU86" s="536"/>
      <c r="CV86" s="536"/>
      <c r="CW86" s="581"/>
      <c r="CX86" s="587">
        <v>0</v>
      </c>
      <c r="CY86" s="536"/>
      <c r="CZ86" s="587"/>
      <c r="DA86" s="574">
        <v>0</v>
      </c>
      <c r="DB86" s="536"/>
      <c r="DC86" s="536"/>
      <c r="DD86" s="551"/>
      <c r="DE86" s="566"/>
      <c r="DF86" s="551">
        <v>0</v>
      </c>
      <c r="DG86" s="536"/>
      <c r="DH86" s="551"/>
      <c r="DI86" s="574">
        <v>0</v>
      </c>
      <c r="DJ86" s="551"/>
      <c r="DK86" s="551"/>
      <c r="DL86" s="606"/>
      <c r="DM86" s="581"/>
      <c r="DN86" s="551">
        <v>0</v>
      </c>
      <c r="DO86" s="551"/>
      <c r="DP86" s="551"/>
      <c r="DQ86" s="574">
        <v>0</v>
      </c>
      <c r="DR86" s="551"/>
      <c r="DS86" s="551"/>
      <c r="DT86" s="606"/>
      <c r="DU86" s="581"/>
      <c r="DV86" s="551">
        <v>0</v>
      </c>
      <c r="DW86" s="551"/>
      <c r="DX86" s="551"/>
      <c r="DY86" s="574">
        <v>0</v>
      </c>
      <c r="DZ86" s="551"/>
      <c r="EA86" s="606"/>
      <c r="EB86" s="606"/>
      <c r="EC86" s="581"/>
      <c r="ED86" s="551">
        <v>0</v>
      </c>
      <c r="EE86" s="536"/>
      <c r="EF86" s="551"/>
      <c r="EG86" s="574">
        <v>0</v>
      </c>
      <c r="EH86" s="606"/>
      <c r="EI86" s="606"/>
      <c r="EJ86" s="606"/>
      <c r="EK86" s="581"/>
      <c r="EL86" s="551">
        <v>0</v>
      </c>
      <c r="EM86" s="536"/>
      <c r="EN86" s="551"/>
      <c r="EO86" s="574">
        <v>0</v>
      </c>
      <c r="EP86" s="551"/>
      <c r="EQ86" s="536"/>
      <c r="ER86" s="606"/>
      <c r="ES86" s="581"/>
      <c r="ET86" s="551">
        <v>0</v>
      </c>
      <c r="EU86" s="536"/>
      <c r="EV86" s="551"/>
      <c r="EW86" s="574">
        <v>0</v>
      </c>
      <c r="EX86" s="551"/>
      <c r="EY86" s="536"/>
      <c r="EZ86" s="606"/>
      <c r="FA86" s="581"/>
      <c r="FB86" s="551">
        <v>0</v>
      </c>
      <c r="FC86" s="536"/>
      <c r="FD86" s="551"/>
      <c r="FE86" s="574">
        <v>0</v>
      </c>
      <c r="FF86" s="551"/>
      <c r="FG86" s="536"/>
      <c r="FH86" s="606"/>
      <c r="FI86" s="581"/>
      <c r="FJ86" s="551">
        <v>0</v>
      </c>
      <c r="FK86" s="536"/>
      <c r="FL86" s="551"/>
      <c r="FM86" s="574">
        <v>0</v>
      </c>
      <c r="FN86" s="587"/>
      <c r="FO86" s="536"/>
      <c r="FP86" s="587"/>
      <c r="FQ86" s="581"/>
      <c r="FR86" s="587">
        <v>0</v>
      </c>
      <c r="FS86" s="536"/>
      <c r="FT86" s="587"/>
      <c r="FU86" s="574">
        <v>0</v>
      </c>
      <c r="FV86" s="552"/>
      <c r="FW86" s="552"/>
      <c r="FX86" s="552"/>
      <c r="FY86" s="566"/>
      <c r="FZ86" s="552">
        <v>0</v>
      </c>
      <c r="GA86" s="552"/>
      <c r="GB86" s="552"/>
      <c r="GC86" s="573">
        <v>0</v>
      </c>
      <c r="GD86" s="610">
        <v>0</v>
      </c>
      <c r="GE86" s="610">
        <v>0</v>
      </c>
      <c r="GF86" s="610">
        <v>0</v>
      </c>
      <c r="GG86" s="610">
        <v>0</v>
      </c>
      <c r="GH86" s="610">
        <v>0</v>
      </c>
      <c r="GI86" s="610">
        <v>0</v>
      </c>
      <c r="GJ86" s="558"/>
      <c r="GK86" s="598">
        <v>0</v>
      </c>
      <c r="GL86" s="594"/>
      <c r="GM86" s="594"/>
      <c r="GN86" s="6"/>
      <c r="GO86" s="6"/>
      <c r="GP86" s="6"/>
    </row>
    <row r="87" spans="1:198" s="5" customFormat="1" ht="15" hidden="1" customHeight="1" x14ac:dyDescent="0.25">
      <c r="A87" s="36" t="s">
        <v>349</v>
      </c>
      <c r="B87" s="606"/>
      <c r="C87" s="606"/>
      <c r="D87" s="606"/>
      <c r="E87" s="581"/>
      <c r="F87" s="574"/>
      <c r="G87" s="606"/>
      <c r="H87" s="574"/>
      <c r="I87" s="574"/>
      <c r="J87" s="606"/>
      <c r="K87" s="606"/>
      <c r="L87" s="606"/>
      <c r="M87" s="581"/>
      <c r="N87" s="574"/>
      <c r="O87" s="606"/>
      <c r="P87" s="574"/>
      <c r="Q87" s="574"/>
      <c r="R87" s="574"/>
      <c r="S87" s="574"/>
      <c r="T87" s="606"/>
      <c r="U87" s="581"/>
      <c r="V87" s="574"/>
      <c r="W87" s="574"/>
      <c r="X87" s="574"/>
      <c r="Y87" s="574"/>
      <c r="Z87" s="606"/>
      <c r="AA87" s="606"/>
      <c r="AB87" s="606"/>
      <c r="AC87" s="581"/>
      <c r="AD87" s="574"/>
      <c r="AE87" s="606"/>
      <c r="AF87" s="574"/>
      <c r="AG87" s="574"/>
      <c r="AH87" s="606"/>
      <c r="AI87" s="606"/>
      <c r="AJ87" s="606"/>
      <c r="AK87" s="581"/>
      <c r="AL87" s="574"/>
      <c r="AM87" s="606"/>
      <c r="AN87" s="574"/>
      <c r="AO87" s="574"/>
      <c r="AP87" s="606"/>
      <c r="AQ87" s="606"/>
      <c r="AR87" s="606"/>
      <c r="AS87" s="581"/>
      <c r="AT87" s="574"/>
      <c r="AU87" s="606"/>
      <c r="AV87" s="574"/>
      <c r="AW87" s="574"/>
      <c r="AX87" s="606"/>
      <c r="AY87" s="606"/>
      <c r="AZ87" s="606"/>
      <c r="BA87" s="581"/>
      <c r="BB87" s="574"/>
      <c r="BC87" s="606"/>
      <c r="BD87" s="574"/>
      <c r="BE87" s="574"/>
      <c r="BF87" s="574"/>
      <c r="BG87" s="606"/>
      <c r="BH87" s="606"/>
      <c r="BI87" s="581"/>
      <c r="BJ87" s="574"/>
      <c r="BK87" s="606"/>
      <c r="BL87" s="574"/>
      <c r="BM87" s="574"/>
      <c r="BN87" s="606"/>
      <c r="BO87" s="606"/>
      <c r="BP87" s="606"/>
      <c r="BQ87" s="581"/>
      <c r="BR87" s="574"/>
      <c r="BS87" s="606"/>
      <c r="BT87" s="574"/>
      <c r="BU87" s="574"/>
      <c r="BV87" s="606"/>
      <c r="BW87" s="606"/>
      <c r="BX87" s="606"/>
      <c r="BY87" s="581"/>
      <c r="BZ87" s="574"/>
      <c r="CA87" s="606"/>
      <c r="CB87" s="574"/>
      <c r="CC87" s="574"/>
      <c r="CD87" s="606"/>
      <c r="CE87" s="606"/>
      <c r="CF87" s="606"/>
      <c r="CG87" s="581"/>
      <c r="CH87" s="574"/>
      <c r="CI87" s="606"/>
      <c r="CJ87" s="574"/>
      <c r="CK87" s="574"/>
      <c r="CL87" s="606"/>
      <c r="CM87" s="606"/>
      <c r="CN87" s="606"/>
      <c r="CO87" s="581"/>
      <c r="CP87" s="574"/>
      <c r="CQ87" s="606"/>
      <c r="CR87" s="574"/>
      <c r="CS87" s="574"/>
      <c r="CT87" s="606"/>
      <c r="CU87" s="606"/>
      <c r="CV87" s="606"/>
      <c r="CW87" s="581"/>
      <c r="CX87" s="574"/>
      <c r="CY87" s="606"/>
      <c r="CZ87" s="574"/>
      <c r="DA87" s="574"/>
      <c r="DB87" s="574"/>
      <c r="DC87" s="574"/>
      <c r="DD87" s="574"/>
      <c r="DE87" s="607"/>
      <c r="DF87" s="574"/>
      <c r="DG87" s="606"/>
      <c r="DH87" s="574"/>
      <c r="DI87" s="574"/>
      <c r="DJ87" s="574"/>
      <c r="DK87" s="574"/>
      <c r="DL87" s="606"/>
      <c r="DM87" s="581"/>
      <c r="DN87" s="574"/>
      <c r="DO87" s="574"/>
      <c r="DP87" s="574"/>
      <c r="DQ87" s="574"/>
      <c r="DR87" s="574"/>
      <c r="DS87" s="574"/>
      <c r="DT87" s="606"/>
      <c r="DU87" s="581"/>
      <c r="DV87" s="574"/>
      <c r="DW87" s="574"/>
      <c r="DX87" s="574"/>
      <c r="DY87" s="574"/>
      <c r="DZ87" s="574"/>
      <c r="EA87" s="606"/>
      <c r="EB87" s="606"/>
      <c r="EC87" s="581"/>
      <c r="ED87" s="574"/>
      <c r="EE87" s="606"/>
      <c r="EF87" s="574"/>
      <c r="EG87" s="574"/>
      <c r="EH87" s="606"/>
      <c r="EI87" s="606"/>
      <c r="EJ87" s="606"/>
      <c r="EK87" s="581"/>
      <c r="EL87" s="574"/>
      <c r="EM87" s="606"/>
      <c r="EN87" s="574"/>
      <c r="EO87" s="574"/>
      <c r="EP87" s="574"/>
      <c r="EQ87" s="606"/>
      <c r="ER87" s="606"/>
      <c r="ES87" s="581"/>
      <c r="ET87" s="574"/>
      <c r="EU87" s="606"/>
      <c r="EV87" s="574"/>
      <c r="EW87" s="574"/>
      <c r="EX87" s="574"/>
      <c r="EY87" s="606"/>
      <c r="EZ87" s="606"/>
      <c r="FA87" s="581"/>
      <c r="FB87" s="574"/>
      <c r="FC87" s="606"/>
      <c r="FD87" s="574"/>
      <c r="FE87" s="574"/>
      <c r="FF87" s="574"/>
      <c r="FG87" s="606"/>
      <c r="FH87" s="606"/>
      <c r="FI87" s="581"/>
      <c r="FJ87" s="574"/>
      <c r="FK87" s="606"/>
      <c r="FL87" s="574"/>
      <c r="FM87" s="574"/>
      <c r="FN87" s="574"/>
      <c r="FO87" s="606"/>
      <c r="FP87" s="606"/>
      <c r="FQ87" s="581"/>
      <c r="FR87" s="574"/>
      <c r="FS87" s="606"/>
      <c r="FT87" s="574"/>
      <c r="FU87" s="574"/>
      <c r="FV87" s="573"/>
      <c r="FW87" s="573"/>
      <c r="FX87" s="573"/>
      <c r="FY87" s="607"/>
      <c r="FZ87" s="573"/>
      <c r="GA87" s="573"/>
      <c r="GB87" s="573"/>
      <c r="GC87" s="573"/>
      <c r="GD87" s="610">
        <v>0</v>
      </c>
      <c r="GE87" s="610">
        <v>0</v>
      </c>
      <c r="GF87" s="610">
        <v>0</v>
      </c>
      <c r="GG87" s="610">
        <v>0</v>
      </c>
      <c r="GH87" s="610">
        <v>0</v>
      </c>
      <c r="GI87" s="610">
        <v>0</v>
      </c>
      <c r="GJ87" s="610"/>
      <c r="GK87" s="598"/>
      <c r="GL87" s="594"/>
      <c r="GM87" s="594"/>
      <c r="GN87" s="6"/>
      <c r="GO87" s="6"/>
      <c r="GP87" s="6"/>
    </row>
    <row r="88" spans="1:198" s="5" customFormat="1" ht="15" customHeight="1" x14ac:dyDescent="0.25">
      <c r="A88" s="36" t="s">
        <v>350</v>
      </c>
      <c r="B88" s="583"/>
      <c r="C88" s="583"/>
      <c r="D88" s="583"/>
      <c r="E88" s="581"/>
      <c r="F88" s="551">
        <v>0</v>
      </c>
      <c r="G88" s="583"/>
      <c r="H88" s="551"/>
      <c r="I88" s="574">
        <v>0</v>
      </c>
      <c r="J88" s="583"/>
      <c r="K88" s="583"/>
      <c r="L88" s="583"/>
      <c r="M88" s="581"/>
      <c r="N88" s="551">
        <v>0</v>
      </c>
      <c r="O88" s="583"/>
      <c r="P88" s="551"/>
      <c r="Q88" s="574">
        <v>0</v>
      </c>
      <c r="R88" s="551"/>
      <c r="S88" s="551"/>
      <c r="T88" s="606"/>
      <c r="U88" s="581"/>
      <c r="V88" s="551">
        <v>0</v>
      </c>
      <c r="W88" s="551"/>
      <c r="X88" s="551"/>
      <c r="Y88" s="574">
        <v>0</v>
      </c>
      <c r="Z88" s="606"/>
      <c r="AA88" s="606"/>
      <c r="AB88" s="606"/>
      <c r="AC88" s="581"/>
      <c r="AD88" s="551">
        <v>0</v>
      </c>
      <c r="AE88" s="583"/>
      <c r="AF88" s="551"/>
      <c r="AG88" s="574">
        <v>0</v>
      </c>
      <c r="AH88" s="583"/>
      <c r="AI88" s="583"/>
      <c r="AJ88" s="583"/>
      <c r="AK88" s="581"/>
      <c r="AL88" s="587">
        <v>0</v>
      </c>
      <c r="AM88" s="583"/>
      <c r="AN88" s="587"/>
      <c r="AO88" s="574">
        <v>0</v>
      </c>
      <c r="AP88" s="583"/>
      <c r="AQ88" s="583"/>
      <c r="AR88" s="583"/>
      <c r="AS88" s="581"/>
      <c r="AT88" s="587">
        <v>0</v>
      </c>
      <c r="AU88" s="583"/>
      <c r="AV88" s="587"/>
      <c r="AW88" s="574">
        <v>0</v>
      </c>
      <c r="AX88" s="583"/>
      <c r="AY88" s="583">
        <v>4018342286</v>
      </c>
      <c r="AZ88" s="583"/>
      <c r="BA88" s="581"/>
      <c r="BB88" s="587">
        <v>0</v>
      </c>
      <c r="BC88" s="583"/>
      <c r="BD88" s="587"/>
      <c r="BE88" s="574">
        <v>4018342286</v>
      </c>
      <c r="BF88" s="587"/>
      <c r="BG88" s="583"/>
      <c r="BH88" s="587"/>
      <c r="BI88" s="581"/>
      <c r="BJ88" s="587">
        <v>0</v>
      </c>
      <c r="BK88" s="583"/>
      <c r="BL88" s="587"/>
      <c r="BM88" s="574">
        <v>0</v>
      </c>
      <c r="BN88" s="583"/>
      <c r="BO88" s="583"/>
      <c r="BP88" s="583"/>
      <c r="BQ88" s="581"/>
      <c r="BR88" s="587">
        <v>0</v>
      </c>
      <c r="BS88" s="583"/>
      <c r="BT88" s="587"/>
      <c r="BU88" s="574">
        <v>0</v>
      </c>
      <c r="BV88" s="583"/>
      <c r="BW88" s="583"/>
      <c r="BX88" s="583"/>
      <c r="BY88" s="581"/>
      <c r="BZ88" s="587">
        <v>0</v>
      </c>
      <c r="CA88" s="583"/>
      <c r="CB88" s="587"/>
      <c r="CC88" s="574">
        <v>0</v>
      </c>
      <c r="CD88" s="583"/>
      <c r="CE88" s="583"/>
      <c r="CF88" s="583"/>
      <c r="CG88" s="581"/>
      <c r="CH88" s="587">
        <v>0</v>
      </c>
      <c r="CI88" s="583"/>
      <c r="CJ88" s="587"/>
      <c r="CK88" s="574">
        <v>0</v>
      </c>
      <c r="CL88" s="583"/>
      <c r="CM88" s="583"/>
      <c r="CN88" s="583"/>
      <c r="CO88" s="581"/>
      <c r="CP88" s="587">
        <v>0</v>
      </c>
      <c r="CQ88" s="583"/>
      <c r="CR88" s="587"/>
      <c r="CS88" s="574">
        <v>0</v>
      </c>
      <c r="CT88" s="583"/>
      <c r="CU88" s="583"/>
      <c r="CV88" s="583"/>
      <c r="CW88" s="581"/>
      <c r="CX88" s="587">
        <v>0</v>
      </c>
      <c r="CY88" s="583"/>
      <c r="CZ88" s="587"/>
      <c r="DA88" s="574">
        <v>0</v>
      </c>
      <c r="DB88" s="583"/>
      <c r="DC88" s="583"/>
      <c r="DD88" s="551"/>
      <c r="DE88" s="566"/>
      <c r="DF88" s="551">
        <v>0</v>
      </c>
      <c r="DG88" s="583"/>
      <c r="DH88" s="551"/>
      <c r="DI88" s="574">
        <v>0</v>
      </c>
      <c r="DJ88" s="551"/>
      <c r="DK88" s="551"/>
      <c r="DL88" s="606"/>
      <c r="DM88" s="581"/>
      <c r="DN88" s="551">
        <v>0</v>
      </c>
      <c r="DO88" s="551"/>
      <c r="DP88" s="551"/>
      <c r="DQ88" s="574">
        <v>0</v>
      </c>
      <c r="DR88" s="551"/>
      <c r="DS88" s="551"/>
      <c r="DT88" s="606"/>
      <c r="DU88" s="581"/>
      <c r="DV88" s="551">
        <v>0</v>
      </c>
      <c r="DW88" s="551"/>
      <c r="DX88" s="551"/>
      <c r="DY88" s="574">
        <v>0</v>
      </c>
      <c r="DZ88" s="551"/>
      <c r="EA88" s="606"/>
      <c r="EB88" s="606"/>
      <c r="EC88" s="581"/>
      <c r="ED88" s="551">
        <v>0</v>
      </c>
      <c r="EE88" s="583"/>
      <c r="EF88" s="551"/>
      <c r="EG88" s="574">
        <v>0</v>
      </c>
      <c r="EH88" s="606"/>
      <c r="EI88" s="606"/>
      <c r="EJ88" s="606"/>
      <c r="EK88" s="581"/>
      <c r="EL88" s="551">
        <v>0</v>
      </c>
      <c r="EM88" s="583"/>
      <c r="EN88" s="551"/>
      <c r="EO88" s="574">
        <v>0</v>
      </c>
      <c r="EP88" s="551"/>
      <c r="EQ88" s="583"/>
      <c r="ER88" s="606"/>
      <c r="ES88" s="581"/>
      <c r="ET88" s="551">
        <v>0</v>
      </c>
      <c r="EU88" s="583"/>
      <c r="EV88" s="551"/>
      <c r="EW88" s="574">
        <v>0</v>
      </c>
      <c r="EX88" s="551"/>
      <c r="EY88" s="583"/>
      <c r="EZ88" s="606"/>
      <c r="FA88" s="581"/>
      <c r="FB88" s="551">
        <v>0</v>
      </c>
      <c r="FC88" s="583"/>
      <c r="FD88" s="551"/>
      <c r="FE88" s="574">
        <v>0</v>
      </c>
      <c r="FF88" s="551"/>
      <c r="FG88" s="583"/>
      <c r="FH88" s="606"/>
      <c r="FI88" s="581"/>
      <c r="FJ88" s="551">
        <v>0</v>
      </c>
      <c r="FK88" s="583"/>
      <c r="FL88" s="551"/>
      <c r="FM88" s="574">
        <v>0</v>
      </c>
      <c r="FN88" s="587"/>
      <c r="FO88" s="583"/>
      <c r="FP88" s="587"/>
      <c r="FQ88" s="581"/>
      <c r="FR88" s="587">
        <v>0</v>
      </c>
      <c r="FS88" s="583"/>
      <c r="FT88" s="587"/>
      <c r="FU88" s="574">
        <v>0</v>
      </c>
      <c r="FV88" s="552"/>
      <c r="FW88" s="552"/>
      <c r="FX88" s="552"/>
      <c r="FY88" s="566"/>
      <c r="FZ88" s="552">
        <v>0</v>
      </c>
      <c r="GA88" s="552"/>
      <c r="GB88" s="552"/>
      <c r="GC88" s="573">
        <v>0</v>
      </c>
      <c r="GD88" s="610">
        <v>0</v>
      </c>
      <c r="GE88" s="610">
        <v>4018342286</v>
      </c>
      <c r="GF88" s="610">
        <v>0</v>
      </c>
      <c r="GG88" s="610">
        <v>0</v>
      </c>
      <c r="GH88" s="610">
        <v>0</v>
      </c>
      <c r="GI88" s="610">
        <v>0</v>
      </c>
      <c r="GJ88" s="558"/>
      <c r="GK88" s="598">
        <v>4018342286</v>
      </c>
      <c r="GL88" s="594"/>
      <c r="GM88" s="594"/>
      <c r="GN88" s="6"/>
      <c r="GO88" s="6"/>
      <c r="GP88" s="6"/>
    </row>
    <row r="89" spans="1:198" s="5" customFormat="1" ht="15" customHeight="1" x14ac:dyDescent="0.25">
      <c r="A89" s="36" t="s">
        <v>351</v>
      </c>
      <c r="B89" s="583"/>
      <c r="C89" s="583"/>
      <c r="D89" s="583"/>
      <c r="E89" s="581"/>
      <c r="F89" s="551">
        <v>0</v>
      </c>
      <c r="G89" s="583"/>
      <c r="H89" s="551"/>
      <c r="I89" s="574">
        <v>0</v>
      </c>
      <c r="J89" s="583"/>
      <c r="K89" s="583"/>
      <c r="L89" s="583"/>
      <c r="M89" s="581"/>
      <c r="N89" s="551">
        <v>0</v>
      </c>
      <c r="O89" s="583"/>
      <c r="P89" s="551"/>
      <c r="Q89" s="574">
        <v>0</v>
      </c>
      <c r="R89" s="551"/>
      <c r="S89" s="551"/>
      <c r="T89" s="606"/>
      <c r="U89" s="581"/>
      <c r="V89" s="551">
        <v>0</v>
      </c>
      <c r="W89" s="551"/>
      <c r="X89" s="551"/>
      <c r="Y89" s="574">
        <v>0</v>
      </c>
      <c r="Z89" s="606"/>
      <c r="AA89" s="606"/>
      <c r="AB89" s="606"/>
      <c r="AC89" s="581"/>
      <c r="AD89" s="551">
        <v>0</v>
      </c>
      <c r="AE89" s="583"/>
      <c r="AF89" s="551"/>
      <c r="AG89" s="574">
        <v>0</v>
      </c>
      <c r="AH89" s="583"/>
      <c r="AI89" s="583"/>
      <c r="AJ89" s="583"/>
      <c r="AK89" s="581"/>
      <c r="AL89" s="587">
        <v>0</v>
      </c>
      <c r="AM89" s="583"/>
      <c r="AN89" s="587"/>
      <c r="AO89" s="574">
        <v>0</v>
      </c>
      <c r="AP89" s="583"/>
      <c r="AQ89" s="583"/>
      <c r="AR89" s="583"/>
      <c r="AS89" s="581"/>
      <c r="AT89" s="587">
        <v>0</v>
      </c>
      <c r="AU89" s="583"/>
      <c r="AV89" s="587"/>
      <c r="AW89" s="574">
        <v>0</v>
      </c>
      <c r="AX89" s="583"/>
      <c r="AY89" s="583">
        <v>1523519175</v>
      </c>
      <c r="AZ89" s="583"/>
      <c r="BA89" s="581"/>
      <c r="BB89" s="587">
        <v>0</v>
      </c>
      <c r="BC89" s="583"/>
      <c r="BD89" s="587"/>
      <c r="BE89" s="574">
        <v>1523519175</v>
      </c>
      <c r="BF89" s="587"/>
      <c r="BG89" s="583"/>
      <c r="BH89" s="587"/>
      <c r="BI89" s="581"/>
      <c r="BJ89" s="587">
        <v>0</v>
      </c>
      <c r="BK89" s="583"/>
      <c r="BL89" s="587"/>
      <c r="BM89" s="574">
        <v>0</v>
      </c>
      <c r="BN89" s="583"/>
      <c r="BO89" s="583"/>
      <c r="BP89" s="583"/>
      <c r="BQ89" s="581"/>
      <c r="BR89" s="587">
        <v>0</v>
      </c>
      <c r="BS89" s="583"/>
      <c r="BT89" s="587"/>
      <c r="BU89" s="574">
        <v>0</v>
      </c>
      <c r="BV89" s="583"/>
      <c r="BW89" s="583"/>
      <c r="BX89" s="583"/>
      <c r="BY89" s="581"/>
      <c r="BZ89" s="587">
        <v>0</v>
      </c>
      <c r="CA89" s="583"/>
      <c r="CB89" s="587"/>
      <c r="CC89" s="574">
        <v>0</v>
      </c>
      <c r="CD89" s="583"/>
      <c r="CE89" s="583"/>
      <c r="CF89" s="583"/>
      <c r="CG89" s="581"/>
      <c r="CH89" s="587">
        <v>0</v>
      </c>
      <c r="CI89" s="583"/>
      <c r="CJ89" s="587"/>
      <c r="CK89" s="574">
        <v>0</v>
      </c>
      <c r="CL89" s="583"/>
      <c r="CM89" s="583"/>
      <c r="CN89" s="583"/>
      <c r="CO89" s="581"/>
      <c r="CP89" s="587">
        <v>0</v>
      </c>
      <c r="CQ89" s="583"/>
      <c r="CR89" s="587"/>
      <c r="CS89" s="574">
        <v>0</v>
      </c>
      <c r="CT89" s="583"/>
      <c r="CU89" s="583"/>
      <c r="CV89" s="583"/>
      <c r="CW89" s="581"/>
      <c r="CX89" s="587">
        <v>0</v>
      </c>
      <c r="CY89" s="583"/>
      <c r="CZ89" s="587"/>
      <c r="DA89" s="574">
        <v>0</v>
      </c>
      <c r="DB89" s="583"/>
      <c r="DC89" s="583"/>
      <c r="DD89" s="551"/>
      <c r="DE89" s="566"/>
      <c r="DF89" s="551">
        <v>0</v>
      </c>
      <c r="DG89" s="583"/>
      <c r="DH89" s="551"/>
      <c r="DI89" s="574">
        <v>0</v>
      </c>
      <c r="DJ89" s="551"/>
      <c r="DK89" s="551"/>
      <c r="DL89" s="606"/>
      <c r="DM89" s="581"/>
      <c r="DN89" s="551">
        <v>0</v>
      </c>
      <c r="DO89" s="551"/>
      <c r="DP89" s="551"/>
      <c r="DQ89" s="574">
        <v>0</v>
      </c>
      <c r="DR89" s="551"/>
      <c r="DS89" s="551"/>
      <c r="DT89" s="606"/>
      <c r="DU89" s="581"/>
      <c r="DV89" s="551">
        <v>0</v>
      </c>
      <c r="DW89" s="551"/>
      <c r="DX89" s="551"/>
      <c r="DY89" s="574">
        <v>0</v>
      </c>
      <c r="DZ89" s="551"/>
      <c r="EA89" s="606"/>
      <c r="EB89" s="606"/>
      <c r="EC89" s="581"/>
      <c r="ED89" s="551">
        <v>0</v>
      </c>
      <c r="EE89" s="583"/>
      <c r="EF89" s="551"/>
      <c r="EG89" s="574">
        <v>0</v>
      </c>
      <c r="EH89" s="606"/>
      <c r="EI89" s="606"/>
      <c r="EJ89" s="606"/>
      <c r="EK89" s="581"/>
      <c r="EL89" s="551">
        <v>0</v>
      </c>
      <c r="EM89" s="583"/>
      <c r="EN89" s="551"/>
      <c r="EO89" s="574">
        <v>0</v>
      </c>
      <c r="EP89" s="551"/>
      <c r="EQ89" s="583"/>
      <c r="ER89" s="606"/>
      <c r="ES89" s="581"/>
      <c r="ET89" s="551">
        <v>0</v>
      </c>
      <c r="EU89" s="583"/>
      <c r="EV89" s="551"/>
      <c r="EW89" s="574">
        <v>0</v>
      </c>
      <c r="EX89" s="551"/>
      <c r="EY89" s="583"/>
      <c r="EZ89" s="606"/>
      <c r="FA89" s="581"/>
      <c r="FB89" s="551">
        <v>0</v>
      </c>
      <c r="FC89" s="583"/>
      <c r="FD89" s="551"/>
      <c r="FE89" s="574">
        <v>0</v>
      </c>
      <c r="FF89" s="551"/>
      <c r="FG89" s="583"/>
      <c r="FH89" s="606"/>
      <c r="FI89" s="581"/>
      <c r="FJ89" s="551">
        <v>0</v>
      </c>
      <c r="FK89" s="583"/>
      <c r="FL89" s="551"/>
      <c r="FM89" s="574">
        <v>0</v>
      </c>
      <c r="FN89" s="587"/>
      <c r="FO89" s="583"/>
      <c r="FP89" s="587"/>
      <c r="FQ89" s="581"/>
      <c r="FR89" s="587">
        <v>0</v>
      </c>
      <c r="FS89" s="583"/>
      <c r="FT89" s="587"/>
      <c r="FU89" s="574">
        <v>0</v>
      </c>
      <c r="FV89" s="552"/>
      <c r="FW89" s="552"/>
      <c r="FX89" s="552"/>
      <c r="FY89" s="566"/>
      <c r="FZ89" s="552">
        <v>0</v>
      </c>
      <c r="GA89" s="552"/>
      <c r="GB89" s="552"/>
      <c r="GC89" s="573">
        <v>0</v>
      </c>
      <c r="GD89" s="610">
        <v>0</v>
      </c>
      <c r="GE89" s="610">
        <v>1523519175</v>
      </c>
      <c r="GF89" s="610">
        <v>0</v>
      </c>
      <c r="GG89" s="610">
        <v>0</v>
      </c>
      <c r="GH89" s="610">
        <v>0</v>
      </c>
      <c r="GI89" s="610">
        <v>0</v>
      </c>
      <c r="GJ89" s="558"/>
      <c r="GK89" s="598">
        <v>1523519175</v>
      </c>
      <c r="GL89" s="594"/>
      <c r="GM89" s="594"/>
      <c r="GN89" s="6"/>
      <c r="GO89" s="6"/>
      <c r="GP89" s="6"/>
    </row>
    <row r="90" spans="1:198" s="5" customFormat="1" ht="15" customHeight="1" x14ac:dyDescent="0.25">
      <c r="A90" s="32" t="s">
        <v>607</v>
      </c>
      <c r="B90" s="583"/>
      <c r="C90" s="583"/>
      <c r="D90" s="583"/>
      <c r="E90" s="581"/>
      <c r="F90" s="551">
        <v>0</v>
      </c>
      <c r="G90" s="583"/>
      <c r="H90" s="551"/>
      <c r="I90" s="574">
        <v>0</v>
      </c>
      <c r="J90" s="583"/>
      <c r="K90" s="583"/>
      <c r="L90" s="583"/>
      <c r="M90" s="581"/>
      <c r="N90" s="551">
        <v>0</v>
      </c>
      <c r="O90" s="583"/>
      <c r="P90" s="551"/>
      <c r="Q90" s="574">
        <v>0</v>
      </c>
      <c r="R90" s="551"/>
      <c r="S90" s="551"/>
      <c r="T90" s="606"/>
      <c r="U90" s="581"/>
      <c r="V90" s="551">
        <v>0</v>
      </c>
      <c r="W90" s="551"/>
      <c r="X90" s="551"/>
      <c r="Y90" s="574">
        <v>0</v>
      </c>
      <c r="Z90" s="606"/>
      <c r="AA90" s="606"/>
      <c r="AB90" s="606"/>
      <c r="AC90" s="581"/>
      <c r="AD90" s="551">
        <v>0</v>
      </c>
      <c r="AE90" s="583"/>
      <c r="AF90" s="551"/>
      <c r="AG90" s="574">
        <v>0</v>
      </c>
      <c r="AH90" s="583"/>
      <c r="AI90" s="583"/>
      <c r="AJ90" s="583"/>
      <c r="AK90" s="581"/>
      <c r="AL90" s="587">
        <v>0</v>
      </c>
      <c r="AM90" s="583"/>
      <c r="AN90" s="587"/>
      <c r="AO90" s="574">
        <v>0</v>
      </c>
      <c r="AP90" s="583"/>
      <c r="AQ90" s="583"/>
      <c r="AR90" s="583"/>
      <c r="AS90" s="581"/>
      <c r="AT90" s="587">
        <v>0</v>
      </c>
      <c r="AU90" s="583"/>
      <c r="AV90" s="587"/>
      <c r="AW90" s="574">
        <v>0</v>
      </c>
      <c r="AX90" s="583"/>
      <c r="AY90" s="583"/>
      <c r="AZ90" s="583"/>
      <c r="BA90" s="581"/>
      <c r="BB90" s="587">
        <v>0</v>
      </c>
      <c r="BC90" s="583"/>
      <c r="BD90" s="587"/>
      <c r="BE90" s="574">
        <v>0</v>
      </c>
      <c r="BF90" s="587"/>
      <c r="BG90" s="583"/>
      <c r="BH90" s="587"/>
      <c r="BI90" s="581"/>
      <c r="BJ90" s="587">
        <v>0</v>
      </c>
      <c r="BK90" s="583"/>
      <c r="BL90" s="587"/>
      <c r="BM90" s="574">
        <v>0</v>
      </c>
      <c r="BN90" s="583"/>
      <c r="BO90" s="583"/>
      <c r="BP90" s="583"/>
      <c r="BQ90" s="581"/>
      <c r="BR90" s="587">
        <v>0</v>
      </c>
      <c r="BS90" s="583"/>
      <c r="BT90" s="587"/>
      <c r="BU90" s="574">
        <v>0</v>
      </c>
      <c r="BV90" s="583"/>
      <c r="BW90" s="583"/>
      <c r="BX90" s="583"/>
      <c r="BY90" s="581"/>
      <c r="BZ90" s="587">
        <v>0</v>
      </c>
      <c r="CA90" s="583"/>
      <c r="CB90" s="587"/>
      <c r="CC90" s="574">
        <v>0</v>
      </c>
      <c r="CD90" s="583"/>
      <c r="CE90" s="583"/>
      <c r="CF90" s="583"/>
      <c r="CG90" s="581"/>
      <c r="CH90" s="587">
        <v>0</v>
      </c>
      <c r="CI90" s="583"/>
      <c r="CJ90" s="587"/>
      <c r="CK90" s="574">
        <v>0</v>
      </c>
      <c r="CL90" s="583"/>
      <c r="CM90" s="583"/>
      <c r="CN90" s="583"/>
      <c r="CO90" s="581"/>
      <c r="CP90" s="587">
        <v>0</v>
      </c>
      <c r="CQ90" s="583"/>
      <c r="CR90" s="587"/>
      <c r="CS90" s="574">
        <v>0</v>
      </c>
      <c r="CT90" s="583"/>
      <c r="CU90" s="583"/>
      <c r="CV90" s="583"/>
      <c r="CW90" s="581"/>
      <c r="CX90" s="587">
        <v>0</v>
      </c>
      <c r="CY90" s="583"/>
      <c r="CZ90" s="587"/>
      <c r="DA90" s="574">
        <v>0</v>
      </c>
      <c r="DB90" s="583"/>
      <c r="DC90" s="583"/>
      <c r="DD90" s="551"/>
      <c r="DE90" s="566"/>
      <c r="DF90" s="551">
        <v>0</v>
      </c>
      <c r="DG90" s="583"/>
      <c r="DH90" s="551"/>
      <c r="DI90" s="574">
        <v>0</v>
      </c>
      <c r="DJ90" s="551"/>
      <c r="DK90" s="551"/>
      <c r="DL90" s="606"/>
      <c r="DM90" s="581"/>
      <c r="DN90" s="551">
        <v>0</v>
      </c>
      <c r="DO90" s="551"/>
      <c r="DP90" s="551"/>
      <c r="DQ90" s="574">
        <v>0</v>
      </c>
      <c r="DR90" s="551"/>
      <c r="DS90" s="551"/>
      <c r="DT90" s="606"/>
      <c r="DU90" s="581"/>
      <c r="DV90" s="551">
        <v>0</v>
      </c>
      <c r="DW90" s="551"/>
      <c r="DX90" s="551"/>
      <c r="DY90" s="574">
        <v>0</v>
      </c>
      <c r="DZ90" s="551"/>
      <c r="EA90" s="606"/>
      <c r="EB90" s="606"/>
      <c r="EC90" s="581"/>
      <c r="ED90" s="551">
        <v>0</v>
      </c>
      <c r="EE90" s="583"/>
      <c r="EF90" s="551"/>
      <c r="EG90" s="574">
        <v>0</v>
      </c>
      <c r="EH90" s="606"/>
      <c r="EI90" s="606"/>
      <c r="EJ90" s="606"/>
      <c r="EK90" s="581"/>
      <c r="EL90" s="551">
        <v>0</v>
      </c>
      <c r="EM90" s="583"/>
      <c r="EN90" s="551"/>
      <c r="EO90" s="574">
        <v>0</v>
      </c>
      <c r="EP90" s="551"/>
      <c r="EQ90" s="583"/>
      <c r="ER90" s="606"/>
      <c r="ES90" s="581"/>
      <c r="ET90" s="551">
        <v>0</v>
      </c>
      <c r="EU90" s="583"/>
      <c r="EV90" s="551"/>
      <c r="EW90" s="574">
        <v>0</v>
      </c>
      <c r="EX90" s="551"/>
      <c r="EY90" s="583"/>
      <c r="EZ90" s="606"/>
      <c r="FA90" s="581"/>
      <c r="FB90" s="551">
        <v>0</v>
      </c>
      <c r="FC90" s="583"/>
      <c r="FD90" s="551"/>
      <c r="FE90" s="574">
        <v>0</v>
      </c>
      <c r="FF90" s="551"/>
      <c r="FG90" s="583"/>
      <c r="FH90" s="606"/>
      <c r="FI90" s="581"/>
      <c r="FJ90" s="551">
        <v>0</v>
      </c>
      <c r="FK90" s="583"/>
      <c r="FL90" s="551"/>
      <c r="FM90" s="574">
        <v>0</v>
      </c>
      <c r="FN90" s="587"/>
      <c r="FO90" s="583"/>
      <c r="FP90" s="587"/>
      <c r="FQ90" s="581"/>
      <c r="FR90" s="587">
        <v>0</v>
      </c>
      <c r="FS90" s="583"/>
      <c r="FT90" s="587"/>
      <c r="FU90" s="574">
        <v>0</v>
      </c>
      <c r="FV90" s="552"/>
      <c r="FW90" s="552"/>
      <c r="FX90" s="552"/>
      <c r="FY90" s="566"/>
      <c r="FZ90" s="552">
        <v>0</v>
      </c>
      <c r="GA90" s="552"/>
      <c r="GB90" s="552"/>
      <c r="GC90" s="573">
        <v>0</v>
      </c>
      <c r="GD90" s="610">
        <v>0</v>
      </c>
      <c r="GE90" s="610">
        <v>0</v>
      </c>
      <c r="GF90" s="610">
        <v>0</v>
      </c>
      <c r="GG90" s="610">
        <v>0</v>
      </c>
      <c r="GH90" s="610">
        <v>0</v>
      </c>
      <c r="GI90" s="610">
        <v>0</v>
      </c>
      <c r="GJ90" s="558"/>
      <c r="GK90" s="598">
        <v>0</v>
      </c>
      <c r="GL90" s="594"/>
      <c r="GM90" s="594"/>
      <c r="GN90" s="6"/>
      <c r="GO90" s="6"/>
      <c r="GP90" s="6"/>
    </row>
    <row r="91" spans="1:198" s="5" customFormat="1" ht="15" customHeight="1" x14ac:dyDescent="0.25">
      <c r="A91" s="32" t="s">
        <v>545</v>
      </c>
      <c r="B91" s="583"/>
      <c r="C91" s="583"/>
      <c r="D91" s="583"/>
      <c r="E91" s="581"/>
      <c r="F91" s="551">
        <v>0</v>
      </c>
      <c r="G91" s="583"/>
      <c r="H91" s="551"/>
      <c r="I91" s="574">
        <v>0</v>
      </c>
      <c r="J91" s="583"/>
      <c r="K91" s="583"/>
      <c r="L91" s="583"/>
      <c r="M91" s="581"/>
      <c r="N91" s="551">
        <v>0</v>
      </c>
      <c r="O91" s="583"/>
      <c r="P91" s="551"/>
      <c r="Q91" s="574">
        <v>0</v>
      </c>
      <c r="R91" s="551"/>
      <c r="S91" s="551"/>
      <c r="T91" s="606"/>
      <c r="U91" s="581"/>
      <c r="V91" s="551">
        <v>0</v>
      </c>
      <c r="W91" s="551"/>
      <c r="X91" s="551"/>
      <c r="Y91" s="574">
        <v>0</v>
      </c>
      <c r="Z91" s="606"/>
      <c r="AA91" s="606"/>
      <c r="AB91" s="606"/>
      <c r="AC91" s="581"/>
      <c r="AD91" s="551">
        <v>0</v>
      </c>
      <c r="AE91" s="583"/>
      <c r="AF91" s="551"/>
      <c r="AG91" s="574">
        <v>0</v>
      </c>
      <c r="AH91" s="583"/>
      <c r="AI91" s="583"/>
      <c r="AJ91" s="583"/>
      <c r="AK91" s="581"/>
      <c r="AL91" s="587">
        <v>0</v>
      </c>
      <c r="AM91" s="583"/>
      <c r="AN91" s="587"/>
      <c r="AO91" s="574">
        <v>0</v>
      </c>
      <c r="AP91" s="583"/>
      <c r="AQ91" s="583"/>
      <c r="AR91" s="583"/>
      <c r="AS91" s="581"/>
      <c r="AT91" s="587">
        <v>0</v>
      </c>
      <c r="AU91" s="583"/>
      <c r="AV91" s="587"/>
      <c r="AW91" s="574">
        <v>0</v>
      </c>
      <c r="AX91" s="583"/>
      <c r="AY91" s="583"/>
      <c r="AZ91" s="583"/>
      <c r="BA91" s="581"/>
      <c r="BB91" s="587">
        <v>0</v>
      </c>
      <c r="BC91" s="583"/>
      <c r="BD91" s="587"/>
      <c r="BE91" s="574">
        <v>0</v>
      </c>
      <c r="BF91" s="587"/>
      <c r="BG91" s="583"/>
      <c r="BH91" s="587"/>
      <c r="BI91" s="581"/>
      <c r="BJ91" s="587">
        <v>0</v>
      </c>
      <c r="BK91" s="583"/>
      <c r="BL91" s="587"/>
      <c r="BM91" s="574">
        <v>0</v>
      </c>
      <c r="BN91" s="583"/>
      <c r="BO91" s="583"/>
      <c r="BP91" s="583"/>
      <c r="BQ91" s="581"/>
      <c r="BR91" s="587">
        <v>0</v>
      </c>
      <c r="BS91" s="583"/>
      <c r="BT91" s="587"/>
      <c r="BU91" s="574">
        <v>0</v>
      </c>
      <c r="BV91" s="583"/>
      <c r="BW91" s="583"/>
      <c r="BX91" s="583"/>
      <c r="BY91" s="581"/>
      <c r="BZ91" s="587">
        <v>0</v>
      </c>
      <c r="CA91" s="583"/>
      <c r="CB91" s="587"/>
      <c r="CC91" s="574">
        <v>0</v>
      </c>
      <c r="CD91" s="583"/>
      <c r="CE91" s="583"/>
      <c r="CF91" s="583"/>
      <c r="CG91" s="581"/>
      <c r="CH91" s="587">
        <v>0</v>
      </c>
      <c r="CI91" s="583"/>
      <c r="CJ91" s="587"/>
      <c r="CK91" s="574">
        <v>0</v>
      </c>
      <c r="CL91" s="583"/>
      <c r="CM91" s="583"/>
      <c r="CN91" s="583"/>
      <c r="CO91" s="581"/>
      <c r="CP91" s="587">
        <v>0</v>
      </c>
      <c r="CQ91" s="583"/>
      <c r="CR91" s="587"/>
      <c r="CS91" s="574">
        <v>0</v>
      </c>
      <c r="CT91" s="583"/>
      <c r="CU91" s="583"/>
      <c r="CV91" s="583"/>
      <c r="CW91" s="581"/>
      <c r="CX91" s="587">
        <v>0</v>
      </c>
      <c r="CY91" s="583"/>
      <c r="CZ91" s="587"/>
      <c r="DA91" s="574">
        <v>0</v>
      </c>
      <c r="DB91" s="583"/>
      <c r="DC91" s="583"/>
      <c r="DD91" s="558"/>
      <c r="DE91" s="633"/>
      <c r="DF91" s="558">
        <v>0</v>
      </c>
      <c r="DG91" s="583"/>
      <c r="DH91" s="558"/>
      <c r="DI91" s="610">
        <v>0</v>
      </c>
      <c r="DJ91" s="551"/>
      <c r="DK91" s="551"/>
      <c r="DL91" s="606"/>
      <c r="DM91" s="581"/>
      <c r="DN91" s="551">
        <v>0</v>
      </c>
      <c r="DO91" s="551"/>
      <c r="DP91" s="551"/>
      <c r="DQ91" s="574">
        <v>0</v>
      </c>
      <c r="DR91" s="551"/>
      <c r="DS91" s="551"/>
      <c r="DT91" s="606"/>
      <c r="DU91" s="581"/>
      <c r="DV91" s="551">
        <v>0</v>
      </c>
      <c r="DW91" s="551"/>
      <c r="DX91" s="551"/>
      <c r="DY91" s="574">
        <v>0</v>
      </c>
      <c r="DZ91" s="551"/>
      <c r="EA91" s="606"/>
      <c r="EB91" s="606"/>
      <c r="EC91" s="581"/>
      <c r="ED91" s="551">
        <v>0</v>
      </c>
      <c r="EE91" s="583"/>
      <c r="EF91" s="551"/>
      <c r="EG91" s="574">
        <v>0</v>
      </c>
      <c r="EH91" s="606"/>
      <c r="EI91" s="606"/>
      <c r="EJ91" s="606"/>
      <c r="EK91" s="581"/>
      <c r="EL91" s="551">
        <v>0</v>
      </c>
      <c r="EM91" s="583"/>
      <c r="EN91" s="551"/>
      <c r="EO91" s="574">
        <v>0</v>
      </c>
      <c r="EP91" s="551"/>
      <c r="EQ91" s="583"/>
      <c r="ER91" s="606"/>
      <c r="ES91" s="581"/>
      <c r="ET91" s="551">
        <v>0</v>
      </c>
      <c r="EU91" s="583"/>
      <c r="EV91" s="551"/>
      <c r="EW91" s="574">
        <v>0</v>
      </c>
      <c r="EX91" s="551"/>
      <c r="EY91" s="583"/>
      <c r="EZ91" s="606"/>
      <c r="FA91" s="581"/>
      <c r="FB91" s="551">
        <v>0</v>
      </c>
      <c r="FC91" s="583"/>
      <c r="FD91" s="551"/>
      <c r="FE91" s="574">
        <v>0</v>
      </c>
      <c r="FF91" s="551"/>
      <c r="FG91" s="583"/>
      <c r="FH91" s="606"/>
      <c r="FI91" s="581"/>
      <c r="FJ91" s="551">
        <v>0</v>
      </c>
      <c r="FK91" s="583"/>
      <c r="FL91" s="551"/>
      <c r="FM91" s="574">
        <v>0</v>
      </c>
      <c r="FN91" s="587"/>
      <c r="FO91" s="583"/>
      <c r="FP91" s="587"/>
      <c r="FQ91" s="581"/>
      <c r="FR91" s="587">
        <v>0</v>
      </c>
      <c r="FS91" s="583"/>
      <c r="FT91" s="587"/>
      <c r="FU91" s="574">
        <v>0</v>
      </c>
      <c r="FV91" s="559"/>
      <c r="FW91" s="559"/>
      <c r="FX91" s="559"/>
      <c r="FY91" s="633"/>
      <c r="FZ91" s="559">
        <v>0</v>
      </c>
      <c r="GA91" s="559"/>
      <c r="GB91" s="559"/>
      <c r="GC91" s="634">
        <v>0</v>
      </c>
      <c r="GD91" s="610">
        <v>0</v>
      </c>
      <c r="GE91" s="610">
        <v>0</v>
      </c>
      <c r="GF91" s="610">
        <v>0</v>
      </c>
      <c r="GG91" s="610">
        <v>0</v>
      </c>
      <c r="GH91" s="610">
        <v>0</v>
      </c>
      <c r="GI91" s="610">
        <v>0</v>
      </c>
      <c r="GJ91" s="558"/>
      <c r="GK91" s="598">
        <v>0</v>
      </c>
      <c r="GL91" s="594"/>
      <c r="GM91" s="594"/>
      <c r="GN91" s="6"/>
      <c r="GO91" s="6"/>
      <c r="GP91" s="6"/>
    </row>
    <row r="92" spans="1:198" s="5" customFormat="1" ht="15" customHeight="1" x14ac:dyDescent="0.25">
      <c r="A92" s="33" t="s">
        <v>546</v>
      </c>
      <c r="B92" s="583"/>
      <c r="C92" s="583"/>
      <c r="D92" s="583"/>
      <c r="E92" s="581"/>
      <c r="F92" s="551">
        <v>0</v>
      </c>
      <c r="G92" s="583"/>
      <c r="H92" s="551"/>
      <c r="I92" s="574">
        <v>0</v>
      </c>
      <c r="J92" s="583"/>
      <c r="K92" s="583"/>
      <c r="L92" s="583"/>
      <c r="M92" s="581"/>
      <c r="N92" s="551">
        <v>0</v>
      </c>
      <c r="O92" s="583"/>
      <c r="P92" s="551"/>
      <c r="Q92" s="574">
        <v>0</v>
      </c>
      <c r="R92" s="551"/>
      <c r="S92" s="551"/>
      <c r="T92" s="606"/>
      <c r="U92" s="581"/>
      <c r="V92" s="551">
        <v>0</v>
      </c>
      <c r="W92" s="551"/>
      <c r="X92" s="551"/>
      <c r="Y92" s="574">
        <v>0</v>
      </c>
      <c r="Z92" s="606"/>
      <c r="AA92" s="606"/>
      <c r="AB92" s="606"/>
      <c r="AC92" s="581"/>
      <c r="AD92" s="551">
        <v>0</v>
      </c>
      <c r="AE92" s="583"/>
      <c r="AF92" s="551"/>
      <c r="AG92" s="574">
        <v>0</v>
      </c>
      <c r="AH92" s="583"/>
      <c r="AI92" s="583"/>
      <c r="AJ92" s="583"/>
      <c r="AK92" s="581"/>
      <c r="AL92" s="587">
        <v>0</v>
      </c>
      <c r="AM92" s="583"/>
      <c r="AN92" s="587"/>
      <c r="AO92" s="574">
        <v>0</v>
      </c>
      <c r="AP92" s="583"/>
      <c r="AQ92" s="583"/>
      <c r="AR92" s="583"/>
      <c r="AS92" s="581"/>
      <c r="AT92" s="587">
        <v>0</v>
      </c>
      <c r="AU92" s="583"/>
      <c r="AV92" s="587"/>
      <c r="AW92" s="574">
        <v>0</v>
      </c>
      <c r="AX92" s="583"/>
      <c r="AY92" s="583"/>
      <c r="AZ92" s="583"/>
      <c r="BA92" s="581"/>
      <c r="BB92" s="587">
        <v>0</v>
      </c>
      <c r="BC92" s="583"/>
      <c r="BD92" s="587"/>
      <c r="BE92" s="574">
        <v>0</v>
      </c>
      <c r="BF92" s="587"/>
      <c r="BG92" s="583"/>
      <c r="BH92" s="587"/>
      <c r="BI92" s="581"/>
      <c r="BJ92" s="587">
        <v>0</v>
      </c>
      <c r="BK92" s="583"/>
      <c r="BL92" s="587"/>
      <c r="BM92" s="574">
        <v>0</v>
      </c>
      <c r="BN92" s="583"/>
      <c r="BO92" s="583"/>
      <c r="BP92" s="583"/>
      <c r="BQ92" s="581"/>
      <c r="BR92" s="587">
        <v>0</v>
      </c>
      <c r="BS92" s="583"/>
      <c r="BT92" s="587"/>
      <c r="BU92" s="574">
        <v>0</v>
      </c>
      <c r="BV92" s="583"/>
      <c r="BW92" s="583"/>
      <c r="BX92" s="583"/>
      <c r="BY92" s="581"/>
      <c r="BZ92" s="587">
        <v>0</v>
      </c>
      <c r="CA92" s="583"/>
      <c r="CB92" s="587"/>
      <c r="CC92" s="574">
        <v>0</v>
      </c>
      <c r="CD92" s="583"/>
      <c r="CE92" s="583"/>
      <c r="CF92" s="583"/>
      <c r="CG92" s="581"/>
      <c r="CH92" s="587">
        <v>0</v>
      </c>
      <c r="CI92" s="583"/>
      <c r="CJ92" s="587"/>
      <c r="CK92" s="574">
        <v>0</v>
      </c>
      <c r="CL92" s="583"/>
      <c r="CM92" s="583"/>
      <c r="CN92" s="583"/>
      <c r="CO92" s="581"/>
      <c r="CP92" s="587">
        <v>0</v>
      </c>
      <c r="CQ92" s="583"/>
      <c r="CR92" s="587"/>
      <c r="CS92" s="574">
        <v>0</v>
      </c>
      <c r="CT92" s="583"/>
      <c r="CU92" s="583"/>
      <c r="CV92" s="583"/>
      <c r="CW92" s="581"/>
      <c r="CX92" s="587">
        <v>0</v>
      </c>
      <c r="CY92" s="583"/>
      <c r="CZ92" s="587"/>
      <c r="DA92" s="574">
        <v>0</v>
      </c>
      <c r="DB92" s="583"/>
      <c r="DC92" s="583"/>
      <c r="DD92" s="558"/>
      <c r="DE92" s="633"/>
      <c r="DF92" s="558">
        <v>0</v>
      </c>
      <c r="DG92" s="583"/>
      <c r="DH92" s="558"/>
      <c r="DI92" s="610">
        <v>0</v>
      </c>
      <c r="DJ92" s="551"/>
      <c r="DK92" s="551"/>
      <c r="DL92" s="606"/>
      <c r="DM92" s="581"/>
      <c r="DN92" s="551">
        <v>0</v>
      </c>
      <c r="DO92" s="551"/>
      <c r="DP92" s="551"/>
      <c r="DQ92" s="574">
        <v>0</v>
      </c>
      <c r="DR92" s="551"/>
      <c r="DS92" s="551"/>
      <c r="DT92" s="606"/>
      <c r="DU92" s="581"/>
      <c r="DV92" s="551">
        <v>0</v>
      </c>
      <c r="DW92" s="551"/>
      <c r="DX92" s="551"/>
      <c r="DY92" s="574">
        <v>0</v>
      </c>
      <c r="DZ92" s="551"/>
      <c r="EA92" s="606"/>
      <c r="EB92" s="606"/>
      <c r="EC92" s="581"/>
      <c r="ED92" s="551">
        <v>0</v>
      </c>
      <c r="EE92" s="583"/>
      <c r="EF92" s="551"/>
      <c r="EG92" s="574">
        <v>0</v>
      </c>
      <c r="EH92" s="606"/>
      <c r="EI92" s="606"/>
      <c r="EJ92" s="606"/>
      <c r="EK92" s="581"/>
      <c r="EL92" s="551">
        <v>0</v>
      </c>
      <c r="EM92" s="583"/>
      <c r="EN92" s="551"/>
      <c r="EO92" s="574">
        <v>0</v>
      </c>
      <c r="EP92" s="551"/>
      <c r="EQ92" s="583"/>
      <c r="ER92" s="606"/>
      <c r="ES92" s="581"/>
      <c r="ET92" s="551">
        <v>0</v>
      </c>
      <c r="EU92" s="583"/>
      <c r="EV92" s="551"/>
      <c r="EW92" s="574">
        <v>0</v>
      </c>
      <c r="EX92" s="551"/>
      <c r="EY92" s="583"/>
      <c r="EZ92" s="606"/>
      <c r="FA92" s="581"/>
      <c r="FB92" s="551">
        <v>0</v>
      </c>
      <c r="FC92" s="583"/>
      <c r="FD92" s="551"/>
      <c r="FE92" s="574">
        <v>0</v>
      </c>
      <c r="FF92" s="551"/>
      <c r="FG92" s="583"/>
      <c r="FH92" s="606"/>
      <c r="FI92" s="581"/>
      <c r="FJ92" s="551">
        <v>0</v>
      </c>
      <c r="FK92" s="583"/>
      <c r="FL92" s="551"/>
      <c r="FM92" s="574">
        <v>0</v>
      </c>
      <c r="FN92" s="587"/>
      <c r="FO92" s="583"/>
      <c r="FP92" s="587"/>
      <c r="FQ92" s="581"/>
      <c r="FR92" s="587">
        <v>0</v>
      </c>
      <c r="FS92" s="583"/>
      <c r="FT92" s="587"/>
      <c r="FU92" s="574">
        <v>0</v>
      </c>
      <c r="FV92" s="559"/>
      <c r="FW92" s="559"/>
      <c r="FX92" s="559"/>
      <c r="FY92" s="633"/>
      <c r="FZ92" s="559">
        <v>0</v>
      </c>
      <c r="GA92" s="559"/>
      <c r="GB92" s="559"/>
      <c r="GC92" s="634">
        <v>0</v>
      </c>
      <c r="GD92" s="610">
        <v>0</v>
      </c>
      <c r="GE92" s="610">
        <v>0</v>
      </c>
      <c r="GF92" s="610">
        <v>0</v>
      </c>
      <c r="GG92" s="610">
        <v>0</v>
      </c>
      <c r="GH92" s="610">
        <v>0</v>
      </c>
      <c r="GI92" s="610">
        <v>0</v>
      </c>
      <c r="GJ92" s="558"/>
      <c r="GK92" s="598">
        <v>0</v>
      </c>
      <c r="GL92" s="594"/>
      <c r="GM92" s="594"/>
      <c r="GN92" s="6"/>
      <c r="GO92" s="6"/>
      <c r="GP92" s="6"/>
    </row>
    <row r="93" spans="1:198" s="5" customFormat="1" ht="15" customHeight="1" x14ac:dyDescent="0.25">
      <c r="A93" s="32" t="s">
        <v>547</v>
      </c>
      <c r="B93" s="583"/>
      <c r="C93" s="583"/>
      <c r="D93" s="583"/>
      <c r="E93" s="581"/>
      <c r="F93" s="551">
        <v>0</v>
      </c>
      <c r="G93" s="583"/>
      <c r="H93" s="551"/>
      <c r="I93" s="574">
        <v>0</v>
      </c>
      <c r="J93" s="583"/>
      <c r="K93" s="583"/>
      <c r="L93" s="583"/>
      <c r="M93" s="581"/>
      <c r="N93" s="551">
        <v>0</v>
      </c>
      <c r="O93" s="583"/>
      <c r="P93" s="551"/>
      <c r="Q93" s="574">
        <v>0</v>
      </c>
      <c r="R93" s="551"/>
      <c r="S93" s="551"/>
      <c r="T93" s="606"/>
      <c r="U93" s="581"/>
      <c r="V93" s="551">
        <v>0</v>
      </c>
      <c r="W93" s="551"/>
      <c r="X93" s="551"/>
      <c r="Y93" s="574">
        <v>0</v>
      </c>
      <c r="Z93" s="606"/>
      <c r="AA93" s="606"/>
      <c r="AB93" s="606"/>
      <c r="AC93" s="581"/>
      <c r="AD93" s="551">
        <v>0</v>
      </c>
      <c r="AE93" s="583"/>
      <c r="AF93" s="551"/>
      <c r="AG93" s="574">
        <v>0</v>
      </c>
      <c r="AH93" s="583"/>
      <c r="AI93" s="583"/>
      <c r="AJ93" s="583"/>
      <c r="AK93" s="581"/>
      <c r="AL93" s="587">
        <v>0</v>
      </c>
      <c r="AM93" s="583"/>
      <c r="AN93" s="587"/>
      <c r="AO93" s="574">
        <v>0</v>
      </c>
      <c r="AP93" s="583"/>
      <c r="AQ93" s="583"/>
      <c r="AR93" s="583"/>
      <c r="AS93" s="581"/>
      <c r="AT93" s="587">
        <v>0</v>
      </c>
      <c r="AU93" s="583"/>
      <c r="AV93" s="587"/>
      <c r="AW93" s="574">
        <v>0</v>
      </c>
      <c r="AX93" s="583"/>
      <c r="AY93" s="583"/>
      <c r="AZ93" s="583"/>
      <c r="BA93" s="581"/>
      <c r="BB93" s="587">
        <v>0</v>
      </c>
      <c r="BC93" s="583"/>
      <c r="BD93" s="587"/>
      <c r="BE93" s="574">
        <v>0</v>
      </c>
      <c r="BF93" s="587"/>
      <c r="BG93" s="583"/>
      <c r="BH93" s="587"/>
      <c r="BI93" s="581"/>
      <c r="BJ93" s="587">
        <v>0</v>
      </c>
      <c r="BK93" s="583"/>
      <c r="BL93" s="587"/>
      <c r="BM93" s="574">
        <v>0</v>
      </c>
      <c r="BN93" s="583"/>
      <c r="BO93" s="583"/>
      <c r="BP93" s="583"/>
      <c r="BQ93" s="581"/>
      <c r="BR93" s="587">
        <v>0</v>
      </c>
      <c r="BS93" s="583"/>
      <c r="BT93" s="587"/>
      <c r="BU93" s="574">
        <v>0</v>
      </c>
      <c r="BV93" s="583"/>
      <c r="BW93" s="583"/>
      <c r="BX93" s="583"/>
      <c r="BY93" s="581"/>
      <c r="BZ93" s="587">
        <v>0</v>
      </c>
      <c r="CA93" s="583"/>
      <c r="CB93" s="587"/>
      <c r="CC93" s="574">
        <v>0</v>
      </c>
      <c r="CD93" s="583"/>
      <c r="CE93" s="583"/>
      <c r="CF93" s="583"/>
      <c r="CG93" s="581"/>
      <c r="CH93" s="587">
        <v>0</v>
      </c>
      <c r="CI93" s="583"/>
      <c r="CJ93" s="587"/>
      <c r="CK93" s="574">
        <v>0</v>
      </c>
      <c r="CL93" s="583"/>
      <c r="CM93" s="583"/>
      <c r="CN93" s="583"/>
      <c r="CO93" s="581"/>
      <c r="CP93" s="587">
        <v>0</v>
      </c>
      <c r="CQ93" s="583"/>
      <c r="CR93" s="587"/>
      <c r="CS93" s="574">
        <v>0</v>
      </c>
      <c r="CT93" s="583"/>
      <c r="CU93" s="583"/>
      <c r="CV93" s="583"/>
      <c r="CW93" s="581"/>
      <c r="CX93" s="587">
        <v>0</v>
      </c>
      <c r="CY93" s="583"/>
      <c r="CZ93" s="587"/>
      <c r="DA93" s="574">
        <v>0</v>
      </c>
      <c r="DB93" s="583"/>
      <c r="DC93" s="583"/>
      <c r="DD93" s="558"/>
      <c r="DE93" s="633"/>
      <c r="DF93" s="558">
        <v>0</v>
      </c>
      <c r="DG93" s="583"/>
      <c r="DH93" s="558"/>
      <c r="DI93" s="610">
        <v>0</v>
      </c>
      <c r="DJ93" s="551"/>
      <c r="DK93" s="551"/>
      <c r="DL93" s="606"/>
      <c r="DM93" s="581"/>
      <c r="DN93" s="551">
        <v>0</v>
      </c>
      <c r="DO93" s="551"/>
      <c r="DP93" s="551"/>
      <c r="DQ93" s="574">
        <v>0</v>
      </c>
      <c r="DR93" s="551"/>
      <c r="DS93" s="551"/>
      <c r="DT93" s="606"/>
      <c r="DU93" s="581"/>
      <c r="DV93" s="551">
        <v>0</v>
      </c>
      <c r="DW93" s="551"/>
      <c r="DX93" s="551"/>
      <c r="DY93" s="574">
        <v>0</v>
      </c>
      <c r="DZ93" s="551"/>
      <c r="EA93" s="606"/>
      <c r="EB93" s="606"/>
      <c r="EC93" s="581"/>
      <c r="ED93" s="551">
        <v>0</v>
      </c>
      <c r="EE93" s="583"/>
      <c r="EF93" s="551"/>
      <c r="EG93" s="574">
        <v>0</v>
      </c>
      <c r="EH93" s="606"/>
      <c r="EI93" s="606"/>
      <c r="EJ93" s="606"/>
      <c r="EK93" s="581"/>
      <c r="EL93" s="551">
        <v>0</v>
      </c>
      <c r="EM93" s="583"/>
      <c r="EN93" s="551"/>
      <c r="EO93" s="574">
        <v>0</v>
      </c>
      <c r="EP93" s="551"/>
      <c r="EQ93" s="583"/>
      <c r="ER93" s="606"/>
      <c r="ES93" s="581"/>
      <c r="ET93" s="551">
        <v>0</v>
      </c>
      <c r="EU93" s="583"/>
      <c r="EV93" s="551"/>
      <c r="EW93" s="574">
        <v>0</v>
      </c>
      <c r="EX93" s="551"/>
      <c r="EY93" s="583"/>
      <c r="EZ93" s="606"/>
      <c r="FA93" s="581"/>
      <c r="FB93" s="551">
        <v>0</v>
      </c>
      <c r="FC93" s="583"/>
      <c r="FD93" s="551"/>
      <c r="FE93" s="574">
        <v>0</v>
      </c>
      <c r="FF93" s="551"/>
      <c r="FG93" s="583"/>
      <c r="FH93" s="606"/>
      <c r="FI93" s="581"/>
      <c r="FJ93" s="551">
        <v>0</v>
      </c>
      <c r="FK93" s="583"/>
      <c r="FL93" s="551"/>
      <c r="FM93" s="574">
        <v>0</v>
      </c>
      <c r="FN93" s="587"/>
      <c r="FO93" s="583"/>
      <c r="FP93" s="587"/>
      <c r="FQ93" s="581"/>
      <c r="FR93" s="587">
        <v>0</v>
      </c>
      <c r="FS93" s="583"/>
      <c r="FT93" s="587"/>
      <c r="FU93" s="574">
        <v>0</v>
      </c>
      <c r="FV93" s="559"/>
      <c r="FW93" s="559"/>
      <c r="FX93" s="559"/>
      <c r="FY93" s="633"/>
      <c r="FZ93" s="559">
        <v>0</v>
      </c>
      <c r="GA93" s="559"/>
      <c r="GB93" s="559"/>
      <c r="GC93" s="634">
        <v>0</v>
      </c>
      <c r="GD93" s="610">
        <v>0</v>
      </c>
      <c r="GE93" s="610">
        <v>0</v>
      </c>
      <c r="GF93" s="610">
        <v>0</v>
      </c>
      <c r="GG93" s="610">
        <v>0</v>
      </c>
      <c r="GH93" s="610">
        <v>0</v>
      </c>
      <c r="GI93" s="610">
        <v>0</v>
      </c>
      <c r="GJ93" s="558"/>
      <c r="GK93" s="598">
        <v>0</v>
      </c>
      <c r="GL93" s="594"/>
      <c r="GM93" s="594"/>
      <c r="GN93" s="6"/>
      <c r="GO93" s="6"/>
      <c r="GP93" s="6"/>
    </row>
    <row r="94" spans="1:198" s="5" customFormat="1" ht="15" customHeight="1" x14ac:dyDescent="0.25">
      <c r="A94" s="32" t="s">
        <v>548</v>
      </c>
      <c r="B94" s="583"/>
      <c r="C94" s="583"/>
      <c r="D94" s="583"/>
      <c r="E94" s="581"/>
      <c r="F94" s="551">
        <v>0</v>
      </c>
      <c r="G94" s="583"/>
      <c r="H94" s="551"/>
      <c r="I94" s="574">
        <v>0</v>
      </c>
      <c r="J94" s="583"/>
      <c r="K94" s="583"/>
      <c r="L94" s="583"/>
      <c r="M94" s="581"/>
      <c r="N94" s="551">
        <v>0</v>
      </c>
      <c r="O94" s="583"/>
      <c r="P94" s="551"/>
      <c r="Q94" s="574">
        <v>0</v>
      </c>
      <c r="R94" s="551"/>
      <c r="S94" s="551"/>
      <c r="T94" s="606"/>
      <c r="U94" s="581"/>
      <c r="V94" s="551">
        <v>0</v>
      </c>
      <c r="W94" s="551"/>
      <c r="X94" s="551"/>
      <c r="Y94" s="574">
        <v>0</v>
      </c>
      <c r="Z94" s="606"/>
      <c r="AA94" s="606"/>
      <c r="AB94" s="606"/>
      <c r="AC94" s="581"/>
      <c r="AD94" s="551">
        <v>0</v>
      </c>
      <c r="AE94" s="583"/>
      <c r="AF94" s="551"/>
      <c r="AG94" s="574">
        <v>0</v>
      </c>
      <c r="AH94" s="583"/>
      <c r="AI94" s="583"/>
      <c r="AJ94" s="583"/>
      <c r="AK94" s="581"/>
      <c r="AL94" s="587">
        <v>0</v>
      </c>
      <c r="AM94" s="583"/>
      <c r="AN94" s="587"/>
      <c r="AO94" s="574">
        <v>0</v>
      </c>
      <c r="AP94" s="583"/>
      <c r="AQ94" s="583"/>
      <c r="AR94" s="583"/>
      <c r="AS94" s="581"/>
      <c r="AT94" s="587">
        <v>0</v>
      </c>
      <c r="AU94" s="583"/>
      <c r="AV94" s="587"/>
      <c r="AW94" s="574">
        <v>0</v>
      </c>
      <c r="AX94" s="583"/>
      <c r="AY94" s="583"/>
      <c r="AZ94" s="583"/>
      <c r="BA94" s="581"/>
      <c r="BB94" s="587">
        <v>0</v>
      </c>
      <c r="BC94" s="583"/>
      <c r="BD94" s="587"/>
      <c r="BE94" s="574">
        <v>0</v>
      </c>
      <c r="BF94" s="587"/>
      <c r="BG94" s="583"/>
      <c r="BH94" s="587"/>
      <c r="BI94" s="581"/>
      <c r="BJ94" s="587">
        <v>0</v>
      </c>
      <c r="BK94" s="583"/>
      <c r="BL94" s="587"/>
      <c r="BM94" s="574">
        <v>0</v>
      </c>
      <c r="BN94" s="583"/>
      <c r="BO94" s="583"/>
      <c r="BP94" s="583"/>
      <c r="BQ94" s="581"/>
      <c r="BR94" s="587">
        <v>0</v>
      </c>
      <c r="BS94" s="583"/>
      <c r="BT94" s="587"/>
      <c r="BU94" s="574">
        <v>0</v>
      </c>
      <c r="BV94" s="583"/>
      <c r="BW94" s="583"/>
      <c r="BX94" s="583"/>
      <c r="BY94" s="581"/>
      <c r="BZ94" s="587">
        <v>0</v>
      </c>
      <c r="CA94" s="583"/>
      <c r="CB94" s="587"/>
      <c r="CC94" s="574">
        <v>0</v>
      </c>
      <c r="CD94" s="583"/>
      <c r="CE94" s="583"/>
      <c r="CF94" s="583"/>
      <c r="CG94" s="581"/>
      <c r="CH94" s="587">
        <v>0</v>
      </c>
      <c r="CI94" s="583"/>
      <c r="CJ94" s="587"/>
      <c r="CK94" s="574">
        <v>0</v>
      </c>
      <c r="CL94" s="583"/>
      <c r="CM94" s="583"/>
      <c r="CN94" s="583"/>
      <c r="CO94" s="581"/>
      <c r="CP94" s="587">
        <v>0</v>
      </c>
      <c r="CQ94" s="583"/>
      <c r="CR94" s="587"/>
      <c r="CS94" s="574">
        <v>0</v>
      </c>
      <c r="CT94" s="583"/>
      <c r="CU94" s="583"/>
      <c r="CV94" s="583"/>
      <c r="CW94" s="581"/>
      <c r="CX94" s="587">
        <v>0</v>
      </c>
      <c r="CY94" s="583"/>
      <c r="CZ94" s="587"/>
      <c r="DA94" s="574">
        <v>0</v>
      </c>
      <c r="DB94" s="583"/>
      <c r="DC94" s="583"/>
      <c r="DD94" s="558"/>
      <c r="DE94" s="633"/>
      <c r="DF94" s="558">
        <v>0</v>
      </c>
      <c r="DG94" s="583"/>
      <c r="DH94" s="558"/>
      <c r="DI94" s="610">
        <v>0</v>
      </c>
      <c r="DJ94" s="551"/>
      <c r="DK94" s="551"/>
      <c r="DL94" s="606"/>
      <c r="DM94" s="581"/>
      <c r="DN94" s="551">
        <v>0</v>
      </c>
      <c r="DO94" s="551"/>
      <c r="DP94" s="551"/>
      <c r="DQ94" s="574">
        <v>0</v>
      </c>
      <c r="DR94" s="551"/>
      <c r="DS94" s="551"/>
      <c r="DT94" s="606"/>
      <c r="DU94" s="581"/>
      <c r="DV94" s="551">
        <v>0</v>
      </c>
      <c r="DW94" s="551"/>
      <c r="DX94" s="551"/>
      <c r="DY94" s="574">
        <v>0</v>
      </c>
      <c r="DZ94" s="551"/>
      <c r="EA94" s="606"/>
      <c r="EB94" s="606"/>
      <c r="EC94" s="581"/>
      <c r="ED94" s="551">
        <v>0</v>
      </c>
      <c r="EE94" s="583"/>
      <c r="EF94" s="551"/>
      <c r="EG94" s="574">
        <v>0</v>
      </c>
      <c r="EH94" s="606"/>
      <c r="EI94" s="606"/>
      <c r="EJ94" s="606"/>
      <c r="EK94" s="581"/>
      <c r="EL94" s="551">
        <v>0</v>
      </c>
      <c r="EM94" s="583"/>
      <c r="EN94" s="551"/>
      <c r="EO94" s="574">
        <v>0</v>
      </c>
      <c r="EP94" s="551"/>
      <c r="EQ94" s="583"/>
      <c r="ER94" s="606"/>
      <c r="ES94" s="581"/>
      <c r="ET94" s="551">
        <v>0</v>
      </c>
      <c r="EU94" s="583"/>
      <c r="EV94" s="551"/>
      <c r="EW94" s="574">
        <v>0</v>
      </c>
      <c r="EX94" s="551"/>
      <c r="EY94" s="583"/>
      <c r="EZ94" s="606"/>
      <c r="FA94" s="581"/>
      <c r="FB94" s="551">
        <v>0</v>
      </c>
      <c r="FC94" s="583"/>
      <c r="FD94" s="551"/>
      <c r="FE94" s="574">
        <v>0</v>
      </c>
      <c r="FF94" s="551"/>
      <c r="FG94" s="583"/>
      <c r="FH94" s="606"/>
      <c r="FI94" s="581"/>
      <c r="FJ94" s="551">
        <v>0</v>
      </c>
      <c r="FK94" s="583"/>
      <c r="FL94" s="551"/>
      <c r="FM94" s="574">
        <v>0</v>
      </c>
      <c r="FN94" s="587"/>
      <c r="FO94" s="583"/>
      <c r="FP94" s="587"/>
      <c r="FQ94" s="581"/>
      <c r="FR94" s="587">
        <v>0</v>
      </c>
      <c r="FS94" s="583"/>
      <c r="FT94" s="587"/>
      <c r="FU94" s="574">
        <v>0</v>
      </c>
      <c r="FV94" s="559"/>
      <c r="FW94" s="559"/>
      <c r="FX94" s="559"/>
      <c r="FY94" s="633"/>
      <c r="FZ94" s="559">
        <v>0</v>
      </c>
      <c r="GA94" s="559"/>
      <c r="GB94" s="559"/>
      <c r="GC94" s="634">
        <v>0</v>
      </c>
      <c r="GD94" s="610">
        <v>0</v>
      </c>
      <c r="GE94" s="610">
        <v>0</v>
      </c>
      <c r="GF94" s="610">
        <v>0</v>
      </c>
      <c r="GG94" s="610">
        <v>0</v>
      </c>
      <c r="GH94" s="610">
        <v>0</v>
      </c>
      <c r="GI94" s="610">
        <v>0</v>
      </c>
      <c r="GJ94" s="558"/>
      <c r="GK94" s="598">
        <v>0</v>
      </c>
      <c r="GL94" s="594"/>
      <c r="GM94" s="594"/>
      <c r="GN94" s="6"/>
      <c r="GO94" s="6"/>
      <c r="GP94" s="6"/>
    </row>
    <row r="95" spans="1:198" s="5" customFormat="1" ht="15" hidden="1" customHeight="1" x14ac:dyDescent="0.25">
      <c r="A95" s="32" t="s">
        <v>352</v>
      </c>
      <c r="B95" s="583"/>
      <c r="C95" s="583"/>
      <c r="D95" s="583"/>
      <c r="E95" s="581"/>
      <c r="F95" s="551">
        <v>0</v>
      </c>
      <c r="G95" s="583"/>
      <c r="H95" s="551"/>
      <c r="I95" s="574">
        <v>0</v>
      </c>
      <c r="J95" s="583"/>
      <c r="K95" s="583"/>
      <c r="L95" s="583"/>
      <c r="M95" s="581"/>
      <c r="N95" s="551">
        <v>0</v>
      </c>
      <c r="O95" s="583"/>
      <c r="P95" s="551"/>
      <c r="Q95" s="574">
        <v>0</v>
      </c>
      <c r="R95" s="551"/>
      <c r="S95" s="551"/>
      <c r="T95" s="606"/>
      <c r="U95" s="581"/>
      <c r="V95" s="551">
        <v>0</v>
      </c>
      <c r="W95" s="551"/>
      <c r="X95" s="551"/>
      <c r="Y95" s="574">
        <v>0</v>
      </c>
      <c r="Z95" s="606"/>
      <c r="AA95" s="606"/>
      <c r="AB95" s="606"/>
      <c r="AC95" s="581"/>
      <c r="AD95" s="551">
        <v>0</v>
      </c>
      <c r="AE95" s="583"/>
      <c r="AF95" s="551"/>
      <c r="AG95" s="574">
        <v>0</v>
      </c>
      <c r="AH95" s="583"/>
      <c r="AI95" s="583"/>
      <c r="AJ95" s="583"/>
      <c r="AK95" s="581"/>
      <c r="AL95" s="587">
        <v>0</v>
      </c>
      <c r="AM95" s="583"/>
      <c r="AN95" s="587"/>
      <c r="AO95" s="574">
        <v>0</v>
      </c>
      <c r="AP95" s="583"/>
      <c r="AQ95" s="583"/>
      <c r="AR95" s="583"/>
      <c r="AS95" s="581"/>
      <c r="AT95" s="587">
        <v>0</v>
      </c>
      <c r="AU95" s="583"/>
      <c r="AV95" s="587"/>
      <c r="AW95" s="574">
        <v>0</v>
      </c>
      <c r="AX95" s="583"/>
      <c r="AY95" s="583"/>
      <c r="AZ95" s="583"/>
      <c r="BA95" s="581"/>
      <c r="BB95" s="587">
        <v>0</v>
      </c>
      <c r="BC95" s="583"/>
      <c r="BD95" s="587"/>
      <c r="BE95" s="574">
        <v>0</v>
      </c>
      <c r="BF95" s="587"/>
      <c r="BG95" s="583"/>
      <c r="BH95" s="587"/>
      <c r="BI95" s="581"/>
      <c r="BJ95" s="587">
        <v>0</v>
      </c>
      <c r="BK95" s="583"/>
      <c r="BL95" s="587"/>
      <c r="BM95" s="574">
        <v>0</v>
      </c>
      <c r="BN95" s="583"/>
      <c r="BO95" s="583"/>
      <c r="BP95" s="583"/>
      <c r="BQ95" s="581"/>
      <c r="BR95" s="587">
        <v>0</v>
      </c>
      <c r="BS95" s="583"/>
      <c r="BT95" s="587"/>
      <c r="BU95" s="574">
        <v>0</v>
      </c>
      <c r="BV95" s="583"/>
      <c r="BW95" s="583"/>
      <c r="BX95" s="583"/>
      <c r="BY95" s="581"/>
      <c r="BZ95" s="587">
        <v>0</v>
      </c>
      <c r="CA95" s="583"/>
      <c r="CB95" s="587"/>
      <c r="CC95" s="574">
        <v>0</v>
      </c>
      <c r="CD95" s="583"/>
      <c r="CE95" s="583"/>
      <c r="CF95" s="583"/>
      <c r="CG95" s="581"/>
      <c r="CH95" s="587">
        <v>0</v>
      </c>
      <c r="CI95" s="583"/>
      <c r="CJ95" s="587"/>
      <c r="CK95" s="574">
        <v>0</v>
      </c>
      <c r="CL95" s="583"/>
      <c r="CM95" s="583"/>
      <c r="CN95" s="583"/>
      <c r="CO95" s="581"/>
      <c r="CP95" s="587">
        <v>0</v>
      </c>
      <c r="CQ95" s="583"/>
      <c r="CR95" s="587"/>
      <c r="CS95" s="574">
        <v>0</v>
      </c>
      <c r="CT95" s="583"/>
      <c r="CU95" s="583"/>
      <c r="CV95" s="583"/>
      <c r="CW95" s="581"/>
      <c r="CX95" s="587">
        <v>0</v>
      </c>
      <c r="CY95" s="583"/>
      <c r="CZ95" s="587"/>
      <c r="DA95" s="574">
        <v>0</v>
      </c>
      <c r="DB95" s="583"/>
      <c r="DC95" s="583"/>
      <c r="DD95" s="558"/>
      <c r="DE95" s="633"/>
      <c r="DF95" s="558">
        <v>0</v>
      </c>
      <c r="DG95" s="583"/>
      <c r="DH95" s="558"/>
      <c r="DI95" s="610">
        <v>0</v>
      </c>
      <c r="DJ95" s="551"/>
      <c r="DK95" s="551"/>
      <c r="DL95" s="606"/>
      <c r="DM95" s="581"/>
      <c r="DN95" s="551">
        <v>0</v>
      </c>
      <c r="DO95" s="551"/>
      <c r="DP95" s="551"/>
      <c r="DQ95" s="574">
        <v>0</v>
      </c>
      <c r="DR95" s="551"/>
      <c r="DS95" s="551"/>
      <c r="DT95" s="606"/>
      <c r="DU95" s="581"/>
      <c r="DV95" s="551">
        <v>0</v>
      </c>
      <c r="DW95" s="551"/>
      <c r="DX95" s="551"/>
      <c r="DY95" s="574">
        <v>0</v>
      </c>
      <c r="DZ95" s="551"/>
      <c r="EA95" s="606"/>
      <c r="EB95" s="606"/>
      <c r="EC95" s="581"/>
      <c r="ED95" s="551">
        <v>0</v>
      </c>
      <c r="EE95" s="583"/>
      <c r="EF95" s="551"/>
      <c r="EG95" s="574">
        <v>0</v>
      </c>
      <c r="EH95" s="606"/>
      <c r="EI95" s="606"/>
      <c r="EJ95" s="606"/>
      <c r="EK95" s="581"/>
      <c r="EL95" s="551">
        <v>0</v>
      </c>
      <c r="EM95" s="583"/>
      <c r="EN95" s="551"/>
      <c r="EO95" s="574">
        <v>0</v>
      </c>
      <c r="EP95" s="551"/>
      <c r="EQ95" s="583"/>
      <c r="ER95" s="606"/>
      <c r="ES95" s="581"/>
      <c r="ET95" s="551">
        <v>0</v>
      </c>
      <c r="EU95" s="583"/>
      <c r="EV95" s="551"/>
      <c r="EW95" s="574">
        <v>0</v>
      </c>
      <c r="EX95" s="551"/>
      <c r="EY95" s="583"/>
      <c r="EZ95" s="606"/>
      <c r="FA95" s="581"/>
      <c r="FB95" s="551">
        <v>0</v>
      </c>
      <c r="FC95" s="583"/>
      <c r="FD95" s="551"/>
      <c r="FE95" s="574">
        <v>0</v>
      </c>
      <c r="FF95" s="551"/>
      <c r="FG95" s="583"/>
      <c r="FH95" s="606"/>
      <c r="FI95" s="581"/>
      <c r="FJ95" s="551">
        <v>0</v>
      </c>
      <c r="FK95" s="583"/>
      <c r="FL95" s="551"/>
      <c r="FM95" s="574">
        <v>0</v>
      </c>
      <c r="FN95" s="587"/>
      <c r="FO95" s="583"/>
      <c r="FP95" s="587"/>
      <c r="FQ95" s="581"/>
      <c r="FR95" s="587">
        <v>0</v>
      </c>
      <c r="FS95" s="583"/>
      <c r="FT95" s="587"/>
      <c r="FU95" s="574">
        <v>0</v>
      </c>
      <c r="FV95" s="559"/>
      <c r="FW95" s="559"/>
      <c r="FX95" s="559"/>
      <c r="FY95" s="633"/>
      <c r="FZ95" s="559">
        <v>0</v>
      </c>
      <c r="GA95" s="559"/>
      <c r="GB95" s="559"/>
      <c r="GC95" s="634">
        <v>0</v>
      </c>
      <c r="GD95" s="610">
        <v>0</v>
      </c>
      <c r="GE95" s="610">
        <v>0</v>
      </c>
      <c r="GF95" s="610">
        <v>0</v>
      </c>
      <c r="GG95" s="610">
        <v>0</v>
      </c>
      <c r="GH95" s="610">
        <v>0</v>
      </c>
      <c r="GI95" s="610">
        <v>0</v>
      </c>
      <c r="GJ95" s="558"/>
      <c r="GK95" s="598">
        <v>0</v>
      </c>
      <c r="GL95" s="594"/>
      <c r="GM95" s="594"/>
      <c r="GN95" s="6"/>
      <c r="GO95" s="6"/>
      <c r="GP95" s="6"/>
    </row>
    <row r="96" spans="1:198" s="119" customFormat="1" ht="15" customHeight="1" thickBot="1" x14ac:dyDescent="0.25">
      <c r="A96" s="124" t="s">
        <v>353</v>
      </c>
      <c r="B96" s="613">
        <v>0</v>
      </c>
      <c r="C96" s="613">
        <v>0</v>
      </c>
      <c r="D96" s="613">
        <v>0</v>
      </c>
      <c r="E96" s="613">
        <v>0</v>
      </c>
      <c r="F96" s="613">
        <v>0</v>
      </c>
      <c r="G96" s="613">
        <v>0</v>
      </c>
      <c r="H96" s="613"/>
      <c r="I96" s="613">
        <v>0</v>
      </c>
      <c r="J96" s="613">
        <v>0</v>
      </c>
      <c r="K96" s="613">
        <v>0</v>
      </c>
      <c r="L96" s="613">
        <v>0</v>
      </c>
      <c r="M96" s="613">
        <v>0</v>
      </c>
      <c r="N96" s="613">
        <v>0</v>
      </c>
      <c r="O96" s="613">
        <v>0</v>
      </c>
      <c r="P96" s="613"/>
      <c r="Q96" s="613">
        <v>0</v>
      </c>
      <c r="R96" s="613">
        <v>0</v>
      </c>
      <c r="S96" s="613">
        <v>0</v>
      </c>
      <c r="T96" s="613">
        <v>0</v>
      </c>
      <c r="U96" s="613">
        <v>0</v>
      </c>
      <c r="V96" s="613">
        <v>0</v>
      </c>
      <c r="W96" s="613">
        <v>0</v>
      </c>
      <c r="X96" s="613"/>
      <c r="Y96" s="613">
        <v>0</v>
      </c>
      <c r="Z96" s="613">
        <v>0</v>
      </c>
      <c r="AA96" s="613">
        <v>0</v>
      </c>
      <c r="AB96" s="613">
        <v>0</v>
      </c>
      <c r="AC96" s="613">
        <v>0</v>
      </c>
      <c r="AD96" s="613">
        <v>0</v>
      </c>
      <c r="AE96" s="613">
        <v>0</v>
      </c>
      <c r="AF96" s="613"/>
      <c r="AG96" s="613">
        <v>0</v>
      </c>
      <c r="AH96" s="613">
        <v>0</v>
      </c>
      <c r="AI96" s="613">
        <v>0</v>
      </c>
      <c r="AJ96" s="613">
        <v>0</v>
      </c>
      <c r="AK96" s="613">
        <v>0</v>
      </c>
      <c r="AL96" s="613">
        <v>0</v>
      </c>
      <c r="AM96" s="613">
        <v>0</v>
      </c>
      <c r="AN96" s="613"/>
      <c r="AO96" s="613">
        <v>0</v>
      </c>
      <c r="AP96" s="613">
        <v>0</v>
      </c>
      <c r="AQ96" s="613">
        <v>0</v>
      </c>
      <c r="AR96" s="613">
        <v>0</v>
      </c>
      <c r="AS96" s="613">
        <v>0</v>
      </c>
      <c r="AT96" s="613">
        <v>0</v>
      </c>
      <c r="AU96" s="613">
        <v>0</v>
      </c>
      <c r="AV96" s="613"/>
      <c r="AW96" s="613">
        <v>0</v>
      </c>
      <c r="AX96" s="613">
        <v>0</v>
      </c>
      <c r="AY96" s="613">
        <v>5541861461</v>
      </c>
      <c r="AZ96" s="613">
        <v>0</v>
      </c>
      <c r="BA96" s="613">
        <v>0</v>
      </c>
      <c r="BB96" s="613">
        <v>0</v>
      </c>
      <c r="BC96" s="613">
        <v>0</v>
      </c>
      <c r="BD96" s="613"/>
      <c r="BE96" s="613">
        <v>5541861461</v>
      </c>
      <c r="BF96" s="613">
        <v>0</v>
      </c>
      <c r="BG96" s="613">
        <v>0</v>
      </c>
      <c r="BH96" s="613">
        <v>0</v>
      </c>
      <c r="BI96" s="613">
        <v>0</v>
      </c>
      <c r="BJ96" s="613">
        <v>0</v>
      </c>
      <c r="BK96" s="613">
        <v>0</v>
      </c>
      <c r="BL96" s="613"/>
      <c r="BM96" s="613">
        <v>0</v>
      </c>
      <c r="BN96" s="613">
        <v>0</v>
      </c>
      <c r="BO96" s="613">
        <v>0</v>
      </c>
      <c r="BP96" s="613">
        <v>0</v>
      </c>
      <c r="BQ96" s="613">
        <v>0</v>
      </c>
      <c r="BR96" s="613">
        <v>0</v>
      </c>
      <c r="BS96" s="613">
        <v>0</v>
      </c>
      <c r="BT96" s="613"/>
      <c r="BU96" s="613">
        <v>0</v>
      </c>
      <c r="BV96" s="613">
        <v>0</v>
      </c>
      <c r="BW96" s="613">
        <v>0</v>
      </c>
      <c r="BX96" s="613">
        <v>0</v>
      </c>
      <c r="BY96" s="613">
        <v>0</v>
      </c>
      <c r="BZ96" s="613">
        <v>0</v>
      </c>
      <c r="CA96" s="613">
        <v>0</v>
      </c>
      <c r="CB96" s="613"/>
      <c r="CC96" s="613">
        <v>0</v>
      </c>
      <c r="CD96" s="613">
        <v>0</v>
      </c>
      <c r="CE96" s="613">
        <v>0</v>
      </c>
      <c r="CF96" s="613">
        <v>0</v>
      </c>
      <c r="CG96" s="613">
        <v>0</v>
      </c>
      <c r="CH96" s="613">
        <v>0</v>
      </c>
      <c r="CI96" s="613">
        <v>0</v>
      </c>
      <c r="CJ96" s="613"/>
      <c r="CK96" s="613">
        <v>0</v>
      </c>
      <c r="CL96" s="613">
        <v>0</v>
      </c>
      <c r="CM96" s="613">
        <v>0</v>
      </c>
      <c r="CN96" s="613">
        <v>0</v>
      </c>
      <c r="CO96" s="613">
        <v>0</v>
      </c>
      <c r="CP96" s="613">
        <v>0</v>
      </c>
      <c r="CQ96" s="613">
        <v>0</v>
      </c>
      <c r="CR96" s="613"/>
      <c r="CS96" s="613">
        <v>0</v>
      </c>
      <c r="CT96" s="613">
        <v>0</v>
      </c>
      <c r="CU96" s="613">
        <v>0</v>
      </c>
      <c r="CV96" s="613">
        <v>0</v>
      </c>
      <c r="CW96" s="613">
        <v>0</v>
      </c>
      <c r="CX96" s="613">
        <v>0</v>
      </c>
      <c r="CY96" s="613">
        <v>0</v>
      </c>
      <c r="CZ96" s="613"/>
      <c r="DA96" s="613">
        <v>0</v>
      </c>
      <c r="DB96" s="613">
        <v>0</v>
      </c>
      <c r="DC96" s="613">
        <v>0</v>
      </c>
      <c r="DD96" s="613">
        <v>0</v>
      </c>
      <c r="DE96" s="613">
        <v>0</v>
      </c>
      <c r="DF96" s="613">
        <v>0</v>
      </c>
      <c r="DG96" s="613">
        <v>0</v>
      </c>
      <c r="DH96" s="613"/>
      <c r="DI96" s="613">
        <v>0</v>
      </c>
      <c r="DJ96" s="613">
        <v>0</v>
      </c>
      <c r="DK96" s="613">
        <v>0</v>
      </c>
      <c r="DL96" s="613">
        <v>0</v>
      </c>
      <c r="DM96" s="613">
        <v>0</v>
      </c>
      <c r="DN96" s="613">
        <v>0</v>
      </c>
      <c r="DO96" s="613">
        <v>0</v>
      </c>
      <c r="DP96" s="613"/>
      <c r="DQ96" s="613">
        <v>0</v>
      </c>
      <c r="DR96" s="613">
        <v>0</v>
      </c>
      <c r="DS96" s="613">
        <v>0</v>
      </c>
      <c r="DT96" s="613">
        <v>0</v>
      </c>
      <c r="DU96" s="613">
        <v>0</v>
      </c>
      <c r="DV96" s="613">
        <v>0</v>
      </c>
      <c r="DW96" s="613">
        <v>0</v>
      </c>
      <c r="DX96" s="613"/>
      <c r="DY96" s="613">
        <v>0</v>
      </c>
      <c r="DZ96" s="613">
        <v>0</v>
      </c>
      <c r="EA96" s="613">
        <v>0</v>
      </c>
      <c r="EB96" s="613">
        <v>0</v>
      </c>
      <c r="EC96" s="613">
        <v>0</v>
      </c>
      <c r="ED96" s="613">
        <v>0</v>
      </c>
      <c r="EE96" s="613">
        <v>0</v>
      </c>
      <c r="EF96" s="613"/>
      <c r="EG96" s="613">
        <v>0</v>
      </c>
      <c r="EH96" s="613">
        <v>0</v>
      </c>
      <c r="EI96" s="613">
        <v>0</v>
      </c>
      <c r="EJ96" s="613">
        <v>0</v>
      </c>
      <c r="EK96" s="613">
        <v>0</v>
      </c>
      <c r="EL96" s="613">
        <v>0</v>
      </c>
      <c r="EM96" s="613">
        <v>0</v>
      </c>
      <c r="EN96" s="613"/>
      <c r="EO96" s="613">
        <v>0</v>
      </c>
      <c r="EP96" s="613">
        <v>0</v>
      </c>
      <c r="EQ96" s="613">
        <v>0</v>
      </c>
      <c r="ER96" s="613">
        <v>0</v>
      </c>
      <c r="ES96" s="613">
        <v>0</v>
      </c>
      <c r="ET96" s="613">
        <v>0</v>
      </c>
      <c r="EU96" s="613">
        <v>0</v>
      </c>
      <c r="EV96" s="613"/>
      <c r="EW96" s="613">
        <v>0</v>
      </c>
      <c r="EX96" s="613">
        <v>0</v>
      </c>
      <c r="EY96" s="613">
        <v>0</v>
      </c>
      <c r="EZ96" s="613">
        <v>0</v>
      </c>
      <c r="FA96" s="613">
        <v>0</v>
      </c>
      <c r="FB96" s="613">
        <v>0</v>
      </c>
      <c r="FC96" s="613">
        <v>0</v>
      </c>
      <c r="FD96" s="613"/>
      <c r="FE96" s="613">
        <v>0</v>
      </c>
      <c r="FF96" s="613">
        <v>0</v>
      </c>
      <c r="FG96" s="613">
        <v>0</v>
      </c>
      <c r="FH96" s="613">
        <v>0</v>
      </c>
      <c r="FI96" s="613">
        <v>0</v>
      </c>
      <c r="FJ96" s="613">
        <v>0</v>
      </c>
      <c r="FK96" s="613">
        <v>0</v>
      </c>
      <c r="FL96" s="613"/>
      <c r="FM96" s="613">
        <v>0</v>
      </c>
      <c r="FN96" s="613">
        <v>0</v>
      </c>
      <c r="FO96" s="613">
        <v>0</v>
      </c>
      <c r="FP96" s="613">
        <v>0</v>
      </c>
      <c r="FQ96" s="613">
        <v>0</v>
      </c>
      <c r="FR96" s="613">
        <v>0</v>
      </c>
      <c r="FS96" s="613">
        <v>0</v>
      </c>
      <c r="FT96" s="613"/>
      <c r="FU96" s="613">
        <v>0</v>
      </c>
      <c r="FV96" s="613">
        <v>0</v>
      </c>
      <c r="FW96" s="613">
        <v>0</v>
      </c>
      <c r="FX96" s="613">
        <v>0</v>
      </c>
      <c r="FY96" s="613">
        <v>0</v>
      </c>
      <c r="FZ96" s="613">
        <v>0</v>
      </c>
      <c r="GA96" s="613">
        <v>0</v>
      </c>
      <c r="GB96" s="613"/>
      <c r="GC96" s="613">
        <v>0</v>
      </c>
      <c r="GD96" s="613">
        <v>0</v>
      </c>
      <c r="GE96" s="613">
        <v>5541861461</v>
      </c>
      <c r="GF96" s="613">
        <v>0</v>
      </c>
      <c r="GG96" s="613">
        <v>0</v>
      </c>
      <c r="GH96" s="613">
        <v>0</v>
      </c>
      <c r="GI96" s="613">
        <v>0</v>
      </c>
      <c r="GJ96" s="613"/>
      <c r="GK96" s="613">
        <v>5541861461</v>
      </c>
      <c r="GL96" s="598"/>
      <c r="GM96" s="598"/>
    </row>
    <row r="97" spans="1:195" s="1321" customFormat="1" ht="23.25" customHeight="1" thickBot="1" x14ac:dyDescent="0.25">
      <c r="A97" s="1319" t="s">
        <v>220</v>
      </c>
      <c r="B97" s="1318">
        <v>0</v>
      </c>
      <c r="C97" s="1318">
        <v>0</v>
      </c>
      <c r="D97" s="1318">
        <v>0</v>
      </c>
      <c r="E97" s="1318">
        <v>0</v>
      </c>
      <c r="F97" s="1318">
        <v>0</v>
      </c>
      <c r="G97" s="1318">
        <v>0</v>
      </c>
      <c r="H97" s="1318"/>
      <c r="I97" s="1318">
        <v>0</v>
      </c>
      <c r="J97" s="1318">
        <v>0</v>
      </c>
      <c r="K97" s="1318">
        <v>1000000</v>
      </c>
      <c r="L97" s="1318">
        <v>0</v>
      </c>
      <c r="M97" s="1318">
        <v>0</v>
      </c>
      <c r="N97" s="1318">
        <v>0</v>
      </c>
      <c r="O97" s="1318">
        <v>0</v>
      </c>
      <c r="P97" s="1318"/>
      <c r="Q97" s="1318">
        <v>1000000</v>
      </c>
      <c r="R97" s="1318">
        <v>0</v>
      </c>
      <c r="S97" s="1318">
        <v>0</v>
      </c>
      <c r="T97" s="1318">
        <v>0</v>
      </c>
      <c r="U97" s="1318">
        <v>0</v>
      </c>
      <c r="V97" s="1318">
        <v>0</v>
      </c>
      <c r="W97" s="1318">
        <v>0</v>
      </c>
      <c r="X97" s="1318"/>
      <c r="Y97" s="1318">
        <v>0</v>
      </c>
      <c r="Z97" s="1318">
        <v>0</v>
      </c>
      <c r="AA97" s="1318">
        <v>68439492</v>
      </c>
      <c r="AB97" s="1318">
        <v>0</v>
      </c>
      <c r="AC97" s="1318">
        <v>0</v>
      </c>
      <c r="AD97" s="1318">
        <v>0</v>
      </c>
      <c r="AE97" s="1318">
        <v>0</v>
      </c>
      <c r="AF97" s="1318"/>
      <c r="AG97" s="1318">
        <v>68439492</v>
      </c>
      <c r="AH97" s="1318">
        <v>0</v>
      </c>
      <c r="AI97" s="1318">
        <v>242200000</v>
      </c>
      <c r="AJ97" s="1318">
        <v>0</v>
      </c>
      <c r="AK97" s="1318">
        <v>0</v>
      </c>
      <c r="AL97" s="1318">
        <v>0</v>
      </c>
      <c r="AM97" s="1318">
        <v>0</v>
      </c>
      <c r="AN97" s="1318"/>
      <c r="AO97" s="1318">
        <v>242200000</v>
      </c>
      <c r="AP97" s="1318">
        <v>0</v>
      </c>
      <c r="AQ97" s="1318">
        <v>0</v>
      </c>
      <c r="AR97" s="1318">
        <v>0</v>
      </c>
      <c r="AS97" s="1318">
        <v>0</v>
      </c>
      <c r="AT97" s="1318">
        <v>0</v>
      </c>
      <c r="AU97" s="1318">
        <v>0</v>
      </c>
      <c r="AV97" s="1318"/>
      <c r="AW97" s="1318">
        <v>0</v>
      </c>
      <c r="AX97" s="1318">
        <v>0</v>
      </c>
      <c r="AY97" s="1318">
        <v>17529872083</v>
      </c>
      <c r="AZ97" s="1318">
        <v>0</v>
      </c>
      <c r="BA97" s="1318">
        <v>0</v>
      </c>
      <c r="BB97" s="1318">
        <v>0</v>
      </c>
      <c r="BC97" s="1318">
        <v>0</v>
      </c>
      <c r="BD97" s="1318"/>
      <c r="BE97" s="1318">
        <v>17529872083</v>
      </c>
      <c r="BF97" s="1318">
        <v>0</v>
      </c>
      <c r="BG97" s="1318">
        <v>0</v>
      </c>
      <c r="BH97" s="1318">
        <v>0</v>
      </c>
      <c r="BI97" s="1318">
        <v>0</v>
      </c>
      <c r="BJ97" s="1318">
        <v>0</v>
      </c>
      <c r="BK97" s="1318">
        <v>0</v>
      </c>
      <c r="BL97" s="1318"/>
      <c r="BM97" s="1318">
        <v>0</v>
      </c>
      <c r="BN97" s="1318">
        <v>0</v>
      </c>
      <c r="BO97" s="1318">
        <v>240466391</v>
      </c>
      <c r="BP97" s="1318">
        <v>0</v>
      </c>
      <c r="BQ97" s="1318">
        <v>0</v>
      </c>
      <c r="BR97" s="1318">
        <v>0</v>
      </c>
      <c r="BS97" s="1318">
        <v>0</v>
      </c>
      <c r="BT97" s="1318"/>
      <c r="BU97" s="1318">
        <v>240466391</v>
      </c>
      <c r="BV97" s="1318">
        <v>0</v>
      </c>
      <c r="BW97" s="1318">
        <v>5551961684</v>
      </c>
      <c r="BX97" s="1318">
        <v>0</v>
      </c>
      <c r="BY97" s="1318">
        <v>0</v>
      </c>
      <c r="BZ97" s="1318">
        <v>0</v>
      </c>
      <c r="CA97" s="1318">
        <v>0</v>
      </c>
      <c r="CB97" s="1318"/>
      <c r="CC97" s="1318">
        <v>5551961684</v>
      </c>
      <c r="CD97" s="1318">
        <v>0</v>
      </c>
      <c r="CE97" s="1318">
        <v>109000000</v>
      </c>
      <c r="CF97" s="1318">
        <v>0</v>
      </c>
      <c r="CG97" s="1318">
        <v>0</v>
      </c>
      <c r="CH97" s="1318">
        <v>0</v>
      </c>
      <c r="CI97" s="1318">
        <v>0</v>
      </c>
      <c r="CJ97" s="1318"/>
      <c r="CK97" s="1318">
        <v>109000000</v>
      </c>
      <c r="CL97" s="1318">
        <v>0</v>
      </c>
      <c r="CM97" s="1318">
        <v>18500000</v>
      </c>
      <c r="CN97" s="1318">
        <v>0</v>
      </c>
      <c r="CO97" s="1318">
        <v>0</v>
      </c>
      <c r="CP97" s="1318">
        <v>0</v>
      </c>
      <c r="CQ97" s="1318">
        <v>0</v>
      </c>
      <c r="CR97" s="1318"/>
      <c r="CS97" s="1318">
        <v>18500000</v>
      </c>
      <c r="CT97" s="1318">
        <v>0</v>
      </c>
      <c r="CU97" s="1318">
        <v>0</v>
      </c>
      <c r="CV97" s="1318">
        <v>0</v>
      </c>
      <c r="CW97" s="1318">
        <v>0</v>
      </c>
      <c r="CX97" s="1318">
        <v>0</v>
      </c>
      <c r="CY97" s="1318">
        <v>0</v>
      </c>
      <c r="CZ97" s="1318"/>
      <c r="DA97" s="1318">
        <v>0</v>
      </c>
      <c r="DB97" s="1318">
        <v>0</v>
      </c>
      <c r="DC97" s="1318">
        <v>0</v>
      </c>
      <c r="DD97" s="1318">
        <v>0</v>
      </c>
      <c r="DE97" s="1318">
        <v>0</v>
      </c>
      <c r="DF97" s="1318">
        <v>0</v>
      </c>
      <c r="DG97" s="1318">
        <v>0</v>
      </c>
      <c r="DH97" s="1318"/>
      <c r="DI97" s="1318">
        <v>0</v>
      </c>
      <c r="DJ97" s="1318">
        <v>0</v>
      </c>
      <c r="DK97" s="1318">
        <v>0</v>
      </c>
      <c r="DL97" s="1318">
        <v>0</v>
      </c>
      <c r="DM97" s="1318">
        <v>0</v>
      </c>
      <c r="DN97" s="1318">
        <v>0</v>
      </c>
      <c r="DO97" s="1318">
        <v>0</v>
      </c>
      <c r="DP97" s="1318"/>
      <c r="DQ97" s="1318">
        <v>0</v>
      </c>
      <c r="DR97" s="1318">
        <v>0</v>
      </c>
      <c r="DS97" s="1318">
        <v>0</v>
      </c>
      <c r="DT97" s="1318">
        <v>0</v>
      </c>
      <c r="DU97" s="1318">
        <v>0</v>
      </c>
      <c r="DV97" s="1318">
        <v>0</v>
      </c>
      <c r="DW97" s="1318">
        <v>0</v>
      </c>
      <c r="DX97" s="1318"/>
      <c r="DY97" s="1318">
        <v>0</v>
      </c>
      <c r="DZ97" s="1318">
        <v>0</v>
      </c>
      <c r="EA97" s="1318">
        <v>0</v>
      </c>
      <c r="EB97" s="1318">
        <v>0</v>
      </c>
      <c r="EC97" s="1318">
        <v>0</v>
      </c>
      <c r="ED97" s="1318">
        <v>0</v>
      </c>
      <c r="EE97" s="1318">
        <v>0</v>
      </c>
      <c r="EF97" s="1318"/>
      <c r="EG97" s="1318">
        <v>0</v>
      </c>
      <c r="EH97" s="1318">
        <v>0</v>
      </c>
      <c r="EI97" s="1318">
        <v>0</v>
      </c>
      <c r="EJ97" s="1318">
        <v>0</v>
      </c>
      <c r="EK97" s="1318">
        <v>0</v>
      </c>
      <c r="EL97" s="1318">
        <v>0</v>
      </c>
      <c r="EM97" s="1318">
        <v>0</v>
      </c>
      <c r="EN97" s="1318"/>
      <c r="EO97" s="1318">
        <v>0</v>
      </c>
      <c r="EP97" s="1318">
        <v>0</v>
      </c>
      <c r="EQ97" s="1318">
        <v>0</v>
      </c>
      <c r="ER97" s="1318">
        <v>0</v>
      </c>
      <c r="ES97" s="1318">
        <v>0</v>
      </c>
      <c r="ET97" s="1318">
        <v>0</v>
      </c>
      <c r="EU97" s="1318">
        <v>0</v>
      </c>
      <c r="EV97" s="1318"/>
      <c r="EW97" s="1318">
        <v>0</v>
      </c>
      <c r="EX97" s="1318">
        <v>0</v>
      </c>
      <c r="EY97" s="1318">
        <v>0</v>
      </c>
      <c r="EZ97" s="1318">
        <v>0</v>
      </c>
      <c r="FA97" s="1318">
        <v>0</v>
      </c>
      <c r="FB97" s="1318">
        <v>0</v>
      </c>
      <c r="FC97" s="1318">
        <v>0</v>
      </c>
      <c r="FD97" s="1318"/>
      <c r="FE97" s="1318">
        <v>0</v>
      </c>
      <c r="FF97" s="1318">
        <v>0</v>
      </c>
      <c r="FG97" s="1318">
        <v>0</v>
      </c>
      <c r="FH97" s="1318">
        <v>0</v>
      </c>
      <c r="FI97" s="1318">
        <v>0</v>
      </c>
      <c r="FJ97" s="1318">
        <v>0</v>
      </c>
      <c r="FK97" s="1318">
        <v>0</v>
      </c>
      <c r="FL97" s="1318"/>
      <c r="FM97" s="1318">
        <v>0</v>
      </c>
      <c r="FN97" s="1318">
        <v>0</v>
      </c>
      <c r="FO97" s="1318">
        <v>0</v>
      </c>
      <c r="FP97" s="1318">
        <v>0</v>
      </c>
      <c r="FQ97" s="1318">
        <v>0</v>
      </c>
      <c r="FR97" s="1318">
        <v>0</v>
      </c>
      <c r="FS97" s="1318">
        <v>0</v>
      </c>
      <c r="FT97" s="1318"/>
      <c r="FU97" s="1318">
        <v>0</v>
      </c>
      <c r="FV97" s="1318">
        <v>0</v>
      </c>
      <c r="FW97" s="1318">
        <v>0</v>
      </c>
      <c r="FX97" s="1318">
        <v>0</v>
      </c>
      <c r="FY97" s="1318">
        <v>0</v>
      </c>
      <c r="FZ97" s="1318">
        <v>0</v>
      </c>
      <c r="GA97" s="1318">
        <v>0</v>
      </c>
      <c r="GB97" s="1318"/>
      <c r="GC97" s="1318">
        <v>0</v>
      </c>
      <c r="GD97" s="1318">
        <v>0</v>
      </c>
      <c r="GE97" s="1318">
        <v>23761439650</v>
      </c>
      <c r="GF97" s="1318">
        <v>0</v>
      </c>
      <c r="GG97" s="1318">
        <v>0</v>
      </c>
      <c r="GH97" s="1318">
        <v>0</v>
      </c>
      <c r="GI97" s="1318">
        <v>0</v>
      </c>
      <c r="GJ97" s="1318"/>
      <c r="GK97" s="1318">
        <v>23761439650</v>
      </c>
      <c r="GL97" s="1320"/>
      <c r="GM97" s="1320"/>
    </row>
    <row r="98" spans="1:195" s="32" customFormat="1" ht="13.5" hidden="1" customHeight="1" x14ac:dyDescent="0.25">
      <c r="A98" s="128" t="s">
        <v>216</v>
      </c>
      <c r="B98" s="628"/>
      <c r="C98" s="628"/>
      <c r="D98" s="628"/>
      <c r="E98" s="628"/>
      <c r="F98" s="628">
        <v>0</v>
      </c>
      <c r="G98" s="628"/>
      <c r="H98" s="628"/>
      <c r="I98" s="574">
        <v>0</v>
      </c>
      <c r="J98" s="628"/>
      <c r="K98" s="628"/>
      <c r="L98" s="628"/>
      <c r="M98" s="628"/>
      <c r="N98" s="628">
        <v>0</v>
      </c>
      <c r="O98" s="628"/>
      <c r="P98" s="628"/>
      <c r="Q98" s="574">
        <v>0</v>
      </c>
      <c r="R98" s="628"/>
      <c r="S98" s="628"/>
      <c r="T98" s="628"/>
      <c r="U98" s="628"/>
      <c r="V98" s="628"/>
      <c r="W98" s="628"/>
      <c r="X98" s="628"/>
      <c r="Y98" s="574">
        <v>0</v>
      </c>
      <c r="Z98" s="628"/>
      <c r="AA98" s="628"/>
      <c r="AB98" s="628"/>
      <c r="AC98" s="628"/>
      <c r="AD98" s="628">
        <v>0</v>
      </c>
      <c r="AE98" s="628"/>
      <c r="AF98" s="628"/>
      <c r="AG98" s="574">
        <v>0</v>
      </c>
      <c r="AH98" s="628"/>
      <c r="AI98" s="628"/>
      <c r="AJ98" s="628"/>
      <c r="AK98" s="628"/>
      <c r="AL98" s="628">
        <v>0</v>
      </c>
      <c r="AM98" s="628"/>
      <c r="AN98" s="628"/>
      <c r="AO98" s="574">
        <v>0</v>
      </c>
      <c r="AP98" s="628"/>
      <c r="AQ98" s="628"/>
      <c r="AR98" s="628"/>
      <c r="AS98" s="628"/>
      <c r="AT98" s="628">
        <v>0</v>
      </c>
      <c r="AU98" s="628"/>
      <c r="AV98" s="628"/>
      <c r="AW98" s="574">
        <v>0</v>
      </c>
      <c r="AX98" s="628"/>
      <c r="AY98" s="628"/>
      <c r="AZ98" s="628"/>
      <c r="BA98" s="628"/>
      <c r="BB98" s="628">
        <v>0</v>
      </c>
      <c r="BC98" s="628"/>
      <c r="BD98" s="628"/>
      <c r="BE98" s="574">
        <v>0</v>
      </c>
      <c r="BF98" s="628"/>
      <c r="BG98" s="628"/>
      <c r="BH98" s="628"/>
      <c r="BI98" s="628"/>
      <c r="BJ98" s="628">
        <v>0</v>
      </c>
      <c r="BK98" s="628"/>
      <c r="BL98" s="628"/>
      <c r="BM98" s="574">
        <v>0</v>
      </c>
      <c r="BN98" s="628"/>
      <c r="BO98" s="628"/>
      <c r="BP98" s="628"/>
      <c r="BQ98" s="628"/>
      <c r="BR98" s="628">
        <v>0</v>
      </c>
      <c r="BS98" s="628"/>
      <c r="BT98" s="628"/>
      <c r="BU98" s="574">
        <v>0</v>
      </c>
      <c r="BV98" s="628"/>
      <c r="BW98" s="628"/>
      <c r="BX98" s="628"/>
      <c r="BY98" s="628"/>
      <c r="BZ98" s="628">
        <v>0</v>
      </c>
      <c r="CA98" s="628"/>
      <c r="CB98" s="628"/>
      <c r="CC98" s="574">
        <v>0</v>
      </c>
      <c r="CD98" s="628"/>
      <c r="CE98" s="628"/>
      <c r="CF98" s="628"/>
      <c r="CG98" s="628"/>
      <c r="CH98" s="628">
        <v>0</v>
      </c>
      <c r="CI98" s="628"/>
      <c r="CJ98" s="628"/>
      <c r="CK98" s="574">
        <v>0</v>
      </c>
      <c r="CL98" s="628"/>
      <c r="CM98" s="628"/>
      <c r="CN98" s="628"/>
      <c r="CO98" s="628"/>
      <c r="CP98" s="628">
        <v>0</v>
      </c>
      <c r="CQ98" s="628"/>
      <c r="CR98" s="628"/>
      <c r="CS98" s="574">
        <v>0</v>
      </c>
      <c r="CT98" s="628"/>
      <c r="CU98" s="628"/>
      <c r="CV98" s="628"/>
      <c r="CW98" s="628"/>
      <c r="CX98" s="628">
        <v>0</v>
      </c>
      <c r="CY98" s="628"/>
      <c r="CZ98" s="628"/>
      <c r="DA98" s="574">
        <v>0</v>
      </c>
      <c r="DB98" s="628"/>
      <c r="DC98" s="628"/>
      <c r="DD98" s="628"/>
      <c r="DE98" s="628"/>
      <c r="DF98" s="628">
        <v>0</v>
      </c>
      <c r="DG98" s="628"/>
      <c r="DH98" s="628"/>
      <c r="DI98" s="574">
        <v>0</v>
      </c>
      <c r="DJ98" s="628"/>
      <c r="DK98" s="628"/>
      <c r="DL98" s="628"/>
      <c r="DM98" s="628"/>
      <c r="DN98" s="628"/>
      <c r="DO98" s="628"/>
      <c r="DP98" s="628"/>
      <c r="DQ98" s="574">
        <v>0</v>
      </c>
      <c r="DR98" s="628"/>
      <c r="DS98" s="628"/>
      <c r="DT98" s="628"/>
      <c r="DU98" s="628"/>
      <c r="DV98" s="628"/>
      <c r="DW98" s="628"/>
      <c r="DX98" s="628"/>
      <c r="DY98" s="574">
        <v>0</v>
      </c>
      <c r="DZ98" s="628"/>
      <c r="EA98" s="628"/>
      <c r="EB98" s="628"/>
      <c r="EC98" s="628"/>
      <c r="ED98" s="628">
        <v>0</v>
      </c>
      <c r="EE98" s="628"/>
      <c r="EF98" s="628"/>
      <c r="EG98" s="574">
        <v>0</v>
      </c>
      <c r="EH98" s="628"/>
      <c r="EI98" s="628"/>
      <c r="EJ98" s="628"/>
      <c r="EK98" s="628"/>
      <c r="EL98" s="628">
        <v>0</v>
      </c>
      <c r="EM98" s="628"/>
      <c r="EN98" s="628"/>
      <c r="EO98" s="574">
        <v>0</v>
      </c>
      <c r="EP98" s="628"/>
      <c r="EQ98" s="628"/>
      <c r="ER98" s="628"/>
      <c r="ES98" s="628"/>
      <c r="ET98" s="628">
        <v>0</v>
      </c>
      <c r="EU98" s="628"/>
      <c r="EV98" s="628"/>
      <c r="EW98" s="574">
        <v>0</v>
      </c>
      <c r="EX98" s="628"/>
      <c r="EY98" s="628"/>
      <c r="EZ98" s="628"/>
      <c r="FA98" s="628"/>
      <c r="FB98" s="628">
        <v>0</v>
      </c>
      <c r="FC98" s="628"/>
      <c r="FD98" s="628"/>
      <c r="FE98" s="574">
        <v>0</v>
      </c>
      <c r="FF98" s="628"/>
      <c r="FG98" s="628"/>
      <c r="FH98" s="628"/>
      <c r="FI98" s="628"/>
      <c r="FJ98" s="628">
        <v>0</v>
      </c>
      <c r="FK98" s="628"/>
      <c r="FL98" s="628"/>
      <c r="FM98" s="574">
        <v>0</v>
      </c>
      <c r="FN98" s="628"/>
      <c r="FO98" s="628"/>
      <c r="FP98" s="628"/>
      <c r="FQ98" s="628"/>
      <c r="FR98" s="628">
        <v>0</v>
      </c>
      <c r="FS98" s="628"/>
      <c r="FT98" s="628"/>
      <c r="FU98" s="574">
        <v>0</v>
      </c>
      <c r="FV98" s="628"/>
      <c r="FW98" s="628"/>
      <c r="FX98" s="628"/>
      <c r="FY98" s="628"/>
      <c r="FZ98" s="628">
        <v>0</v>
      </c>
      <c r="GA98" s="628"/>
      <c r="GB98" s="628"/>
      <c r="GC98" s="573">
        <v>0</v>
      </c>
      <c r="GD98" s="610">
        <v>0</v>
      </c>
      <c r="GE98" s="610">
        <v>0</v>
      </c>
      <c r="GF98" s="610">
        <v>0</v>
      </c>
      <c r="GG98" s="610">
        <v>0</v>
      </c>
      <c r="GH98" s="610">
        <v>0</v>
      </c>
      <c r="GI98" s="610">
        <v>0</v>
      </c>
      <c r="GJ98" s="635"/>
      <c r="GK98" s="598">
        <v>0</v>
      </c>
      <c r="GL98" s="536"/>
      <c r="GM98" s="536"/>
    </row>
    <row r="99" spans="1:195" s="36" customFormat="1" ht="13.5" hidden="1" customHeight="1" x14ac:dyDescent="0.25">
      <c r="A99" s="128" t="s">
        <v>217</v>
      </c>
      <c r="B99" s="629">
        <v>0</v>
      </c>
      <c r="C99" s="629">
        <v>81177492</v>
      </c>
      <c r="D99" s="629">
        <v>0</v>
      </c>
      <c r="E99" s="629">
        <v>0</v>
      </c>
      <c r="F99" s="636">
        <v>0</v>
      </c>
      <c r="G99" s="629">
        <v>0</v>
      </c>
      <c r="H99" s="636"/>
      <c r="I99" s="574">
        <v>0</v>
      </c>
      <c r="J99" s="629">
        <v>0</v>
      </c>
      <c r="K99" s="629">
        <v>235504463</v>
      </c>
      <c r="L99" s="629">
        <v>0</v>
      </c>
      <c r="M99" s="629">
        <v>0</v>
      </c>
      <c r="N99" s="636">
        <v>0</v>
      </c>
      <c r="O99" s="629">
        <v>0</v>
      </c>
      <c r="P99" s="636"/>
      <c r="Q99" s="574">
        <v>0</v>
      </c>
      <c r="R99" s="629">
        <v>0</v>
      </c>
      <c r="S99" s="629"/>
      <c r="T99" s="629">
        <v>0</v>
      </c>
      <c r="U99" s="629">
        <v>0</v>
      </c>
      <c r="V99" s="629">
        <v>0</v>
      </c>
      <c r="W99" s="629"/>
      <c r="X99" s="629"/>
      <c r="Y99" s="574">
        <v>0</v>
      </c>
      <c r="Z99" s="629">
        <v>0</v>
      </c>
      <c r="AA99" s="629">
        <v>393827616</v>
      </c>
      <c r="AB99" s="629">
        <v>0</v>
      </c>
      <c r="AC99" s="629">
        <v>0</v>
      </c>
      <c r="AD99" s="636">
        <v>0</v>
      </c>
      <c r="AE99" s="629">
        <v>0</v>
      </c>
      <c r="AF99" s="636"/>
      <c r="AG99" s="574">
        <v>0</v>
      </c>
      <c r="AH99" s="629">
        <v>0</v>
      </c>
      <c r="AI99" s="629">
        <v>-185441806</v>
      </c>
      <c r="AJ99" s="629">
        <v>0</v>
      </c>
      <c r="AK99" s="629">
        <v>0</v>
      </c>
      <c r="AL99" s="636">
        <v>0</v>
      </c>
      <c r="AM99" s="629">
        <v>0</v>
      </c>
      <c r="AN99" s="636"/>
      <c r="AO99" s="574">
        <v>0</v>
      </c>
      <c r="AP99" s="629">
        <v>0</v>
      </c>
      <c r="AQ99" s="629">
        <v>233363534</v>
      </c>
      <c r="AR99" s="636">
        <v>0</v>
      </c>
      <c r="AS99" s="629">
        <v>0</v>
      </c>
      <c r="AT99" s="636">
        <v>0</v>
      </c>
      <c r="AU99" s="629">
        <v>0</v>
      </c>
      <c r="AV99" s="636"/>
      <c r="AW99" s="574">
        <v>0</v>
      </c>
      <c r="AX99" s="629">
        <v>0</v>
      </c>
      <c r="AY99" s="629">
        <v>-5749622350</v>
      </c>
      <c r="AZ99" s="636">
        <v>0</v>
      </c>
      <c r="BA99" s="629">
        <v>0</v>
      </c>
      <c r="BB99" s="636">
        <v>0</v>
      </c>
      <c r="BC99" s="629">
        <v>0</v>
      </c>
      <c r="BD99" s="636"/>
      <c r="BE99" s="574">
        <v>0</v>
      </c>
      <c r="BF99" s="629">
        <v>0</v>
      </c>
      <c r="BG99" s="629">
        <v>0</v>
      </c>
      <c r="BH99" s="636">
        <v>0</v>
      </c>
      <c r="BI99" s="629">
        <v>0</v>
      </c>
      <c r="BJ99" s="636">
        <v>0</v>
      </c>
      <c r="BK99" s="629">
        <v>0</v>
      </c>
      <c r="BL99" s="636"/>
      <c r="BM99" s="574">
        <v>0</v>
      </c>
      <c r="BN99" s="629">
        <v>0</v>
      </c>
      <c r="BO99" s="629">
        <v>928557460</v>
      </c>
      <c r="BP99" s="636">
        <v>0</v>
      </c>
      <c r="BQ99" s="629">
        <v>0</v>
      </c>
      <c r="BR99" s="636">
        <v>0</v>
      </c>
      <c r="BS99" s="629">
        <v>0</v>
      </c>
      <c r="BT99" s="636"/>
      <c r="BU99" s="574">
        <v>0</v>
      </c>
      <c r="BV99" s="629">
        <v>0</v>
      </c>
      <c r="BW99" s="629">
        <v>2656045633</v>
      </c>
      <c r="BX99" s="636">
        <v>0</v>
      </c>
      <c r="BY99" s="629">
        <v>0</v>
      </c>
      <c r="BZ99" s="636">
        <v>0</v>
      </c>
      <c r="CA99" s="629">
        <v>0</v>
      </c>
      <c r="CB99" s="636"/>
      <c r="CC99" s="574">
        <v>0</v>
      </c>
      <c r="CD99" s="629">
        <v>0</v>
      </c>
      <c r="CE99" s="629">
        <v>548228041</v>
      </c>
      <c r="CF99" s="636">
        <v>0</v>
      </c>
      <c r="CG99" s="629">
        <v>0</v>
      </c>
      <c r="CH99" s="636">
        <v>0</v>
      </c>
      <c r="CI99" s="629">
        <v>0</v>
      </c>
      <c r="CJ99" s="636"/>
      <c r="CK99" s="574">
        <v>0</v>
      </c>
      <c r="CL99" s="629">
        <v>0</v>
      </c>
      <c r="CM99" s="629">
        <v>284406539</v>
      </c>
      <c r="CN99" s="636">
        <v>0</v>
      </c>
      <c r="CO99" s="629">
        <v>0</v>
      </c>
      <c r="CP99" s="636">
        <v>0</v>
      </c>
      <c r="CQ99" s="629">
        <v>0</v>
      </c>
      <c r="CR99" s="636"/>
      <c r="CS99" s="574">
        <v>0</v>
      </c>
      <c r="CT99" s="629">
        <v>0</v>
      </c>
      <c r="CU99" s="629">
        <v>11670040</v>
      </c>
      <c r="CV99" s="636">
        <v>0</v>
      </c>
      <c r="CW99" s="629">
        <v>0</v>
      </c>
      <c r="CX99" s="636">
        <v>0</v>
      </c>
      <c r="CY99" s="629">
        <v>0</v>
      </c>
      <c r="CZ99" s="636"/>
      <c r="DA99" s="574">
        <v>0</v>
      </c>
      <c r="DB99" s="629">
        <v>0</v>
      </c>
      <c r="DC99" s="629">
        <v>0</v>
      </c>
      <c r="DD99" s="629">
        <v>0</v>
      </c>
      <c r="DE99" s="629">
        <v>0</v>
      </c>
      <c r="DF99" s="636">
        <v>0</v>
      </c>
      <c r="DG99" s="629">
        <v>0</v>
      </c>
      <c r="DH99" s="636"/>
      <c r="DI99" s="574">
        <v>0</v>
      </c>
      <c r="DJ99" s="629">
        <v>0</v>
      </c>
      <c r="DK99" s="629"/>
      <c r="DL99" s="629">
        <v>0</v>
      </c>
      <c r="DM99" s="629">
        <v>0</v>
      </c>
      <c r="DN99" s="629">
        <v>0</v>
      </c>
      <c r="DO99" s="629"/>
      <c r="DP99" s="629"/>
      <c r="DQ99" s="574">
        <v>0</v>
      </c>
      <c r="DR99" s="629">
        <v>0</v>
      </c>
      <c r="DS99" s="629"/>
      <c r="DT99" s="629">
        <v>0</v>
      </c>
      <c r="DU99" s="629">
        <v>0</v>
      </c>
      <c r="DV99" s="629">
        <v>0</v>
      </c>
      <c r="DW99" s="629"/>
      <c r="DX99" s="629"/>
      <c r="DY99" s="574">
        <v>0</v>
      </c>
      <c r="DZ99" s="629">
        <v>0</v>
      </c>
      <c r="EA99" s="629">
        <v>0</v>
      </c>
      <c r="EB99" s="629">
        <v>0</v>
      </c>
      <c r="EC99" s="629">
        <v>0</v>
      </c>
      <c r="ED99" s="636">
        <v>0</v>
      </c>
      <c r="EE99" s="629">
        <v>0</v>
      </c>
      <c r="EF99" s="636"/>
      <c r="EG99" s="574">
        <v>0</v>
      </c>
      <c r="EH99" s="629">
        <v>0</v>
      </c>
      <c r="EI99" s="629">
        <v>0</v>
      </c>
      <c r="EJ99" s="629">
        <v>0</v>
      </c>
      <c r="EK99" s="629">
        <v>0</v>
      </c>
      <c r="EL99" s="636">
        <v>0</v>
      </c>
      <c r="EM99" s="629">
        <v>0</v>
      </c>
      <c r="EN99" s="636"/>
      <c r="EO99" s="574">
        <v>0</v>
      </c>
      <c r="EP99" s="629">
        <v>0</v>
      </c>
      <c r="EQ99" s="629">
        <v>0</v>
      </c>
      <c r="ER99" s="629">
        <v>0</v>
      </c>
      <c r="ES99" s="629">
        <v>0</v>
      </c>
      <c r="ET99" s="636">
        <v>0</v>
      </c>
      <c r="EU99" s="629">
        <v>0</v>
      </c>
      <c r="EV99" s="636"/>
      <c r="EW99" s="574">
        <v>0</v>
      </c>
      <c r="EX99" s="629">
        <v>0</v>
      </c>
      <c r="EY99" s="629">
        <v>0</v>
      </c>
      <c r="EZ99" s="629">
        <v>0</v>
      </c>
      <c r="FA99" s="629">
        <v>0</v>
      </c>
      <c r="FB99" s="636">
        <v>0</v>
      </c>
      <c r="FC99" s="629">
        <v>0</v>
      </c>
      <c r="FD99" s="636"/>
      <c r="FE99" s="574">
        <v>0</v>
      </c>
      <c r="FF99" s="629">
        <v>0</v>
      </c>
      <c r="FG99" s="629">
        <v>0</v>
      </c>
      <c r="FH99" s="629">
        <v>0</v>
      </c>
      <c r="FI99" s="629">
        <v>0</v>
      </c>
      <c r="FJ99" s="636">
        <v>0</v>
      </c>
      <c r="FK99" s="629">
        <v>0</v>
      </c>
      <c r="FL99" s="636"/>
      <c r="FM99" s="574">
        <v>0</v>
      </c>
      <c r="FN99" s="629">
        <v>0</v>
      </c>
      <c r="FO99" s="629">
        <v>0</v>
      </c>
      <c r="FP99" s="636">
        <v>0</v>
      </c>
      <c r="FQ99" s="629">
        <v>0</v>
      </c>
      <c r="FR99" s="636">
        <v>0</v>
      </c>
      <c r="FS99" s="629">
        <v>0</v>
      </c>
      <c r="FT99" s="636"/>
      <c r="FU99" s="574">
        <v>0</v>
      </c>
      <c r="FV99" s="629">
        <v>0</v>
      </c>
      <c r="FW99" s="629">
        <v>0</v>
      </c>
      <c r="FX99" s="629">
        <v>0</v>
      </c>
      <c r="FY99" s="629">
        <v>0</v>
      </c>
      <c r="FZ99" s="629">
        <v>0</v>
      </c>
      <c r="GA99" s="629">
        <v>0</v>
      </c>
      <c r="GB99" s="629"/>
      <c r="GC99" s="573">
        <v>0</v>
      </c>
      <c r="GD99" s="610">
        <v>0</v>
      </c>
      <c r="GE99" s="610">
        <v>-562283338</v>
      </c>
      <c r="GF99" s="610">
        <v>0</v>
      </c>
      <c r="GG99" s="610">
        <v>0</v>
      </c>
      <c r="GH99" s="610">
        <v>0</v>
      </c>
      <c r="GI99" s="610">
        <v>0</v>
      </c>
      <c r="GJ99" s="610">
        <v>0</v>
      </c>
      <c r="GK99" s="598">
        <v>-562283338</v>
      </c>
      <c r="GL99" s="583"/>
      <c r="GM99" s="583">
        <v>0</v>
      </c>
    </row>
    <row r="100" spans="1:195" s="5" customFormat="1" ht="15" customHeight="1" x14ac:dyDescent="0.25">
      <c r="B100" s="535"/>
      <c r="C100" s="535"/>
      <c r="D100" s="535"/>
      <c r="E100" s="535"/>
      <c r="F100" s="535"/>
      <c r="G100" s="535"/>
      <c r="H100" s="535"/>
      <c r="I100" s="535"/>
      <c r="J100" s="535"/>
      <c r="K100" s="535"/>
      <c r="L100" s="535"/>
      <c r="M100" s="535"/>
      <c r="N100" s="535"/>
      <c r="O100" s="535"/>
      <c r="P100" s="535"/>
      <c r="Q100" s="535"/>
      <c r="R100" s="535"/>
      <c r="S100" s="535"/>
      <c r="T100" s="535"/>
      <c r="U100" s="535"/>
      <c r="V100" s="535"/>
      <c r="W100" s="535"/>
      <c r="X100" s="535"/>
      <c r="Y100" s="535"/>
      <c r="Z100" s="535"/>
      <c r="AA100" s="535"/>
      <c r="AB100" s="535"/>
      <c r="AC100" s="535"/>
      <c r="AD100" s="535"/>
      <c r="AE100" s="535"/>
      <c r="AF100" s="535"/>
      <c r="AG100" s="535"/>
      <c r="AH100" s="535"/>
      <c r="AI100" s="535"/>
      <c r="AJ100" s="535"/>
      <c r="AK100" s="535"/>
      <c r="AL100" s="535"/>
      <c r="AM100" s="535"/>
      <c r="AN100" s="535"/>
      <c r="AO100" s="535"/>
      <c r="AP100" s="535"/>
      <c r="AQ100" s="535"/>
      <c r="AR100" s="535"/>
      <c r="AS100" s="535"/>
      <c r="AT100" s="535"/>
      <c r="AU100" s="535"/>
      <c r="AV100" s="535"/>
      <c r="AW100" s="535"/>
      <c r="AX100" s="535"/>
      <c r="AY100" s="535"/>
      <c r="AZ100" s="535"/>
      <c r="BA100" s="535"/>
      <c r="BB100" s="535"/>
      <c r="BC100" s="535"/>
      <c r="BD100" s="535"/>
      <c r="BE100" s="535"/>
      <c r="BF100" s="535"/>
      <c r="BG100" s="535"/>
      <c r="BH100" s="535"/>
      <c r="BI100" s="535"/>
      <c r="BJ100" s="535"/>
      <c r="BK100" s="535"/>
      <c r="BL100" s="535"/>
      <c r="BM100" s="535"/>
      <c r="BN100" s="535"/>
      <c r="BO100" s="535"/>
      <c r="BP100" s="535"/>
      <c r="BQ100" s="535"/>
      <c r="BR100" s="535"/>
      <c r="BS100" s="535"/>
      <c r="BT100" s="535"/>
      <c r="BU100" s="535"/>
      <c r="BV100" s="535"/>
      <c r="BW100" s="535"/>
      <c r="BX100" s="535"/>
      <c r="BY100" s="535"/>
      <c r="BZ100" s="535"/>
      <c r="CA100" s="535"/>
      <c r="CB100" s="535"/>
      <c r="CC100" s="535"/>
      <c r="CD100" s="535"/>
      <c r="CE100" s="535"/>
      <c r="CF100" s="535"/>
      <c r="CG100" s="535"/>
      <c r="CH100" s="535"/>
      <c r="CI100" s="535"/>
      <c r="CJ100" s="535"/>
      <c r="CK100" s="535"/>
      <c r="CL100" s="535"/>
      <c r="CM100" s="535"/>
      <c r="CN100" s="535"/>
      <c r="CO100" s="535"/>
      <c r="CP100" s="535"/>
      <c r="CQ100" s="535"/>
      <c r="CR100" s="535"/>
      <c r="CS100" s="535"/>
      <c r="CT100" s="535"/>
      <c r="CU100" s="535"/>
      <c r="CV100" s="535"/>
      <c r="CW100" s="535"/>
      <c r="CX100" s="535"/>
      <c r="CY100" s="535"/>
      <c r="CZ100" s="535"/>
      <c r="DA100" s="535"/>
      <c r="DB100" s="603"/>
      <c r="DC100" s="603"/>
      <c r="DD100" s="535"/>
      <c r="DE100" s="535"/>
      <c r="DF100" s="535"/>
      <c r="DG100" s="535"/>
      <c r="DH100" s="535"/>
      <c r="DI100" s="535"/>
      <c r="DJ100" s="535"/>
      <c r="DK100" s="535"/>
      <c r="DL100" s="535"/>
      <c r="DM100" s="535"/>
      <c r="DN100" s="535"/>
      <c r="DO100" s="535"/>
      <c r="DP100" s="535"/>
      <c r="DQ100" s="535"/>
      <c r="DR100" s="535"/>
      <c r="DS100" s="535"/>
      <c r="DT100" s="535"/>
      <c r="DU100" s="535"/>
      <c r="DV100" s="535"/>
      <c r="DW100" s="535"/>
      <c r="DX100" s="535"/>
      <c r="DY100" s="535"/>
      <c r="DZ100" s="535"/>
      <c r="EA100" s="535"/>
      <c r="EB100" s="535"/>
      <c r="EC100" s="535"/>
      <c r="ED100" s="535"/>
      <c r="EE100" s="535"/>
      <c r="EF100" s="535"/>
      <c r="EG100" s="535"/>
      <c r="EH100" s="535"/>
      <c r="EI100" s="535"/>
      <c r="EJ100" s="535"/>
      <c r="EK100" s="535"/>
      <c r="EL100" s="535"/>
      <c r="EM100" s="535"/>
      <c r="EN100" s="535"/>
      <c r="EO100" s="535"/>
      <c r="EP100" s="535"/>
      <c r="EQ100" s="535"/>
      <c r="ER100" s="535"/>
      <c r="ES100" s="535"/>
      <c r="ET100" s="535"/>
      <c r="EU100" s="535"/>
      <c r="EV100" s="535"/>
      <c r="EW100" s="535"/>
      <c r="EX100" s="535"/>
      <c r="EY100" s="535"/>
      <c r="EZ100" s="535"/>
      <c r="FA100" s="535"/>
      <c r="FB100" s="535"/>
      <c r="FC100" s="535"/>
      <c r="FD100" s="535"/>
      <c r="FE100" s="535"/>
      <c r="FF100" s="535"/>
      <c r="FG100" s="535"/>
      <c r="FH100" s="535"/>
      <c r="FI100" s="535"/>
      <c r="FJ100" s="535"/>
      <c r="FK100" s="535"/>
      <c r="FL100" s="535"/>
      <c r="FM100" s="535"/>
      <c r="FN100" s="535"/>
      <c r="FO100" s="535"/>
      <c r="FP100" s="535"/>
      <c r="FQ100" s="535"/>
      <c r="FR100" s="535"/>
      <c r="FS100" s="535"/>
      <c r="FT100" s="535"/>
      <c r="FU100" s="535"/>
      <c r="FV100" s="598"/>
      <c r="FW100" s="598"/>
      <c r="FX100" s="598"/>
      <c r="FY100" s="598"/>
      <c r="FZ100" s="598"/>
      <c r="GA100" s="598"/>
      <c r="GB100" s="598"/>
      <c r="GC100" s="598"/>
      <c r="GD100" s="603"/>
      <c r="GE100" s="603"/>
      <c r="GF100" s="603"/>
      <c r="GG100" s="603"/>
      <c r="GH100" s="603"/>
      <c r="GI100" s="603"/>
      <c r="GJ100" s="603"/>
      <c r="GK100" s="598"/>
      <c r="GL100" s="535"/>
      <c r="GM100" s="535"/>
    </row>
    <row r="101" spans="1:195" s="106" customFormat="1" ht="15" customHeight="1" x14ac:dyDescent="0.2">
      <c r="A101" s="106" t="s">
        <v>1205</v>
      </c>
      <c r="B101" s="603"/>
      <c r="C101" s="603"/>
      <c r="D101" s="603">
        <v>0</v>
      </c>
      <c r="E101" s="603">
        <v>0</v>
      </c>
      <c r="F101" s="603">
        <v>0</v>
      </c>
      <c r="G101" s="603">
        <v>0</v>
      </c>
      <c r="H101" s="603">
        <v>0</v>
      </c>
      <c r="I101" s="603">
        <v>-81177492</v>
      </c>
      <c r="J101" s="603">
        <v>0</v>
      </c>
      <c r="K101" s="603">
        <v>-235504463</v>
      </c>
      <c r="L101" s="603">
        <v>0</v>
      </c>
      <c r="M101" s="603">
        <v>0</v>
      </c>
      <c r="N101" s="603">
        <v>0</v>
      </c>
      <c r="O101" s="603">
        <v>0</v>
      </c>
      <c r="P101" s="603">
        <v>0</v>
      </c>
      <c r="Q101" s="603">
        <v>-235504463</v>
      </c>
      <c r="R101" s="603">
        <v>0</v>
      </c>
      <c r="S101" s="603">
        <v>-634617326</v>
      </c>
      <c r="T101" s="603">
        <v>0</v>
      </c>
      <c r="U101" s="603">
        <v>0</v>
      </c>
      <c r="V101" s="603">
        <v>0</v>
      </c>
      <c r="W101" s="603">
        <v>0</v>
      </c>
      <c r="X101" s="603">
        <v>0</v>
      </c>
      <c r="Y101" s="603">
        <v>-634617326</v>
      </c>
      <c r="Z101" s="603">
        <v>0</v>
      </c>
      <c r="AA101" s="603">
        <v>-393827616</v>
      </c>
      <c r="AB101" s="603">
        <v>0</v>
      </c>
      <c r="AC101" s="603">
        <v>0</v>
      </c>
      <c r="AD101" s="603">
        <v>0</v>
      </c>
      <c r="AE101" s="603">
        <v>0</v>
      </c>
      <c r="AF101" s="603">
        <v>0</v>
      </c>
      <c r="AG101" s="603">
        <v>-393827616</v>
      </c>
      <c r="AH101" s="603">
        <v>0</v>
      </c>
      <c r="AI101" s="603">
        <v>185441806</v>
      </c>
      <c r="AJ101" s="603">
        <v>0</v>
      </c>
      <c r="AK101" s="603">
        <v>0</v>
      </c>
      <c r="AL101" s="603">
        <v>0</v>
      </c>
      <c r="AM101" s="603">
        <v>0</v>
      </c>
      <c r="AN101" s="603">
        <v>0</v>
      </c>
      <c r="AO101" s="603">
        <v>185441806</v>
      </c>
      <c r="AP101" s="603">
        <v>0</v>
      </c>
      <c r="AQ101" s="603">
        <v>-233363534</v>
      </c>
      <c r="AR101" s="603">
        <v>0</v>
      </c>
      <c r="AS101" s="603">
        <v>0</v>
      </c>
      <c r="AT101" s="603">
        <v>0</v>
      </c>
      <c r="AU101" s="603">
        <v>0</v>
      </c>
      <c r="AV101" s="603">
        <v>0</v>
      </c>
      <c r="AW101" s="603">
        <v>-233363534</v>
      </c>
      <c r="AX101" s="603">
        <v>0</v>
      </c>
      <c r="AY101" s="603">
        <v>5749622350</v>
      </c>
      <c r="AZ101" s="603">
        <v>0</v>
      </c>
      <c r="BA101" s="603">
        <v>0</v>
      </c>
      <c r="BB101" s="603">
        <v>0</v>
      </c>
      <c r="BC101" s="603">
        <v>0</v>
      </c>
      <c r="BD101" s="603">
        <v>0</v>
      </c>
      <c r="BE101" s="603">
        <v>5749622350</v>
      </c>
      <c r="BF101" s="603">
        <v>0</v>
      </c>
      <c r="BG101" s="603">
        <v>0</v>
      </c>
      <c r="BH101" s="603">
        <v>0</v>
      </c>
      <c r="BI101" s="603">
        <v>0</v>
      </c>
      <c r="BJ101" s="603">
        <v>0</v>
      </c>
      <c r="BK101" s="603">
        <v>0</v>
      </c>
      <c r="BL101" s="603">
        <v>0</v>
      </c>
      <c r="BM101" s="603">
        <v>0</v>
      </c>
      <c r="BN101" s="603">
        <v>0</v>
      </c>
      <c r="BO101" s="603">
        <v>-928557460</v>
      </c>
      <c r="BP101" s="603">
        <v>0</v>
      </c>
      <c r="BQ101" s="603">
        <v>0</v>
      </c>
      <c r="BR101" s="603">
        <v>0</v>
      </c>
      <c r="BS101" s="603">
        <v>0</v>
      </c>
      <c r="BT101" s="603">
        <v>0</v>
      </c>
      <c r="BU101" s="603">
        <v>-928557460</v>
      </c>
      <c r="BV101" s="603">
        <v>0</v>
      </c>
      <c r="BW101" s="603">
        <v>-2656045633</v>
      </c>
      <c r="BX101" s="603">
        <v>0</v>
      </c>
      <c r="BY101" s="603">
        <v>0</v>
      </c>
      <c r="BZ101" s="603">
        <v>0</v>
      </c>
      <c r="CA101" s="603">
        <v>0</v>
      </c>
      <c r="CB101" s="603">
        <v>0</v>
      </c>
      <c r="CC101" s="603">
        <v>-2656045633</v>
      </c>
      <c r="CD101" s="603">
        <v>0</v>
      </c>
      <c r="CE101" s="603">
        <v>-548228041</v>
      </c>
      <c r="CF101" s="603">
        <v>0</v>
      </c>
      <c r="CG101" s="603">
        <v>0</v>
      </c>
      <c r="CH101" s="603">
        <v>0</v>
      </c>
      <c r="CI101" s="603">
        <v>0</v>
      </c>
      <c r="CJ101" s="603">
        <v>0</v>
      </c>
      <c r="CK101" s="603">
        <v>-548228041</v>
      </c>
      <c r="CL101" s="603">
        <v>0</v>
      </c>
      <c r="CM101" s="603">
        <v>-284406539</v>
      </c>
      <c r="CN101" s="603">
        <v>0</v>
      </c>
      <c r="CO101" s="603">
        <v>0</v>
      </c>
      <c r="CP101" s="603">
        <v>0</v>
      </c>
      <c r="CQ101" s="603">
        <v>0</v>
      </c>
      <c r="CR101" s="603">
        <v>0</v>
      </c>
      <c r="CS101" s="603">
        <v>-284406539</v>
      </c>
      <c r="CT101" s="603">
        <v>0</v>
      </c>
      <c r="CU101" s="603">
        <v>-11670040</v>
      </c>
      <c r="CV101" s="603">
        <v>0</v>
      </c>
      <c r="CW101" s="603">
        <v>0</v>
      </c>
      <c r="CX101" s="603">
        <v>0</v>
      </c>
      <c r="CY101" s="603">
        <v>0</v>
      </c>
      <c r="CZ101" s="603">
        <v>0</v>
      </c>
      <c r="DA101" s="603">
        <v>-11670040</v>
      </c>
      <c r="DB101" s="603">
        <v>0</v>
      </c>
      <c r="DC101" s="603">
        <v>0</v>
      </c>
      <c r="DD101" s="603">
        <v>0</v>
      </c>
      <c r="DE101" s="603">
        <v>0</v>
      </c>
      <c r="DF101" s="603">
        <v>0</v>
      </c>
      <c r="DG101" s="603">
        <v>0</v>
      </c>
      <c r="DH101" s="603">
        <v>0</v>
      </c>
      <c r="DI101" s="603">
        <v>0</v>
      </c>
      <c r="DJ101" s="603">
        <v>0</v>
      </c>
      <c r="DK101" s="603">
        <v>0</v>
      </c>
      <c r="DL101" s="603">
        <v>0</v>
      </c>
      <c r="DM101" s="603">
        <v>0</v>
      </c>
      <c r="DN101" s="603">
        <v>0</v>
      </c>
      <c r="DO101" s="603">
        <v>0</v>
      </c>
      <c r="DP101" s="603">
        <v>0</v>
      </c>
      <c r="DQ101" s="603">
        <v>0</v>
      </c>
      <c r="DR101" s="603">
        <v>0</v>
      </c>
      <c r="DS101" s="603">
        <v>0</v>
      </c>
      <c r="DT101" s="603">
        <v>0</v>
      </c>
      <c r="DU101" s="603">
        <v>0</v>
      </c>
      <c r="DV101" s="603">
        <v>0</v>
      </c>
      <c r="DW101" s="603">
        <v>0</v>
      </c>
      <c r="DX101" s="603">
        <v>0</v>
      </c>
      <c r="DY101" s="603">
        <v>0</v>
      </c>
      <c r="DZ101" s="603">
        <v>0</v>
      </c>
      <c r="EA101" s="603">
        <v>0</v>
      </c>
      <c r="EB101" s="603">
        <v>0</v>
      </c>
      <c r="EC101" s="603">
        <v>0</v>
      </c>
      <c r="ED101" s="603">
        <v>0</v>
      </c>
      <c r="EE101" s="603">
        <v>0</v>
      </c>
      <c r="EF101" s="603">
        <v>0</v>
      </c>
      <c r="EG101" s="603">
        <v>0</v>
      </c>
      <c r="EH101" s="603">
        <v>0</v>
      </c>
      <c r="EI101" s="603">
        <v>0</v>
      </c>
      <c r="EJ101" s="603">
        <v>0</v>
      </c>
      <c r="EK101" s="603">
        <v>0</v>
      </c>
      <c r="EL101" s="603">
        <v>0</v>
      </c>
      <c r="EM101" s="603">
        <v>0</v>
      </c>
      <c r="EN101" s="603">
        <v>0</v>
      </c>
      <c r="EO101" s="603">
        <v>0</v>
      </c>
      <c r="EP101" s="603">
        <v>0</v>
      </c>
      <c r="EQ101" s="603">
        <v>0</v>
      </c>
      <c r="ER101" s="603">
        <v>0</v>
      </c>
      <c r="ES101" s="603">
        <v>0</v>
      </c>
      <c r="ET101" s="603">
        <v>0</v>
      </c>
      <c r="EU101" s="603">
        <v>0</v>
      </c>
      <c r="EV101" s="603">
        <v>0</v>
      </c>
      <c r="EW101" s="603">
        <v>0</v>
      </c>
      <c r="EX101" s="603">
        <v>0</v>
      </c>
      <c r="EY101" s="603">
        <v>0</v>
      </c>
      <c r="EZ101" s="603">
        <v>0</v>
      </c>
      <c r="FA101" s="603">
        <v>0</v>
      </c>
      <c r="FB101" s="603">
        <v>0</v>
      </c>
      <c r="FC101" s="603">
        <v>0</v>
      </c>
      <c r="FD101" s="603">
        <v>0</v>
      </c>
      <c r="FE101" s="603">
        <v>0</v>
      </c>
      <c r="FF101" s="603">
        <v>0</v>
      </c>
      <c r="FG101" s="603">
        <v>0</v>
      </c>
      <c r="FH101" s="603">
        <v>0</v>
      </c>
      <c r="FI101" s="603">
        <v>0</v>
      </c>
      <c r="FJ101" s="603">
        <v>0</v>
      </c>
      <c r="FK101" s="603">
        <v>0</v>
      </c>
      <c r="FL101" s="603">
        <v>0</v>
      </c>
      <c r="FM101" s="603">
        <v>0</v>
      </c>
      <c r="FN101" s="603">
        <v>0</v>
      </c>
      <c r="FO101" s="603">
        <v>0</v>
      </c>
      <c r="FP101" s="603">
        <v>0</v>
      </c>
      <c r="FQ101" s="603">
        <v>0</v>
      </c>
      <c r="FR101" s="603">
        <v>0</v>
      </c>
      <c r="FS101" s="603">
        <v>0</v>
      </c>
      <c r="FT101" s="603">
        <v>0</v>
      </c>
      <c r="FU101" s="603">
        <v>0</v>
      </c>
      <c r="FV101" s="603">
        <v>0</v>
      </c>
      <c r="FW101" s="603">
        <v>0</v>
      </c>
      <c r="FX101" s="603">
        <v>0</v>
      </c>
      <c r="FY101" s="603">
        <v>0</v>
      </c>
      <c r="FZ101" s="603">
        <v>0</v>
      </c>
      <c r="GA101" s="603">
        <v>0</v>
      </c>
      <c r="GB101" s="603">
        <v>0</v>
      </c>
      <c r="GC101" s="603">
        <v>0</v>
      </c>
      <c r="GD101" s="603">
        <v>0</v>
      </c>
      <c r="GE101" s="603">
        <v>-72333988</v>
      </c>
      <c r="GF101" s="603">
        <v>0</v>
      </c>
      <c r="GG101" s="603">
        <v>0</v>
      </c>
      <c r="GH101" s="603">
        <v>0</v>
      </c>
      <c r="GI101" s="603">
        <v>0</v>
      </c>
      <c r="GJ101" s="603">
        <v>0</v>
      </c>
      <c r="GK101" s="603">
        <v>-72333988</v>
      </c>
      <c r="GL101" s="603"/>
      <c r="GM101" s="603"/>
    </row>
    <row r="102" spans="1:195" s="5" customFormat="1" ht="15" customHeight="1" x14ac:dyDescent="0.25">
      <c r="B102" s="535"/>
      <c r="C102" s="535"/>
      <c r="D102" s="535"/>
      <c r="E102" s="535"/>
      <c r="F102" s="535"/>
      <c r="G102" s="535"/>
      <c r="H102" s="535"/>
      <c r="I102" s="535"/>
      <c r="J102" s="535"/>
      <c r="K102" s="535"/>
      <c r="L102" s="535"/>
      <c r="M102" s="535"/>
      <c r="N102" s="535"/>
      <c r="O102" s="535"/>
      <c r="P102" s="535"/>
      <c r="Q102" s="535"/>
      <c r="R102" s="535"/>
      <c r="S102" s="535"/>
      <c r="T102" s="535"/>
      <c r="U102" s="535"/>
      <c r="V102" s="535"/>
      <c r="W102" s="535"/>
      <c r="X102" s="535"/>
      <c r="Y102" s="535"/>
      <c r="Z102" s="535"/>
      <c r="AA102" s="535"/>
      <c r="AB102" s="535"/>
      <c r="AC102" s="535"/>
      <c r="AD102" s="535"/>
      <c r="AE102" s="535"/>
      <c r="AF102" s="535"/>
      <c r="AG102" s="535"/>
      <c r="AH102" s="535"/>
      <c r="AI102" s="535"/>
      <c r="AJ102" s="535"/>
      <c r="AK102" s="535"/>
      <c r="AL102" s="535"/>
      <c r="AM102" s="535"/>
      <c r="AN102" s="535"/>
      <c r="AO102" s="535"/>
      <c r="AP102" s="535"/>
      <c r="AQ102" s="535"/>
      <c r="AR102" s="535"/>
      <c r="AS102" s="535"/>
      <c r="AT102" s="535"/>
      <c r="AU102" s="535"/>
      <c r="AV102" s="535"/>
      <c r="AW102" s="535"/>
      <c r="AX102" s="535"/>
      <c r="AY102" s="535"/>
      <c r="AZ102" s="535"/>
      <c r="BA102" s="535"/>
      <c r="BB102" s="535"/>
      <c r="BC102" s="535"/>
      <c r="BD102" s="535"/>
      <c r="BE102" s="535"/>
      <c r="BF102" s="535"/>
      <c r="BG102" s="535"/>
      <c r="BH102" s="535"/>
      <c r="BI102" s="535"/>
      <c r="BJ102" s="535"/>
      <c r="BK102" s="535"/>
      <c r="BL102" s="535"/>
      <c r="BM102" s="535"/>
      <c r="BN102" s="535"/>
      <c r="BO102" s="535"/>
      <c r="BP102" s="535"/>
      <c r="BQ102" s="535"/>
      <c r="BR102" s="535"/>
      <c r="BS102" s="535"/>
      <c r="BT102" s="535"/>
      <c r="BU102" s="535"/>
      <c r="BV102" s="535"/>
      <c r="BW102" s="535"/>
      <c r="BX102" s="535"/>
      <c r="BY102" s="535"/>
      <c r="BZ102" s="535"/>
      <c r="CA102" s="535"/>
      <c r="CB102" s="535"/>
      <c r="CC102" s="535"/>
      <c r="CD102" s="535"/>
      <c r="CE102" s="535"/>
      <c r="CF102" s="535"/>
      <c r="CG102" s="535"/>
      <c r="CH102" s="535"/>
      <c r="CI102" s="535"/>
      <c r="CJ102" s="535"/>
      <c r="CK102" s="535"/>
      <c r="CL102" s="535"/>
      <c r="CM102" s="535"/>
      <c r="CN102" s="535"/>
      <c r="CO102" s="535"/>
      <c r="CP102" s="535"/>
      <c r="CQ102" s="535"/>
      <c r="CR102" s="535"/>
      <c r="CS102" s="535"/>
      <c r="CT102" s="535"/>
      <c r="CU102" s="535"/>
      <c r="CV102" s="535"/>
      <c r="CW102" s="535"/>
      <c r="CX102" s="535"/>
      <c r="CY102" s="535"/>
      <c r="CZ102" s="535"/>
      <c r="DA102" s="535"/>
      <c r="DB102" s="603"/>
      <c r="DC102" s="603"/>
      <c r="DD102" s="535"/>
      <c r="DE102" s="535"/>
      <c r="DF102" s="535"/>
      <c r="DG102" s="535"/>
      <c r="DH102" s="535"/>
      <c r="DI102" s="535"/>
      <c r="DJ102" s="535"/>
      <c r="DK102" s="535"/>
      <c r="DL102" s="535"/>
      <c r="DM102" s="535"/>
      <c r="DN102" s="535"/>
      <c r="DO102" s="535"/>
      <c r="DP102" s="535"/>
      <c r="DQ102" s="535"/>
      <c r="DR102" s="535"/>
      <c r="DS102" s="535"/>
      <c r="DT102" s="535"/>
      <c r="DU102" s="535"/>
      <c r="DV102" s="535"/>
      <c r="DW102" s="535"/>
      <c r="DX102" s="535"/>
      <c r="DY102" s="535"/>
      <c r="DZ102" s="535"/>
      <c r="EA102" s="535"/>
      <c r="EB102" s="535"/>
      <c r="EC102" s="535"/>
      <c r="ED102" s="535"/>
      <c r="EE102" s="535"/>
      <c r="EF102" s="535"/>
      <c r="EG102" s="535"/>
      <c r="EH102" s="535"/>
      <c r="EI102" s="535"/>
      <c r="EJ102" s="535"/>
      <c r="EK102" s="535"/>
      <c r="EL102" s="535"/>
      <c r="EM102" s="535"/>
      <c r="EN102" s="535"/>
      <c r="EO102" s="535"/>
      <c r="EP102" s="535"/>
      <c r="EQ102" s="535"/>
      <c r="ER102" s="535"/>
      <c r="ES102" s="535"/>
      <c r="ET102" s="535"/>
      <c r="EU102" s="535"/>
      <c r="EV102" s="535"/>
      <c r="EW102" s="535"/>
      <c r="EX102" s="535"/>
      <c r="EY102" s="535"/>
      <c r="EZ102" s="535"/>
      <c r="FA102" s="535"/>
      <c r="FB102" s="535"/>
      <c r="FC102" s="535"/>
      <c r="FD102" s="535"/>
      <c r="FE102" s="535"/>
      <c r="FF102" s="535"/>
      <c r="FG102" s="535"/>
      <c r="FH102" s="535"/>
      <c r="FI102" s="535"/>
      <c r="FJ102" s="535"/>
      <c r="FK102" s="535"/>
      <c r="FL102" s="535"/>
      <c r="FM102" s="535"/>
      <c r="FN102" s="535"/>
      <c r="FO102" s="535"/>
      <c r="FP102" s="535"/>
      <c r="FQ102" s="535"/>
      <c r="FR102" s="535"/>
      <c r="FS102" s="535"/>
      <c r="FT102" s="535"/>
      <c r="FU102" s="535"/>
      <c r="FV102" s="598"/>
      <c r="FW102" s="598"/>
      <c r="FX102" s="598"/>
      <c r="FY102" s="598"/>
      <c r="FZ102" s="598"/>
      <c r="GA102" s="598"/>
      <c r="GB102" s="598"/>
      <c r="GC102" s="598"/>
      <c r="GD102" s="603"/>
      <c r="GE102" s="603"/>
      <c r="GF102" s="603"/>
      <c r="GG102" s="603"/>
      <c r="GH102" s="603"/>
      <c r="GI102" s="603"/>
      <c r="GJ102" s="603"/>
      <c r="GK102" s="598"/>
      <c r="GL102" s="535"/>
      <c r="GM102" s="535"/>
    </row>
    <row r="103" spans="1:195" s="5" customFormat="1" ht="15" customHeight="1" x14ac:dyDescent="0.25">
      <c r="B103" s="535"/>
      <c r="C103" s="535"/>
      <c r="D103" s="535"/>
      <c r="E103" s="535"/>
      <c r="F103" s="535"/>
      <c r="G103" s="535"/>
      <c r="H103" s="535"/>
      <c r="I103" s="535"/>
      <c r="J103" s="535"/>
      <c r="K103" s="535"/>
      <c r="L103" s="535"/>
      <c r="M103" s="535"/>
      <c r="N103" s="535"/>
      <c r="O103" s="535"/>
      <c r="P103" s="535"/>
      <c r="Q103" s="535"/>
      <c r="R103" s="535"/>
      <c r="S103" s="535"/>
      <c r="T103" s="535"/>
      <c r="U103" s="535"/>
      <c r="V103" s="535"/>
      <c r="W103" s="535"/>
      <c r="X103" s="535"/>
      <c r="Y103" s="535"/>
      <c r="Z103" s="535"/>
      <c r="AA103" s="535"/>
      <c r="AB103" s="535"/>
      <c r="AC103" s="535"/>
      <c r="AD103" s="535"/>
      <c r="AE103" s="535"/>
      <c r="AF103" s="535"/>
      <c r="AG103" s="535"/>
      <c r="AH103" s="535"/>
      <c r="AI103" s="535"/>
      <c r="AJ103" s="535"/>
      <c r="AK103" s="535"/>
      <c r="AL103" s="535"/>
      <c r="AM103" s="535"/>
      <c r="AN103" s="535"/>
      <c r="AO103" s="535"/>
      <c r="AP103" s="535"/>
      <c r="AQ103" s="535"/>
      <c r="AR103" s="535"/>
      <c r="AS103" s="535"/>
      <c r="AT103" s="535"/>
      <c r="AU103" s="535"/>
      <c r="AV103" s="535"/>
      <c r="AW103" s="535"/>
      <c r="AX103" s="535"/>
      <c r="AY103" s="535"/>
      <c r="AZ103" s="535"/>
      <c r="BA103" s="535"/>
      <c r="BB103" s="535"/>
      <c r="BC103" s="535"/>
      <c r="BD103" s="535"/>
      <c r="BE103" s="535"/>
      <c r="BF103" s="535"/>
      <c r="BG103" s="535"/>
      <c r="BH103" s="535"/>
      <c r="BI103" s="535"/>
      <c r="BJ103" s="535"/>
      <c r="BK103" s="535"/>
      <c r="BL103" s="535"/>
      <c r="BM103" s="535"/>
      <c r="BN103" s="535"/>
      <c r="BO103" s="535"/>
      <c r="BP103" s="535"/>
      <c r="BQ103" s="535"/>
      <c r="BR103" s="535"/>
      <c r="BS103" s="535"/>
      <c r="BT103" s="535"/>
      <c r="BU103" s="535"/>
      <c r="BV103" s="535"/>
      <c r="BW103" s="535"/>
      <c r="BX103" s="535"/>
      <c r="BY103" s="535"/>
      <c r="BZ103" s="535"/>
      <c r="CA103" s="535"/>
      <c r="CB103" s="535"/>
      <c r="CC103" s="535"/>
      <c r="CD103" s="535"/>
      <c r="CE103" s="535"/>
      <c r="CF103" s="535"/>
      <c r="CG103" s="535"/>
      <c r="CH103" s="535"/>
      <c r="CI103" s="535"/>
      <c r="CJ103" s="535"/>
      <c r="CK103" s="535"/>
      <c r="CL103" s="535"/>
      <c r="CM103" s="535"/>
      <c r="CN103" s="535"/>
      <c r="CO103" s="535"/>
      <c r="CP103" s="535"/>
      <c r="CQ103" s="535"/>
      <c r="CR103" s="535"/>
      <c r="CS103" s="535"/>
      <c r="CT103" s="535"/>
      <c r="CU103" s="535"/>
      <c r="CV103" s="535"/>
      <c r="CW103" s="535"/>
      <c r="CX103" s="535"/>
      <c r="CY103" s="535"/>
      <c r="CZ103" s="535"/>
      <c r="DA103" s="535"/>
      <c r="DB103" s="603"/>
      <c r="DC103" s="603"/>
      <c r="DD103" s="535"/>
      <c r="DE103" s="535"/>
      <c r="DF103" s="535"/>
      <c r="DG103" s="535"/>
      <c r="DH103" s="535"/>
      <c r="DI103" s="535"/>
      <c r="DJ103" s="535"/>
      <c r="DK103" s="535"/>
      <c r="DL103" s="535"/>
      <c r="DM103" s="535"/>
      <c r="DN103" s="535"/>
      <c r="DO103" s="535"/>
      <c r="DP103" s="535"/>
      <c r="DQ103" s="535"/>
      <c r="DR103" s="535"/>
      <c r="DS103" s="535"/>
      <c r="DT103" s="535"/>
      <c r="DU103" s="535"/>
      <c r="DV103" s="535"/>
      <c r="DW103" s="535"/>
      <c r="DX103" s="535"/>
      <c r="DY103" s="535"/>
      <c r="DZ103" s="535"/>
      <c r="EA103" s="535"/>
      <c r="EB103" s="535"/>
      <c r="EC103" s="535"/>
      <c r="ED103" s="535"/>
      <c r="EE103" s="535"/>
      <c r="EF103" s="535"/>
      <c r="EG103" s="535"/>
      <c r="EH103" s="535"/>
      <c r="EI103" s="535"/>
      <c r="EJ103" s="535"/>
      <c r="EK103" s="535"/>
      <c r="EL103" s="535"/>
      <c r="EM103" s="535"/>
      <c r="EN103" s="535"/>
      <c r="EO103" s="535"/>
      <c r="EP103" s="535"/>
      <c r="EQ103" s="535"/>
      <c r="ER103" s="535"/>
      <c r="ES103" s="535"/>
      <c r="ET103" s="535"/>
      <c r="EU103" s="535"/>
      <c r="EV103" s="535"/>
      <c r="EW103" s="535"/>
      <c r="EX103" s="535"/>
      <c r="EY103" s="535"/>
      <c r="EZ103" s="535"/>
      <c r="FA103" s="535"/>
      <c r="FB103" s="535"/>
      <c r="FC103" s="535"/>
      <c r="FD103" s="535"/>
      <c r="FE103" s="535"/>
      <c r="FF103" s="535"/>
      <c r="FG103" s="535"/>
      <c r="FH103" s="535"/>
      <c r="FI103" s="535"/>
      <c r="FJ103" s="535"/>
      <c r="FK103" s="535"/>
      <c r="FL103" s="535"/>
      <c r="FM103" s="535"/>
      <c r="FN103" s="535"/>
      <c r="FO103" s="535"/>
      <c r="FP103" s="535"/>
      <c r="FQ103" s="535"/>
      <c r="FR103" s="535"/>
      <c r="FS103" s="535"/>
      <c r="FT103" s="535"/>
      <c r="FU103" s="535"/>
      <c r="FV103" s="598"/>
      <c r="FW103" s="598"/>
      <c r="FX103" s="598"/>
      <c r="FY103" s="598"/>
      <c r="FZ103" s="598"/>
      <c r="GA103" s="598"/>
      <c r="GB103" s="598"/>
      <c r="GC103" s="598"/>
      <c r="GD103" s="603"/>
      <c r="GE103" s="603"/>
      <c r="GF103" s="603"/>
      <c r="GG103" s="603"/>
      <c r="GH103" s="603"/>
      <c r="GI103" s="603"/>
      <c r="GJ103" s="603"/>
      <c r="GK103" s="598"/>
      <c r="GL103" s="535"/>
      <c r="GM103" s="535"/>
    </row>
    <row r="104" spans="1:195" s="5" customFormat="1" ht="15" customHeight="1" x14ac:dyDescent="0.25">
      <c r="B104" s="535"/>
      <c r="C104" s="535"/>
      <c r="D104" s="535"/>
      <c r="E104" s="535"/>
      <c r="F104" s="535"/>
      <c r="G104" s="535"/>
      <c r="H104" s="535"/>
      <c r="I104" s="535"/>
      <c r="J104" s="535"/>
      <c r="K104" s="535"/>
      <c r="L104" s="535"/>
      <c r="M104" s="535"/>
      <c r="N104" s="535"/>
      <c r="O104" s="535"/>
      <c r="P104" s="535"/>
      <c r="Q104" s="535"/>
      <c r="R104" s="535"/>
      <c r="S104" s="535"/>
      <c r="T104" s="535"/>
      <c r="U104" s="535"/>
      <c r="V104" s="535"/>
      <c r="W104" s="535"/>
      <c r="X104" s="535"/>
      <c r="Y104" s="535"/>
      <c r="Z104" s="535"/>
      <c r="AA104" s="535"/>
      <c r="AB104" s="535"/>
      <c r="AC104" s="535"/>
      <c r="AD104" s="535"/>
      <c r="AE104" s="535"/>
      <c r="AF104" s="535"/>
      <c r="AG104" s="535"/>
      <c r="AH104" s="535"/>
      <c r="AI104" s="535"/>
      <c r="AJ104" s="535"/>
      <c r="AK104" s="535"/>
      <c r="AL104" s="535"/>
      <c r="AM104" s="535"/>
      <c r="AN104" s="535"/>
      <c r="AO104" s="535"/>
      <c r="AP104" s="535"/>
      <c r="AQ104" s="535"/>
      <c r="AR104" s="535"/>
      <c r="AS104" s="535"/>
      <c r="AT104" s="535"/>
      <c r="AU104" s="535"/>
      <c r="AV104" s="535"/>
      <c r="AW104" s="535"/>
      <c r="AX104" s="535"/>
      <c r="AY104" s="535"/>
      <c r="AZ104" s="535"/>
      <c r="BA104" s="535"/>
      <c r="BB104" s="535"/>
      <c r="BC104" s="535"/>
      <c r="BD104" s="535"/>
      <c r="BE104" s="535"/>
      <c r="BF104" s="535"/>
      <c r="BG104" s="535"/>
      <c r="BH104" s="535"/>
      <c r="BI104" s="535"/>
      <c r="BJ104" s="535"/>
      <c r="BK104" s="535"/>
      <c r="BL104" s="535"/>
      <c r="BM104" s="535"/>
      <c r="BN104" s="535"/>
      <c r="BO104" s="535"/>
      <c r="BP104" s="535"/>
      <c r="BQ104" s="535"/>
      <c r="BR104" s="535"/>
      <c r="BS104" s="535"/>
      <c r="BT104" s="535"/>
      <c r="BU104" s="535"/>
      <c r="BV104" s="535"/>
      <c r="BW104" s="535"/>
      <c r="BX104" s="535"/>
      <c r="BY104" s="535"/>
      <c r="BZ104" s="535"/>
      <c r="CA104" s="535"/>
      <c r="CB104" s="535"/>
      <c r="CC104" s="535"/>
      <c r="CD104" s="535"/>
      <c r="CE104" s="535"/>
      <c r="CF104" s="535"/>
      <c r="CG104" s="535"/>
      <c r="CH104" s="535"/>
      <c r="CI104" s="535"/>
      <c r="CJ104" s="535"/>
      <c r="CK104" s="535"/>
      <c r="CL104" s="535"/>
      <c r="CM104" s="535"/>
      <c r="CN104" s="535"/>
      <c r="CO104" s="535"/>
      <c r="CP104" s="535"/>
      <c r="CQ104" s="535"/>
      <c r="CR104" s="535"/>
      <c r="CS104" s="535"/>
      <c r="CT104" s="535"/>
      <c r="CU104" s="535"/>
      <c r="CV104" s="535"/>
      <c r="CW104" s="535"/>
      <c r="CX104" s="535"/>
      <c r="CY104" s="535"/>
      <c r="CZ104" s="535"/>
      <c r="DA104" s="535"/>
      <c r="DB104" s="603"/>
      <c r="DC104" s="603"/>
      <c r="DD104" s="535"/>
      <c r="DE104" s="535"/>
      <c r="DF104" s="535"/>
      <c r="DG104" s="535"/>
      <c r="DH104" s="535"/>
      <c r="DI104" s="535"/>
      <c r="DJ104" s="535"/>
      <c r="DK104" s="535"/>
      <c r="DL104" s="535"/>
      <c r="DM104" s="535"/>
      <c r="DN104" s="535"/>
      <c r="DO104" s="535"/>
      <c r="DP104" s="535"/>
      <c r="DQ104" s="535"/>
      <c r="DR104" s="535"/>
      <c r="DS104" s="535"/>
      <c r="DT104" s="535"/>
      <c r="DU104" s="535"/>
      <c r="DV104" s="535"/>
      <c r="DW104" s="535"/>
      <c r="DX104" s="535"/>
      <c r="DY104" s="535"/>
      <c r="DZ104" s="535"/>
      <c r="EA104" s="535"/>
      <c r="EB104" s="535"/>
      <c r="EC104" s="535"/>
      <c r="ED104" s="535"/>
      <c r="EE104" s="535"/>
      <c r="EF104" s="535"/>
      <c r="EG104" s="535"/>
      <c r="EH104" s="535"/>
      <c r="EI104" s="535"/>
      <c r="EJ104" s="535"/>
      <c r="EK104" s="535"/>
      <c r="EL104" s="535"/>
      <c r="EM104" s="535"/>
      <c r="EN104" s="535"/>
      <c r="EO104" s="535"/>
      <c r="EP104" s="535"/>
      <c r="EQ104" s="535"/>
      <c r="ER104" s="535"/>
      <c r="ES104" s="535"/>
      <c r="ET104" s="535"/>
      <c r="EU104" s="535"/>
      <c r="EV104" s="535"/>
      <c r="EW104" s="535"/>
      <c r="EX104" s="535"/>
      <c r="EY104" s="535"/>
      <c r="EZ104" s="535"/>
      <c r="FA104" s="535"/>
      <c r="FB104" s="535"/>
      <c r="FC104" s="535"/>
      <c r="FD104" s="535"/>
      <c r="FE104" s="535"/>
      <c r="FF104" s="535"/>
      <c r="FG104" s="535"/>
      <c r="FH104" s="535"/>
      <c r="FI104" s="535"/>
      <c r="FJ104" s="535"/>
      <c r="FK104" s="535"/>
      <c r="FL104" s="535"/>
      <c r="FM104" s="535"/>
      <c r="FN104" s="535"/>
      <c r="FO104" s="535"/>
      <c r="FP104" s="535"/>
      <c r="FQ104" s="535"/>
      <c r="FR104" s="535"/>
      <c r="FS104" s="535"/>
      <c r="FT104" s="535"/>
      <c r="FU104" s="535"/>
      <c r="FV104" s="598"/>
      <c r="FW104" s="598"/>
      <c r="FX104" s="598"/>
      <c r="FY104" s="598"/>
      <c r="FZ104" s="598"/>
      <c r="GA104" s="598"/>
      <c r="GB104" s="598"/>
      <c r="GC104" s="598"/>
      <c r="GD104" s="603"/>
      <c r="GE104" s="603"/>
      <c r="GF104" s="603"/>
      <c r="GG104" s="603"/>
      <c r="GH104" s="603"/>
      <c r="GI104" s="603"/>
      <c r="GJ104" s="603"/>
      <c r="GK104" s="598"/>
      <c r="GL104" s="535"/>
      <c r="GM104" s="535"/>
    </row>
    <row r="105" spans="1:195" s="5" customFormat="1" ht="15" customHeight="1" x14ac:dyDescent="0.25">
      <c r="B105" s="535"/>
      <c r="C105" s="535"/>
      <c r="D105" s="535"/>
      <c r="E105" s="535"/>
      <c r="F105" s="535"/>
      <c r="G105" s="535"/>
      <c r="H105" s="535"/>
      <c r="I105" s="535"/>
      <c r="J105" s="535"/>
      <c r="K105" s="535"/>
      <c r="L105" s="535"/>
      <c r="M105" s="535"/>
      <c r="N105" s="535"/>
      <c r="O105" s="535"/>
      <c r="P105" s="535"/>
      <c r="Q105" s="535"/>
      <c r="R105" s="535"/>
      <c r="S105" s="535"/>
      <c r="T105" s="535"/>
      <c r="U105" s="535"/>
      <c r="V105" s="535"/>
      <c r="W105" s="535"/>
      <c r="X105" s="535"/>
      <c r="Y105" s="535"/>
      <c r="Z105" s="535"/>
      <c r="AA105" s="535"/>
      <c r="AB105" s="535"/>
      <c r="AC105" s="535"/>
      <c r="AD105" s="535"/>
      <c r="AE105" s="535"/>
      <c r="AF105" s="535"/>
      <c r="AG105" s="535"/>
      <c r="AH105" s="535"/>
      <c r="AI105" s="535"/>
      <c r="AJ105" s="535"/>
      <c r="AK105" s="535"/>
      <c r="AL105" s="535"/>
      <c r="AM105" s="535"/>
      <c r="AN105" s="535"/>
      <c r="AO105" s="535"/>
      <c r="AP105" s="535"/>
      <c r="AQ105" s="535"/>
      <c r="AR105" s="535"/>
      <c r="AS105" s="535"/>
      <c r="AT105" s="535"/>
      <c r="AU105" s="535"/>
      <c r="AV105" s="535"/>
      <c r="AW105" s="535"/>
      <c r="AX105" s="535"/>
      <c r="AY105" s="535"/>
      <c r="AZ105" s="535"/>
      <c r="BA105" s="535"/>
      <c r="BB105" s="535"/>
      <c r="BC105" s="535"/>
      <c r="BD105" s="535"/>
      <c r="BE105" s="535"/>
      <c r="BF105" s="535"/>
      <c r="BG105" s="535"/>
      <c r="BH105" s="535"/>
      <c r="BI105" s="535"/>
      <c r="BJ105" s="535"/>
      <c r="BK105" s="535"/>
      <c r="BL105" s="535"/>
      <c r="BM105" s="535"/>
      <c r="BN105" s="535"/>
      <c r="BO105" s="535"/>
      <c r="BP105" s="535"/>
      <c r="BQ105" s="535"/>
      <c r="BR105" s="535"/>
      <c r="BS105" s="535"/>
      <c r="BT105" s="535"/>
      <c r="BU105" s="535"/>
      <c r="BV105" s="535"/>
      <c r="BW105" s="535"/>
      <c r="BX105" s="535"/>
      <c r="BY105" s="535"/>
      <c r="BZ105" s="535"/>
      <c r="CA105" s="535"/>
      <c r="CB105" s="535"/>
      <c r="CC105" s="535"/>
      <c r="CD105" s="535"/>
      <c r="CE105" s="535"/>
      <c r="CF105" s="535"/>
      <c r="CG105" s="535"/>
      <c r="CH105" s="535"/>
      <c r="CI105" s="535"/>
      <c r="CJ105" s="535"/>
      <c r="CK105" s="535"/>
      <c r="CL105" s="535"/>
      <c r="CM105" s="535"/>
      <c r="CN105" s="535"/>
      <c r="CO105" s="535"/>
      <c r="CP105" s="535"/>
      <c r="CQ105" s="535"/>
      <c r="CR105" s="535"/>
      <c r="CS105" s="535"/>
      <c r="CT105" s="535"/>
      <c r="CU105" s="535"/>
      <c r="CV105" s="535"/>
      <c r="CW105" s="535"/>
      <c r="CX105" s="535"/>
      <c r="CY105" s="535"/>
      <c r="CZ105" s="535"/>
      <c r="DA105" s="535"/>
      <c r="DB105" s="603"/>
      <c r="DC105" s="603"/>
      <c r="DD105" s="535"/>
      <c r="DE105" s="535"/>
      <c r="DF105" s="535"/>
      <c r="DG105" s="535"/>
      <c r="DH105" s="535"/>
      <c r="DI105" s="535"/>
      <c r="DJ105" s="535"/>
      <c r="DK105" s="535"/>
      <c r="DL105" s="535"/>
      <c r="DM105" s="535"/>
      <c r="DN105" s="535"/>
      <c r="DO105" s="535"/>
      <c r="DP105" s="535"/>
      <c r="DQ105" s="535"/>
      <c r="DR105" s="535"/>
      <c r="DS105" s="535"/>
      <c r="DT105" s="535"/>
      <c r="DU105" s="535"/>
      <c r="DV105" s="535"/>
      <c r="DW105" s="535"/>
      <c r="DX105" s="535"/>
      <c r="DY105" s="535"/>
      <c r="DZ105" s="535"/>
      <c r="EA105" s="535"/>
      <c r="EB105" s="535"/>
      <c r="EC105" s="535"/>
      <c r="ED105" s="535"/>
      <c r="EE105" s="535"/>
      <c r="EF105" s="535"/>
      <c r="EG105" s="535"/>
      <c r="EH105" s="535"/>
      <c r="EI105" s="535"/>
      <c r="EJ105" s="535"/>
      <c r="EK105" s="535"/>
      <c r="EL105" s="535"/>
      <c r="EM105" s="535"/>
      <c r="EN105" s="535"/>
      <c r="EO105" s="535"/>
      <c r="EP105" s="535"/>
      <c r="EQ105" s="535"/>
      <c r="ER105" s="535"/>
      <c r="ES105" s="535"/>
      <c r="ET105" s="535"/>
      <c r="EU105" s="535"/>
      <c r="EV105" s="535"/>
      <c r="EW105" s="535"/>
      <c r="EX105" s="535"/>
      <c r="EY105" s="535"/>
      <c r="EZ105" s="535"/>
      <c r="FA105" s="535"/>
      <c r="FB105" s="535"/>
      <c r="FC105" s="535"/>
      <c r="FD105" s="535"/>
      <c r="FE105" s="535"/>
      <c r="FF105" s="535"/>
      <c r="FG105" s="535"/>
      <c r="FH105" s="535"/>
      <c r="FI105" s="535"/>
      <c r="FJ105" s="535"/>
      <c r="FK105" s="535"/>
      <c r="FL105" s="535"/>
      <c r="FM105" s="535"/>
      <c r="FN105" s="535"/>
      <c r="FO105" s="535"/>
      <c r="FP105" s="535"/>
      <c r="FQ105" s="535"/>
      <c r="FR105" s="535"/>
      <c r="FS105" s="535"/>
      <c r="FT105" s="535"/>
      <c r="FU105" s="535"/>
      <c r="FV105" s="598"/>
      <c r="FW105" s="598"/>
      <c r="FX105" s="598"/>
      <c r="FY105" s="598"/>
      <c r="FZ105" s="598"/>
      <c r="GA105" s="598"/>
      <c r="GB105" s="598"/>
      <c r="GC105" s="598"/>
      <c r="GD105" s="603"/>
      <c r="GE105" s="603"/>
      <c r="GF105" s="603"/>
      <c r="GG105" s="603"/>
      <c r="GH105" s="603"/>
      <c r="GI105" s="603"/>
      <c r="GJ105" s="603"/>
      <c r="GK105" s="598"/>
      <c r="GL105" s="535"/>
      <c r="GM105" s="535"/>
    </row>
    <row r="106" spans="1:195" s="5" customFormat="1" ht="15" customHeight="1" x14ac:dyDescent="0.25">
      <c r="B106" s="535"/>
      <c r="C106" s="535"/>
      <c r="D106" s="535"/>
      <c r="E106" s="535"/>
      <c r="F106" s="535"/>
      <c r="G106" s="535"/>
      <c r="H106" s="535"/>
      <c r="I106" s="535"/>
      <c r="J106" s="535"/>
      <c r="K106" s="535"/>
      <c r="L106" s="535"/>
      <c r="M106" s="535"/>
      <c r="N106" s="535"/>
      <c r="O106" s="535"/>
      <c r="P106" s="535"/>
      <c r="Q106" s="535"/>
      <c r="R106" s="535"/>
      <c r="S106" s="535"/>
      <c r="T106" s="535"/>
      <c r="U106" s="535"/>
      <c r="V106" s="535"/>
      <c r="W106" s="535"/>
      <c r="X106" s="535"/>
      <c r="Y106" s="535"/>
      <c r="Z106" s="535"/>
      <c r="AA106" s="535"/>
      <c r="AB106" s="535"/>
      <c r="AC106" s="535"/>
      <c r="AD106" s="535"/>
      <c r="AE106" s="535"/>
      <c r="AF106" s="535"/>
      <c r="AG106" s="535"/>
      <c r="AH106" s="535"/>
      <c r="AI106" s="535"/>
      <c r="AJ106" s="535"/>
      <c r="AK106" s="535"/>
      <c r="AL106" s="535"/>
      <c r="AM106" s="535"/>
      <c r="AN106" s="535"/>
      <c r="AO106" s="535"/>
      <c r="AP106" s="535"/>
      <c r="AQ106" s="535"/>
      <c r="AR106" s="535"/>
      <c r="AS106" s="535"/>
      <c r="AT106" s="535"/>
      <c r="AU106" s="535"/>
      <c r="AV106" s="535"/>
      <c r="AW106" s="535"/>
      <c r="AX106" s="535"/>
      <c r="AY106" s="535"/>
      <c r="AZ106" s="535"/>
      <c r="BA106" s="535"/>
      <c r="BB106" s="535"/>
      <c r="BC106" s="535"/>
      <c r="BD106" s="535"/>
      <c r="BE106" s="535"/>
      <c r="BF106" s="535"/>
      <c r="BG106" s="535"/>
      <c r="BH106" s="535"/>
      <c r="BI106" s="535"/>
      <c r="BJ106" s="535"/>
      <c r="BK106" s="535"/>
      <c r="BL106" s="535"/>
      <c r="BM106" s="535"/>
      <c r="BN106" s="535"/>
      <c r="BO106" s="535"/>
      <c r="BP106" s="535"/>
      <c r="BQ106" s="535"/>
      <c r="BR106" s="535"/>
      <c r="BS106" s="535"/>
      <c r="BT106" s="535"/>
      <c r="BU106" s="535"/>
      <c r="BV106" s="535"/>
      <c r="BW106" s="535"/>
      <c r="BX106" s="535"/>
      <c r="BY106" s="535"/>
      <c r="BZ106" s="535"/>
      <c r="CA106" s="535"/>
      <c r="CB106" s="535"/>
      <c r="CC106" s="535"/>
      <c r="CD106" s="535"/>
      <c r="CE106" s="535"/>
      <c r="CF106" s="535"/>
      <c r="CG106" s="535"/>
      <c r="CH106" s="535"/>
      <c r="CI106" s="535"/>
      <c r="CJ106" s="535"/>
      <c r="CK106" s="535"/>
      <c r="CL106" s="535"/>
      <c r="CM106" s="535"/>
      <c r="CN106" s="535"/>
      <c r="CO106" s="535"/>
      <c r="CP106" s="535"/>
      <c r="CQ106" s="535"/>
      <c r="CR106" s="535"/>
      <c r="CS106" s="535"/>
      <c r="CT106" s="535"/>
      <c r="CU106" s="535"/>
      <c r="CV106" s="535"/>
      <c r="CW106" s="535"/>
      <c r="CX106" s="535"/>
      <c r="CY106" s="535"/>
      <c r="CZ106" s="535"/>
      <c r="DA106" s="535"/>
      <c r="DB106" s="603"/>
      <c r="DC106" s="603"/>
      <c r="DD106" s="535"/>
      <c r="DE106" s="535"/>
      <c r="DF106" s="535"/>
      <c r="DG106" s="535"/>
      <c r="DH106" s="535"/>
      <c r="DI106" s="535"/>
      <c r="DJ106" s="535"/>
      <c r="DK106" s="535"/>
      <c r="DL106" s="535"/>
      <c r="DM106" s="535"/>
      <c r="DN106" s="535"/>
      <c r="DO106" s="535"/>
      <c r="DP106" s="535"/>
      <c r="DQ106" s="535"/>
      <c r="DR106" s="535"/>
      <c r="DS106" s="535"/>
      <c r="DT106" s="535"/>
      <c r="DU106" s="535"/>
      <c r="DV106" s="535"/>
      <c r="DW106" s="535"/>
      <c r="DX106" s="535"/>
      <c r="DY106" s="535"/>
      <c r="DZ106" s="535"/>
      <c r="EA106" s="535"/>
      <c r="EB106" s="535"/>
      <c r="EC106" s="535"/>
      <c r="ED106" s="535"/>
      <c r="EE106" s="535"/>
      <c r="EF106" s="535"/>
      <c r="EG106" s="535"/>
      <c r="EH106" s="535"/>
      <c r="EI106" s="535"/>
      <c r="EJ106" s="535"/>
      <c r="EK106" s="535"/>
      <c r="EL106" s="535"/>
      <c r="EM106" s="535"/>
      <c r="EN106" s="535"/>
      <c r="EO106" s="535"/>
      <c r="EP106" s="535"/>
      <c r="EQ106" s="535"/>
      <c r="ER106" s="535"/>
      <c r="ES106" s="535"/>
      <c r="ET106" s="535"/>
      <c r="EU106" s="535"/>
      <c r="EV106" s="535"/>
      <c r="EW106" s="535"/>
      <c r="EX106" s="535"/>
      <c r="EY106" s="535"/>
      <c r="EZ106" s="535"/>
      <c r="FA106" s="535"/>
      <c r="FB106" s="535"/>
      <c r="FC106" s="535"/>
      <c r="FD106" s="535"/>
      <c r="FE106" s="535"/>
      <c r="FF106" s="535"/>
      <c r="FG106" s="535"/>
      <c r="FH106" s="535"/>
      <c r="FI106" s="535"/>
      <c r="FJ106" s="535"/>
      <c r="FK106" s="535"/>
      <c r="FL106" s="535"/>
      <c r="FM106" s="535"/>
      <c r="FN106" s="535"/>
      <c r="FO106" s="535"/>
      <c r="FP106" s="535"/>
      <c r="FQ106" s="535"/>
      <c r="FR106" s="535"/>
      <c r="FS106" s="535"/>
      <c r="FT106" s="535"/>
      <c r="FU106" s="535"/>
      <c r="FV106" s="598"/>
      <c r="FW106" s="598"/>
      <c r="FX106" s="598"/>
      <c r="FY106" s="598"/>
      <c r="FZ106" s="598"/>
      <c r="GA106" s="598"/>
      <c r="GB106" s="598"/>
      <c r="GC106" s="598"/>
      <c r="GD106" s="603"/>
      <c r="GE106" s="603"/>
      <c r="GF106" s="603"/>
      <c r="GG106" s="603"/>
      <c r="GH106" s="603"/>
      <c r="GI106" s="603"/>
      <c r="GJ106" s="603"/>
      <c r="GK106" s="598"/>
      <c r="GL106" s="535"/>
      <c r="GM106" s="535"/>
    </row>
    <row r="107" spans="1:195" s="5" customFormat="1" ht="15" customHeight="1" x14ac:dyDescent="0.25">
      <c r="B107" s="535"/>
      <c r="C107" s="535"/>
      <c r="D107" s="535"/>
      <c r="E107" s="535"/>
      <c r="F107" s="535"/>
      <c r="G107" s="535"/>
      <c r="H107" s="535"/>
      <c r="I107" s="535"/>
      <c r="J107" s="535"/>
      <c r="K107" s="535"/>
      <c r="L107" s="535"/>
      <c r="M107" s="535"/>
      <c r="N107" s="535"/>
      <c r="O107" s="535"/>
      <c r="P107" s="535"/>
      <c r="Q107" s="535"/>
      <c r="R107" s="535"/>
      <c r="S107" s="535"/>
      <c r="T107" s="535"/>
      <c r="U107" s="535"/>
      <c r="V107" s="535"/>
      <c r="W107" s="535"/>
      <c r="X107" s="535"/>
      <c r="Y107" s="535"/>
      <c r="Z107" s="535"/>
      <c r="AA107" s="535"/>
      <c r="AB107" s="535"/>
      <c r="AC107" s="535"/>
      <c r="AD107" s="535"/>
      <c r="AE107" s="535"/>
      <c r="AF107" s="535"/>
      <c r="AG107" s="535"/>
      <c r="AH107" s="535"/>
      <c r="AI107" s="535"/>
      <c r="AJ107" s="535"/>
      <c r="AK107" s="535"/>
      <c r="AL107" s="535"/>
      <c r="AM107" s="535"/>
      <c r="AN107" s="535"/>
      <c r="AO107" s="535"/>
      <c r="AP107" s="535"/>
      <c r="AQ107" s="535"/>
      <c r="AR107" s="535"/>
      <c r="AS107" s="535"/>
      <c r="AT107" s="535"/>
      <c r="AU107" s="535"/>
      <c r="AV107" s="535"/>
      <c r="AW107" s="535"/>
      <c r="AX107" s="535"/>
      <c r="AY107" s="535"/>
      <c r="AZ107" s="535"/>
      <c r="BA107" s="535"/>
      <c r="BB107" s="535"/>
      <c r="BC107" s="535"/>
      <c r="BD107" s="535"/>
      <c r="BE107" s="535"/>
      <c r="BF107" s="535"/>
      <c r="BG107" s="535"/>
      <c r="BH107" s="535"/>
      <c r="BI107" s="535"/>
      <c r="BJ107" s="535"/>
      <c r="BK107" s="535"/>
      <c r="BL107" s="535"/>
      <c r="BM107" s="535"/>
      <c r="BN107" s="535"/>
      <c r="BO107" s="535"/>
      <c r="BP107" s="535"/>
      <c r="BQ107" s="535"/>
      <c r="BR107" s="535"/>
      <c r="BS107" s="535"/>
      <c r="BT107" s="535"/>
      <c r="BU107" s="535"/>
      <c r="BV107" s="535"/>
      <c r="BW107" s="535"/>
      <c r="BX107" s="535"/>
      <c r="BY107" s="535"/>
      <c r="BZ107" s="535"/>
      <c r="CA107" s="535"/>
      <c r="CB107" s="535"/>
      <c r="CC107" s="535"/>
      <c r="CD107" s="535"/>
      <c r="CE107" s="535"/>
      <c r="CF107" s="535"/>
      <c r="CG107" s="535"/>
      <c r="CH107" s="535"/>
      <c r="CI107" s="535"/>
      <c r="CJ107" s="535"/>
      <c r="CK107" s="535"/>
      <c r="CL107" s="535"/>
      <c r="CM107" s="535"/>
      <c r="CN107" s="535"/>
      <c r="CO107" s="535"/>
      <c r="CP107" s="535"/>
      <c r="CQ107" s="535"/>
      <c r="CR107" s="535"/>
      <c r="CS107" s="535"/>
      <c r="CT107" s="535"/>
      <c r="CU107" s="535"/>
      <c r="CV107" s="535"/>
      <c r="CW107" s="535"/>
      <c r="CX107" s="535"/>
      <c r="CY107" s="535"/>
      <c r="CZ107" s="535"/>
      <c r="DA107" s="535"/>
      <c r="DB107" s="603"/>
      <c r="DC107" s="603"/>
      <c r="DD107" s="535"/>
      <c r="DE107" s="535"/>
      <c r="DF107" s="535"/>
      <c r="DG107" s="535"/>
      <c r="DH107" s="535"/>
      <c r="DI107" s="535"/>
      <c r="DJ107" s="535"/>
      <c r="DK107" s="535"/>
      <c r="DL107" s="535"/>
      <c r="DM107" s="535"/>
      <c r="DN107" s="535"/>
      <c r="DO107" s="535"/>
      <c r="DP107" s="535"/>
      <c r="DQ107" s="535"/>
      <c r="DR107" s="535"/>
      <c r="DS107" s="535"/>
      <c r="DT107" s="535"/>
      <c r="DU107" s="535"/>
      <c r="DV107" s="535"/>
      <c r="DW107" s="535"/>
      <c r="DX107" s="535"/>
      <c r="DY107" s="535"/>
      <c r="DZ107" s="535"/>
      <c r="EA107" s="535"/>
      <c r="EB107" s="535"/>
      <c r="EC107" s="535"/>
      <c r="ED107" s="535"/>
      <c r="EE107" s="535"/>
      <c r="EF107" s="535"/>
      <c r="EG107" s="535"/>
      <c r="EH107" s="535"/>
      <c r="EI107" s="535"/>
      <c r="EJ107" s="535"/>
      <c r="EK107" s="535"/>
      <c r="EL107" s="535"/>
      <c r="EM107" s="535"/>
      <c r="EN107" s="535"/>
      <c r="EO107" s="535"/>
      <c r="EP107" s="535"/>
      <c r="EQ107" s="535"/>
      <c r="ER107" s="535"/>
      <c r="ES107" s="535"/>
      <c r="ET107" s="535"/>
      <c r="EU107" s="535"/>
      <c r="EV107" s="535"/>
      <c r="EW107" s="535"/>
      <c r="EX107" s="535"/>
      <c r="EY107" s="535"/>
      <c r="EZ107" s="535"/>
      <c r="FA107" s="535"/>
      <c r="FB107" s="535"/>
      <c r="FC107" s="535"/>
      <c r="FD107" s="535"/>
      <c r="FE107" s="535"/>
      <c r="FF107" s="535"/>
      <c r="FG107" s="535"/>
      <c r="FH107" s="535"/>
      <c r="FI107" s="535"/>
      <c r="FJ107" s="535"/>
      <c r="FK107" s="535"/>
      <c r="FL107" s="535"/>
      <c r="FM107" s="535"/>
      <c r="FN107" s="535"/>
      <c r="FO107" s="535"/>
      <c r="FP107" s="535"/>
      <c r="FQ107" s="535"/>
      <c r="FR107" s="535"/>
      <c r="FS107" s="535"/>
      <c r="FT107" s="535"/>
      <c r="FU107" s="535"/>
      <c r="FV107" s="598"/>
      <c r="FW107" s="598"/>
      <c r="FX107" s="598"/>
      <c r="FY107" s="598"/>
      <c r="FZ107" s="598"/>
      <c r="GA107" s="598"/>
      <c r="GB107" s="598"/>
      <c r="GC107" s="598"/>
      <c r="GD107" s="603"/>
      <c r="GE107" s="603"/>
      <c r="GF107" s="603"/>
      <c r="GG107" s="603"/>
      <c r="GH107" s="603"/>
      <c r="GI107" s="603"/>
      <c r="GJ107" s="603"/>
      <c r="GK107" s="598"/>
      <c r="GL107" s="535"/>
      <c r="GM107" s="535"/>
    </row>
    <row r="108" spans="1:195" s="5" customFormat="1" ht="15" customHeight="1" x14ac:dyDescent="0.25">
      <c r="B108" s="535"/>
      <c r="C108" s="535"/>
      <c r="D108" s="535"/>
      <c r="E108" s="535"/>
      <c r="F108" s="535"/>
      <c r="G108" s="535"/>
      <c r="H108" s="535"/>
      <c r="I108" s="535"/>
      <c r="J108" s="535"/>
      <c r="K108" s="535"/>
      <c r="L108" s="535"/>
      <c r="M108" s="535"/>
      <c r="N108" s="535"/>
      <c r="O108" s="535"/>
      <c r="P108" s="535"/>
      <c r="Q108" s="535"/>
      <c r="R108" s="535"/>
      <c r="S108" s="535"/>
      <c r="T108" s="535"/>
      <c r="U108" s="535"/>
      <c r="V108" s="535"/>
      <c r="W108" s="535"/>
      <c r="X108" s="535"/>
      <c r="Y108" s="535"/>
      <c r="Z108" s="535"/>
      <c r="AA108" s="535"/>
      <c r="AB108" s="535"/>
      <c r="AC108" s="535"/>
      <c r="AD108" s="535"/>
      <c r="AE108" s="535"/>
      <c r="AF108" s="535"/>
      <c r="AG108" s="535"/>
      <c r="AH108" s="535"/>
      <c r="AI108" s="535"/>
      <c r="AJ108" s="535"/>
      <c r="AK108" s="535"/>
      <c r="AL108" s="535"/>
      <c r="AM108" s="535"/>
      <c r="AN108" s="535"/>
      <c r="AO108" s="535"/>
      <c r="AP108" s="535"/>
      <c r="AQ108" s="535"/>
      <c r="AR108" s="535"/>
      <c r="AS108" s="535"/>
      <c r="AT108" s="535"/>
      <c r="AU108" s="535"/>
      <c r="AV108" s="535"/>
      <c r="AW108" s="535"/>
      <c r="AX108" s="535"/>
      <c r="AY108" s="535"/>
      <c r="AZ108" s="535"/>
      <c r="BA108" s="535"/>
      <c r="BB108" s="535"/>
      <c r="BC108" s="535"/>
      <c r="BD108" s="535"/>
      <c r="BE108" s="535"/>
      <c r="BF108" s="535"/>
      <c r="BG108" s="535"/>
      <c r="BH108" s="535"/>
      <c r="BI108" s="535"/>
      <c r="BJ108" s="535"/>
      <c r="BK108" s="535"/>
      <c r="BL108" s="535"/>
      <c r="BM108" s="535"/>
      <c r="BN108" s="535"/>
      <c r="BO108" s="535"/>
      <c r="BP108" s="535"/>
      <c r="BQ108" s="535"/>
      <c r="BR108" s="535"/>
      <c r="BS108" s="535"/>
      <c r="BT108" s="535"/>
      <c r="BU108" s="535"/>
      <c r="BV108" s="535"/>
      <c r="BW108" s="535"/>
      <c r="BX108" s="535"/>
      <c r="BY108" s="535"/>
      <c r="BZ108" s="535"/>
      <c r="CA108" s="535"/>
      <c r="CB108" s="535"/>
      <c r="CC108" s="535"/>
      <c r="CD108" s="535"/>
      <c r="CE108" s="535"/>
      <c r="CF108" s="535"/>
      <c r="CG108" s="535"/>
      <c r="CH108" s="535"/>
      <c r="CI108" s="535"/>
      <c r="CJ108" s="535"/>
      <c r="CK108" s="535"/>
      <c r="CL108" s="535"/>
      <c r="CM108" s="535"/>
      <c r="CN108" s="535"/>
      <c r="CO108" s="535"/>
      <c r="CP108" s="535"/>
      <c r="CQ108" s="535"/>
      <c r="CR108" s="535"/>
      <c r="CS108" s="535"/>
      <c r="CT108" s="535"/>
      <c r="CU108" s="535"/>
      <c r="CV108" s="535"/>
      <c r="CW108" s="535"/>
      <c r="CX108" s="535"/>
      <c r="CY108" s="535"/>
      <c r="CZ108" s="535"/>
      <c r="DA108" s="535"/>
      <c r="DB108" s="603"/>
      <c r="DC108" s="603"/>
      <c r="DD108" s="535"/>
      <c r="DE108" s="535"/>
      <c r="DF108" s="535"/>
      <c r="DG108" s="535"/>
      <c r="DH108" s="535"/>
      <c r="DI108" s="535"/>
      <c r="DJ108" s="535"/>
      <c r="DK108" s="535"/>
      <c r="DL108" s="535"/>
      <c r="DM108" s="535"/>
      <c r="DN108" s="535"/>
      <c r="DO108" s="535"/>
      <c r="DP108" s="535"/>
      <c r="DQ108" s="535"/>
      <c r="DR108" s="535"/>
      <c r="DS108" s="535"/>
      <c r="DT108" s="535"/>
      <c r="DU108" s="535"/>
      <c r="DV108" s="535"/>
      <c r="DW108" s="535"/>
      <c r="DX108" s="535"/>
      <c r="DY108" s="535"/>
      <c r="DZ108" s="535"/>
      <c r="EA108" s="535"/>
      <c r="EB108" s="535"/>
      <c r="EC108" s="535"/>
      <c r="ED108" s="535"/>
      <c r="EE108" s="535"/>
      <c r="EF108" s="535"/>
      <c r="EG108" s="535"/>
      <c r="EH108" s="535"/>
      <c r="EI108" s="535"/>
      <c r="EJ108" s="535"/>
      <c r="EK108" s="535"/>
      <c r="EL108" s="535"/>
      <c r="EM108" s="535"/>
      <c r="EN108" s="535"/>
      <c r="EO108" s="535"/>
      <c r="EP108" s="535"/>
      <c r="EQ108" s="535"/>
      <c r="ER108" s="535"/>
      <c r="ES108" s="535"/>
      <c r="ET108" s="535"/>
      <c r="EU108" s="535"/>
      <c r="EV108" s="535"/>
      <c r="EW108" s="535"/>
      <c r="EX108" s="535"/>
      <c r="EY108" s="535"/>
      <c r="EZ108" s="535"/>
      <c r="FA108" s="535"/>
      <c r="FB108" s="535"/>
      <c r="FC108" s="535"/>
      <c r="FD108" s="535"/>
      <c r="FE108" s="535"/>
      <c r="FF108" s="535"/>
      <c r="FG108" s="535"/>
      <c r="FH108" s="535"/>
      <c r="FI108" s="535"/>
      <c r="FJ108" s="535"/>
      <c r="FK108" s="535"/>
      <c r="FL108" s="535"/>
      <c r="FM108" s="535"/>
      <c r="FN108" s="535"/>
      <c r="FO108" s="535"/>
      <c r="FP108" s="535"/>
      <c r="FQ108" s="535"/>
      <c r="FR108" s="535"/>
      <c r="FS108" s="535"/>
      <c r="FT108" s="535"/>
      <c r="FU108" s="535"/>
      <c r="FV108" s="598"/>
      <c r="FW108" s="598"/>
      <c r="FX108" s="598"/>
      <c r="FY108" s="598"/>
      <c r="FZ108" s="598"/>
      <c r="GA108" s="598"/>
      <c r="GB108" s="598"/>
      <c r="GC108" s="598"/>
      <c r="GD108" s="603"/>
      <c r="GE108" s="603"/>
      <c r="GF108" s="603"/>
      <c r="GG108" s="603"/>
      <c r="GH108" s="603"/>
      <c r="GI108" s="603"/>
      <c r="GJ108" s="603"/>
      <c r="GK108" s="598"/>
      <c r="GL108" s="535"/>
      <c r="GM108" s="535"/>
    </row>
    <row r="109" spans="1:195" s="5" customFormat="1" ht="15" customHeight="1" x14ac:dyDescent="0.25">
      <c r="B109" s="535"/>
      <c r="C109" s="535"/>
      <c r="D109" s="535"/>
      <c r="E109" s="535"/>
      <c r="F109" s="535"/>
      <c r="G109" s="535"/>
      <c r="H109" s="535"/>
      <c r="I109" s="535"/>
      <c r="J109" s="535"/>
      <c r="K109" s="535"/>
      <c r="L109" s="535"/>
      <c r="M109" s="535"/>
      <c r="N109" s="535"/>
      <c r="O109" s="535"/>
      <c r="P109" s="535"/>
      <c r="Q109" s="535"/>
      <c r="R109" s="535"/>
      <c r="S109" s="535"/>
      <c r="T109" s="535"/>
      <c r="U109" s="535"/>
      <c r="V109" s="535"/>
      <c r="W109" s="535"/>
      <c r="X109" s="535"/>
      <c r="Y109" s="535"/>
      <c r="Z109" s="535"/>
      <c r="AA109" s="535"/>
      <c r="AB109" s="535"/>
      <c r="AC109" s="535"/>
      <c r="AD109" s="535"/>
      <c r="AE109" s="535"/>
      <c r="AF109" s="535"/>
      <c r="AG109" s="535"/>
      <c r="AH109" s="535"/>
      <c r="AI109" s="535"/>
      <c r="AJ109" s="535"/>
      <c r="AK109" s="535"/>
      <c r="AL109" s="535"/>
      <c r="AM109" s="535"/>
      <c r="AN109" s="535"/>
      <c r="AO109" s="535"/>
      <c r="AP109" s="535"/>
      <c r="AQ109" s="535"/>
      <c r="AR109" s="535"/>
      <c r="AS109" s="535"/>
      <c r="AT109" s="535"/>
      <c r="AU109" s="535"/>
      <c r="AV109" s="535"/>
      <c r="AW109" s="535"/>
      <c r="AX109" s="535"/>
      <c r="AY109" s="535"/>
      <c r="AZ109" s="535"/>
      <c r="BA109" s="535"/>
      <c r="BB109" s="535"/>
      <c r="BC109" s="535"/>
      <c r="BD109" s="535"/>
      <c r="BE109" s="535"/>
      <c r="BF109" s="535"/>
      <c r="BG109" s="535"/>
      <c r="BH109" s="535"/>
      <c r="BI109" s="535"/>
      <c r="BJ109" s="535"/>
      <c r="BK109" s="535"/>
      <c r="BL109" s="535"/>
      <c r="BM109" s="535"/>
      <c r="BN109" s="535"/>
      <c r="BO109" s="535"/>
      <c r="BP109" s="535"/>
      <c r="BQ109" s="535"/>
      <c r="BR109" s="535"/>
      <c r="BS109" s="535"/>
      <c r="BT109" s="535"/>
      <c r="BU109" s="535"/>
      <c r="BV109" s="535"/>
      <c r="BW109" s="535"/>
      <c r="BX109" s="535"/>
      <c r="BY109" s="535"/>
      <c r="BZ109" s="535"/>
      <c r="CA109" s="535"/>
      <c r="CB109" s="535"/>
      <c r="CC109" s="535"/>
      <c r="CD109" s="535"/>
      <c r="CE109" s="535"/>
      <c r="CF109" s="535"/>
      <c r="CG109" s="535"/>
      <c r="CH109" s="535"/>
      <c r="CI109" s="535"/>
      <c r="CJ109" s="535"/>
      <c r="CK109" s="535"/>
      <c r="CL109" s="535"/>
      <c r="CM109" s="535"/>
      <c r="CN109" s="535"/>
      <c r="CO109" s="535"/>
      <c r="CP109" s="535"/>
      <c r="CQ109" s="535"/>
      <c r="CR109" s="535"/>
      <c r="CS109" s="535"/>
      <c r="CT109" s="535"/>
      <c r="CU109" s="535"/>
      <c r="CV109" s="535"/>
      <c r="CW109" s="535"/>
      <c r="CX109" s="535"/>
      <c r="CY109" s="535"/>
      <c r="CZ109" s="535"/>
      <c r="DA109" s="535"/>
      <c r="DB109" s="603"/>
      <c r="DC109" s="603"/>
      <c r="DD109" s="535"/>
      <c r="DE109" s="535"/>
      <c r="DF109" s="535"/>
      <c r="DG109" s="535"/>
      <c r="DH109" s="535"/>
      <c r="DI109" s="535"/>
      <c r="DJ109" s="535"/>
      <c r="DK109" s="535"/>
      <c r="DL109" s="535"/>
      <c r="DM109" s="535"/>
      <c r="DN109" s="535"/>
      <c r="DO109" s="535"/>
      <c r="DP109" s="535"/>
      <c r="DQ109" s="535"/>
      <c r="DR109" s="535"/>
      <c r="DS109" s="535"/>
      <c r="DT109" s="535"/>
      <c r="DU109" s="535"/>
      <c r="DV109" s="535"/>
      <c r="DW109" s="535"/>
      <c r="DX109" s="535"/>
      <c r="DY109" s="535"/>
      <c r="DZ109" s="535"/>
      <c r="EA109" s="535"/>
      <c r="EB109" s="535"/>
      <c r="EC109" s="535"/>
      <c r="ED109" s="535"/>
      <c r="EE109" s="535"/>
      <c r="EF109" s="535"/>
      <c r="EG109" s="535"/>
      <c r="EH109" s="535"/>
      <c r="EI109" s="535"/>
      <c r="EJ109" s="535"/>
      <c r="EK109" s="535"/>
      <c r="EL109" s="535"/>
      <c r="EM109" s="535"/>
      <c r="EN109" s="535"/>
      <c r="EO109" s="535"/>
      <c r="EP109" s="535"/>
      <c r="EQ109" s="535"/>
      <c r="ER109" s="535"/>
      <c r="ES109" s="535"/>
      <c r="ET109" s="535"/>
      <c r="EU109" s="535"/>
      <c r="EV109" s="535"/>
      <c r="EW109" s="535"/>
      <c r="EX109" s="535"/>
      <c r="EY109" s="535"/>
      <c r="EZ109" s="535"/>
      <c r="FA109" s="535"/>
      <c r="FB109" s="535"/>
      <c r="FC109" s="535"/>
      <c r="FD109" s="535"/>
      <c r="FE109" s="535"/>
      <c r="FF109" s="535"/>
      <c r="FG109" s="535"/>
      <c r="FH109" s="535"/>
      <c r="FI109" s="535"/>
      <c r="FJ109" s="535"/>
      <c r="FK109" s="535"/>
      <c r="FL109" s="535"/>
      <c r="FM109" s="535"/>
      <c r="FN109" s="535"/>
      <c r="FO109" s="535"/>
      <c r="FP109" s="535"/>
      <c r="FQ109" s="535"/>
      <c r="FR109" s="535"/>
      <c r="FS109" s="535"/>
      <c r="FT109" s="535"/>
      <c r="FU109" s="535"/>
      <c r="FV109" s="598"/>
      <c r="FW109" s="598"/>
      <c r="FX109" s="598"/>
      <c r="FY109" s="598"/>
      <c r="FZ109" s="598"/>
      <c r="GA109" s="598"/>
      <c r="GB109" s="598"/>
      <c r="GC109" s="598"/>
      <c r="GD109" s="603"/>
      <c r="GE109" s="603"/>
      <c r="GF109" s="603"/>
      <c r="GG109" s="603"/>
      <c r="GH109" s="603"/>
      <c r="GI109" s="603"/>
      <c r="GJ109" s="603"/>
      <c r="GK109" s="598"/>
      <c r="GL109" s="535"/>
      <c r="GM109" s="535"/>
    </row>
    <row r="110" spans="1:195" s="5" customFormat="1" ht="15" customHeight="1" x14ac:dyDescent="0.25">
      <c r="B110" s="535"/>
      <c r="C110" s="535"/>
      <c r="D110" s="535"/>
      <c r="E110" s="535"/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5"/>
      <c r="Q110" s="535"/>
      <c r="R110" s="535"/>
      <c r="S110" s="535"/>
      <c r="T110" s="535"/>
      <c r="U110" s="535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535"/>
      <c r="AF110" s="535"/>
      <c r="AG110" s="535"/>
      <c r="AH110" s="535"/>
      <c r="AI110" s="535"/>
      <c r="AJ110" s="535"/>
      <c r="AK110" s="535"/>
      <c r="AL110" s="535"/>
      <c r="AM110" s="535"/>
      <c r="AN110" s="535"/>
      <c r="AO110" s="535"/>
      <c r="AP110" s="535"/>
      <c r="AQ110" s="535"/>
      <c r="AR110" s="535"/>
      <c r="AS110" s="535"/>
      <c r="AT110" s="535"/>
      <c r="AU110" s="535"/>
      <c r="AV110" s="535"/>
      <c r="AW110" s="535"/>
      <c r="AX110" s="535"/>
      <c r="AY110" s="535"/>
      <c r="AZ110" s="535"/>
      <c r="BA110" s="535"/>
      <c r="BB110" s="535"/>
      <c r="BC110" s="535"/>
      <c r="BD110" s="535"/>
      <c r="BE110" s="535"/>
      <c r="BF110" s="535"/>
      <c r="BG110" s="535"/>
      <c r="BH110" s="535"/>
      <c r="BI110" s="535"/>
      <c r="BJ110" s="535"/>
      <c r="BK110" s="535"/>
      <c r="BL110" s="535"/>
      <c r="BM110" s="535"/>
      <c r="BN110" s="535"/>
      <c r="BO110" s="535"/>
      <c r="BP110" s="535"/>
      <c r="BQ110" s="535"/>
      <c r="BR110" s="535"/>
      <c r="BS110" s="535"/>
      <c r="BT110" s="535"/>
      <c r="BU110" s="535"/>
      <c r="BV110" s="535"/>
      <c r="BW110" s="535"/>
      <c r="BX110" s="535"/>
      <c r="BY110" s="535"/>
      <c r="BZ110" s="535"/>
      <c r="CA110" s="535"/>
      <c r="CB110" s="535"/>
      <c r="CC110" s="535"/>
      <c r="CD110" s="535"/>
      <c r="CE110" s="535"/>
      <c r="CF110" s="535"/>
      <c r="CG110" s="535"/>
      <c r="CH110" s="535"/>
      <c r="CI110" s="535"/>
      <c r="CJ110" s="535"/>
      <c r="CK110" s="535"/>
      <c r="CL110" s="535"/>
      <c r="CM110" s="535"/>
      <c r="CN110" s="535"/>
      <c r="CO110" s="535"/>
      <c r="CP110" s="535"/>
      <c r="CQ110" s="535"/>
      <c r="CR110" s="535"/>
      <c r="CS110" s="535"/>
      <c r="CT110" s="535"/>
      <c r="CU110" s="535"/>
      <c r="CV110" s="535"/>
      <c r="CW110" s="535"/>
      <c r="CX110" s="535"/>
      <c r="CY110" s="535"/>
      <c r="CZ110" s="535"/>
      <c r="DA110" s="535"/>
      <c r="DB110" s="603"/>
      <c r="DC110" s="603"/>
      <c r="DD110" s="535"/>
      <c r="DE110" s="535"/>
      <c r="DF110" s="535"/>
      <c r="DG110" s="535"/>
      <c r="DH110" s="535"/>
      <c r="DI110" s="535"/>
      <c r="DJ110" s="535"/>
      <c r="DK110" s="535"/>
      <c r="DL110" s="535"/>
      <c r="DM110" s="535"/>
      <c r="DN110" s="535"/>
      <c r="DO110" s="535"/>
      <c r="DP110" s="535"/>
      <c r="DQ110" s="535"/>
      <c r="DR110" s="535"/>
      <c r="DS110" s="535"/>
      <c r="DT110" s="535"/>
      <c r="DU110" s="535"/>
      <c r="DV110" s="535"/>
      <c r="DW110" s="535"/>
      <c r="DX110" s="535"/>
      <c r="DY110" s="535"/>
      <c r="DZ110" s="535"/>
      <c r="EA110" s="535"/>
      <c r="EB110" s="535"/>
      <c r="EC110" s="535"/>
      <c r="ED110" s="535"/>
      <c r="EE110" s="535"/>
      <c r="EF110" s="535"/>
      <c r="EG110" s="535"/>
      <c r="EH110" s="535"/>
      <c r="EI110" s="535"/>
      <c r="EJ110" s="535"/>
      <c r="EK110" s="535"/>
      <c r="EL110" s="535"/>
      <c r="EM110" s="535"/>
      <c r="EN110" s="535"/>
      <c r="EO110" s="535"/>
      <c r="EP110" s="535"/>
      <c r="EQ110" s="535"/>
      <c r="ER110" s="535"/>
      <c r="ES110" s="535"/>
      <c r="ET110" s="535"/>
      <c r="EU110" s="535"/>
      <c r="EV110" s="535"/>
      <c r="EW110" s="535"/>
      <c r="EX110" s="535"/>
      <c r="EY110" s="535"/>
      <c r="EZ110" s="535"/>
      <c r="FA110" s="535"/>
      <c r="FB110" s="535"/>
      <c r="FC110" s="535"/>
      <c r="FD110" s="535"/>
      <c r="FE110" s="535"/>
      <c r="FF110" s="535"/>
      <c r="FG110" s="535"/>
      <c r="FH110" s="535"/>
      <c r="FI110" s="535"/>
      <c r="FJ110" s="535"/>
      <c r="FK110" s="535"/>
      <c r="FL110" s="535"/>
      <c r="FM110" s="535"/>
      <c r="FN110" s="535"/>
      <c r="FO110" s="535"/>
      <c r="FP110" s="535"/>
      <c r="FQ110" s="535"/>
      <c r="FR110" s="535"/>
      <c r="FS110" s="535"/>
      <c r="FT110" s="535"/>
      <c r="FU110" s="535"/>
      <c r="FV110" s="598"/>
      <c r="FW110" s="598"/>
      <c r="FX110" s="598"/>
      <c r="FY110" s="598"/>
      <c r="FZ110" s="598"/>
      <c r="GA110" s="598"/>
      <c r="GB110" s="598"/>
      <c r="GC110" s="598"/>
      <c r="GD110" s="603"/>
      <c r="GE110" s="603"/>
      <c r="GF110" s="603"/>
      <c r="GG110" s="603"/>
      <c r="GH110" s="603"/>
      <c r="GI110" s="603"/>
      <c r="GJ110" s="603"/>
      <c r="GK110" s="598"/>
      <c r="GL110" s="535"/>
      <c r="GM110" s="535"/>
    </row>
    <row r="111" spans="1:195" s="5" customFormat="1" ht="15" customHeight="1" x14ac:dyDescent="0.25">
      <c r="B111" s="535"/>
      <c r="C111" s="535"/>
      <c r="D111" s="535"/>
      <c r="E111" s="535"/>
      <c r="F111" s="535"/>
      <c r="G111" s="535"/>
      <c r="H111" s="535"/>
      <c r="I111" s="535"/>
      <c r="J111" s="535"/>
      <c r="K111" s="535"/>
      <c r="L111" s="535"/>
      <c r="M111" s="535"/>
      <c r="N111" s="535"/>
      <c r="O111" s="535"/>
      <c r="P111" s="535"/>
      <c r="Q111" s="535"/>
      <c r="R111" s="535"/>
      <c r="S111" s="535"/>
      <c r="T111" s="535"/>
      <c r="U111" s="535"/>
      <c r="V111" s="535"/>
      <c r="W111" s="535"/>
      <c r="X111" s="535"/>
      <c r="Y111" s="535"/>
      <c r="Z111" s="535"/>
      <c r="AA111" s="535"/>
      <c r="AB111" s="535"/>
      <c r="AC111" s="535"/>
      <c r="AD111" s="535"/>
      <c r="AE111" s="535"/>
      <c r="AF111" s="535"/>
      <c r="AG111" s="535"/>
      <c r="AH111" s="535"/>
      <c r="AI111" s="535"/>
      <c r="AJ111" s="535"/>
      <c r="AK111" s="535"/>
      <c r="AL111" s="535"/>
      <c r="AM111" s="535"/>
      <c r="AN111" s="535"/>
      <c r="AO111" s="535"/>
      <c r="AP111" s="535"/>
      <c r="AQ111" s="535"/>
      <c r="AR111" s="535"/>
      <c r="AS111" s="535"/>
      <c r="AT111" s="535"/>
      <c r="AU111" s="535"/>
      <c r="AV111" s="535"/>
      <c r="AW111" s="535"/>
      <c r="AX111" s="535"/>
      <c r="AY111" s="535"/>
      <c r="AZ111" s="535"/>
      <c r="BA111" s="535"/>
      <c r="BB111" s="535"/>
      <c r="BC111" s="535"/>
      <c r="BD111" s="535"/>
      <c r="BE111" s="535"/>
      <c r="BF111" s="535"/>
      <c r="BG111" s="535"/>
      <c r="BH111" s="535"/>
      <c r="BI111" s="535"/>
      <c r="BJ111" s="535"/>
      <c r="BK111" s="535"/>
      <c r="BL111" s="535"/>
      <c r="BM111" s="535"/>
      <c r="BN111" s="535"/>
      <c r="BO111" s="535"/>
      <c r="BP111" s="535"/>
      <c r="BQ111" s="535"/>
      <c r="BR111" s="535"/>
      <c r="BS111" s="535"/>
      <c r="BT111" s="535"/>
      <c r="BU111" s="535"/>
      <c r="BV111" s="535"/>
      <c r="BW111" s="535"/>
      <c r="BX111" s="535"/>
      <c r="BY111" s="535"/>
      <c r="BZ111" s="535"/>
      <c r="CA111" s="535"/>
      <c r="CB111" s="535"/>
      <c r="CC111" s="535"/>
      <c r="CD111" s="535"/>
      <c r="CE111" s="535"/>
      <c r="CF111" s="535"/>
      <c r="CG111" s="535"/>
      <c r="CH111" s="535"/>
      <c r="CI111" s="535"/>
      <c r="CJ111" s="535"/>
      <c r="CK111" s="535"/>
      <c r="CL111" s="535"/>
      <c r="CM111" s="535"/>
      <c r="CN111" s="535"/>
      <c r="CO111" s="535"/>
      <c r="CP111" s="535"/>
      <c r="CQ111" s="535"/>
      <c r="CR111" s="535"/>
      <c r="CS111" s="535"/>
      <c r="CT111" s="535"/>
      <c r="CU111" s="535"/>
      <c r="CV111" s="535"/>
      <c r="CW111" s="535"/>
      <c r="CX111" s="535"/>
      <c r="CY111" s="535"/>
      <c r="CZ111" s="535"/>
      <c r="DA111" s="535"/>
      <c r="DB111" s="603"/>
      <c r="DC111" s="603"/>
      <c r="DD111" s="535"/>
      <c r="DE111" s="535"/>
      <c r="DF111" s="535"/>
      <c r="DG111" s="535"/>
      <c r="DH111" s="535"/>
      <c r="DI111" s="535"/>
      <c r="DJ111" s="535"/>
      <c r="DK111" s="535"/>
      <c r="DL111" s="535"/>
      <c r="DM111" s="535"/>
      <c r="DN111" s="535"/>
      <c r="DO111" s="535"/>
      <c r="DP111" s="535"/>
      <c r="DQ111" s="535"/>
      <c r="DR111" s="535"/>
      <c r="DS111" s="535"/>
      <c r="DT111" s="535"/>
      <c r="DU111" s="535"/>
      <c r="DV111" s="535"/>
      <c r="DW111" s="535"/>
      <c r="DX111" s="535"/>
      <c r="DY111" s="535"/>
      <c r="DZ111" s="535"/>
      <c r="EA111" s="535"/>
      <c r="EB111" s="535"/>
      <c r="EC111" s="535"/>
      <c r="ED111" s="535"/>
      <c r="EE111" s="535"/>
      <c r="EF111" s="535"/>
      <c r="EG111" s="535"/>
      <c r="EH111" s="535"/>
      <c r="EI111" s="535"/>
      <c r="EJ111" s="535"/>
      <c r="EK111" s="535"/>
      <c r="EL111" s="535"/>
      <c r="EM111" s="535"/>
      <c r="EN111" s="535"/>
      <c r="EO111" s="535"/>
      <c r="EP111" s="535"/>
      <c r="EQ111" s="535"/>
      <c r="ER111" s="535"/>
      <c r="ES111" s="535"/>
      <c r="ET111" s="535"/>
      <c r="EU111" s="535"/>
      <c r="EV111" s="535"/>
      <c r="EW111" s="535"/>
      <c r="EX111" s="535"/>
      <c r="EY111" s="535"/>
      <c r="EZ111" s="535"/>
      <c r="FA111" s="535"/>
      <c r="FB111" s="535"/>
      <c r="FC111" s="535"/>
      <c r="FD111" s="535"/>
      <c r="FE111" s="535"/>
      <c r="FF111" s="535"/>
      <c r="FG111" s="535"/>
      <c r="FH111" s="535"/>
      <c r="FI111" s="535"/>
      <c r="FJ111" s="535"/>
      <c r="FK111" s="535"/>
      <c r="FL111" s="535"/>
      <c r="FM111" s="535"/>
      <c r="FN111" s="535"/>
      <c r="FO111" s="535"/>
      <c r="FP111" s="535"/>
      <c r="FQ111" s="535"/>
      <c r="FR111" s="535"/>
      <c r="FS111" s="535"/>
      <c r="FT111" s="535"/>
      <c r="FU111" s="535"/>
      <c r="FV111" s="598"/>
      <c r="FW111" s="598"/>
      <c r="FX111" s="598"/>
      <c r="FY111" s="598"/>
      <c r="FZ111" s="598"/>
      <c r="GA111" s="598"/>
      <c r="GB111" s="598"/>
      <c r="GC111" s="598"/>
      <c r="GD111" s="603"/>
      <c r="GE111" s="603"/>
      <c r="GF111" s="603"/>
      <c r="GG111" s="603"/>
      <c r="GH111" s="603"/>
      <c r="GI111" s="603"/>
      <c r="GJ111" s="603"/>
      <c r="GK111" s="598"/>
      <c r="GL111" s="535"/>
      <c r="GM111" s="535"/>
    </row>
    <row r="112" spans="1:195" s="5" customFormat="1" ht="15" customHeight="1" x14ac:dyDescent="0.25">
      <c r="B112" s="535"/>
      <c r="C112" s="535"/>
      <c r="D112" s="535"/>
      <c r="E112" s="535"/>
      <c r="F112" s="535"/>
      <c r="G112" s="535"/>
      <c r="H112" s="535"/>
      <c r="I112" s="535"/>
      <c r="J112" s="535"/>
      <c r="K112" s="535"/>
      <c r="L112" s="535"/>
      <c r="M112" s="535"/>
      <c r="N112" s="535"/>
      <c r="O112" s="535"/>
      <c r="P112" s="535"/>
      <c r="Q112" s="535"/>
      <c r="R112" s="535"/>
      <c r="S112" s="535"/>
      <c r="T112" s="535"/>
      <c r="U112" s="535"/>
      <c r="V112" s="535"/>
      <c r="W112" s="535"/>
      <c r="X112" s="535"/>
      <c r="Y112" s="535"/>
      <c r="Z112" s="535"/>
      <c r="AA112" s="535"/>
      <c r="AB112" s="535"/>
      <c r="AC112" s="535"/>
      <c r="AD112" s="535"/>
      <c r="AE112" s="535"/>
      <c r="AF112" s="535"/>
      <c r="AG112" s="535"/>
      <c r="AH112" s="535"/>
      <c r="AI112" s="535"/>
      <c r="AJ112" s="535"/>
      <c r="AK112" s="535"/>
      <c r="AL112" s="535"/>
      <c r="AM112" s="535"/>
      <c r="AN112" s="535"/>
      <c r="AO112" s="535"/>
      <c r="AP112" s="535"/>
      <c r="AQ112" s="535"/>
      <c r="AR112" s="535"/>
      <c r="AS112" s="535"/>
      <c r="AT112" s="535"/>
      <c r="AU112" s="535"/>
      <c r="AV112" s="535"/>
      <c r="AW112" s="535"/>
      <c r="AX112" s="535"/>
      <c r="AY112" s="535"/>
      <c r="AZ112" s="535"/>
      <c r="BA112" s="535"/>
      <c r="BB112" s="535"/>
      <c r="BC112" s="535"/>
      <c r="BD112" s="535"/>
      <c r="BE112" s="535"/>
      <c r="BF112" s="535"/>
      <c r="BG112" s="535"/>
      <c r="BH112" s="535"/>
      <c r="BI112" s="535"/>
      <c r="BJ112" s="535"/>
      <c r="BK112" s="535"/>
      <c r="BL112" s="535"/>
      <c r="BM112" s="535"/>
      <c r="BN112" s="535"/>
      <c r="BO112" s="535"/>
      <c r="BP112" s="535"/>
      <c r="BQ112" s="535"/>
      <c r="BR112" s="535"/>
      <c r="BS112" s="535"/>
      <c r="BT112" s="535"/>
      <c r="BU112" s="535"/>
      <c r="BV112" s="535"/>
      <c r="BW112" s="535"/>
      <c r="BX112" s="535"/>
      <c r="BY112" s="535"/>
      <c r="BZ112" s="535"/>
      <c r="CA112" s="535"/>
      <c r="CB112" s="535"/>
      <c r="CC112" s="535"/>
      <c r="CD112" s="535"/>
      <c r="CE112" s="535"/>
      <c r="CF112" s="535"/>
      <c r="CG112" s="535"/>
      <c r="CH112" s="535"/>
      <c r="CI112" s="535"/>
      <c r="CJ112" s="535"/>
      <c r="CK112" s="535"/>
      <c r="CL112" s="535"/>
      <c r="CM112" s="535"/>
      <c r="CN112" s="535"/>
      <c r="CO112" s="535"/>
      <c r="CP112" s="535"/>
      <c r="CQ112" s="535"/>
      <c r="CR112" s="535"/>
      <c r="CS112" s="535"/>
      <c r="CT112" s="535"/>
      <c r="CU112" s="535"/>
      <c r="CV112" s="535"/>
      <c r="CW112" s="535"/>
      <c r="CX112" s="535"/>
      <c r="CY112" s="535"/>
      <c r="CZ112" s="535"/>
      <c r="DA112" s="535"/>
      <c r="DB112" s="603"/>
      <c r="DC112" s="603"/>
      <c r="DD112" s="535"/>
      <c r="DE112" s="535"/>
      <c r="DF112" s="535"/>
      <c r="DG112" s="535"/>
      <c r="DH112" s="535"/>
      <c r="DI112" s="535"/>
      <c r="DJ112" s="535"/>
      <c r="DK112" s="535"/>
      <c r="DL112" s="535"/>
      <c r="DM112" s="535"/>
      <c r="DN112" s="535"/>
      <c r="DO112" s="535"/>
      <c r="DP112" s="535"/>
      <c r="DQ112" s="535"/>
      <c r="DR112" s="535"/>
      <c r="DS112" s="535"/>
      <c r="DT112" s="535"/>
      <c r="DU112" s="535"/>
      <c r="DV112" s="535"/>
      <c r="DW112" s="535"/>
      <c r="DX112" s="535"/>
      <c r="DY112" s="535"/>
      <c r="DZ112" s="535"/>
      <c r="EA112" s="535"/>
      <c r="EB112" s="535"/>
      <c r="EC112" s="535"/>
      <c r="ED112" s="535"/>
      <c r="EE112" s="535"/>
      <c r="EF112" s="535"/>
      <c r="EG112" s="535"/>
      <c r="EH112" s="535"/>
      <c r="EI112" s="535"/>
      <c r="EJ112" s="535"/>
      <c r="EK112" s="535"/>
      <c r="EL112" s="535"/>
      <c r="EM112" s="535"/>
      <c r="EN112" s="535"/>
      <c r="EO112" s="535"/>
      <c r="EP112" s="535"/>
      <c r="EQ112" s="535"/>
      <c r="ER112" s="535"/>
      <c r="ES112" s="535"/>
      <c r="ET112" s="535"/>
      <c r="EU112" s="535"/>
      <c r="EV112" s="535"/>
      <c r="EW112" s="535"/>
      <c r="EX112" s="535"/>
      <c r="EY112" s="535"/>
      <c r="EZ112" s="535"/>
      <c r="FA112" s="535"/>
      <c r="FB112" s="535"/>
      <c r="FC112" s="535"/>
      <c r="FD112" s="535"/>
      <c r="FE112" s="535"/>
      <c r="FF112" s="535"/>
      <c r="FG112" s="535"/>
      <c r="FH112" s="535"/>
      <c r="FI112" s="535"/>
      <c r="FJ112" s="535"/>
      <c r="FK112" s="535"/>
      <c r="FL112" s="535"/>
      <c r="FM112" s="535"/>
      <c r="FN112" s="535"/>
      <c r="FO112" s="535"/>
      <c r="FP112" s="535"/>
      <c r="FQ112" s="535"/>
      <c r="FR112" s="535"/>
      <c r="FS112" s="535"/>
      <c r="FT112" s="535"/>
      <c r="FU112" s="535"/>
      <c r="FV112" s="598"/>
      <c r="FW112" s="598"/>
      <c r="FX112" s="598"/>
      <c r="FY112" s="598"/>
      <c r="FZ112" s="598"/>
      <c r="GA112" s="598"/>
      <c r="GB112" s="598"/>
      <c r="GC112" s="598"/>
      <c r="GD112" s="603"/>
      <c r="GE112" s="603"/>
      <c r="GF112" s="603"/>
      <c r="GG112" s="603"/>
      <c r="GH112" s="603"/>
      <c r="GI112" s="603"/>
      <c r="GJ112" s="603"/>
      <c r="GK112" s="598"/>
      <c r="GL112" s="535"/>
      <c r="GM112" s="535"/>
    </row>
    <row r="113" spans="2:195" s="5" customFormat="1" ht="15" customHeight="1" x14ac:dyDescent="0.25">
      <c r="B113" s="535"/>
      <c r="C113" s="535"/>
      <c r="D113" s="535"/>
      <c r="E113" s="535"/>
      <c r="F113" s="535"/>
      <c r="G113" s="535"/>
      <c r="H113" s="535"/>
      <c r="I113" s="535"/>
      <c r="J113" s="535"/>
      <c r="K113" s="535"/>
      <c r="L113" s="535"/>
      <c r="M113" s="535"/>
      <c r="N113" s="535"/>
      <c r="O113" s="535"/>
      <c r="P113" s="535"/>
      <c r="Q113" s="535"/>
      <c r="R113" s="535"/>
      <c r="S113" s="535"/>
      <c r="T113" s="535"/>
      <c r="U113" s="535"/>
      <c r="V113" s="535"/>
      <c r="W113" s="535"/>
      <c r="X113" s="535"/>
      <c r="Y113" s="535"/>
      <c r="Z113" s="535"/>
      <c r="AA113" s="535"/>
      <c r="AB113" s="535"/>
      <c r="AC113" s="535"/>
      <c r="AD113" s="535"/>
      <c r="AE113" s="535"/>
      <c r="AF113" s="535"/>
      <c r="AG113" s="535"/>
      <c r="AH113" s="535"/>
      <c r="AI113" s="535"/>
      <c r="AJ113" s="535"/>
      <c r="AK113" s="535"/>
      <c r="AL113" s="535"/>
      <c r="AM113" s="535"/>
      <c r="AN113" s="535"/>
      <c r="AO113" s="535"/>
      <c r="AP113" s="535"/>
      <c r="AQ113" s="535"/>
      <c r="AR113" s="535"/>
      <c r="AS113" s="535"/>
      <c r="AT113" s="535"/>
      <c r="AU113" s="535"/>
      <c r="AV113" s="535"/>
      <c r="AW113" s="535"/>
      <c r="AX113" s="535"/>
      <c r="AY113" s="535"/>
      <c r="AZ113" s="535"/>
      <c r="BA113" s="535"/>
      <c r="BB113" s="535"/>
      <c r="BC113" s="535"/>
      <c r="BD113" s="535"/>
      <c r="BE113" s="535"/>
      <c r="BF113" s="535"/>
      <c r="BG113" s="535"/>
      <c r="BH113" s="535"/>
      <c r="BI113" s="535"/>
      <c r="BJ113" s="535"/>
      <c r="BK113" s="535"/>
      <c r="BL113" s="535"/>
      <c r="BM113" s="535"/>
      <c r="BN113" s="535"/>
      <c r="BO113" s="535"/>
      <c r="BP113" s="535"/>
      <c r="BQ113" s="535"/>
      <c r="BR113" s="535"/>
      <c r="BS113" s="535"/>
      <c r="BT113" s="535"/>
      <c r="BU113" s="535"/>
      <c r="BV113" s="535"/>
      <c r="BW113" s="535"/>
      <c r="BX113" s="535"/>
      <c r="BY113" s="535"/>
      <c r="BZ113" s="535"/>
      <c r="CA113" s="535"/>
      <c r="CB113" s="535"/>
      <c r="CC113" s="535"/>
      <c r="CD113" s="535"/>
      <c r="CE113" s="535"/>
      <c r="CF113" s="535"/>
      <c r="CG113" s="535"/>
      <c r="CH113" s="535"/>
      <c r="CI113" s="535"/>
      <c r="CJ113" s="535"/>
      <c r="CK113" s="535"/>
      <c r="CL113" s="535"/>
      <c r="CM113" s="535"/>
      <c r="CN113" s="535"/>
      <c r="CO113" s="535"/>
      <c r="CP113" s="535"/>
      <c r="CQ113" s="535"/>
      <c r="CR113" s="535"/>
      <c r="CS113" s="535"/>
      <c r="CT113" s="535"/>
      <c r="CU113" s="535"/>
      <c r="CV113" s="535"/>
      <c r="CW113" s="535"/>
      <c r="CX113" s="535"/>
      <c r="CY113" s="535"/>
      <c r="CZ113" s="535"/>
      <c r="DA113" s="535"/>
      <c r="DB113" s="603"/>
      <c r="DC113" s="603"/>
      <c r="DD113" s="535"/>
      <c r="DE113" s="535"/>
      <c r="DF113" s="535"/>
      <c r="DG113" s="535"/>
      <c r="DH113" s="535"/>
      <c r="DI113" s="535"/>
      <c r="DJ113" s="535"/>
      <c r="DK113" s="535"/>
      <c r="DL113" s="535"/>
      <c r="DM113" s="535"/>
      <c r="DN113" s="535"/>
      <c r="DO113" s="535"/>
      <c r="DP113" s="535"/>
      <c r="DQ113" s="535"/>
      <c r="DR113" s="535"/>
      <c r="DS113" s="535"/>
      <c r="DT113" s="535"/>
      <c r="DU113" s="535"/>
      <c r="DV113" s="535"/>
      <c r="DW113" s="535"/>
      <c r="DX113" s="535"/>
      <c r="DY113" s="535"/>
      <c r="DZ113" s="535"/>
      <c r="EA113" s="535"/>
      <c r="EB113" s="535"/>
      <c r="EC113" s="535"/>
      <c r="ED113" s="535"/>
      <c r="EE113" s="535"/>
      <c r="EF113" s="535"/>
      <c r="EG113" s="535"/>
      <c r="EH113" s="535"/>
      <c r="EI113" s="535"/>
      <c r="EJ113" s="535"/>
      <c r="EK113" s="535"/>
      <c r="EL113" s="535"/>
      <c r="EM113" s="535"/>
      <c r="EN113" s="535"/>
      <c r="EO113" s="535"/>
      <c r="EP113" s="535"/>
      <c r="EQ113" s="535"/>
      <c r="ER113" s="535"/>
      <c r="ES113" s="535"/>
      <c r="ET113" s="535"/>
      <c r="EU113" s="535"/>
      <c r="EV113" s="535"/>
      <c r="EW113" s="535"/>
      <c r="EX113" s="535"/>
      <c r="EY113" s="535"/>
      <c r="EZ113" s="535"/>
      <c r="FA113" s="535"/>
      <c r="FB113" s="535"/>
      <c r="FC113" s="535"/>
      <c r="FD113" s="535"/>
      <c r="FE113" s="535"/>
      <c r="FF113" s="535"/>
      <c r="FG113" s="535"/>
      <c r="FH113" s="535"/>
      <c r="FI113" s="535"/>
      <c r="FJ113" s="535"/>
      <c r="FK113" s="535"/>
      <c r="FL113" s="535"/>
      <c r="FM113" s="535"/>
      <c r="FN113" s="535"/>
      <c r="FO113" s="535"/>
      <c r="FP113" s="535"/>
      <c r="FQ113" s="535"/>
      <c r="FR113" s="535"/>
      <c r="FS113" s="535"/>
      <c r="FT113" s="535"/>
      <c r="FU113" s="535"/>
      <c r="FV113" s="598"/>
      <c r="FW113" s="598"/>
      <c r="FX113" s="598"/>
      <c r="FY113" s="598"/>
      <c r="FZ113" s="598"/>
      <c r="GA113" s="598"/>
      <c r="GB113" s="598"/>
      <c r="GC113" s="598"/>
      <c r="GD113" s="603"/>
      <c r="GE113" s="603"/>
      <c r="GF113" s="603"/>
      <c r="GG113" s="603"/>
      <c r="GH113" s="603"/>
      <c r="GI113" s="603"/>
      <c r="GJ113" s="603"/>
      <c r="GK113" s="598"/>
      <c r="GL113" s="535"/>
      <c r="GM113" s="535"/>
    </row>
    <row r="114" spans="2:195" s="5" customFormat="1" ht="15" customHeight="1" x14ac:dyDescent="0.25">
      <c r="B114" s="535"/>
      <c r="C114" s="535"/>
      <c r="D114" s="535"/>
      <c r="E114" s="535"/>
      <c r="F114" s="535"/>
      <c r="G114" s="535"/>
      <c r="H114" s="535"/>
      <c r="I114" s="535"/>
      <c r="J114" s="535"/>
      <c r="K114" s="535"/>
      <c r="L114" s="535"/>
      <c r="M114" s="535"/>
      <c r="N114" s="535"/>
      <c r="O114" s="535"/>
      <c r="P114" s="535"/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  <c r="AE114" s="535"/>
      <c r="AF114" s="535"/>
      <c r="AG114" s="535"/>
      <c r="AH114" s="535"/>
      <c r="AI114" s="535"/>
      <c r="AJ114" s="535"/>
      <c r="AK114" s="535"/>
      <c r="AL114" s="535"/>
      <c r="AM114" s="535"/>
      <c r="AN114" s="535"/>
      <c r="AO114" s="535"/>
      <c r="AP114" s="535"/>
      <c r="AQ114" s="535"/>
      <c r="AR114" s="535"/>
      <c r="AS114" s="535"/>
      <c r="AT114" s="535"/>
      <c r="AU114" s="535"/>
      <c r="AV114" s="535"/>
      <c r="AW114" s="535"/>
      <c r="AX114" s="535"/>
      <c r="AY114" s="535"/>
      <c r="AZ114" s="535"/>
      <c r="BA114" s="535"/>
      <c r="BB114" s="535"/>
      <c r="BC114" s="535"/>
      <c r="BD114" s="535"/>
      <c r="BE114" s="535"/>
      <c r="BF114" s="535"/>
      <c r="BG114" s="535"/>
      <c r="BH114" s="535"/>
      <c r="BI114" s="535"/>
      <c r="BJ114" s="535"/>
      <c r="BK114" s="535"/>
      <c r="BL114" s="535"/>
      <c r="BM114" s="535"/>
      <c r="BN114" s="535"/>
      <c r="BO114" s="535"/>
      <c r="BP114" s="535"/>
      <c r="BQ114" s="535"/>
      <c r="BR114" s="535"/>
      <c r="BS114" s="535"/>
      <c r="BT114" s="535"/>
      <c r="BU114" s="535"/>
      <c r="BV114" s="535"/>
      <c r="BW114" s="535"/>
      <c r="BX114" s="535"/>
      <c r="BY114" s="535"/>
      <c r="BZ114" s="535"/>
      <c r="CA114" s="535"/>
      <c r="CB114" s="535"/>
      <c r="CC114" s="535"/>
      <c r="CD114" s="535"/>
      <c r="CE114" s="535"/>
      <c r="CF114" s="535"/>
      <c r="CG114" s="535"/>
      <c r="CH114" s="535"/>
      <c r="CI114" s="535"/>
      <c r="CJ114" s="535"/>
      <c r="CK114" s="535"/>
      <c r="CL114" s="535"/>
      <c r="CM114" s="535"/>
      <c r="CN114" s="535"/>
      <c r="CO114" s="535"/>
      <c r="CP114" s="535"/>
      <c r="CQ114" s="535"/>
      <c r="CR114" s="535"/>
      <c r="CS114" s="535"/>
      <c r="CT114" s="535"/>
      <c r="CU114" s="535"/>
      <c r="CV114" s="535"/>
      <c r="CW114" s="535"/>
      <c r="CX114" s="535"/>
      <c r="CY114" s="535"/>
      <c r="CZ114" s="535"/>
      <c r="DA114" s="535"/>
      <c r="DB114" s="603"/>
      <c r="DC114" s="603"/>
      <c r="DD114" s="535"/>
      <c r="DE114" s="535"/>
      <c r="DF114" s="535"/>
      <c r="DG114" s="535"/>
      <c r="DH114" s="535"/>
      <c r="DI114" s="535"/>
      <c r="DJ114" s="535"/>
      <c r="DK114" s="535"/>
      <c r="DL114" s="535"/>
      <c r="DM114" s="535"/>
      <c r="DN114" s="535"/>
      <c r="DO114" s="535"/>
      <c r="DP114" s="535"/>
      <c r="DQ114" s="535"/>
      <c r="DR114" s="535"/>
      <c r="DS114" s="535"/>
      <c r="DT114" s="535"/>
      <c r="DU114" s="535"/>
      <c r="DV114" s="535"/>
      <c r="DW114" s="535"/>
      <c r="DX114" s="535"/>
      <c r="DY114" s="535"/>
      <c r="DZ114" s="535"/>
      <c r="EA114" s="535"/>
      <c r="EB114" s="535"/>
      <c r="EC114" s="535"/>
      <c r="ED114" s="535"/>
      <c r="EE114" s="535"/>
      <c r="EF114" s="535"/>
      <c r="EG114" s="535"/>
      <c r="EH114" s="535"/>
      <c r="EI114" s="535"/>
      <c r="EJ114" s="535"/>
      <c r="EK114" s="535"/>
      <c r="EL114" s="535"/>
      <c r="EM114" s="535"/>
      <c r="EN114" s="535"/>
      <c r="EO114" s="535"/>
      <c r="EP114" s="535"/>
      <c r="EQ114" s="535"/>
      <c r="ER114" s="535"/>
      <c r="ES114" s="535"/>
      <c r="ET114" s="535"/>
      <c r="EU114" s="535"/>
      <c r="EV114" s="535"/>
      <c r="EW114" s="535"/>
      <c r="EX114" s="535"/>
      <c r="EY114" s="535"/>
      <c r="EZ114" s="535"/>
      <c r="FA114" s="535"/>
      <c r="FB114" s="535"/>
      <c r="FC114" s="535"/>
      <c r="FD114" s="535"/>
      <c r="FE114" s="535"/>
      <c r="FF114" s="535"/>
      <c r="FG114" s="535"/>
      <c r="FH114" s="535"/>
      <c r="FI114" s="535"/>
      <c r="FJ114" s="535"/>
      <c r="FK114" s="535"/>
      <c r="FL114" s="535"/>
      <c r="FM114" s="535"/>
      <c r="FN114" s="535"/>
      <c r="FO114" s="535"/>
      <c r="FP114" s="535"/>
      <c r="FQ114" s="535"/>
      <c r="FR114" s="535"/>
      <c r="FS114" s="535"/>
      <c r="FT114" s="535"/>
      <c r="FU114" s="535"/>
      <c r="FV114" s="598"/>
      <c r="FW114" s="598"/>
      <c r="FX114" s="598"/>
      <c r="FY114" s="598"/>
      <c r="FZ114" s="598"/>
      <c r="GA114" s="598"/>
      <c r="GB114" s="598"/>
      <c r="GC114" s="598"/>
      <c r="GD114" s="603"/>
      <c r="GE114" s="603"/>
      <c r="GF114" s="603"/>
      <c r="GG114" s="603"/>
      <c r="GH114" s="603"/>
      <c r="GI114" s="603"/>
      <c r="GJ114" s="603"/>
      <c r="GK114" s="598"/>
      <c r="GL114" s="535"/>
      <c r="GM114" s="535"/>
    </row>
    <row r="115" spans="2:195" s="5" customFormat="1" ht="15" customHeight="1" x14ac:dyDescent="0.25">
      <c r="B115" s="535"/>
      <c r="C115" s="535"/>
      <c r="D115" s="535"/>
      <c r="E115" s="535"/>
      <c r="F115" s="535"/>
      <c r="G115" s="535"/>
      <c r="H115" s="535"/>
      <c r="I115" s="535"/>
      <c r="J115" s="535"/>
      <c r="K115" s="535"/>
      <c r="L115" s="535"/>
      <c r="M115" s="535"/>
      <c r="N115" s="535"/>
      <c r="O115" s="535"/>
      <c r="P115" s="535"/>
      <c r="Q115" s="535"/>
      <c r="R115" s="535"/>
      <c r="S115" s="535"/>
      <c r="T115" s="535"/>
      <c r="U115" s="535"/>
      <c r="V115" s="535"/>
      <c r="W115" s="535"/>
      <c r="X115" s="535"/>
      <c r="Y115" s="535"/>
      <c r="Z115" s="535"/>
      <c r="AA115" s="535"/>
      <c r="AB115" s="535"/>
      <c r="AC115" s="535"/>
      <c r="AD115" s="535"/>
      <c r="AE115" s="535"/>
      <c r="AF115" s="535"/>
      <c r="AG115" s="535"/>
      <c r="AH115" s="535"/>
      <c r="AI115" s="535"/>
      <c r="AJ115" s="535"/>
      <c r="AK115" s="535"/>
      <c r="AL115" s="535"/>
      <c r="AM115" s="535"/>
      <c r="AN115" s="535"/>
      <c r="AO115" s="535"/>
      <c r="AP115" s="535"/>
      <c r="AQ115" s="535"/>
      <c r="AR115" s="535"/>
      <c r="AS115" s="535"/>
      <c r="AT115" s="535"/>
      <c r="AU115" s="535"/>
      <c r="AV115" s="535"/>
      <c r="AW115" s="535"/>
      <c r="AX115" s="535"/>
      <c r="AY115" s="535"/>
      <c r="AZ115" s="535"/>
      <c r="BA115" s="535"/>
      <c r="BB115" s="535"/>
      <c r="BC115" s="535"/>
      <c r="BD115" s="535"/>
      <c r="BE115" s="535"/>
      <c r="BF115" s="535"/>
      <c r="BG115" s="535"/>
      <c r="BH115" s="535"/>
      <c r="BI115" s="535"/>
      <c r="BJ115" s="535"/>
      <c r="BK115" s="535"/>
      <c r="BL115" s="535"/>
      <c r="BM115" s="535"/>
      <c r="BN115" s="535"/>
      <c r="BO115" s="535"/>
      <c r="BP115" s="535"/>
      <c r="BQ115" s="535"/>
      <c r="BR115" s="535"/>
      <c r="BS115" s="535"/>
      <c r="BT115" s="535"/>
      <c r="BU115" s="535"/>
      <c r="BV115" s="535"/>
      <c r="BW115" s="535"/>
      <c r="BX115" s="535"/>
      <c r="BY115" s="535"/>
      <c r="BZ115" s="535"/>
      <c r="CA115" s="535"/>
      <c r="CB115" s="535"/>
      <c r="CC115" s="535"/>
      <c r="CD115" s="535"/>
      <c r="CE115" s="535"/>
      <c r="CF115" s="535"/>
      <c r="CG115" s="535"/>
      <c r="CH115" s="535"/>
      <c r="CI115" s="535"/>
      <c r="CJ115" s="535"/>
      <c r="CK115" s="535"/>
      <c r="CL115" s="535"/>
      <c r="CM115" s="535"/>
      <c r="CN115" s="535"/>
      <c r="CO115" s="535"/>
      <c r="CP115" s="535"/>
      <c r="CQ115" s="535"/>
      <c r="CR115" s="535"/>
      <c r="CS115" s="535"/>
      <c r="CT115" s="535"/>
      <c r="CU115" s="535"/>
      <c r="CV115" s="535"/>
      <c r="CW115" s="535"/>
      <c r="CX115" s="535"/>
      <c r="CY115" s="535"/>
      <c r="CZ115" s="535"/>
      <c r="DA115" s="535"/>
      <c r="DB115" s="603"/>
      <c r="DC115" s="603"/>
      <c r="DD115" s="535"/>
      <c r="DE115" s="535"/>
      <c r="DF115" s="535"/>
      <c r="DG115" s="535"/>
      <c r="DH115" s="535"/>
      <c r="DI115" s="535"/>
      <c r="DJ115" s="535"/>
      <c r="DK115" s="535"/>
      <c r="DL115" s="535"/>
      <c r="DM115" s="535"/>
      <c r="DN115" s="535"/>
      <c r="DO115" s="535"/>
      <c r="DP115" s="535"/>
      <c r="DQ115" s="535"/>
      <c r="DR115" s="535"/>
      <c r="DS115" s="535"/>
      <c r="DT115" s="535"/>
      <c r="DU115" s="535"/>
      <c r="DV115" s="535"/>
      <c r="DW115" s="535"/>
      <c r="DX115" s="535"/>
      <c r="DY115" s="535"/>
      <c r="DZ115" s="535"/>
      <c r="EA115" s="535"/>
      <c r="EB115" s="535"/>
      <c r="EC115" s="535"/>
      <c r="ED115" s="535"/>
      <c r="EE115" s="535"/>
      <c r="EF115" s="535"/>
      <c r="EG115" s="535"/>
      <c r="EH115" s="535"/>
      <c r="EI115" s="535"/>
      <c r="EJ115" s="535"/>
      <c r="EK115" s="535"/>
      <c r="EL115" s="535"/>
      <c r="EM115" s="535"/>
      <c r="EN115" s="535"/>
      <c r="EO115" s="535"/>
      <c r="EP115" s="535"/>
      <c r="EQ115" s="535"/>
      <c r="ER115" s="535"/>
      <c r="ES115" s="535"/>
      <c r="ET115" s="535"/>
      <c r="EU115" s="535"/>
      <c r="EV115" s="535"/>
      <c r="EW115" s="535"/>
      <c r="EX115" s="535"/>
      <c r="EY115" s="535"/>
      <c r="EZ115" s="535"/>
      <c r="FA115" s="535"/>
      <c r="FB115" s="535"/>
      <c r="FC115" s="535"/>
      <c r="FD115" s="535"/>
      <c r="FE115" s="535"/>
      <c r="FF115" s="535"/>
      <c r="FG115" s="535"/>
      <c r="FH115" s="535"/>
      <c r="FI115" s="535"/>
      <c r="FJ115" s="535"/>
      <c r="FK115" s="535"/>
      <c r="FL115" s="535"/>
      <c r="FM115" s="535"/>
      <c r="FN115" s="535"/>
      <c r="FO115" s="535"/>
      <c r="FP115" s="535"/>
      <c r="FQ115" s="535"/>
      <c r="FR115" s="535"/>
      <c r="FS115" s="535"/>
      <c r="FT115" s="535"/>
      <c r="FU115" s="535"/>
      <c r="FV115" s="598"/>
      <c r="FW115" s="598"/>
      <c r="FX115" s="598"/>
      <c r="FY115" s="598"/>
      <c r="FZ115" s="598"/>
      <c r="GA115" s="598"/>
      <c r="GB115" s="598"/>
      <c r="GC115" s="598"/>
      <c r="GD115" s="603"/>
      <c r="GE115" s="603"/>
      <c r="GF115" s="603"/>
      <c r="GG115" s="603"/>
      <c r="GH115" s="603"/>
      <c r="GI115" s="603"/>
      <c r="GJ115" s="603"/>
      <c r="GK115" s="598"/>
      <c r="GL115" s="535"/>
      <c r="GM115" s="535"/>
    </row>
    <row r="116" spans="2:195" s="5" customFormat="1" ht="15" customHeight="1" x14ac:dyDescent="0.25">
      <c r="B116" s="535"/>
      <c r="C116" s="535"/>
      <c r="D116" s="535"/>
      <c r="E116" s="535"/>
      <c r="F116" s="535"/>
      <c r="G116" s="535"/>
      <c r="H116" s="535"/>
      <c r="I116" s="535"/>
      <c r="J116" s="535"/>
      <c r="K116" s="535"/>
      <c r="L116" s="535"/>
      <c r="M116" s="535"/>
      <c r="N116" s="535"/>
      <c r="O116" s="535"/>
      <c r="P116" s="535"/>
      <c r="Q116" s="535"/>
      <c r="R116" s="535"/>
      <c r="S116" s="535"/>
      <c r="T116" s="535"/>
      <c r="U116" s="535"/>
      <c r="V116" s="535"/>
      <c r="W116" s="535"/>
      <c r="X116" s="535"/>
      <c r="Y116" s="535"/>
      <c r="Z116" s="535"/>
      <c r="AA116" s="535"/>
      <c r="AB116" s="535"/>
      <c r="AC116" s="535"/>
      <c r="AD116" s="535"/>
      <c r="AE116" s="535"/>
      <c r="AF116" s="535"/>
      <c r="AG116" s="535"/>
      <c r="AH116" s="535"/>
      <c r="AI116" s="535"/>
      <c r="AJ116" s="535"/>
      <c r="AK116" s="535"/>
      <c r="AL116" s="535"/>
      <c r="AM116" s="535"/>
      <c r="AN116" s="535"/>
      <c r="AO116" s="535"/>
      <c r="AP116" s="535"/>
      <c r="AQ116" s="535"/>
      <c r="AR116" s="535"/>
      <c r="AS116" s="535"/>
      <c r="AT116" s="535"/>
      <c r="AU116" s="535"/>
      <c r="AV116" s="535"/>
      <c r="AW116" s="535"/>
      <c r="AX116" s="535"/>
      <c r="AY116" s="535"/>
      <c r="AZ116" s="535"/>
      <c r="BA116" s="535"/>
      <c r="BB116" s="535"/>
      <c r="BC116" s="535"/>
      <c r="BD116" s="535"/>
      <c r="BE116" s="535"/>
      <c r="BF116" s="535"/>
      <c r="BG116" s="535"/>
      <c r="BH116" s="535"/>
      <c r="BI116" s="535"/>
      <c r="BJ116" s="535"/>
      <c r="BK116" s="535"/>
      <c r="BL116" s="535"/>
      <c r="BM116" s="535"/>
      <c r="BN116" s="535"/>
      <c r="BO116" s="535"/>
      <c r="BP116" s="535"/>
      <c r="BQ116" s="535"/>
      <c r="BR116" s="535"/>
      <c r="BS116" s="535"/>
      <c r="BT116" s="535"/>
      <c r="BU116" s="535"/>
      <c r="BV116" s="535"/>
      <c r="BW116" s="535"/>
      <c r="BX116" s="535"/>
      <c r="BY116" s="535"/>
      <c r="BZ116" s="535"/>
      <c r="CA116" s="535"/>
      <c r="CB116" s="535"/>
      <c r="CC116" s="535"/>
      <c r="CD116" s="535"/>
      <c r="CE116" s="535"/>
      <c r="CF116" s="535"/>
      <c r="CG116" s="535"/>
      <c r="CH116" s="535"/>
      <c r="CI116" s="535"/>
      <c r="CJ116" s="535"/>
      <c r="CK116" s="535"/>
      <c r="CL116" s="535"/>
      <c r="CM116" s="535"/>
      <c r="CN116" s="535"/>
      <c r="CO116" s="535"/>
      <c r="CP116" s="535"/>
      <c r="CQ116" s="535"/>
      <c r="CR116" s="535"/>
      <c r="CS116" s="535"/>
      <c r="CT116" s="535"/>
      <c r="CU116" s="535"/>
      <c r="CV116" s="535"/>
      <c r="CW116" s="535"/>
      <c r="CX116" s="535"/>
      <c r="CY116" s="535"/>
      <c r="CZ116" s="535"/>
      <c r="DA116" s="535"/>
      <c r="DB116" s="603"/>
      <c r="DC116" s="603"/>
      <c r="DD116" s="535"/>
      <c r="DE116" s="535"/>
      <c r="DF116" s="535"/>
      <c r="DG116" s="535"/>
      <c r="DH116" s="535"/>
      <c r="DI116" s="535"/>
      <c r="DJ116" s="535"/>
      <c r="DK116" s="535"/>
      <c r="DL116" s="535"/>
      <c r="DM116" s="535"/>
      <c r="DN116" s="535"/>
      <c r="DO116" s="535"/>
      <c r="DP116" s="535"/>
      <c r="DQ116" s="535"/>
      <c r="DR116" s="535"/>
      <c r="DS116" s="535"/>
      <c r="DT116" s="535"/>
      <c r="DU116" s="535"/>
      <c r="DV116" s="535"/>
      <c r="DW116" s="535"/>
      <c r="DX116" s="535"/>
      <c r="DY116" s="535"/>
      <c r="DZ116" s="535"/>
      <c r="EA116" s="535"/>
      <c r="EB116" s="535"/>
      <c r="EC116" s="535"/>
      <c r="ED116" s="535"/>
      <c r="EE116" s="535"/>
      <c r="EF116" s="535"/>
      <c r="EG116" s="535"/>
      <c r="EH116" s="535"/>
      <c r="EI116" s="535"/>
      <c r="EJ116" s="535"/>
      <c r="EK116" s="535"/>
      <c r="EL116" s="535"/>
      <c r="EM116" s="535"/>
      <c r="EN116" s="535"/>
      <c r="EO116" s="535"/>
      <c r="EP116" s="535"/>
      <c r="EQ116" s="535"/>
      <c r="ER116" s="535"/>
      <c r="ES116" s="535"/>
      <c r="ET116" s="535"/>
      <c r="EU116" s="535"/>
      <c r="EV116" s="535"/>
      <c r="EW116" s="535"/>
      <c r="EX116" s="535"/>
      <c r="EY116" s="535"/>
      <c r="EZ116" s="535"/>
      <c r="FA116" s="535"/>
      <c r="FB116" s="535"/>
      <c r="FC116" s="535"/>
      <c r="FD116" s="535"/>
      <c r="FE116" s="535"/>
      <c r="FF116" s="535"/>
      <c r="FG116" s="535"/>
      <c r="FH116" s="535"/>
      <c r="FI116" s="535"/>
      <c r="FJ116" s="535"/>
      <c r="FK116" s="535"/>
      <c r="FL116" s="535"/>
      <c r="FM116" s="535"/>
      <c r="FN116" s="535"/>
      <c r="FO116" s="535"/>
      <c r="FP116" s="535"/>
      <c r="FQ116" s="535"/>
      <c r="FR116" s="535"/>
      <c r="FS116" s="535"/>
      <c r="FT116" s="535"/>
      <c r="FU116" s="535"/>
      <c r="FV116" s="598"/>
      <c r="FW116" s="598"/>
      <c r="FX116" s="598"/>
      <c r="FY116" s="598"/>
      <c r="FZ116" s="598"/>
      <c r="GA116" s="598"/>
      <c r="GB116" s="598"/>
      <c r="GC116" s="598"/>
      <c r="GD116" s="603"/>
      <c r="GE116" s="603"/>
      <c r="GF116" s="603"/>
      <c r="GG116" s="603"/>
      <c r="GH116" s="603"/>
      <c r="GI116" s="603"/>
      <c r="GJ116" s="603"/>
      <c r="GK116" s="598"/>
      <c r="GL116" s="535"/>
      <c r="GM116" s="535"/>
    </row>
    <row r="117" spans="2:195" s="5" customFormat="1" ht="15" customHeight="1" x14ac:dyDescent="0.25">
      <c r="B117" s="535"/>
      <c r="C117" s="535"/>
      <c r="D117" s="535"/>
      <c r="E117" s="535"/>
      <c r="F117" s="535"/>
      <c r="G117" s="535"/>
      <c r="H117" s="535"/>
      <c r="I117" s="535"/>
      <c r="J117" s="535"/>
      <c r="K117" s="535"/>
      <c r="L117" s="535"/>
      <c r="M117" s="535"/>
      <c r="N117" s="535"/>
      <c r="O117" s="535"/>
      <c r="P117" s="535"/>
      <c r="Q117" s="535"/>
      <c r="R117" s="535"/>
      <c r="S117" s="535"/>
      <c r="T117" s="535"/>
      <c r="U117" s="535"/>
      <c r="V117" s="535"/>
      <c r="W117" s="535"/>
      <c r="X117" s="535"/>
      <c r="Y117" s="535"/>
      <c r="Z117" s="535"/>
      <c r="AA117" s="535"/>
      <c r="AB117" s="535"/>
      <c r="AC117" s="535"/>
      <c r="AD117" s="535"/>
      <c r="AE117" s="535"/>
      <c r="AF117" s="535"/>
      <c r="AG117" s="535"/>
      <c r="AH117" s="535"/>
      <c r="AI117" s="535"/>
      <c r="AJ117" s="535"/>
      <c r="AK117" s="535"/>
      <c r="AL117" s="535"/>
      <c r="AM117" s="535"/>
      <c r="AN117" s="535"/>
      <c r="AO117" s="535"/>
      <c r="AP117" s="535"/>
      <c r="AQ117" s="535"/>
      <c r="AR117" s="535"/>
      <c r="AS117" s="535"/>
      <c r="AT117" s="535"/>
      <c r="AU117" s="535"/>
      <c r="AV117" s="535"/>
      <c r="AW117" s="535"/>
      <c r="AX117" s="535"/>
      <c r="AY117" s="535"/>
      <c r="AZ117" s="535"/>
      <c r="BA117" s="535"/>
      <c r="BB117" s="535"/>
      <c r="BC117" s="535"/>
      <c r="BD117" s="535"/>
      <c r="BE117" s="535"/>
      <c r="BF117" s="535"/>
      <c r="BG117" s="535"/>
      <c r="BH117" s="535"/>
      <c r="BI117" s="535"/>
      <c r="BJ117" s="535"/>
      <c r="BK117" s="535"/>
      <c r="BL117" s="535"/>
      <c r="BM117" s="535"/>
      <c r="BN117" s="535"/>
      <c r="BO117" s="535"/>
      <c r="BP117" s="535"/>
      <c r="BQ117" s="535"/>
      <c r="BR117" s="535"/>
      <c r="BS117" s="535"/>
      <c r="BT117" s="535"/>
      <c r="BU117" s="535"/>
      <c r="BV117" s="535"/>
      <c r="BW117" s="535"/>
      <c r="BX117" s="535"/>
      <c r="BY117" s="535"/>
      <c r="BZ117" s="535"/>
      <c r="CA117" s="535"/>
      <c r="CB117" s="535"/>
      <c r="CC117" s="535"/>
      <c r="CD117" s="535"/>
      <c r="CE117" s="535"/>
      <c r="CF117" s="535"/>
      <c r="CG117" s="535"/>
      <c r="CH117" s="535"/>
      <c r="CI117" s="535"/>
      <c r="CJ117" s="535"/>
      <c r="CK117" s="535"/>
      <c r="CL117" s="535"/>
      <c r="CM117" s="535"/>
      <c r="CN117" s="535"/>
      <c r="CO117" s="535"/>
      <c r="CP117" s="535"/>
      <c r="CQ117" s="535"/>
      <c r="CR117" s="535"/>
      <c r="CS117" s="535"/>
      <c r="CT117" s="535"/>
      <c r="CU117" s="535"/>
      <c r="CV117" s="535"/>
      <c r="CW117" s="535"/>
      <c r="CX117" s="535"/>
      <c r="CY117" s="535"/>
      <c r="CZ117" s="535"/>
      <c r="DA117" s="535"/>
      <c r="DB117" s="603"/>
      <c r="DC117" s="603"/>
      <c r="DD117" s="535"/>
      <c r="DE117" s="535"/>
      <c r="DF117" s="535"/>
      <c r="DG117" s="535"/>
      <c r="DH117" s="535"/>
      <c r="DI117" s="535"/>
      <c r="DJ117" s="535"/>
      <c r="DK117" s="535"/>
      <c r="DL117" s="535"/>
      <c r="DM117" s="535"/>
      <c r="DN117" s="535"/>
      <c r="DO117" s="535"/>
      <c r="DP117" s="535"/>
      <c r="DQ117" s="535"/>
      <c r="DR117" s="535"/>
      <c r="DS117" s="535"/>
      <c r="DT117" s="535"/>
      <c r="DU117" s="535"/>
      <c r="DV117" s="535"/>
      <c r="DW117" s="535"/>
      <c r="DX117" s="535"/>
      <c r="DY117" s="535"/>
      <c r="DZ117" s="535"/>
      <c r="EA117" s="535"/>
      <c r="EB117" s="535"/>
      <c r="EC117" s="535"/>
      <c r="ED117" s="535"/>
      <c r="EE117" s="535"/>
      <c r="EF117" s="535"/>
      <c r="EG117" s="535"/>
      <c r="EH117" s="535"/>
      <c r="EI117" s="535"/>
      <c r="EJ117" s="535"/>
      <c r="EK117" s="535"/>
      <c r="EL117" s="535"/>
      <c r="EM117" s="535"/>
      <c r="EN117" s="535"/>
      <c r="EO117" s="535"/>
      <c r="EP117" s="535"/>
      <c r="EQ117" s="535"/>
      <c r="ER117" s="535"/>
      <c r="ES117" s="535"/>
      <c r="ET117" s="535"/>
      <c r="EU117" s="535"/>
      <c r="EV117" s="535"/>
      <c r="EW117" s="535"/>
      <c r="EX117" s="535"/>
      <c r="EY117" s="535"/>
      <c r="EZ117" s="535"/>
      <c r="FA117" s="535"/>
      <c r="FB117" s="535"/>
      <c r="FC117" s="535"/>
      <c r="FD117" s="535"/>
      <c r="FE117" s="535"/>
      <c r="FF117" s="535"/>
      <c r="FG117" s="535"/>
      <c r="FH117" s="535"/>
      <c r="FI117" s="535"/>
      <c r="FJ117" s="535"/>
      <c r="FK117" s="535"/>
      <c r="FL117" s="535"/>
      <c r="FM117" s="535"/>
      <c r="FN117" s="535"/>
      <c r="FO117" s="535"/>
      <c r="FP117" s="535"/>
      <c r="FQ117" s="535"/>
      <c r="FR117" s="535"/>
      <c r="FS117" s="535"/>
      <c r="FT117" s="535"/>
      <c r="FU117" s="535"/>
      <c r="FV117" s="598"/>
      <c r="FW117" s="598"/>
      <c r="FX117" s="598"/>
      <c r="FY117" s="598"/>
      <c r="FZ117" s="598"/>
      <c r="GA117" s="598"/>
      <c r="GB117" s="598"/>
      <c r="GC117" s="598"/>
      <c r="GD117" s="603"/>
      <c r="GE117" s="603"/>
      <c r="GF117" s="603"/>
      <c r="GG117" s="603"/>
      <c r="GH117" s="603"/>
      <c r="GI117" s="603"/>
      <c r="GJ117" s="603"/>
      <c r="GK117" s="598"/>
      <c r="GL117" s="535"/>
      <c r="GM117" s="535"/>
    </row>
    <row r="118" spans="2:195" s="5" customFormat="1" ht="15" customHeight="1" x14ac:dyDescent="0.25">
      <c r="B118" s="535"/>
      <c r="C118" s="535"/>
      <c r="D118" s="535"/>
      <c r="E118" s="535"/>
      <c r="F118" s="535"/>
      <c r="G118" s="535"/>
      <c r="H118" s="535"/>
      <c r="I118" s="535"/>
      <c r="J118" s="535"/>
      <c r="K118" s="535"/>
      <c r="L118" s="535"/>
      <c r="M118" s="535"/>
      <c r="N118" s="535"/>
      <c r="O118" s="535"/>
      <c r="P118" s="535"/>
      <c r="Q118" s="535"/>
      <c r="R118" s="535"/>
      <c r="S118" s="535"/>
      <c r="T118" s="535"/>
      <c r="U118" s="535"/>
      <c r="V118" s="535"/>
      <c r="W118" s="535"/>
      <c r="X118" s="535"/>
      <c r="Y118" s="535"/>
      <c r="Z118" s="535"/>
      <c r="AA118" s="535"/>
      <c r="AB118" s="535"/>
      <c r="AC118" s="535"/>
      <c r="AD118" s="535"/>
      <c r="AE118" s="535"/>
      <c r="AF118" s="535"/>
      <c r="AG118" s="535"/>
      <c r="AH118" s="535"/>
      <c r="AI118" s="535"/>
      <c r="AJ118" s="535"/>
      <c r="AK118" s="535"/>
      <c r="AL118" s="535"/>
      <c r="AM118" s="535"/>
      <c r="AN118" s="535"/>
      <c r="AO118" s="535"/>
      <c r="AP118" s="535"/>
      <c r="AQ118" s="535"/>
      <c r="AR118" s="535"/>
      <c r="AS118" s="535"/>
      <c r="AT118" s="535"/>
      <c r="AU118" s="535"/>
      <c r="AV118" s="535"/>
      <c r="AW118" s="535"/>
      <c r="AX118" s="535"/>
      <c r="AY118" s="535"/>
      <c r="AZ118" s="535"/>
      <c r="BA118" s="535"/>
      <c r="BB118" s="535"/>
      <c r="BC118" s="535"/>
      <c r="BD118" s="535"/>
      <c r="BE118" s="535"/>
      <c r="BF118" s="535"/>
      <c r="BG118" s="535"/>
      <c r="BH118" s="535"/>
      <c r="BI118" s="535"/>
      <c r="BJ118" s="535"/>
      <c r="BK118" s="535"/>
      <c r="BL118" s="535"/>
      <c r="BM118" s="535"/>
      <c r="BN118" s="535"/>
      <c r="BO118" s="535"/>
      <c r="BP118" s="535"/>
      <c r="BQ118" s="535"/>
      <c r="BR118" s="535"/>
      <c r="BS118" s="535"/>
      <c r="BT118" s="535"/>
      <c r="BU118" s="535"/>
      <c r="BV118" s="535"/>
      <c r="BW118" s="535"/>
      <c r="BX118" s="535"/>
      <c r="BY118" s="535"/>
      <c r="BZ118" s="535"/>
      <c r="CA118" s="535"/>
      <c r="CB118" s="535"/>
      <c r="CC118" s="535"/>
      <c r="CD118" s="535"/>
      <c r="CE118" s="535"/>
      <c r="CF118" s="535"/>
      <c r="CG118" s="535"/>
      <c r="CH118" s="535"/>
      <c r="CI118" s="535"/>
      <c r="CJ118" s="535"/>
      <c r="CK118" s="535"/>
      <c r="CL118" s="535"/>
      <c r="CM118" s="535"/>
      <c r="CN118" s="535"/>
      <c r="CO118" s="535"/>
      <c r="CP118" s="535"/>
      <c r="CQ118" s="535"/>
      <c r="CR118" s="535"/>
      <c r="CS118" s="535"/>
      <c r="CT118" s="535"/>
      <c r="CU118" s="535"/>
      <c r="CV118" s="535"/>
      <c r="CW118" s="535"/>
      <c r="CX118" s="535"/>
      <c r="CY118" s="535"/>
      <c r="CZ118" s="535"/>
      <c r="DA118" s="535"/>
      <c r="DB118" s="603"/>
      <c r="DC118" s="603"/>
      <c r="DD118" s="535"/>
      <c r="DE118" s="535"/>
      <c r="DF118" s="535"/>
      <c r="DG118" s="535"/>
      <c r="DH118" s="535"/>
      <c r="DI118" s="535"/>
      <c r="DJ118" s="535"/>
      <c r="DK118" s="535"/>
      <c r="DL118" s="535"/>
      <c r="DM118" s="535"/>
      <c r="DN118" s="535"/>
      <c r="DO118" s="535"/>
      <c r="DP118" s="535"/>
      <c r="DQ118" s="535"/>
      <c r="DR118" s="535"/>
      <c r="DS118" s="535"/>
      <c r="DT118" s="535"/>
      <c r="DU118" s="535"/>
      <c r="DV118" s="535"/>
      <c r="DW118" s="535"/>
      <c r="DX118" s="535"/>
      <c r="DY118" s="535"/>
      <c r="DZ118" s="535"/>
      <c r="EA118" s="535"/>
      <c r="EB118" s="535"/>
      <c r="EC118" s="535"/>
      <c r="ED118" s="535"/>
      <c r="EE118" s="535"/>
      <c r="EF118" s="535"/>
      <c r="EG118" s="535"/>
      <c r="EH118" s="535"/>
      <c r="EI118" s="535"/>
      <c r="EJ118" s="535"/>
      <c r="EK118" s="535"/>
      <c r="EL118" s="535"/>
      <c r="EM118" s="535"/>
      <c r="EN118" s="535"/>
      <c r="EO118" s="535"/>
      <c r="EP118" s="535"/>
      <c r="EQ118" s="535"/>
      <c r="ER118" s="535"/>
      <c r="ES118" s="535"/>
      <c r="ET118" s="535"/>
      <c r="EU118" s="535"/>
      <c r="EV118" s="535"/>
      <c r="EW118" s="535"/>
      <c r="EX118" s="535"/>
      <c r="EY118" s="535"/>
      <c r="EZ118" s="535"/>
      <c r="FA118" s="535"/>
      <c r="FB118" s="535"/>
      <c r="FC118" s="535"/>
      <c r="FD118" s="535"/>
      <c r="FE118" s="535"/>
      <c r="FF118" s="535"/>
      <c r="FG118" s="535"/>
      <c r="FH118" s="535"/>
      <c r="FI118" s="535"/>
      <c r="FJ118" s="535"/>
      <c r="FK118" s="535"/>
      <c r="FL118" s="535"/>
      <c r="FM118" s="535"/>
      <c r="FN118" s="535"/>
      <c r="FO118" s="535"/>
      <c r="FP118" s="535"/>
      <c r="FQ118" s="535"/>
      <c r="FR118" s="535"/>
      <c r="FS118" s="535"/>
      <c r="FT118" s="535"/>
      <c r="FU118" s="535"/>
      <c r="FV118" s="598"/>
      <c r="FW118" s="598"/>
      <c r="FX118" s="598"/>
      <c r="FY118" s="598"/>
      <c r="FZ118" s="598"/>
      <c r="GA118" s="598"/>
      <c r="GB118" s="598"/>
      <c r="GC118" s="598"/>
      <c r="GD118" s="603"/>
      <c r="GE118" s="603"/>
      <c r="GF118" s="603"/>
      <c r="GG118" s="603"/>
      <c r="GH118" s="603"/>
      <c r="GI118" s="603"/>
      <c r="GJ118" s="603"/>
      <c r="GK118" s="598"/>
      <c r="GL118" s="535"/>
      <c r="GM118" s="535"/>
    </row>
    <row r="119" spans="2:195" s="5" customFormat="1" ht="15" customHeight="1" x14ac:dyDescent="0.25">
      <c r="B119" s="535"/>
      <c r="C119" s="535"/>
      <c r="D119" s="535"/>
      <c r="E119" s="535"/>
      <c r="F119" s="535"/>
      <c r="G119" s="535"/>
      <c r="H119" s="535"/>
      <c r="I119" s="535"/>
      <c r="J119" s="535"/>
      <c r="K119" s="535"/>
      <c r="L119" s="535"/>
      <c r="M119" s="535"/>
      <c r="N119" s="535"/>
      <c r="O119" s="535"/>
      <c r="P119" s="535"/>
      <c r="Q119" s="535"/>
      <c r="R119" s="535"/>
      <c r="S119" s="535"/>
      <c r="T119" s="535"/>
      <c r="U119" s="535"/>
      <c r="V119" s="535"/>
      <c r="W119" s="535"/>
      <c r="X119" s="535"/>
      <c r="Y119" s="535"/>
      <c r="Z119" s="535"/>
      <c r="AA119" s="535"/>
      <c r="AB119" s="535"/>
      <c r="AC119" s="535"/>
      <c r="AD119" s="535"/>
      <c r="AE119" s="535"/>
      <c r="AF119" s="535"/>
      <c r="AG119" s="535"/>
      <c r="AH119" s="535"/>
      <c r="AI119" s="535"/>
      <c r="AJ119" s="535"/>
      <c r="AK119" s="535"/>
      <c r="AL119" s="535"/>
      <c r="AM119" s="535"/>
      <c r="AN119" s="535"/>
      <c r="AO119" s="535"/>
      <c r="AP119" s="535"/>
      <c r="AQ119" s="535"/>
      <c r="AR119" s="535"/>
      <c r="AS119" s="535"/>
      <c r="AT119" s="535"/>
      <c r="AU119" s="535"/>
      <c r="AV119" s="535"/>
      <c r="AW119" s="535"/>
      <c r="AX119" s="535"/>
      <c r="AY119" s="535"/>
      <c r="AZ119" s="535"/>
      <c r="BA119" s="535"/>
      <c r="BB119" s="535"/>
      <c r="BC119" s="535"/>
      <c r="BD119" s="535"/>
      <c r="BE119" s="535"/>
      <c r="BF119" s="535"/>
      <c r="BG119" s="535"/>
      <c r="BH119" s="535"/>
      <c r="BI119" s="535"/>
      <c r="BJ119" s="535"/>
      <c r="BK119" s="535"/>
      <c r="BL119" s="535"/>
      <c r="BM119" s="535"/>
      <c r="BN119" s="535"/>
      <c r="BO119" s="535"/>
      <c r="BP119" s="535"/>
      <c r="BQ119" s="535"/>
      <c r="BR119" s="535"/>
      <c r="BS119" s="535"/>
      <c r="BT119" s="535"/>
      <c r="BU119" s="535"/>
      <c r="BV119" s="535"/>
      <c r="BW119" s="535"/>
      <c r="BX119" s="535"/>
      <c r="BY119" s="535"/>
      <c r="BZ119" s="535"/>
      <c r="CA119" s="535"/>
      <c r="CB119" s="535"/>
      <c r="CC119" s="535"/>
      <c r="CD119" s="535"/>
      <c r="CE119" s="535"/>
      <c r="CF119" s="535"/>
      <c r="CG119" s="535"/>
      <c r="CH119" s="535"/>
      <c r="CI119" s="535"/>
      <c r="CJ119" s="535"/>
      <c r="CK119" s="535"/>
      <c r="CL119" s="535"/>
      <c r="CM119" s="535"/>
      <c r="CN119" s="535"/>
      <c r="CO119" s="535"/>
      <c r="CP119" s="535"/>
      <c r="CQ119" s="535"/>
      <c r="CR119" s="535"/>
      <c r="CS119" s="535"/>
      <c r="CT119" s="535"/>
      <c r="CU119" s="535"/>
      <c r="CV119" s="535"/>
      <c r="CW119" s="535"/>
      <c r="CX119" s="535"/>
      <c r="CY119" s="535"/>
      <c r="CZ119" s="535"/>
      <c r="DA119" s="535"/>
      <c r="DB119" s="603"/>
      <c r="DC119" s="603"/>
      <c r="DD119" s="535"/>
      <c r="DE119" s="535"/>
      <c r="DF119" s="535"/>
      <c r="DG119" s="535"/>
      <c r="DH119" s="535"/>
      <c r="DI119" s="535"/>
      <c r="DJ119" s="535"/>
      <c r="DK119" s="535"/>
      <c r="DL119" s="535"/>
      <c r="DM119" s="535"/>
      <c r="DN119" s="535"/>
      <c r="DO119" s="535"/>
      <c r="DP119" s="535"/>
      <c r="DQ119" s="535"/>
      <c r="DR119" s="535"/>
      <c r="DS119" s="535"/>
      <c r="DT119" s="535"/>
      <c r="DU119" s="535"/>
      <c r="DV119" s="535"/>
      <c r="DW119" s="535"/>
      <c r="DX119" s="535"/>
      <c r="DY119" s="535"/>
      <c r="DZ119" s="535"/>
      <c r="EA119" s="535"/>
      <c r="EB119" s="535"/>
      <c r="EC119" s="535"/>
      <c r="ED119" s="535"/>
      <c r="EE119" s="535"/>
      <c r="EF119" s="535"/>
      <c r="EG119" s="535"/>
      <c r="EH119" s="535"/>
      <c r="EI119" s="535"/>
      <c r="EJ119" s="535"/>
      <c r="EK119" s="535"/>
      <c r="EL119" s="535"/>
      <c r="EM119" s="535"/>
      <c r="EN119" s="535"/>
      <c r="EO119" s="535"/>
      <c r="EP119" s="535"/>
      <c r="EQ119" s="535"/>
      <c r="ER119" s="535"/>
      <c r="ES119" s="535"/>
      <c r="ET119" s="535"/>
      <c r="EU119" s="535"/>
      <c r="EV119" s="535"/>
      <c r="EW119" s="535"/>
      <c r="EX119" s="535"/>
      <c r="EY119" s="535"/>
      <c r="EZ119" s="535"/>
      <c r="FA119" s="535"/>
      <c r="FB119" s="535"/>
      <c r="FC119" s="535"/>
      <c r="FD119" s="535"/>
      <c r="FE119" s="535"/>
      <c r="FF119" s="535"/>
      <c r="FG119" s="535"/>
      <c r="FH119" s="535"/>
      <c r="FI119" s="535"/>
      <c r="FJ119" s="535"/>
      <c r="FK119" s="535"/>
      <c r="FL119" s="535"/>
      <c r="FM119" s="535"/>
      <c r="FN119" s="535"/>
      <c r="FO119" s="535"/>
      <c r="FP119" s="535"/>
      <c r="FQ119" s="535"/>
      <c r="FR119" s="535"/>
      <c r="FS119" s="535"/>
      <c r="FT119" s="535"/>
      <c r="FU119" s="535"/>
      <c r="FV119" s="598"/>
      <c r="FW119" s="598"/>
      <c r="FX119" s="598"/>
      <c r="FY119" s="598"/>
      <c r="FZ119" s="598"/>
      <c r="GA119" s="598"/>
      <c r="GB119" s="598"/>
      <c r="GC119" s="598"/>
      <c r="GD119" s="603"/>
      <c r="GE119" s="603"/>
      <c r="GF119" s="603"/>
      <c r="GG119" s="603"/>
      <c r="GH119" s="603"/>
      <c r="GI119" s="603"/>
      <c r="GJ119" s="603"/>
      <c r="GK119" s="598"/>
      <c r="GL119" s="535"/>
      <c r="GM119" s="535"/>
    </row>
    <row r="120" spans="2:195" s="5" customFormat="1" ht="15" customHeight="1" x14ac:dyDescent="0.25">
      <c r="B120" s="535"/>
      <c r="C120" s="535"/>
      <c r="D120" s="535"/>
      <c r="E120" s="535"/>
      <c r="F120" s="535"/>
      <c r="G120" s="535"/>
      <c r="H120" s="535"/>
      <c r="I120" s="535"/>
      <c r="J120" s="535"/>
      <c r="K120" s="535"/>
      <c r="L120" s="535"/>
      <c r="M120" s="535"/>
      <c r="N120" s="535"/>
      <c r="O120" s="535"/>
      <c r="P120" s="535"/>
      <c r="Q120" s="535"/>
      <c r="R120" s="535"/>
      <c r="S120" s="535"/>
      <c r="T120" s="535"/>
      <c r="U120" s="535"/>
      <c r="V120" s="535"/>
      <c r="W120" s="535"/>
      <c r="X120" s="535"/>
      <c r="Y120" s="535"/>
      <c r="Z120" s="535"/>
      <c r="AA120" s="535"/>
      <c r="AB120" s="535"/>
      <c r="AC120" s="535"/>
      <c r="AD120" s="535"/>
      <c r="AE120" s="535"/>
      <c r="AF120" s="535"/>
      <c r="AG120" s="535"/>
      <c r="AH120" s="535"/>
      <c r="AI120" s="535"/>
      <c r="AJ120" s="535"/>
      <c r="AK120" s="535"/>
      <c r="AL120" s="535"/>
      <c r="AM120" s="535"/>
      <c r="AN120" s="535"/>
      <c r="AO120" s="535"/>
      <c r="AP120" s="535"/>
      <c r="AQ120" s="535"/>
      <c r="AR120" s="535"/>
      <c r="AS120" s="535"/>
      <c r="AT120" s="535"/>
      <c r="AU120" s="535"/>
      <c r="AV120" s="535"/>
      <c r="AW120" s="535"/>
      <c r="AX120" s="535"/>
      <c r="AY120" s="535"/>
      <c r="AZ120" s="535"/>
      <c r="BA120" s="535"/>
      <c r="BB120" s="535"/>
      <c r="BC120" s="535"/>
      <c r="BD120" s="535"/>
      <c r="BE120" s="535"/>
      <c r="BF120" s="535"/>
      <c r="BG120" s="535"/>
      <c r="BH120" s="535"/>
      <c r="BI120" s="535"/>
      <c r="BJ120" s="535"/>
      <c r="BK120" s="535"/>
      <c r="BL120" s="535"/>
      <c r="BM120" s="535"/>
      <c r="BN120" s="535"/>
      <c r="BO120" s="535"/>
      <c r="BP120" s="535"/>
      <c r="BQ120" s="535"/>
      <c r="BR120" s="535"/>
      <c r="BS120" s="535"/>
      <c r="BT120" s="535"/>
      <c r="BU120" s="535"/>
      <c r="BV120" s="535"/>
      <c r="BW120" s="535"/>
      <c r="BX120" s="535"/>
      <c r="BY120" s="535"/>
      <c r="BZ120" s="535"/>
      <c r="CA120" s="535"/>
      <c r="CB120" s="535"/>
      <c r="CC120" s="535"/>
      <c r="CD120" s="535"/>
      <c r="CE120" s="535"/>
      <c r="CF120" s="535"/>
      <c r="CG120" s="535"/>
      <c r="CH120" s="535"/>
      <c r="CI120" s="535"/>
      <c r="CJ120" s="535"/>
      <c r="CK120" s="535"/>
      <c r="CL120" s="535"/>
      <c r="CM120" s="535"/>
      <c r="CN120" s="535"/>
      <c r="CO120" s="535"/>
      <c r="CP120" s="535"/>
      <c r="CQ120" s="535"/>
      <c r="CR120" s="535"/>
      <c r="CS120" s="535"/>
      <c r="CT120" s="535"/>
      <c r="CU120" s="535"/>
      <c r="CV120" s="535"/>
      <c r="CW120" s="535"/>
      <c r="CX120" s="535"/>
      <c r="CY120" s="535"/>
      <c r="CZ120" s="535"/>
      <c r="DA120" s="535"/>
      <c r="DB120" s="603"/>
      <c r="DC120" s="603"/>
      <c r="DD120" s="535"/>
      <c r="DE120" s="535"/>
      <c r="DF120" s="535"/>
      <c r="DG120" s="535"/>
      <c r="DH120" s="535"/>
      <c r="DI120" s="535"/>
      <c r="DJ120" s="535"/>
      <c r="DK120" s="535"/>
      <c r="DL120" s="535"/>
      <c r="DM120" s="535"/>
      <c r="DN120" s="535"/>
      <c r="DO120" s="535"/>
      <c r="DP120" s="535"/>
      <c r="DQ120" s="535"/>
      <c r="DR120" s="535"/>
      <c r="DS120" s="535"/>
      <c r="DT120" s="535"/>
      <c r="DU120" s="535"/>
      <c r="DV120" s="535"/>
      <c r="DW120" s="535"/>
      <c r="DX120" s="535"/>
      <c r="DY120" s="535"/>
      <c r="DZ120" s="535"/>
      <c r="EA120" s="535"/>
      <c r="EB120" s="535"/>
      <c r="EC120" s="535"/>
      <c r="ED120" s="535"/>
      <c r="EE120" s="535"/>
      <c r="EF120" s="535"/>
      <c r="EG120" s="535"/>
      <c r="EH120" s="535"/>
      <c r="EI120" s="535"/>
      <c r="EJ120" s="535"/>
      <c r="EK120" s="535"/>
      <c r="EL120" s="535"/>
      <c r="EM120" s="535"/>
      <c r="EN120" s="535"/>
      <c r="EO120" s="535"/>
      <c r="EP120" s="535"/>
      <c r="EQ120" s="535"/>
      <c r="ER120" s="535"/>
      <c r="ES120" s="535"/>
      <c r="ET120" s="535"/>
      <c r="EU120" s="535"/>
      <c r="EV120" s="535"/>
      <c r="EW120" s="535"/>
      <c r="EX120" s="535"/>
      <c r="EY120" s="535"/>
      <c r="EZ120" s="535"/>
      <c r="FA120" s="535"/>
      <c r="FB120" s="535"/>
      <c r="FC120" s="535"/>
      <c r="FD120" s="535"/>
      <c r="FE120" s="535"/>
      <c r="FF120" s="535"/>
      <c r="FG120" s="535"/>
      <c r="FH120" s="535"/>
      <c r="FI120" s="535"/>
      <c r="FJ120" s="535"/>
      <c r="FK120" s="535"/>
      <c r="FL120" s="535"/>
      <c r="FM120" s="535"/>
      <c r="FN120" s="535"/>
      <c r="FO120" s="535"/>
      <c r="FP120" s="535"/>
      <c r="FQ120" s="535"/>
      <c r="FR120" s="535"/>
      <c r="FS120" s="535"/>
      <c r="FT120" s="535"/>
      <c r="FU120" s="535"/>
      <c r="FV120" s="598"/>
      <c r="FW120" s="598"/>
      <c r="FX120" s="598"/>
      <c r="FY120" s="598"/>
      <c r="FZ120" s="598"/>
      <c r="GA120" s="598"/>
      <c r="GB120" s="598"/>
      <c r="GC120" s="598"/>
      <c r="GD120" s="603"/>
      <c r="GE120" s="603"/>
      <c r="GF120" s="603"/>
      <c r="GG120" s="603"/>
      <c r="GH120" s="603"/>
      <c r="GI120" s="603"/>
      <c r="GJ120" s="603"/>
      <c r="GK120" s="598"/>
      <c r="GL120" s="535"/>
      <c r="GM120" s="535"/>
    </row>
    <row r="121" spans="2:195" s="5" customFormat="1" ht="15" customHeight="1" x14ac:dyDescent="0.25">
      <c r="B121" s="535"/>
      <c r="C121" s="535"/>
      <c r="D121" s="535"/>
      <c r="E121" s="535"/>
      <c r="F121" s="535"/>
      <c r="G121" s="535"/>
      <c r="H121" s="535"/>
      <c r="I121" s="535"/>
      <c r="J121" s="535"/>
      <c r="K121" s="535"/>
      <c r="L121" s="535"/>
      <c r="M121" s="535"/>
      <c r="N121" s="535"/>
      <c r="O121" s="535"/>
      <c r="P121" s="535"/>
      <c r="Q121" s="535"/>
      <c r="R121" s="535"/>
      <c r="S121" s="535"/>
      <c r="T121" s="535"/>
      <c r="U121" s="535"/>
      <c r="V121" s="535"/>
      <c r="W121" s="535"/>
      <c r="X121" s="535"/>
      <c r="Y121" s="535"/>
      <c r="Z121" s="535"/>
      <c r="AA121" s="535"/>
      <c r="AB121" s="535"/>
      <c r="AC121" s="535"/>
      <c r="AD121" s="535"/>
      <c r="AE121" s="535"/>
      <c r="AF121" s="535"/>
      <c r="AG121" s="535"/>
      <c r="AH121" s="535"/>
      <c r="AI121" s="535"/>
      <c r="AJ121" s="535"/>
      <c r="AK121" s="535"/>
      <c r="AL121" s="535"/>
      <c r="AM121" s="535"/>
      <c r="AN121" s="535"/>
      <c r="AO121" s="535"/>
      <c r="AP121" s="535"/>
      <c r="AQ121" s="535"/>
      <c r="AR121" s="535"/>
      <c r="AS121" s="535"/>
      <c r="AT121" s="535"/>
      <c r="AU121" s="535"/>
      <c r="AV121" s="535"/>
      <c r="AW121" s="535"/>
      <c r="AX121" s="535"/>
      <c r="AY121" s="535"/>
      <c r="AZ121" s="535"/>
      <c r="BA121" s="535"/>
      <c r="BB121" s="535"/>
      <c r="BC121" s="535"/>
      <c r="BD121" s="535"/>
      <c r="BE121" s="535"/>
      <c r="BF121" s="535"/>
      <c r="BG121" s="535"/>
      <c r="BH121" s="535"/>
      <c r="BI121" s="535"/>
      <c r="BJ121" s="535"/>
      <c r="BK121" s="535"/>
      <c r="BL121" s="535"/>
      <c r="BM121" s="535"/>
      <c r="BN121" s="535"/>
      <c r="BO121" s="535"/>
      <c r="BP121" s="535"/>
      <c r="BQ121" s="535"/>
      <c r="BR121" s="535"/>
      <c r="BS121" s="535"/>
      <c r="BT121" s="535"/>
      <c r="BU121" s="535"/>
      <c r="BV121" s="535"/>
      <c r="BW121" s="535"/>
      <c r="BX121" s="535"/>
      <c r="BY121" s="535"/>
      <c r="BZ121" s="535"/>
      <c r="CA121" s="535"/>
      <c r="CB121" s="535"/>
      <c r="CC121" s="535"/>
      <c r="CD121" s="535"/>
      <c r="CE121" s="535"/>
      <c r="CF121" s="535"/>
      <c r="CG121" s="535"/>
      <c r="CH121" s="535"/>
      <c r="CI121" s="535"/>
      <c r="CJ121" s="535"/>
      <c r="CK121" s="535"/>
      <c r="CL121" s="535"/>
      <c r="CM121" s="535"/>
      <c r="CN121" s="535"/>
      <c r="CO121" s="535"/>
      <c r="CP121" s="535"/>
      <c r="CQ121" s="535"/>
      <c r="CR121" s="535"/>
      <c r="CS121" s="535"/>
      <c r="CT121" s="535"/>
      <c r="CU121" s="535"/>
      <c r="CV121" s="535"/>
      <c r="CW121" s="535"/>
      <c r="CX121" s="535"/>
      <c r="CY121" s="535"/>
      <c r="CZ121" s="535"/>
      <c r="DA121" s="535"/>
      <c r="DB121" s="603"/>
      <c r="DC121" s="603"/>
      <c r="DD121" s="535"/>
      <c r="DE121" s="535"/>
      <c r="DF121" s="535"/>
      <c r="DG121" s="535"/>
      <c r="DH121" s="535"/>
      <c r="DI121" s="535"/>
      <c r="DJ121" s="535"/>
      <c r="DK121" s="535"/>
      <c r="DL121" s="535"/>
      <c r="DM121" s="535"/>
      <c r="DN121" s="535"/>
      <c r="DO121" s="535"/>
      <c r="DP121" s="535"/>
      <c r="DQ121" s="535"/>
      <c r="DR121" s="535"/>
      <c r="DS121" s="535"/>
      <c r="DT121" s="535"/>
      <c r="DU121" s="535"/>
      <c r="DV121" s="535"/>
      <c r="DW121" s="535"/>
      <c r="DX121" s="535"/>
      <c r="DY121" s="535"/>
      <c r="DZ121" s="535"/>
      <c r="EA121" s="535"/>
      <c r="EB121" s="535"/>
      <c r="EC121" s="535"/>
      <c r="ED121" s="535"/>
      <c r="EE121" s="535"/>
      <c r="EF121" s="535"/>
      <c r="EG121" s="535"/>
      <c r="EH121" s="535"/>
      <c r="EI121" s="535"/>
      <c r="EJ121" s="535"/>
      <c r="EK121" s="535"/>
      <c r="EL121" s="535"/>
      <c r="EM121" s="535"/>
      <c r="EN121" s="535"/>
      <c r="EO121" s="535"/>
      <c r="EP121" s="535"/>
      <c r="EQ121" s="535"/>
      <c r="ER121" s="535"/>
      <c r="ES121" s="535"/>
      <c r="ET121" s="535"/>
      <c r="EU121" s="535"/>
      <c r="EV121" s="535"/>
      <c r="EW121" s="535"/>
      <c r="EX121" s="535"/>
      <c r="EY121" s="535"/>
      <c r="EZ121" s="535"/>
      <c r="FA121" s="535"/>
      <c r="FB121" s="535"/>
      <c r="FC121" s="535"/>
      <c r="FD121" s="535"/>
      <c r="FE121" s="535"/>
      <c r="FF121" s="535"/>
      <c r="FG121" s="535"/>
      <c r="FH121" s="535"/>
      <c r="FI121" s="535"/>
      <c r="FJ121" s="535"/>
      <c r="FK121" s="535"/>
      <c r="FL121" s="535"/>
      <c r="FM121" s="535"/>
      <c r="FN121" s="535"/>
      <c r="FO121" s="535"/>
      <c r="FP121" s="535"/>
      <c r="FQ121" s="535"/>
      <c r="FR121" s="535"/>
      <c r="FS121" s="535"/>
      <c r="FT121" s="535"/>
      <c r="FU121" s="535"/>
      <c r="FV121" s="598"/>
      <c r="FW121" s="598"/>
      <c r="FX121" s="598"/>
      <c r="FY121" s="598"/>
      <c r="FZ121" s="598"/>
      <c r="GA121" s="598"/>
      <c r="GB121" s="598"/>
      <c r="GC121" s="598"/>
      <c r="GD121" s="603"/>
      <c r="GE121" s="603"/>
      <c r="GF121" s="603"/>
      <c r="GG121" s="603"/>
      <c r="GH121" s="603"/>
      <c r="GI121" s="603"/>
      <c r="GJ121" s="603"/>
      <c r="GK121" s="598"/>
      <c r="GL121" s="535"/>
      <c r="GM121" s="535"/>
    </row>
    <row r="122" spans="2:195" s="5" customFormat="1" ht="15" customHeight="1" x14ac:dyDescent="0.25">
      <c r="B122" s="535"/>
      <c r="C122" s="535"/>
      <c r="D122" s="535"/>
      <c r="E122" s="535"/>
      <c r="F122" s="535"/>
      <c r="G122" s="535"/>
      <c r="H122" s="535"/>
      <c r="I122" s="535"/>
      <c r="J122" s="535"/>
      <c r="K122" s="535"/>
      <c r="L122" s="535"/>
      <c r="M122" s="535"/>
      <c r="N122" s="535"/>
      <c r="O122" s="535"/>
      <c r="P122" s="535"/>
      <c r="Q122" s="535"/>
      <c r="R122" s="535"/>
      <c r="S122" s="535"/>
      <c r="T122" s="535"/>
      <c r="U122" s="535"/>
      <c r="V122" s="535"/>
      <c r="W122" s="535"/>
      <c r="X122" s="535"/>
      <c r="Y122" s="535"/>
      <c r="Z122" s="535"/>
      <c r="AA122" s="535"/>
      <c r="AB122" s="535"/>
      <c r="AC122" s="535"/>
      <c r="AD122" s="535"/>
      <c r="AE122" s="535"/>
      <c r="AF122" s="535"/>
      <c r="AG122" s="535"/>
      <c r="AH122" s="535"/>
      <c r="AI122" s="535"/>
      <c r="AJ122" s="535"/>
      <c r="AK122" s="535"/>
      <c r="AL122" s="535"/>
      <c r="AM122" s="535"/>
      <c r="AN122" s="535"/>
      <c r="AO122" s="535"/>
      <c r="AP122" s="535"/>
      <c r="AQ122" s="535"/>
      <c r="AR122" s="535"/>
      <c r="AS122" s="535"/>
      <c r="AT122" s="535"/>
      <c r="AU122" s="535"/>
      <c r="AV122" s="535"/>
      <c r="AW122" s="535"/>
      <c r="AX122" s="535"/>
      <c r="AY122" s="535"/>
      <c r="AZ122" s="535"/>
      <c r="BA122" s="535"/>
      <c r="BB122" s="535"/>
      <c r="BC122" s="535"/>
      <c r="BD122" s="535"/>
      <c r="BE122" s="535"/>
      <c r="BF122" s="535"/>
      <c r="BG122" s="535"/>
      <c r="BH122" s="535"/>
      <c r="BI122" s="535"/>
      <c r="BJ122" s="535"/>
      <c r="BK122" s="535"/>
      <c r="BL122" s="535"/>
      <c r="BM122" s="535"/>
      <c r="BN122" s="535"/>
      <c r="BO122" s="535"/>
      <c r="BP122" s="535"/>
      <c r="BQ122" s="535"/>
      <c r="BR122" s="535"/>
      <c r="BS122" s="535"/>
      <c r="BT122" s="535"/>
      <c r="BU122" s="535"/>
      <c r="BV122" s="535"/>
      <c r="BW122" s="535"/>
      <c r="BX122" s="535"/>
      <c r="BY122" s="535"/>
      <c r="BZ122" s="535"/>
      <c r="CA122" s="535"/>
      <c r="CB122" s="535"/>
      <c r="CC122" s="535"/>
      <c r="CD122" s="535"/>
      <c r="CE122" s="535"/>
      <c r="CF122" s="535"/>
      <c r="CG122" s="535"/>
      <c r="CH122" s="535"/>
      <c r="CI122" s="535"/>
      <c r="CJ122" s="535"/>
      <c r="CK122" s="535"/>
      <c r="CL122" s="535"/>
      <c r="CM122" s="535"/>
      <c r="CN122" s="535"/>
      <c r="CO122" s="535"/>
      <c r="CP122" s="535"/>
      <c r="CQ122" s="535"/>
      <c r="CR122" s="535"/>
      <c r="CS122" s="535"/>
      <c r="CT122" s="535"/>
      <c r="CU122" s="535"/>
      <c r="CV122" s="535"/>
      <c r="CW122" s="535"/>
      <c r="CX122" s="535"/>
      <c r="CY122" s="535"/>
      <c r="CZ122" s="535"/>
      <c r="DA122" s="535"/>
      <c r="DB122" s="603"/>
      <c r="DC122" s="603"/>
      <c r="DD122" s="535"/>
      <c r="DE122" s="535"/>
      <c r="DF122" s="535"/>
      <c r="DG122" s="535"/>
      <c r="DH122" s="535"/>
      <c r="DI122" s="535"/>
      <c r="DJ122" s="535"/>
      <c r="DK122" s="535"/>
      <c r="DL122" s="535"/>
      <c r="DM122" s="535"/>
      <c r="DN122" s="535"/>
      <c r="DO122" s="535"/>
      <c r="DP122" s="535"/>
      <c r="DQ122" s="535"/>
      <c r="DR122" s="535"/>
      <c r="DS122" s="535"/>
      <c r="DT122" s="535"/>
      <c r="DU122" s="535"/>
      <c r="DV122" s="535"/>
      <c r="DW122" s="535"/>
      <c r="DX122" s="535"/>
      <c r="DY122" s="535"/>
      <c r="DZ122" s="535"/>
      <c r="EA122" s="535"/>
      <c r="EB122" s="535"/>
      <c r="EC122" s="535"/>
      <c r="ED122" s="535"/>
      <c r="EE122" s="535"/>
      <c r="EF122" s="535"/>
      <c r="EG122" s="535"/>
      <c r="EH122" s="535"/>
      <c r="EI122" s="535"/>
      <c r="EJ122" s="535"/>
      <c r="EK122" s="535"/>
      <c r="EL122" s="535"/>
      <c r="EM122" s="535"/>
      <c r="EN122" s="535"/>
      <c r="EO122" s="535"/>
      <c r="EP122" s="535"/>
      <c r="EQ122" s="535"/>
      <c r="ER122" s="535"/>
      <c r="ES122" s="535"/>
      <c r="ET122" s="535"/>
      <c r="EU122" s="535"/>
      <c r="EV122" s="535"/>
      <c r="EW122" s="535"/>
      <c r="EX122" s="535"/>
      <c r="EY122" s="535"/>
      <c r="EZ122" s="535"/>
      <c r="FA122" s="535"/>
      <c r="FB122" s="535"/>
      <c r="FC122" s="535"/>
      <c r="FD122" s="535"/>
      <c r="FE122" s="535"/>
      <c r="FF122" s="535"/>
      <c r="FG122" s="535"/>
      <c r="FH122" s="535"/>
      <c r="FI122" s="535"/>
      <c r="FJ122" s="535"/>
      <c r="FK122" s="535"/>
      <c r="FL122" s="535"/>
      <c r="FM122" s="535"/>
      <c r="FN122" s="535"/>
      <c r="FO122" s="535"/>
      <c r="FP122" s="535"/>
      <c r="FQ122" s="535"/>
      <c r="FR122" s="535"/>
      <c r="FS122" s="535"/>
      <c r="FT122" s="535"/>
      <c r="FU122" s="535"/>
      <c r="FV122" s="598"/>
      <c r="FW122" s="598"/>
      <c r="FX122" s="598"/>
      <c r="FY122" s="598"/>
      <c r="FZ122" s="598"/>
      <c r="GA122" s="598"/>
      <c r="GB122" s="598"/>
      <c r="GC122" s="598"/>
      <c r="GD122" s="603"/>
      <c r="GE122" s="603"/>
      <c r="GF122" s="603"/>
      <c r="GG122" s="603"/>
      <c r="GH122" s="603"/>
      <c r="GI122" s="603"/>
      <c r="GJ122" s="603"/>
      <c r="GK122" s="598"/>
      <c r="GL122" s="535"/>
      <c r="GM122" s="535"/>
    </row>
    <row r="123" spans="2:195" s="5" customFormat="1" ht="15" customHeight="1" x14ac:dyDescent="0.25">
      <c r="B123" s="535"/>
      <c r="C123" s="535"/>
      <c r="D123" s="535"/>
      <c r="E123" s="535"/>
      <c r="F123" s="535"/>
      <c r="G123" s="535"/>
      <c r="H123" s="535"/>
      <c r="I123" s="535"/>
      <c r="J123" s="535"/>
      <c r="K123" s="535"/>
      <c r="L123" s="535"/>
      <c r="M123" s="535"/>
      <c r="N123" s="535"/>
      <c r="O123" s="535"/>
      <c r="P123" s="535"/>
      <c r="Q123" s="535"/>
      <c r="R123" s="535"/>
      <c r="S123" s="535"/>
      <c r="T123" s="535"/>
      <c r="U123" s="535"/>
      <c r="V123" s="535"/>
      <c r="W123" s="535"/>
      <c r="X123" s="535"/>
      <c r="Y123" s="535"/>
      <c r="Z123" s="535"/>
      <c r="AA123" s="535"/>
      <c r="AB123" s="535"/>
      <c r="AC123" s="535"/>
      <c r="AD123" s="535"/>
      <c r="AE123" s="535"/>
      <c r="AF123" s="535"/>
      <c r="AG123" s="535"/>
      <c r="AH123" s="535"/>
      <c r="AI123" s="535"/>
      <c r="AJ123" s="535"/>
      <c r="AK123" s="535"/>
      <c r="AL123" s="535"/>
      <c r="AM123" s="535"/>
      <c r="AN123" s="535"/>
      <c r="AO123" s="535"/>
      <c r="AP123" s="535"/>
      <c r="AQ123" s="535"/>
      <c r="AR123" s="535"/>
      <c r="AS123" s="535"/>
      <c r="AT123" s="535"/>
      <c r="AU123" s="535"/>
      <c r="AV123" s="535"/>
      <c r="AW123" s="535"/>
      <c r="AX123" s="535"/>
      <c r="AY123" s="535"/>
      <c r="AZ123" s="535"/>
      <c r="BA123" s="535"/>
      <c r="BB123" s="535"/>
      <c r="BC123" s="535"/>
      <c r="BD123" s="535"/>
      <c r="BE123" s="535"/>
      <c r="BF123" s="535"/>
      <c r="BG123" s="535"/>
      <c r="BH123" s="535"/>
      <c r="BI123" s="535"/>
      <c r="BJ123" s="535"/>
      <c r="BK123" s="535"/>
      <c r="BL123" s="535"/>
      <c r="BM123" s="535"/>
      <c r="BN123" s="535"/>
      <c r="BO123" s="535"/>
      <c r="BP123" s="535"/>
      <c r="BQ123" s="535"/>
      <c r="BR123" s="535"/>
      <c r="BS123" s="535"/>
      <c r="BT123" s="535"/>
      <c r="BU123" s="535"/>
      <c r="BV123" s="535"/>
      <c r="BW123" s="535"/>
      <c r="BX123" s="535"/>
      <c r="BY123" s="535"/>
      <c r="BZ123" s="535"/>
      <c r="CA123" s="535"/>
      <c r="CB123" s="535"/>
      <c r="CC123" s="535"/>
      <c r="CD123" s="535"/>
      <c r="CE123" s="535"/>
      <c r="CF123" s="535"/>
      <c r="CG123" s="535"/>
      <c r="CH123" s="535"/>
      <c r="CI123" s="535"/>
      <c r="CJ123" s="535"/>
      <c r="CK123" s="535"/>
      <c r="CL123" s="535"/>
      <c r="CM123" s="535"/>
      <c r="CN123" s="535"/>
      <c r="CO123" s="535"/>
      <c r="CP123" s="535"/>
      <c r="CQ123" s="535"/>
      <c r="CR123" s="535"/>
      <c r="CS123" s="535"/>
      <c r="CT123" s="535"/>
      <c r="CU123" s="535"/>
      <c r="CV123" s="535"/>
      <c r="CW123" s="535"/>
      <c r="CX123" s="535"/>
      <c r="CY123" s="535"/>
      <c r="CZ123" s="535"/>
      <c r="DA123" s="535"/>
      <c r="DB123" s="603"/>
      <c r="DC123" s="603"/>
      <c r="DD123" s="535"/>
      <c r="DE123" s="535"/>
      <c r="DF123" s="535"/>
      <c r="DG123" s="535"/>
      <c r="DH123" s="535"/>
      <c r="DI123" s="535"/>
      <c r="DJ123" s="535"/>
      <c r="DK123" s="535"/>
      <c r="DL123" s="535"/>
      <c r="DM123" s="535"/>
      <c r="DN123" s="535"/>
      <c r="DO123" s="535"/>
      <c r="DP123" s="535"/>
      <c r="DQ123" s="535"/>
      <c r="DR123" s="535"/>
      <c r="DS123" s="535"/>
      <c r="DT123" s="535"/>
      <c r="DU123" s="535"/>
      <c r="DV123" s="535"/>
      <c r="DW123" s="535"/>
      <c r="DX123" s="535"/>
      <c r="DY123" s="535"/>
      <c r="DZ123" s="535"/>
      <c r="EA123" s="535"/>
      <c r="EB123" s="535"/>
      <c r="EC123" s="535"/>
      <c r="ED123" s="535"/>
      <c r="EE123" s="535"/>
      <c r="EF123" s="535"/>
      <c r="EG123" s="535"/>
      <c r="EH123" s="535"/>
      <c r="EI123" s="535"/>
      <c r="EJ123" s="535"/>
      <c r="EK123" s="535"/>
      <c r="EL123" s="535"/>
      <c r="EM123" s="535"/>
      <c r="EN123" s="535"/>
      <c r="EO123" s="535"/>
      <c r="EP123" s="535"/>
      <c r="EQ123" s="535"/>
      <c r="ER123" s="535"/>
      <c r="ES123" s="535"/>
      <c r="ET123" s="535"/>
      <c r="EU123" s="535"/>
      <c r="EV123" s="535"/>
      <c r="EW123" s="535"/>
      <c r="EX123" s="535"/>
      <c r="EY123" s="535"/>
      <c r="EZ123" s="535"/>
      <c r="FA123" s="535"/>
      <c r="FB123" s="535"/>
      <c r="FC123" s="535"/>
      <c r="FD123" s="535"/>
      <c r="FE123" s="535"/>
      <c r="FF123" s="535"/>
      <c r="FG123" s="535"/>
      <c r="FH123" s="535"/>
      <c r="FI123" s="535"/>
      <c r="FJ123" s="535"/>
      <c r="FK123" s="535"/>
      <c r="FL123" s="535"/>
      <c r="FM123" s="535"/>
      <c r="FN123" s="535"/>
      <c r="FO123" s="535"/>
      <c r="FP123" s="535"/>
      <c r="FQ123" s="535"/>
      <c r="FR123" s="535"/>
      <c r="FS123" s="535"/>
      <c r="FT123" s="535"/>
      <c r="FU123" s="535"/>
      <c r="FV123" s="598"/>
      <c r="FW123" s="598"/>
      <c r="FX123" s="598"/>
      <c r="FY123" s="598"/>
      <c r="FZ123" s="598"/>
      <c r="GA123" s="598"/>
      <c r="GB123" s="598"/>
      <c r="GC123" s="598"/>
      <c r="GD123" s="603"/>
      <c r="GE123" s="603"/>
      <c r="GF123" s="603"/>
      <c r="GG123" s="603"/>
      <c r="GH123" s="603"/>
      <c r="GI123" s="603"/>
      <c r="GJ123" s="603"/>
      <c r="GK123" s="598"/>
      <c r="GL123" s="535"/>
      <c r="GM123" s="535"/>
    </row>
    <row r="124" spans="2:195" s="5" customFormat="1" ht="15" customHeight="1" x14ac:dyDescent="0.25">
      <c r="B124" s="535"/>
      <c r="C124" s="535"/>
      <c r="D124" s="535"/>
      <c r="E124" s="535"/>
      <c r="F124" s="535"/>
      <c r="G124" s="535"/>
      <c r="H124" s="535"/>
      <c r="I124" s="535"/>
      <c r="J124" s="535"/>
      <c r="K124" s="535"/>
      <c r="L124" s="535"/>
      <c r="M124" s="535"/>
      <c r="N124" s="535"/>
      <c r="O124" s="535"/>
      <c r="P124" s="535"/>
      <c r="Q124" s="535"/>
      <c r="R124" s="535"/>
      <c r="S124" s="535"/>
      <c r="T124" s="535"/>
      <c r="U124" s="535"/>
      <c r="V124" s="535"/>
      <c r="W124" s="535"/>
      <c r="X124" s="535"/>
      <c r="Y124" s="535"/>
      <c r="Z124" s="535"/>
      <c r="AA124" s="535"/>
      <c r="AB124" s="535"/>
      <c r="AC124" s="535"/>
      <c r="AD124" s="535"/>
      <c r="AE124" s="535"/>
      <c r="AF124" s="535"/>
      <c r="AG124" s="535"/>
      <c r="AH124" s="535"/>
      <c r="AI124" s="535"/>
      <c r="AJ124" s="535"/>
      <c r="AK124" s="535"/>
      <c r="AL124" s="535"/>
      <c r="AM124" s="535"/>
      <c r="AN124" s="535"/>
      <c r="AO124" s="535"/>
      <c r="AP124" s="535"/>
      <c r="AQ124" s="535"/>
      <c r="AR124" s="535"/>
      <c r="AS124" s="535"/>
      <c r="AT124" s="535"/>
      <c r="AU124" s="535"/>
      <c r="AV124" s="535"/>
      <c r="AW124" s="535"/>
      <c r="AX124" s="535"/>
      <c r="AY124" s="535"/>
      <c r="AZ124" s="535"/>
      <c r="BA124" s="535"/>
      <c r="BB124" s="535"/>
      <c r="BC124" s="535"/>
      <c r="BD124" s="535"/>
      <c r="BE124" s="535"/>
      <c r="BF124" s="535"/>
      <c r="BG124" s="535"/>
      <c r="BH124" s="535"/>
      <c r="BI124" s="535"/>
      <c r="BJ124" s="535"/>
      <c r="BK124" s="535"/>
      <c r="BL124" s="535"/>
      <c r="BM124" s="535"/>
      <c r="BN124" s="535"/>
      <c r="BO124" s="535"/>
      <c r="BP124" s="535"/>
      <c r="BQ124" s="535"/>
      <c r="BR124" s="535"/>
      <c r="BS124" s="535"/>
      <c r="BT124" s="535"/>
      <c r="BU124" s="535"/>
      <c r="BV124" s="535"/>
      <c r="BW124" s="535"/>
      <c r="BX124" s="535"/>
      <c r="BY124" s="535"/>
      <c r="BZ124" s="535"/>
      <c r="CA124" s="535"/>
      <c r="CB124" s="535"/>
      <c r="CC124" s="535"/>
      <c r="CD124" s="535"/>
      <c r="CE124" s="535"/>
      <c r="CF124" s="535"/>
      <c r="CG124" s="535"/>
      <c r="CH124" s="535"/>
      <c r="CI124" s="535"/>
      <c r="CJ124" s="535"/>
      <c r="CK124" s="535"/>
      <c r="CL124" s="535"/>
      <c r="CM124" s="535"/>
      <c r="CN124" s="535"/>
      <c r="CO124" s="535"/>
      <c r="CP124" s="535"/>
      <c r="CQ124" s="535"/>
      <c r="CR124" s="535"/>
      <c r="CS124" s="535"/>
      <c r="CT124" s="535"/>
      <c r="CU124" s="535"/>
      <c r="CV124" s="535"/>
      <c r="CW124" s="535"/>
      <c r="CX124" s="535"/>
      <c r="CY124" s="535"/>
      <c r="CZ124" s="535"/>
      <c r="DA124" s="535"/>
      <c r="DB124" s="603"/>
      <c r="DC124" s="603"/>
      <c r="DD124" s="535"/>
      <c r="DE124" s="535"/>
      <c r="DF124" s="535"/>
      <c r="DG124" s="535"/>
      <c r="DH124" s="535"/>
      <c r="DI124" s="535"/>
      <c r="DJ124" s="535"/>
      <c r="DK124" s="535"/>
      <c r="DL124" s="535"/>
      <c r="DM124" s="535"/>
      <c r="DN124" s="535"/>
      <c r="DO124" s="535"/>
      <c r="DP124" s="535"/>
      <c r="DQ124" s="535"/>
      <c r="DR124" s="535"/>
      <c r="DS124" s="535"/>
      <c r="DT124" s="535"/>
      <c r="DU124" s="535"/>
      <c r="DV124" s="535"/>
      <c r="DW124" s="535"/>
      <c r="DX124" s="535"/>
      <c r="DY124" s="535"/>
      <c r="DZ124" s="535"/>
      <c r="EA124" s="535"/>
      <c r="EB124" s="535"/>
      <c r="EC124" s="535"/>
      <c r="ED124" s="535"/>
      <c r="EE124" s="535"/>
      <c r="EF124" s="535"/>
      <c r="EG124" s="535"/>
      <c r="EH124" s="535"/>
      <c r="EI124" s="535"/>
      <c r="EJ124" s="535"/>
      <c r="EK124" s="535"/>
      <c r="EL124" s="535"/>
      <c r="EM124" s="535"/>
      <c r="EN124" s="535"/>
      <c r="EO124" s="535"/>
      <c r="EP124" s="535"/>
      <c r="EQ124" s="535"/>
      <c r="ER124" s="535"/>
      <c r="ES124" s="535"/>
      <c r="ET124" s="535"/>
      <c r="EU124" s="535"/>
      <c r="EV124" s="535"/>
      <c r="EW124" s="535"/>
      <c r="EX124" s="535"/>
      <c r="EY124" s="535"/>
      <c r="EZ124" s="535"/>
      <c r="FA124" s="535"/>
      <c r="FB124" s="535"/>
      <c r="FC124" s="535"/>
      <c r="FD124" s="535"/>
      <c r="FE124" s="535"/>
      <c r="FF124" s="535"/>
      <c r="FG124" s="535"/>
      <c r="FH124" s="535"/>
      <c r="FI124" s="535"/>
      <c r="FJ124" s="535"/>
      <c r="FK124" s="535"/>
      <c r="FL124" s="535"/>
      <c r="FM124" s="535"/>
      <c r="FN124" s="535"/>
      <c r="FO124" s="535"/>
      <c r="FP124" s="535"/>
      <c r="FQ124" s="535"/>
      <c r="FR124" s="535"/>
      <c r="FS124" s="535"/>
      <c r="FT124" s="535"/>
      <c r="FU124" s="535"/>
      <c r="FV124" s="598"/>
      <c r="FW124" s="598"/>
      <c r="FX124" s="598"/>
      <c r="FY124" s="598"/>
      <c r="FZ124" s="598"/>
      <c r="GA124" s="598"/>
      <c r="GB124" s="598"/>
      <c r="GC124" s="598"/>
      <c r="GD124" s="603"/>
      <c r="GE124" s="603"/>
      <c r="GF124" s="603"/>
      <c r="GG124" s="603"/>
      <c r="GH124" s="603"/>
      <c r="GI124" s="603"/>
      <c r="GJ124" s="603"/>
      <c r="GK124" s="598"/>
      <c r="GL124" s="535"/>
      <c r="GM124" s="535"/>
    </row>
    <row r="125" spans="2:195" s="5" customFormat="1" ht="15" customHeight="1" x14ac:dyDescent="0.25">
      <c r="B125" s="535"/>
      <c r="C125" s="535"/>
      <c r="D125" s="535"/>
      <c r="E125" s="535"/>
      <c r="F125" s="535"/>
      <c r="G125" s="535"/>
      <c r="H125" s="535"/>
      <c r="I125" s="535"/>
      <c r="J125" s="535"/>
      <c r="K125" s="535"/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5"/>
      <c r="Y125" s="535"/>
      <c r="Z125" s="535"/>
      <c r="AA125" s="535"/>
      <c r="AB125" s="535"/>
      <c r="AC125" s="535"/>
      <c r="AD125" s="535"/>
      <c r="AE125" s="535"/>
      <c r="AF125" s="535"/>
      <c r="AG125" s="535"/>
      <c r="AH125" s="535"/>
      <c r="AI125" s="535"/>
      <c r="AJ125" s="535"/>
      <c r="AK125" s="535"/>
      <c r="AL125" s="535"/>
      <c r="AM125" s="535"/>
      <c r="AN125" s="535"/>
      <c r="AO125" s="535"/>
      <c r="AP125" s="535"/>
      <c r="AQ125" s="535"/>
      <c r="AR125" s="535"/>
      <c r="AS125" s="535"/>
      <c r="AT125" s="535"/>
      <c r="AU125" s="535"/>
      <c r="AV125" s="535"/>
      <c r="AW125" s="535"/>
      <c r="AX125" s="535"/>
      <c r="AY125" s="535"/>
      <c r="AZ125" s="535"/>
      <c r="BA125" s="535"/>
      <c r="BB125" s="535"/>
      <c r="BC125" s="535"/>
      <c r="BD125" s="535"/>
      <c r="BE125" s="535"/>
      <c r="BF125" s="535"/>
      <c r="BG125" s="535"/>
      <c r="BH125" s="535"/>
      <c r="BI125" s="535"/>
      <c r="BJ125" s="535"/>
      <c r="BK125" s="535"/>
      <c r="BL125" s="535"/>
      <c r="BM125" s="535"/>
      <c r="BN125" s="535"/>
      <c r="BO125" s="535"/>
      <c r="BP125" s="535"/>
      <c r="BQ125" s="535"/>
      <c r="BR125" s="535"/>
      <c r="BS125" s="535"/>
      <c r="BT125" s="535"/>
      <c r="BU125" s="535"/>
      <c r="BV125" s="535"/>
      <c r="BW125" s="535"/>
      <c r="BX125" s="535"/>
      <c r="BY125" s="535"/>
      <c r="BZ125" s="535"/>
      <c r="CA125" s="535"/>
      <c r="CB125" s="535"/>
      <c r="CC125" s="535"/>
      <c r="CD125" s="535"/>
      <c r="CE125" s="535"/>
      <c r="CF125" s="535"/>
      <c r="CG125" s="535"/>
      <c r="CH125" s="535"/>
      <c r="CI125" s="535"/>
      <c r="CJ125" s="535"/>
      <c r="CK125" s="535"/>
      <c r="CL125" s="535"/>
      <c r="CM125" s="535"/>
      <c r="CN125" s="535"/>
      <c r="CO125" s="535"/>
      <c r="CP125" s="535"/>
      <c r="CQ125" s="535"/>
      <c r="CR125" s="535"/>
      <c r="CS125" s="535"/>
      <c r="CT125" s="535"/>
      <c r="CU125" s="535"/>
      <c r="CV125" s="535"/>
      <c r="CW125" s="535"/>
      <c r="CX125" s="535"/>
      <c r="CY125" s="535"/>
      <c r="CZ125" s="535"/>
      <c r="DA125" s="535"/>
      <c r="DB125" s="603"/>
      <c r="DC125" s="603"/>
      <c r="DD125" s="535"/>
      <c r="DE125" s="535"/>
      <c r="DF125" s="535"/>
      <c r="DG125" s="535"/>
      <c r="DH125" s="535"/>
      <c r="DI125" s="535"/>
      <c r="DJ125" s="535"/>
      <c r="DK125" s="535"/>
      <c r="DL125" s="535"/>
      <c r="DM125" s="535"/>
      <c r="DN125" s="535"/>
      <c r="DO125" s="535"/>
      <c r="DP125" s="535"/>
      <c r="DQ125" s="535"/>
      <c r="DR125" s="535"/>
      <c r="DS125" s="535"/>
      <c r="DT125" s="535"/>
      <c r="DU125" s="535"/>
      <c r="DV125" s="535"/>
      <c r="DW125" s="535"/>
      <c r="DX125" s="535"/>
      <c r="DY125" s="535"/>
      <c r="DZ125" s="535"/>
      <c r="EA125" s="535"/>
      <c r="EB125" s="535"/>
      <c r="EC125" s="535"/>
      <c r="ED125" s="535"/>
      <c r="EE125" s="535"/>
      <c r="EF125" s="535"/>
      <c r="EG125" s="535"/>
      <c r="EH125" s="535"/>
      <c r="EI125" s="535"/>
      <c r="EJ125" s="535"/>
      <c r="EK125" s="535"/>
      <c r="EL125" s="535"/>
      <c r="EM125" s="535"/>
      <c r="EN125" s="535"/>
      <c r="EO125" s="535"/>
      <c r="EP125" s="535"/>
      <c r="EQ125" s="535"/>
      <c r="ER125" s="535"/>
      <c r="ES125" s="535"/>
      <c r="ET125" s="535"/>
      <c r="EU125" s="535"/>
      <c r="EV125" s="535"/>
      <c r="EW125" s="535"/>
      <c r="EX125" s="535"/>
      <c r="EY125" s="535"/>
      <c r="EZ125" s="535"/>
      <c r="FA125" s="535"/>
      <c r="FB125" s="535"/>
      <c r="FC125" s="535"/>
      <c r="FD125" s="535"/>
      <c r="FE125" s="535"/>
      <c r="FF125" s="535"/>
      <c r="FG125" s="535"/>
      <c r="FH125" s="535"/>
      <c r="FI125" s="535"/>
      <c r="FJ125" s="535"/>
      <c r="FK125" s="535"/>
      <c r="FL125" s="535"/>
      <c r="FM125" s="535"/>
      <c r="FN125" s="535"/>
      <c r="FO125" s="535"/>
      <c r="FP125" s="535"/>
      <c r="FQ125" s="535"/>
      <c r="FR125" s="535"/>
      <c r="FS125" s="535"/>
      <c r="FT125" s="535"/>
      <c r="FU125" s="535"/>
      <c r="FV125" s="598"/>
      <c r="FW125" s="598"/>
      <c r="FX125" s="598"/>
      <c r="FY125" s="598"/>
      <c r="FZ125" s="598"/>
      <c r="GA125" s="598"/>
      <c r="GB125" s="598"/>
      <c r="GC125" s="598"/>
      <c r="GD125" s="603"/>
      <c r="GE125" s="603"/>
      <c r="GF125" s="603"/>
      <c r="GG125" s="603"/>
      <c r="GH125" s="603"/>
      <c r="GI125" s="603"/>
      <c r="GJ125" s="603"/>
      <c r="GK125" s="598"/>
      <c r="GL125" s="535"/>
      <c r="GM125" s="535"/>
    </row>
    <row r="126" spans="2:195" s="5" customFormat="1" ht="15" customHeight="1" x14ac:dyDescent="0.25">
      <c r="B126" s="535"/>
      <c r="C126" s="535"/>
      <c r="D126" s="535"/>
      <c r="E126" s="535"/>
      <c r="F126" s="535"/>
      <c r="G126" s="535"/>
      <c r="H126" s="535"/>
      <c r="I126" s="535"/>
      <c r="J126" s="535"/>
      <c r="K126" s="535"/>
      <c r="L126" s="535"/>
      <c r="M126" s="535"/>
      <c r="N126" s="535"/>
      <c r="O126" s="535"/>
      <c r="P126" s="535"/>
      <c r="Q126" s="535"/>
      <c r="R126" s="535"/>
      <c r="S126" s="535"/>
      <c r="T126" s="535"/>
      <c r="U126" s="535"/>
      <c r="V126" s="535"/>
      <c r="W126" s="535"/>
      <c r="X126" s="535"/>
      <c r="Y126" s="535"/>
      <c r="Z126" s="535"/>
      <c r="AA126" s="535"/>
      <c r="AB126" s="535"/>
      <c r="AC126" s="535"/>
      <c r="AD126" s="535"/>
      <c r="AE126" s="535"/>
      <c r="AF126" s="535"/>
      <c r="AG126" s="535"/>
      <c r="AH126" s="535"/>
      <c r="AI126" s="535"/>
      <c r="AJ126" s="535"/>
      <c r="AK126" s="535"/>
      <c r="AL126" s="535"/>
      <c r="AM126" s="535"/>
      <c r="AN126" s="535"/>
      <c r="AO126" s="535"/>
      <c r="AP126" s="535"/>
      <c r="AQ126" s="535"/>
      <c r="AR126" s="535"/>
      <c r="AS126" s="535"/>
      <c r="AT126" s="535"/>
      <c r="AU126" s="535"/>
      <c r="AV126" s="535"/>
      <c r="AW126" s="535"/>
      <c r="AX126" s="535"/>
      <c r="AY126" s="535"/>
      <c r="AZ126" s="535"/>
      <c r="BA126" s="535"/>
      <c r="BB126" s="535"/>
      <c r="BC126" s="535"/>
      <c r="BD126" s="535"/>
      <c r="BE126" s="535"/>
      <c r="BF126" s="535"/>
      <c r="BG126" s="535"/>
      <c r="BH126" s="535"/>
      <c r="BI126" s="535"/>
      <c r="BJ126" s="535"/>
      <c r="BK126" s="535"/>
      <c r="BL126" s="535"/>
      <c r="BM126" s="535"/>
      <c r="BN126" s="535"/>
      <c r="BO126" s="535"/>
      <c r="BP126" s="535"/>
      <c r="BQ126" s="535"/>
      <c r="BR126" s="535"/>
      <c r="BS126" s="535"/>
      <c r="BT126" s="535"/>
      <c r="BU126" s="535"/>
      <c r="BV126" s="535"/>
      <c r="BW126" s="535"/>
      <c r="BX126" s="535"/>
      <c r="BY126" s="535"/>
      <c r="BZ126" s="535"/>
      <c r="CA126" s="535"/>
      <c r="CB126" s="535"/>
      <c r="CC126" s="535"/>
      <c r="CD126" s="535"/>
      <c r="CE126" s="535"/>
      <c r="CF126" s="535"/>
      <c r="CG126" s="535"/>
      <c r="CH126" s="535"/>
      <c r="CI126" s="535"/>
      <c r="CJ126" s="535"/>
      <c r="CK126" s="535"/>
      <c r="CL126" s="535"/>
      <c r="CM126" s="535"/>
      <c r="CN126" s="535"/>
      <c r="CO126" s="535"/>
      <c r="CP126" s="535"/>
      <c r="CQ126" s="535"/>
      <c r="CR126" s="535"/>
      <c r="CS126" s="535"/>
      <c r="CT126" s="535"/>
      <c r="CU126" s="535"/>
      <c r="CV126" s="535"/>
      <c r="CW126" s="535"/>
      <c r="CX126" s="535"/>
      <c r="CY126" s="535"/>
      <c r="CZ126" s="535"/>
      <c r="DA126" s="535"/>
      <c r="DB126" s="603"/>
      <c r="DC126" s="603"/>
      <c r="DD126" s="535"/>
      <c r="DE126" s="535"/>
      <c r="DF126" s="535"/>
      <c r="DG126" s="535"/>
      <c r="DH126" s="535"/>
      <c r="DI126" s="535"/>
      <c r="DJ126" s="535"/>
      <c r="DK126" s="535"/>
      <c r="DL126" s="535"/>
      <c r="DM126" s="535"/>
      <c r="DN126" s="535"/>
      <c r="DO126" s="535"/>
      <c r="DP126" s="535"/>
      <c r="DQ126" s="535"/>
      <c r="DR126" s="535"/>
      <c r="DS126" s="535"/>
      <c r="DT126" s="535"/>
      <c r="DU126" s="535"/>
      <c r="DV126" s="535"/>
      <c r="DW126" s="535"/>
      <c r="DX126" s="535"/>
      <c r="DY126" s="535"/>
      <c r="DZ126" s="535"/>
      <c r="EA126" s="535"/>
      <c r="EB126" s="535"/>
      <c r="EC126" s="535"/>
      <c r="ED126" s="535"/>
      <c r="EE126" s="535"/>
      <c r="EF126" s="535"/>
      <c r="EG126" s="535"/>
      <c r="EH126" s="535"/>
      <c r="EI126" s="535"/>
      <c r="EJ126" s="535"/>
      <c r="EK126" s="535"/>
      <c r="EL126" s="535"/>
      <c r="EM126" s="535"/>
      <c r="EN126" s="535"/>
      <c r="EO126" s="535"/>
      <c r="EP126" s="535"/>
      <c r="EQ126" s="535"/>
      <c r="ER126" s="535"/>
      <c r="ES126" s="535"/>
      <c r="ET126" s="535"/>
      <c r="EU126" s="535"/>
      <c r="EV126" s="535"/>
      <c r="EW126" s="535"/>
      <c r="EX126" s="535"/>
      <c r="EY126" s="535"/>
      <c r="EZ126" s="535"/>
      <c r="FA126" s="535"/>
      <c r="FB126" s="535"/>
      <c r="FC126" s="535"/>
      <c r="FD126" s="535"/>
      <c r="FE126" s="535"/>
      <c r="FF126" s="535"/>
      <c r="FG126" s="535"/>
      <c r="FH126" s="535"/>
      <c r="FI126" s="535"/>
      <c r="FJ126" s="535"/>
      <c r="FK126" s="535"/>
      <c r="FL126" s="535"/>
      <c r="FM126" s="535"/>
      <c r="FN126" s="535"/>
      <c r="FO126" s="535"/>
      <c r="FP126" s="535"/>
      <c r="FQ126" s="535"/>
      <c r="FR126" s="535"/>
      <c r="FS126" s="535"/>
      <c r="FT126" s="535"/>
      <c r="FU126" s="535"/>
      <c r="FV126" s="598"/>
      <c r="FW126" s="598"/>
      <c r="FX126" s="598"/>
      <c r="FY126" s="598"/>
      <c r="FZ126" s="598"/>
      <c r="GA126" s="598"/>
      <c r="GB126" s="598"/>
      <c r="GC126" s="598"/>
      <c r="GD126" s="603"/>
      <c r="GE126" s="603"/>
      <c r="GF126" s="603"/>
      <c r="GG126" s="603"/>
      <c r="GH126" s="603"/>
      <c r="GI126" s="603"/>
      <c r="GJ126" s="603"/>
      <c r="GK126" s="598"/>
      <c r="GL126" s="535"/>
      <c r="GM126" s="535"/>
    </row>
    <row r="127" spans="2:195" s="5" customFormat="1" ht="15" customHeight="1" x14ac:dyDescent="0.25">
      <c r="B127" s="535"/>
      <c r="C127" s="535"/>
      <c r="D127" s="535"/>
      <c r="E127" s="535"/>
      <c r="F127" s="535"/>
      <c r="G127" s="535"/>
      <c r="H127" s="535"/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/>
      <c r="V127" s="535"/>
      <c r="W127" s="535"/>
      <c r="X127" s="535"/>
      <c r="Y127" s="535"/>
      <c r="Z127" s="535"/>
      <c r="AA127" s="535"/>
      <c r="AB127" s="535"/>
      <c r="AC127" s="535"/>
      <c r="AD127" s="535"/>
      <c r="AE127" s="535"/>
      <c r="AF127" s="535"/>
      <c r="AG127" s="535"/>
      <c r="AH127" s="535"/>
      <c r="AI127" s="535"/>
      <c r="AJ127" s="535"/>
      <c r="AK127" s="535"/>
      <c r="AL127" s="535"/>
      <c r="AM127" s="535"/>
      <c r="AN127" s="535"/>
      <c r="AO127" s="535"/>
      <c r="AP127" s="535"/>
      <c r="AQ127" s="535"/>
      <c r="AR127" s="535"/>
      <c r="AS127" s="535"/>
      <c r="AT127" s="535"/>
      <c r="AU127" s="535"/>
      <c r="AV127" s="535"/>
      <c r="AW127" s="535"/>
      <c r="AX127" s="535"/>
      <c r="AY127" s="535"/>
      <c r="AZ127" s="535"/>
      <c r="BA127" s="535"/>
      <c r="BB127" s="535"/>
      <c r="BC127" s="535"/>
      <c r="BD127" s="535"/>
      <c r="BE127" s="535"/>
      <c r="BF127" s="535"/>
      <c r="BG127" s="535"/>
      <c r="BH127" s="535"/>
      <c r="BI127" s="535"/>
      <c r="BJ127" s="535"/>
      <c r="BK127" s="535"/>
      <c r="BL127" s="535"/>
      <c r="BM127" s="535"/>
      <c r="BN127" s="535"/>
      <c r="BO127" s="535"/>
      <c r="BP127" s="535"/>
      <c r="BQ127" s="535"/>
      <c r="BR127" s="535"/>
      <c r="BS127" s="535"/>
      <c r="BT127" s="535"/>
      <c r="BU127" s="535"/>
      <c r="BV127" s="535"/>
      <c r="BW127" s="535"/>
      <c r="BX127" s="535"/>
      <c r="BY127" s="535"/>
      <c r="BZ127" s="535"/>
      <c r="CA127" s="535"/>
      <c r="CB127" s="535"/>
      <c r="CC127" s="535"/>
      <c r="CD127" s="535"/>
      <c r="CE127" s="535"/>
      <c r="CF127" s="535"/>
      <c r="CG127" s="535"/>
      <c r="CH127" s="535"/>
      <c r="CI127" s="535"/>
      <c r="CJ127" s="535"/>
      <c r="CK127" s="535"/>
      <c r="CL127" s="535"/>
      <c r="CM127" s="535"/>
      <c r="CN127" s="535"/>
      <c r="CO127" s="535"/>
      <c r="CP127" s="535"/>
      <c r="CQ127" s="535"/>
      <c r="CR127" s="535"/>
      <c r="CS127" s="535"/>
      <c r="CT127" s="535"/>
      <c r="CU127" s="535"/>
      <c r="CV127" s="535"/>
      <c r="CW127" s="535"/>
      <c r="CX127" s="535"/>
      <c r="CY127" s="535"/>
      <c r="CZ127" s="535"/>
      <c r="DA127" s="535"/>
      <c r="DB127" s="603"/>
      <c r="DC127" s="603"/>
      <c r="DD127" s="535"/>
      <c r="DE127" s="535"/>
      <c r="DF127" s="535"/>
      <c r="DG127" s="535"/>
      <c r="DH127" s="535"/>
      <c r="DI127" s="535"/>
      <c r="DJ127" s="535"/>
      <c r="DK127" s="535"/>
      <c r="DL127" s="535"/>
      <c r="DM127" s="535"/>
      <c r="DN127" s="535"/>
      <c r="DO127" s="535"/>
      <c r="DP127" s="535"/>
      <c r="DQ127" s="535"/>
      <c r="DR127" s="535"/>
      <c r="DS127" s="535"/>
      <c r="DT127" s="535"/>
      <c r="DU127" s="535"/>
      <c r="DV127" s="535"/>
      <c r="DW127" s="535"/>
      <c r="DX127" s="535"/>
      <c r="DY127" s="535"/>
      <c r="DZ127" s="535"/>
      <c r="EA127" s="535"/>
      <c r="EB127" s="535"/>
      <c r="EC127" s="535"/>
      <c r="ED127" s="535"/>
      <c r="EE127" s="535"/>
      <c r="EF127" s="535"/>
      <c r="EG127" s="535"/>
      <c r="EH127" s="535"/>
      <c r="EI127" s="535"/>
      <c r="EJ127" s="535"/>
      <c r="EK127" s="535"/>
      <c r="EL127" s="535"/>
      <c r="EM127" s="535"/>
      <c r="EN127" s="535"/>
      <c r="EO127" s="535"/>
      <c r="EP127" s="535"/>
      <c r="EQ127" s="535"/>
      <c r="ER127" s="535"/>
      <c r="ES127" s="535"/>
      <c r="ET127" s="535"/>
      <c r="EU127" s="535"/>
      <c r="EV127" s="535"/>
      <c r="EW127" s="535"/>
      <c r="EX127" s="535"/>
      <c r="EY127" s="535"/>
      <c r="EZ127" s="535"/>
      <c r="FA127" s="535"/>
      <c r="FB127" s="535"/>
      <c r="FC127" s="535"/>
      <c r="FD127" s="535"/>
      <c r="FE127" s="535"/>
      <c r="FF127" s="535"/>
      <c r="FG127" s="535"/>
      <c r="FH127" s="535"/>
      <c r="FI127" s="535"/>
      <c r="FJ127" s="535"/>
      <c r="FK127" s="535"/>
      <c r="FL127" s="535"/>
      <c r="FM127" s="535"/>
      <c r="FN127" s="535"/>
      <c r="FO127" s="535"/>
      <c r="FP127" s="535"/>
      <c r="FQ127" s="535"/>
      <c r="FR127" s="535"/>
      <c r="FS127" s="535"/>
      <c r="FT127" s="535"/>
      <c r="FU127" s="535"/>
      <c r="FV127" s="598"/>
      <c r="FW127" s="598"/>
      <c r="FX127" s="598"/>
      <c r="FY127" s="598"/>
      <c r="FZ127" s="598"/>
      <c r="GA127" s="598"/>
      <c r="GB127" s="598"/>
      <c r="GC127" s="598"/>
      <c r="GD127" s="603"/>
      <c r="GE127" s="603"/>
      <c r="GF127" s="603"/>
      <c r="GG127" s="603"/>
      <c r="GH127" s="603"/>
      <c r="GI127" s="603"/>
      <c r="GJ127" s="603"/>
      <c r="GK127" s="598"/>
      <c r="GL127" s="535"/>
      <c r="GM127" s="535"/>
    </row>
    <row r="128" spans="2:195" s="5" customFormat="1" ht="15" customHeight="1" x14ac:dyDescent="0.25">
      <c r="B128" s="535"/>
      <c r="C128" s="535"/>
      <c r="D128" s="535"/>
      <c r="E128" s="535"/>
      <c r="F128" s="535"/>
      <c r="G128" s="535"/>
      <c r="H128" s="535"/>
      <c r="I128" s="535"/>
      <c r="J128" s="535"/>
      <c r="K128" s="535"/>
      <c r="L128" s="535"/>
      <c r="M128" s="535"/>
      <c r="N128" s="535"/>
      <c r="O128" s="535"/>
      <c r="P128" s="535"/>
      <c r="Q128" s="535"/>
      <c r="R128" s="535"/>
      <c r="S128" s="535"/>
      <c r="T128" s="535"/>
      <c r="U128" s="535"/>
      <c r="V128" s="535"/>
      <c r="W128" s="535"/>
      <c r="X128" s="535"/>
      <c r="Y128" s="535"/>
      <c r="Z128" s="535"/>
      <c r="AA128" s="535"/>
      <c r="AB128" s="535"/>
      <c r="AC128" s="535"/>
      <c r="AD128" s="535"/>
      <c r="AE128" s="535"/>
      <c r="AF128" s="535"/>
      <c r="AG128" s="535"/>
      <c r="AH128" s="535"/>
      <c r="AI128" s="535"/>
      <c r="AJ128" s="535"/>
      <c r="AK128" s="535"/>
      <c r="AL128" s="535"/>
      <c r="AM128" s="535"/>
      <c r="AN128" s="535"/>
      <c r="AO128" s="535"/>
      <c r="AP128" s="535"/>
      <c r="AQ128" s="535"/>
      <c r="AR128" s="535"/>
      <c r="AS128" s="535"/>
      <c r="AT128" s="535"/>
      <c r="AU128" s="535"/>
      <c r="AV128" s="535"/>
      <c r="AW128" s="535"/>
      <c r="AX128" s="535"/>
      <c r="AY128" s="535"/>
      <c r="AZ128" s="535"/>
      <c r="BA128" s="535"/>
      <c r="BB128" s="535"/>
      <c r="BC128" s="535"/>
      <c r="BD128" s="535"/>
      <c r="BE128" s="535"/>
      <c r="BF128" s="535"/>
      <c r="BG128" s="535"/>
      <c r="BH128" s="535"/>
      <c r="BI128" s="535"/>
      <c r="BJ128" s="535"/>
      <c r="BK128" s="535"/>
      <c r="BL128" s="535"/>
      <c r="BM128" s="535"/>
      <c r="BN128" s="535"/>
      <c r="BO128" s="535"/>
      <c r="BP128" s="535"/>
      <c r="BQ128" s="535"/>
      <c r="BR128" s="535"/>
      <c r="BS128" s="535"/>
      <c r="BT128" s="535"/>
      <c r="BU128" s="535"/>
      <c r="BV128" s="535"/>
      <c r="BW128" s="535"/>
      <c r="BX128" s="535"/>
      <c r="BY128" s="535"/>
      <c r="BZ128" s="535"/>
      <c r="CA128" s="535"/>
      <c r="CB128" s="535"/>
      <c r="CC128" s="535"/>
      <c r="CD128" s="535"/>
      <c r="CE128" s="535"/>
      <c r="CF128" s="535"/>
      <c r="CG128" s="535"/>
      <c r="CH128" s="535"/>
      <c r="CI128" s="535"/>
      <c r="CJ128" s="535"/>
      <c r="CK128" s="535"/>
      <c r="CL128" s="535"/>
      <c r="CM128" s="535"/>
      <c r="CN128" s="535"/>
      <c r="CO128" s="535"/>
      <c r="CP128" s="535"/>
      <c r="CQ128" s="535"/>
      <c r="CR128" s="535"/>
      <c r="CS128" s="535"/>
      <c r="CT128" s="535"/>
      <c r="CU128" s="535"/>
      <c r="CV128" s="535"/>
      <c r="CW128" s="535"/>
      <c r="CX128" s="535"/>
      <c r="CY128" s="535"/>
      <c r="CZ128" s="535"/>
      <c r="DA128" s="535"/>
      <c r="DB128" s="603"/>
      <c r="DC128" s="603"/>
      <c r="DD128" s="535"/>
      <c r="DE128" s="535"/>
      <c r="DF128" s="535"/>
      <c r="DG128" s="535"/>
      <c r="DH128" s="535"/>
      <c r="DI128" s="535"/>
      <c r="DJ128" s="535"/>
      <c r="DK128" s="535"/>
      <c r="DL128" s="535"/>
      <c r="DM128" s="535"/>
      <c r="DN128" s="535"/>
      <c r="DO128" s="535"/>
      <c r="DP128" s="535"/>
      <c r="DQ128" s="535"/>
      <c r="DR128" s="535"/>
      <c r="DS128" s="535"/>
      <c r="DT128" s="535"/>
      <c r="DU128" s="535"/>
      <c r="DV128" s="535"/>
      <c r="DW128" s="535"/>
      <c r="DX128" s="535"/>
      <c r="DY128" s="535"/>
      <c r="DZ128" s="535"/>
      <c r="EA128" s="535"/>
      <c r="EB128" s="535"/>
      <c r="EC128" s="535"/>
      <c r="ED128" s="535"/>
      <c r="EE128" s="535"/>
      <c r="EF128" s="535"/>
      <c r="EG128" s="535"/>
      <c r="EH128" s="535"/>
      <c r="EI128" s="535"/>
      <c r="EJ128" s="535"/>
      <c r="EK128" s="535"/>
      <c r="EL128" s="535"/>
      <c r="EM128" s="535"/>
      <c r="EN128" s="535"/>
      <c r="EO128" s="535"/>
      <c r="EP128" s="535"/>
      <c r="EQ128" s="535"/>
      <c r="ER128" s="535"/>
      <c r="ES128" s="535"/>
      <c r="ET128" s="535"/>
      <c r="EU128" s="535"/>
      <c r="EV128" s="535"/>
      <c r="EW128" s="535"/>
      <c r="EX128" s="535"/>
      <c r="EY128" s="535"/>
      <c r="EZ128" s="535"/>
      <c r="FA128" s="535"/>
      <c r="FB128" s="535"/>
      <c r="FC128" s="535"/>
      <c r="FD128" s="535"/>
      <c r="FE128" s="535"/>
      <c r="FF128" s="535"/>
      <c r="FG128" s="535"/>
      <c r="FH128" s="535"/>
      <c r="FI128" s="535"/>
      <c r="FJ128" s="535"/>
      <c r="FK128" s="535"/>
      <c r="FL128" s="535"/>
      <c r="FM128" s="535"/>
      <c r="FN128" s="535"/>
      <c r="FO128" s="535"/>
      <c r="FP128" s="535"/>
      <c r="FQ128" s="535"/>
      <c r="FR128" s="535"/>
      <c r="FS128" s="535"/>
      <c r="FT128" s="535"/>
      <c r="FU128" s="535"/>
      <c r="FV128" s="598"/>
      <c r="FW128" s="598"/>
      <c r="FX128" s="598"/>
      <c r="FY128" s="598"/>
      <c r="FZ128" s="598"/>
      <c r="GA128" s="598"/>
      <c r="GB128" s="598"/>
      <c r="GC128" s="598"/>
      <c r="GD128" s="603"/>
      <c r="GE128" s="603"/>
      <c r="GF128" s="603"/>
      <c r="GG128" s="603"/>
      <c r="GH128" s="603"/>
      <c r="GI128" s="603"/>
      <c r="GJ128" s="603"/>
      <c r="GK128" s="598"/>
      <c r="GL128" s="535"/>
      <c r="GM128" s="535"/>
    </row>
    <row r="129" spans="2:195" s="5" customFormat="1" ht="15" customHeight="1" x14ac:dyDescent="0.25">
      <c r="B129" s="535"/>
      <c r="C129" s="535"/>
      <c r="D129" s="535"/>
      <c r="E129" s="535"/>
      <c r="F129" s="535"/>
      <c r="G129" s="535"/>
      <c r="H129" s="535"/>
      <c r="I129" s="535"/>
      <c r="J129" s="535"/>
      <c r="K129" s="535"/>
      <c r="L129" s="535"/>
      <c r="M129" s="535"/>
      <c r="N129" s="535"/>
      <c r="O129" s="535"/>
      <c r="P129" s="535"/>
      <c r="Q129" s="535"/>
      <c r="R129" s="535"/>
      <c r="S129" s="535"/>
      <c r="T129" s="535"/>
      <c r="U129" s="535"/>
      <c r="V129" s="535"/>
      <c r="W129" s="535"/>
      <c r="X129" s="535"/>
      <c r="Y129" s="535"/>
      <c r="Z129" s="535"/>
      <c r="AA129" s="535"/>
      <c r="AB129" s="535"/>
      <c r="AC129" s="535"/>
      <c r="AD129" s="535"/>
      <c r="AE129" s="535"/>
      <c r="AF129" s="535"/>
      <c r="AG129" s="535"/>
      <c r="AH129" s="535"/>
      <c r="AI129" s="535"/>
      <c r="AJ129" s="535"/>
      <c r="AK129" s="535"/>
      <c r="AL129" s="535"/>
      <c r="AM129" s="535"/>
      <c r="AN129" s="535"/>
      <c r="AO129" s="535"/>
      <c r="AP129" s="535"/>
      <c r="AQ129" s="535"/>
      <c r="AR129" s="535"/>
      <c r="AS129" s="535"/>
      <c r="AT129" s="535"/>
      <c r="AU129" s="535"/>
      <c r="AV129" s="535"/>
      <c r="AW129" s="535"/>
      <c r="AX129" s="535"/>
      <c r="AY129" s="535"/>
      <c r="AZ129" s="535"/>
      <c r="BA129" s="535"/>
      <c r="BB129" s="535"/>
      <c r="BC129" s="535"/>
      <c r="BD129" s="535"/>
      <c r="BE129" s="535"/>
      <c r="BF129" s="535"/>
      <c r="BG129" s="535"/>
      <c r="BH129" s="535"/>
      <c r="BI129" s="535"/>
      <c r="BJ129" s="535"/>
      <c r="BK129" s="535"/>
      <c r="BL129" s="535"/>
      <c r="BM129" s="535"/>
      <c r="BN129" s="535"/>
      <c r="BO129" s="535"/>
      <c r="BP129" s="535"/>
      <c r="BQ129" s="535"/>
      <c r="BR129" s="535"/>
      <c r="BS129" s="535"/>
      <c r="BT129" s="535"/>
      <c r="BU129" s="535"/>
      <c r="BV129" s="535"/>
      <c r="BW129" s="535"/>
      <c r="BX129" s="535"/>
      <c r="BY129" s="535"/>
      <c r="BZ129" s="535"/>
      <c r="CA129" s="535"/>
      <c r="CB129" s="535"/>
      <c r="CC129" s="535"/>
      <c r="CD129" s="535"/>
      <c r="CE129" s="535"/>
      <c r="CF129" s="535"/>
      <c r="CG129" s="535"/>
      <c r="CH129" s="535"/>
      <c r="CI129" s="535"/>
      <c r="CJ129" s="535"/>
      <c r="CK129" s="535"/>
      <c r="CL129" s="535"/>
      <c r="CM129" s="535"/>
      <c r="CN129" s="535"/>
      <c r="CO129" s="535"/>
      <c r="CP129" s="535"/>
      <c r="CQ129" s="535"/>
      <c r="CR129" s="535"/>
      <c r="CS129" s="535"/>
      <c r="CT129" s="535"/>
      <c r="CU129" s="535"/>
      <c r="CV129" s="535"/>
      <c r="CW129" s="535"/>
      <c r="CX129" s="535"/>
      <c r="CY129" s="535"/>
      <c r="CZ129" s="535"/>
      <c r="DA129" s="535"/>
      <c r="DB129" s="603"/>
      <c r="DC129" s="603"/>
      <c r="DD129" s="535"/>
      <c r="DE129" s="535"/>
      <c r="DF129" s="535"/>
      <c r="DG129" s="535"/>
      <c r="DH129" s="535"/>
      <c r="DI129" s="535"/>
      <c r="DJ129" s="535"/>
      <c r="DK129" s="535"/>
      <c r="DL129" s="535"/>
      <c r="DM129" s="535"/>
      <c r="DN129" s="535"/>
      <c r="DO129" s="535"/>
      <c r="DP129" s="535"/>
      <c r="DQ129" s="535"/>
      <c r="DR129" s="535"/>
      <c r="DS129" s="535"/>
      <c r="DT129" s="535"/>
      <c r="DU129" s="535"/>
      <c r="DV129" s="535"/>
      <c r="DW129" s="535"/>
      <c r="DX129" s="535"/>
      <c r="DY129" s="535"/>
      <c r="DZ129" s="535"/>
      <c r="EA129" s="535"/>
      <c r="EB129" s="535"/>
      <c r="EC129" s="535"/>
      <c r="ED129" s="535"/>
      <c r="EE129" s="535"/>
      <c r="EF129" s="535"/>
      <c r="EG129" s="535"/>
      <c r="EH129" s="535"/>
      <c r="EI129" s="535"/>
      <c r="EJ129" s="535"/>
      <c r="EK129" s="535"/>
      <c r="EL129" s="535"/>
      <c r="EM129" s="535"/>
      <c r="EN129" s="535"/>
      <c r="EO129" s="535"/>
      <c r="EP129" s="535"/>
      <c r="EQ129" s="535"/>
      <c r="ER129" s="535"/>
      <c r="ES129" s="535"/>
      <c r="ET129" s="535"/>
      <c r="EU129" s="535"/>
      <c r="EV129" s="535"/>
      <c r="EW129" s="535"/>
      <c r="EX129" s="535"/>
      <c r="EY129" s="535"/>
      <c r="EZ129" s="535"/>
      <c r="FA129" s="535"/>
      <c r="FB129" s="535"/>
      <c r="FC129" s="535"/>
      <c r="FD129" s="535"/>
      <c r="FE129" s="535"/>
      <c r="FF129" s="535"/>
      <c r="FG129" s="535"/>
      <c r="FH129" s="535"/>
      <c r="FI129" s="535"/>
      <c r="FJ129" s="535"/>
      <c r="FK129" s="535"/>
      <c r="FL129" s="535"/>
      <c r="FM129" s="535"/>
      <c r="FN129" s="535"/>
      <c r="FO129" s="535"/>
      <c r="FP129" s="535"/>
      <c r="FQ129" s="535"/>
      <c r="FR129" s="535"/>
      <c r="FS129" s="535"/>
      <c r="FT129" s="535"/>
      <c r="FU129" s="535"/>
      <c r="FV129" s="598"/>
      <c r="FW129" s="598"/>
      <c r="FX129" s="598"/>
      <c r="FY129" s="598"/>
      <c r="FZ129" s="598"/>
      <c r="GA129" s="598"/>
      <c r="GB129" s="598"/>
      <c r="GC129" s="598"/>
      <c r="GD129" s="603"/>
      <c r="GE129" s="603"/>
      <c r="GF129" s="603"/>
      <c r="GG129" s="603"/>
      <c r="GH129" s="603"/>
      <c r="GI129" s="603"/>
      <c r="GJ129" s="603"/>
      <c r="GK129" s="598"/>
      <c r="GL129" s="535"/>
      <c r="GM129" s="535"/>
    </row>
    <row r="130" spans="2:195" s="5" customFormat="1" ht="15" customHeight="1" x14ac:dyDescent="0.25">
      <c r="B130" s="535"/>
      <c r="C130" s="535"/>
      <c r="D130" s="535"/>
      <c r="E130" s="535"/>
      <c r="F130" s="535"/>
      <c r="G130" s="535"/>
      <c r="H130" s="535"/>
      <c r="I130" s="535"/>
      <c r="J130" s="535"/>
      <c r="K130" s="535"/>
      <c r="L130" s="535"/>
      <c r="M130" s="535"/>
      <c r="N130" s="535"/>
      <c r="O130" s="535"/>
      <c r="P130" s="535"/>
      <c r="Q130" s="535"/>
      <c r="R130" s="535"/>
      <c r="S130" s="535"/>
      <c r="T130" s="535"/>
      <c r="U130" s="535"/>
      <c r="V130" s="535"/>
      <c r="W130" s="535"/>
      <c r="X130" s="535"/>
      <c r="Y130" s="535"/>
      <c r="Z130" s="535"/>
      <c r="AA130" s="535"/>
      <c r="AB130" s="535"/>
      <c r="AC130" s="535"/>
      <c r="AD130" s="535"/>
      <c r="AE130" s="535"/>
      <c r="AF130" s="535"/>
      <c r="AG130" s="535"/>
      <c r="AH130" s="535"/>
      <c r="AI130" s="535"/>
      <c r="AJ130" s="535"/>
      <c r="AK130" s="535"/>
      <c r="AL130" s="535"/>
      <c r="AM130" s="535"/>
      <c r="AN130" s="535"/>
      <c r="AO130" s="535"/>
      <c r="AP130" s="535"/>
      <c r="AQ130" s="535"/>
      <c r="AR130" s="535"/>
      <c r="AS130" s="535"/>
      <c r="AT130" s="535"/>
      <c r="AU130" s="535"/>
      <c r="AV130" s="535"/>
      <c r="AW130" s="535"/>
      <c r="AX130" s="535"/>
      <c r="AY130" s="535"/>
      <c r="AZ130" s="535"/>
      <c r="BA130" s="535"/>
      <c r="BB130" s="535"/>
      <c r="BC130" s="535"/>
      <c r="BD130" s="535"/>
      <c r="BE130" s="535"/>
      <c r="BF130" s="535"/>
      <c r="BG130" s="535"/>
      <c r="BH130" s="535"/>
      <c r="BI130" s="535"/>
      <c r="BJ130" s="535"/>
      <c r="BK130" s="535"/>
      <c r="BL130" s="535"/>
      <c r="BM130" s="535"/>
      <c r="BN130" s="535"/>
      <c r="BO130" s="535"/>
      <c r="BP130" s="535"/>
      <c r="BQ130" s="535"/>
      <c r="BR130" s="535"/>
      <c r="BS130" s="535"/>
      <c r="BT130" s="535"/>
      <c r="BU130" s="535"/>
      <c r="BV130" s="535"/>
      <c r="BW130" s="535"/>
      <c r="BX130" s="535"/>
      <c r="BY130" s="535"/>
      <c r="BZ130" s="535"/>
      <c r="CA130" s="535"/>
      <c r="CB130" s="535"/>
      <c r="CC130" s="535"/>
      <c r="CD130" s="535"/>
      <c r="CE130" s="535"/>
      <c r="CF130" s="535"/>
      <c r="CG130" s="535"/>
      <c r="CH130" s="535"/>
      <c r="CI130" s="535"/>
      <c r="CJ130" s="535"/>
      <c r="CK130" s="535"/>
      <c r="CL130" s="535"/>
      <c r="CM130" s="535"/>
      <c r="CN130" s="535"/>
      <c r="CO130" s="535"/>
      <c r="CP130" s="535"/>
      <c r="CQ130" s="535"/>
      <c r="CR130" s="535"/>
      <c r="CS130" s="535"/>
      <c r="CT130" s="535"/>
      <c r="CU130" s="535"/>
      <c r="CV130" s="535"/>
      <c r="CW130" s="535"/>
      <c r="CX130" s="535"/>
      <c r="CY130" s="535"/>
      <c r="CZ130" s="535"/>
      <c r="DA130" s="535"/>
      <c r="DB130" s="603"/>
      <c r="DC130" s="603"/>
      <c r="DD130" s="535"/>
      <c r="DE130" s="535"/>
      <c r="DF130" s="535"/>
      <c r="DG130" s="535"/>
      <c r="DH130" s="535"/>
      <c r="DI130" s="535"/>
      <c r="DJ130" s="535"/>
      <c r="DK130" s="535"/>
      <c r="DL130" s="535"/>
      <c r="DM130" s="535"/>
      <c r="DN130" s="535"/>
      <c r="DO130" s="535"/>
      <c r="DP130" s="535"/>
      <c r="DQ130" s="535"/>
      <c r="DR130" s="535"/>
      <c r="DS130" s="535"/>
      <c r="DT130" s="535"/>
      <c r="DU130" s="535"/>
      <c r="DV130" s="535"/>
      <c r="DW130" s="535"/>
      <c r="DX130" s="535"/>
      <c r="DY130" s="535"/>
      <c r="DZ130" s="535"/>
      <c r="EA130" s="535"/>
      <c r="EB130" s="535"/>
      <c r="EC130" s="535"/>
      <c r="ED130" s="535"/>
      <c r="EE130" s="535"/>
      <c r="EF130" s="535"/>
      <c r="EG130" s="535"/>
      <c r="EH130" s="535"/>
      <c r="EI130" s="535"/>
      <c r="EJ130" s="535"/>
      <c r="EK130" s="535"/>
      <c r="EL130" s="535"/>
      <c r="EM130" s="535"/>
      <c r="EN130" s="535"/>
      <c r="EO130" s="535"/>
      <c r="EP130" s="535"/>
      <c r="EQ130" s="535"/>
      <c r="ER130" s="535"/>
      <c r="ES130" s="535"/>
      <c r="ET130" s="535"/>
      <c r="EU130" s="535"/>
      <c r="EV130" s="535"/>
      <c r="EW130" s="535"/>
      <c r="EX130" s="535"/>
      <c r="EY130" s="535"/>
      <c r="EZ130" s="535"/>
      <c r="FA130" s="535"/>
      <c r="FB130" s="535"/>
      <c r="FC130" s="535"/>
      <c r="FD130" s="535"/>
      <c r="FE130" s="535"/>
      <c r="FF130" s="535"/>
      <c r="FG130" s="535"/>
      <c r="FH130" s="535"/>
      <c r="FI130" s="535"/>
      <c r="FJ130" s="535"/>
      <c r="FK130" s="535"/>
      <c r="FL130" s="535"/>
      <c r="FM130" s="535"/>
      <c r="FN130" s="535"/>
      <c r="FO130" s="535"/>
      <c r="FP130" s="535"/>
      <c r="FQ130" s="535"/>
      <c r="FR130" s="535"/>
      <c r="FS130" s="535"/>
      <c r="FT130" s="535"/>
      <c r="FU130" s="535"/>
      <c r="FV130" s="598"/>
      <c r="FW130" s="598"/>
      <c r="FX130" s="598"/>
      <c r="FY130" s="598"/>
      <c r="FZ130" s="598"/>
      <c r="GA130" s="598"/>
      <c r="GB130" s="598"/>
      <c r="GC130" s="598"/>
      <c r="GD130" s="603"/>
      <c r="GE130" s="603"/>
      <c r="GF130" s="603"/>
      <c r="GG130" s="603"/>
      <c r="GH130" s="603"/>
      <c r="GI130" s="603"/>
      <c r="GJ130" s="603"/>
      <c r="GK130" s="598"/>
      <c r="GL130" s="535"/>
      <c r="GM130" s="535"/>
    </row>
    <row r="131" spans="2:195" s="5" customFormat="1" ht="15" customHeight="1" x14ac:dyDescent="0.25">
      <c r="B131" s="535"/>
      <c r="C131" s="535"/>
      <c r="D131" s="535"/>
      <c r="E131" s="535"/>
      <c r="F131" s="535"/>
      <c r="G131" s="535"/>
      <c r="H131" s="535"/>
      <c r="I131" s="535"/>
      <c r="J131" s="535"/>
      <c r="K131" s="535"/>
      <c r="L131" s="535"/>
      <c r="M131" s="535"/>
      <c r="N131" s="535"/>
      <c r="O131" s="535"/>
      <c r="P131" s="535"/>
      <c r="Q131" s="535"/>
      <c r="R131" s="535"/>
      <c r="S131" s="535"/>
      <c r="T131" s="535"/>
      <c r="U131" s="535"/>
      <c r="V131" s="535"/>
      <c r="W131" s="535"/>
      <c r="X131" s="535"/>
      <c r="Y131" s="535"/>
      <c r="Z131" s="535"/>
      <c r="AA131" s="535"/>
      <c r="AB131" s="535"/>
      <c r="AC131" s="535"/>
      <c r="AD131" s="535"/>
      <c r="AE131" s="535"/>
      <c r="AF131" s="535"/>
      <c r="AG131" s="535"/>
      <c r="AH131" s="535"/>
      <c r="AI131" s="535"/>
      <c r="AJ131" s="535"/>
      <c r="AK131" s="535"/>
      <c r="AL131" s="535"/>
      <c r="AM131" s="535"/>
      <c r="AN131" s="535"/>
      <c r="AO131" s="535"/>
      <c r="AP131" s="535"/>
      <c r="AQ131" s="535"/>
      <c r="AR131" s="535"/>
      <c r="AS131" s="535"/>
      <c r="AT131" s="535"/>
      <c r="AU131" s="535"/>
      <c r="AV131" s="535"/>
      <c r="AW131" s="535"/>
      <c r="AX131" s="535"/>
      <c r="AY131" s="535"/>
      <c r="AZ131" s="535"/>
      <c r="BA131" s="535"/>
      <c r="BB131" s="535"/>
      <c r="BC131" s="535"/>
      <c r="BD131" s="535"/>
      <c r="BE131" s="535"/>
      <c r="BF131" s="535"/>
      <c r="BG131" s="535"/>
      <c r="BH131" s="535"/>
      <c r="BI131" s="535"/>
      <c r="BJ131" s="535"/>
      <c r="BK131" s="535"/>
      <c r="BL131" s="535"/>
      <c r="BM131" s="535"/>
      <c r="BN131" s="535"/>
      <c r="BO131" s="535"/>
      <c r="BP131" s="535"/>
      <c r="BQ131" s="535"/>
      <c r="BR131" s="535"/>
      <c r="BS131" s="535"/>
      <c r="BT131" s="535"/>
      <c r="BU131" s="535"/>
      <c r="BV131" s="535"/>
      <c r="BW131" s="535"/>
      <c r="BX131" s="535"/>
      <c r="BY131" s="535"/>
      <c r="BZ131" s="535"/>
      <c r="CA131" s="535"/>
      <c r="CB131" s="535"/>
      <c r="CC131" s="535"/>
      <c r="CD131" s="535"/>
      <c r="CE131" s="535"/>
      <c r="CF131" s="535"/>
      <c r="CG131" s="535"/>
      <c r="CH131" s="535"/>
      <c r="CI131" s="535"/>
      <c r="CJ131" s="535"/>
      <c r="CK131" s="535"/>
      <c r="CL131" s="535"/>
      <c r="CM131" s="535"/>
      <c r="CN131" s="535"/>
      <c r="CO131" s="535"/>
      <c r="CP131" s="535"/>
      <c r="CQ131" s="535"/>
      <c r="CR131" s="535"/>
      <c r="CS131" s="535"/>
      <c r="CT131" s="535"/>
      <c r="CU131" s="535"/>
      <c r="CV131" s="535"/>
      <c r="CW131" s="535"/>
      <c r="CX131" s="535"/>
      <c r="CY131" s="535"/>
      <c r="CZ131" s="535"/>
      <c r="DA131" s="535"/>
      <c r="DB131" s="603"/>
      <c r="DC131" s="603"/>
      <c r="DD131" s="535"/>
      <c r="DE131" s="535"/>
      <c r="DF131" s="535"/>
      <c r="DG131" s="535"/>
      <c r="DH131" s="535"/>
      <c r="DI131" s="535"/>
      <c r="DJ131" s="535"/>
      <c r="DK131" s="535"/>
      <c r="DL131" s="535"/>
      <c r="DM131" s="535"/>
      <c r="DN131" s="535"/>
      <c r="DO131" s="535"/>
      <c r="DP131" s="535"/>
      <c r="DQ131" s="535"/>
      <c r="DR131" s="535"/>
      <c r="DS131" s="535"/>
      <c r="DT131" s="535"/>
      <c r="DU131" s="535"/>
      <c r="DV131" s="535"/>
      <c r="DW131" s="535"/>
      <c r="DX131" s="535"/>
      <c r="DY131" s="535"/>
      <c r="DZ131" s="535"/>
      <c r="EA131" s="535"/>
      <c r="EB131" s="535"/>
      <c r="EC131" s="535"/>
      <c r="ED131" s="535"/>
      <c r="EE131" s="535"/>
      <c r="EF131" s="535"/>
      <c r="EG131" s="535"/>
      <c r="EH131" s="535"/>
      <c r="EI131" s="535"/>
      <c r="EJ131" s="535"/>
      <c r="EK131" s="535"/>
      <c r="EL131" s="535"/>
      <c r="EM131" s="535"/>
      <c r="EN131" s="535"/>
      <c r="EO131" s="535"/>
      <c r="EP131" s="535"/>
      <c r="EQ131" s="535"/>
      <c r="ER131" s="535"/>
      <c r="ES131" s="535"/>
      <c r="ET131" s="535"/>
      <c r="EU131" s="535"/>
      <c r="EV131" s="535"/>
      <c r="EW131" s="535"/>
      <c r="EX131" s="535"/>
      <c r="EY131" s="535"/>
      <c r="EZ131" s="535"/>
      <c r="FA131" s="535"/>
      <c r="FB131" s="535"/>
      <c r="FC131" s="535"/>
      <c r="FD131" s="535"/>
      <c r="FE131" s="535"/>
      <c r="FF131" s="535"/>
      <c r="FG131" s="535"/>
      <c r="FH131" s="535"/>
      <c r="FI131" s="535"/>
      <c r="FJ131" s="535"/>
      <c r="FK131" s="535"/>
      <c r="FL131" s="535"/>
      <c r="FM131" s="535"/>
      <c r="FN131" s="535"/>
      <c r="FO131" s="535"/>
      <c r="FP131" s="535"/>
      <c r="FQ131" s="535"/>
      <c r="FR131" s="535"/>
      <c r="FS131" s="535"/>
      <c r="FT131" s="535"/>
      <c r="FU131" s="535"/>
      <c r="FV131" s="598"/>
      <c r="FW131" s="598"/>
      <c r="FX131" s="598"/>
      <c r="FY131" s="598"/>
      <c r="FZ131" s="598"/>
      <c r="GA131" s="598"/>
      <c r="GB131" s="598"/>
      <c r="GC131" s="598"/>
      <c r="GD131" s="603"/>
      <c r="GE131" s="603"/>
      <c r="GF131" s="603"/>
      <c r="GG131" s="603"/>
      <c r="GH131" s="603"/>
      <c r="GI131" s="603"/>
      <c r="GJ131" s="603"/>
      <c r="GK131" s="598"/>
      <c r="GL131" s="535"/>
      <c r="GM131" s="535"/>
    </row>
    <row r="132" spans="2:195" s="5" customFormat="1" ht="15" customHeight="1" x14ac:dyDescent="0.25">
      <c r="B132" s="535"/>
      <c r="C132" s="535"/>
      <c r="D132" s="535"/>
      <c r="E132" s="535"/>
      <c r="F132" s="535"/>
      <c r="G132" s="535"/>
      <c r="H132" s="535"/>
      <c r="I132" s="535"/>
      <c r="J132" s="535"/>
      <c r="K132" s="535"/>
      <c r="L132" s="535"/>
      <c r="M132" s="535"/>
      <c r="N132" s="535"/>
      <c r="O132" s="535"/>
      <c r="P132" s="535"/>
      <c r="Q132" s="535"/>
      <c r="R132" s="535"/>
      <c r="S132" s="535"/>
      <c r="T132" s="535"/>
      <c r="U132" s="535"/>
      <c r="V132" s="535"/>
      <c r="W132" s="535"/>
      <c r="X132" s="535"/>
      <c r="Y132" s="535"/>
      <c r="Z132" s="535"/>
      <c r="AA132" s="535"/>
      <c r="AB132" s="535"/>
      <c r="AC132" s="535"/>
      <c r="AD132" s="535"/>
      <c r="AE132" s="535"/>
      <c r="AF132" s="535"/>
      <c r="AG132" s="535"/>
      <c r="AH132" s="535"/>
      <c r="AI132" s="535"/>
      <c r="AJ132" s="535"/>
      <c r="AK132" s="535"/>
      <c r="AL132" s="535"/>
      <c r="AM132" s="535"/>
      <c r="AN132" s="535"/>
      <c r="AO132" s="535"/>
      <c r="AP132" s="535"/>
      <c r="AQ132" s="535"/>
      <c r="AR132" s="535"/>
      <c r="AS132" s="535"/>
      <c r="AT132" s="535"/>
      <c r="AU132" s="535"/>
      <c r="AV132" s="535"/>
      <c r="AW132" s="535"/>
      <c r="AX132" s="535"/>
      <c r="AY132" s="535"/>
      <c r="AZ132" s="535"/>
      <c r="BA132" s="535"/>
      <c r="BB132" s="535"/>
      <c r="BC132" s="535"/>
      <c r="BD132" s="535"/>
      <c r="BE132" s="535"/>
      <c r="BF132" s="535"/>
      <c r="BG132" s="535"/>
      <c r="BH132" s="535"/>
      <c r="BI132" s="535"/>
      <c r="BJ132" s="535"/>
      <c r="BK132" s="535"/>
      <c r="BL132" s="535"/>
      <c r="BM132" s="535"/>
      <c r="BN132" s="535"/>
      <c r="BO132" s="535"/>
      <c r="BP132" s="535"/>
      <c r="BQ132" s="535"/>
      <c r="BR132" s="535"/>
      <c r="BS132" s="535"/>
      <c r="BT132" s="535"/>
      <c r="BU132" s="535"/>
      <c r="BV132" s="535"/>
      <c r="BW132" s="535"/>
      <c r="BX132" s="535"/>
      <c r="BY132" s="535"/>
      <c r="BZ132" s="535"/>
      <c r="CA132" s="535"/>
      <c r="CB132" s="535"/>
      <c r="CC132" s="535"/>
      <c r="CD132" s="535"/>
      <c r="CE132" s="535"/>
      <c r="CF132" s="535"/>
      <c r="CG132" s="535"/>
      <c r="CH132" s="535"/>
      <c r="CI132" s="535"/>
      <c r="CJ132" s="535"/>
      <c r="CK132" s="535"/>
      <c r="CL132" s="535"/>
      <c r="CM132" s="535"/>
      <c r="CN132" s="535"/>
      <c r="CO132" s="535"/>
      <c r="CP132" s="535"/>
      <c r="CQ132" s="535"/>
      <c r="CR132" s="535"/>
      <c r="CS132" s="535"/>
      <c r="CT132" s="535"/>
      <c r="CU132" s="535"/>
      <c r="CV132" s="535"/>
      <c r="CW132" s="535"/>
      <c r="CX132" s="535"/>
      <c r="CY132" s="535"/>
      <c r="CZ132" s="535"/>
      <c r="DA132" s="535"/>
      <c r="DB132" s="603"/>
      <c r="DC132" s="603"/>
      <c r="DD132" s="535"/>
      <c r="DE132" s="535"/>
      <c r="DF132" s="535"/>
      <c r="DG132" s="535"/>
      <c r="DH132" s="535"/>
      <c r="DI132" s="535"/>
      <c r="DJ132" s="535"/>
      <c r="DK132" s="535"/>
      <c r="DL132" s="535"/>
      <c r="DM132" s="535"/>
      <c r="DN132" s="535"/>
      <c r="DO132" s="535"/>
      <c r="DP132" s="535"/>
      <c r="DQ132" s="535"/>
      <c r="DR132" s="535"/>
      <c r="DS132" s="535"/>
      <c r="DT132" s="535"/>
      <c r="DU132" s="535"/>
      <c r="DV132" s="535"/>
      <c r="DW132" s="535"/>
      <c r="DX132" s="535"/>
      <c r="DY132" s="535"/>
      <c r="DZ132" s="535"/>
      <c r="EA132" s="535"/>
      <c r="EB132" s="535"/>
      <c r="EC132" s="535"/>
      <c r="ED132" s="535"/>
      <c r="EE132" s="535"/>
      <c r="EF132" s="535"/>
      <c r="EG132" s="535"/>
      <c r="EH132" s="535"/>
      <c r="EI132" s="535"/>
      <c r="EJ132" s="535"/>
      <c r="EK132" s="535"/>
      <c r="EL132" s="535"/>
      <c r="EM132" s="535"/>
      <c r="EN132" s="535"/>
      <c r="EO132" s="535"/>
      <c r="EP132" s="535"/>
      <c r="EQ132" s="535"/>
      <c r="ER132" s="535"/>
      <c r="ES132" s="535"/>
      <c r="ET132" s="535"/>
      <c r="EU132" s="535"/>
      <c r="EV132" s="535"/>
      <c r="EW132" s="535"/>
      <c r="EX132" s="535"/>
      <c r="EY132" s="535"/>
      <c r="EZ132" s="535"/>
      <c r="FA132" s="535"/>
      <c r="FB132" s="535"/>
      <c r="FC132" s="535"/>
      <c r="FD132" s="535"/>
      <c r="FE132" s="535"/>
      <c r="FF132" s="535"/>
      <c r="FG132" s="535"/>
      <c r="FH132" s="535"/>
      <c r="FI132" s="535"/>
      <c r="FJ132" s="535"/>
      <c r="FK132" s="535"/>
      <c r="FL132" s="535"/>
      <c r="FM132" s="535"/>
      <c r="FN132" s="535"/>
      <c r="FO132" s="535"/>
      <c r="FP132" s="535"/>
      <c r="FQ132" s="535"/>
      <c r="FR132" s="535"/>
      <c r="FS132" s="535"/>
      <c r="FT132" s="535"/>
      <c r="FU132" s="535"/>
      <c r="FV132" s="598"/>
      <c r="FW132" s="598"/>
      <c r="FX132" s="598"/>
      <c r="FY132" s="598"/>
      <c r="FZ132" s="598"/>
      <c r="GA132" s="598"/>
      <c r="GB132" s="598"/>
      <c r="GC132" s="598"/>
      <c r="GD132" s="603"/>
      <c r="GE132" s="603"/>
      <c r="GF132" s="603"/>
      <c r="GG132" s="603"/>
      <c r="GH132" s="603"/>
      <c r="GI132" s="603"/>
      <c r="GJ132" s="603"/>
      <c r="GK132" s="598"/>
      <c r="GL132" s="535"/>
      <c r="GM132" s="535"/>
    </row>
    <row r="133" spans="2:195" s="5" customFormat="1" ht="15" customHeight="1" x14ac:dyDescent="0.25">
      <c r="B133" s="535"/>
      <c r="C133" s="535"/>
      <c r="D133" s="535"/>
      <c r="E133" s="535"/>
      <c r="F133" s="535"/>
      <c r="G133" s="535"/>
      <c r="H133" s="535"/>
      <c r="I133" s="535"/>
      <c r="J133" s="535"/>
      <c r="K133" s="535"/>
      <c r="L133" s="535"/>
      <c r="M133" s="535"/>
      <c r="N133" s="535"/>
      <c r="O133" s="535"/>
      <c r="P133" s="535"/>
      <c r="Q133" s="535"/>
      <c r="R133" s="535"/>
      <c r="S133" s="535"/>
      <c r="T133" s="535"/>
      <c r="U133" s="535"/>
      <c r="V133" s="535"/>
      <c r="W133" s="535"/>
      <c r="X133" s="535"/>
      <c r="Y133" s="535"/>
      <c r="Z133" s="535"/>
      <c r="AA133" s="535"/>
      <c r="AB133" s="535"/>
      <c r="AC133" s="535"/>
      <c r="AD133" s="535"/>
      <c r="AE133" s="535"/>
      <c r="AF133" s="535"/>
      <c r="AG133" s="535"/>
      <c r="AH133" s="535"/>
      <c r="AI133" s="535"/>
      <c r="AJ133" s="535"/>
      <c r="AK133" s="535"/>
      <c r="AL133" s="535"/>
      <c r="AM133" s="535"/>
      <c r="AN133" s="535"/>
      <c r="AO133" s="535"/>
      <c r="AP133" s="535"/>
      <c r="AQ133" s="535"/>
      <c r="AR133" s="535"/>
      <c r="AS133" s="535"/>
      <c r="AT133" s="535"/>
      <c r="AU133" s="535"/>
      <c r="AV133" s="535"/>
      <c r="AW133" s="535"/>
      <c r="AX133" s="535"/>
      <c r="AY133" s="535"/>
      <c r="AZ133" s="535"/>
      <c r="BA133" s="535"/>
      <c r="BB133" s="535"/>
      <c r="BC133" s="535"/>
      <c r="BD133" s="535"/>
      <c r="BE133" s="535"/>
      <c r="BF133" s="535"/>
      <c r="BG133" s="535"/>
      <c r="BH133" s="535"/>
      <c r="BI133" s="535"/>
      <c r="BJ133" s="535"/>
      <c r="BK133" s="535"/>
      <c r="BL133" s="535"/>
      <c r="BM133" s="535"/>
      <c r="BN133" s="535"/>
      <c r="BO133" s="535"/>
      <c r="BP133" s="535"/>
      <c r="BQ133" s="535"/>
      <c r="BR133" s="535"/>
      <c r="BS133" s="535"/>
      <c r="BT133" s="535"/>
      <c r="BU133" s="535"/>
      <c r="BV133" s="535"/>
      <c r="BW133" s="535"/>
      <c r="BX133" s="535"/>
      <c r="BY133" s="535"/>
      <c r="BZ133" s="535"/>
      <c r="CA133" s="535"/>
      <c r="CB133" s="535"/>
      <c r="CC133" s="535"/>
      <c r="CD133" s="535"/>
      <c r="CE133" s="535"/>
      <c r="CF133" s="535"/>
      <c r="CG133" s="535"/>
      <c r="CH133" s="535"/>
      <c r="CI133" s="535"/>
      <c r="CJ133" s="535"/>
      <c r="CK133" s="535"/>
      <c r="CL133" s="535"/>
      <c r="CM133" s="535"/>
      <c r="CN133" s="535"/>
      <c r="CO133" s="535"/>
      <c r="CP133" s="535"/>
      <c r="CQ133" s="535"/>
      <c r="CR133" s="535"/>
      <c r="CS133" s="535"/>
      <c r="CT133" s="535"/>
      <c r="CU133" s="535"/>
      <c r="CV133" s="535"/>
      <c r="CW133" s="535"/>
      <c r="CX133" s="535"/>
      <c r="CY133" s="535"/>
      <c r="CZ133" s="535"/>
      <c r="DA133" s="535"/>
      <c r="DB133" s="603"/>
      <c r="DC133" s="603"/>
      <c r="DD133" s="535"/>
      <c r="DE133" s="535"/>
      <c r="DF133" s="535"/>
      <c r="DG133" s="535"/>
      <c r="DH133" s="535"/>
      <c r="DI133" s="535"/>
      <c r="DJ133" s="535"/>
      <c r="DK133" s="535"/>
      <c r="DL133" s="535"/>
      <c r="DM133" s="535"/>
      <c r="DN133" s="535"/>
      <c r="DO133" s="535"/>
      <c r="DP133" s="535"/>
      <c r="DQ133" s="535"/>
      <c r="DR133" s="535"/>
      <c r="DS133" s="535"/>
      <c r="DT133" s="535"/>
      <c r="DU133" s="535"/>
      <c r="DV133" s="535"/>
      <c r="DW133" s="535"/>
      <c r="DX133" s="535"/>
      <c r="DY133" s="535"/>
      <c r="DZ133" s="535"/>
      <c r="EA133" s="535"/>
      <c r="EB133" s="535"/>
      <c r="EC133" s="535"/>
      <c r="ED133" s="535"/>
      <c r="EE133" s="535"/>
      <c r="EF133" s="535"/>
      <c r="EG133" s="535"/>
      <c r="EH133" s="535"/>
      <c r="EI133" s="535"/>
      <c r="EJ133" s="535"/>
      <c r="EK133" s="535"/>
      <c r="EL133" s="535"/>
      <c r="EM133" s="535"/>
      <c r="EN133" s="535"/>
      <c r="EO133" s="535"/>
      <c r="EP133" s="535"/>
      <c r="EQ133" s="535"/>
      <c r="ER133" s="535"/>
      <c r="ES133" s="535"/>
      <c r="ET133" s="535"/>
      <c r="EU133" s="535"/>
      <c r="EV133" s="535"/>
      <c r="EW133" s="535"/>
      <c r="EX133" s="535"/>
      <c r="EY133" s="535"/>
      <c r="EZ133" s="535"/>
      <c r="FA133" s="535"/>
      <c r="FB133" s="535"/>
      <c r="FC133" s="535"/>
      <c r="FD133" s="535"/>
      <c r="FE133" s="535"/>
      <c r="FF133" s="535"/>
      <c r="FG133" s="535"/>
      <c r="FH133" s="535"/>
      <c r="FI133" s="535"/>
      <c r="FJ133" s="535"/>
      <c r="FK133" s="535"/>
      <c r="FL133" s="535"/>
      <c r="FM133" s="535"/>
      <c r="FN133" s="535"/>
      <c r="FO133" s="535"/>
      <c r="FP133" s="535"/>
      <c r="FQ133" s="535"/>
      <c r="FR133" s="535"/>
      <c r="FS133" s="535"/>
      <c r="FT133" s="535"/>
      <c r="FU133" s="535"/>
      <c r="FV133" s="598"/>
      <c r="FW133" s="598"/>
      <c r="FX133" s="598"/>
      <c r="FY133" s="598"/>
      <c r="FZ133" s="598"/>
      <c r="GA133" s="598"/>
      <c r="GB133" s="598"/>
      <c r="GC133" s="598"/>
      <c r="GD133" s="603"/>
      <c r="GE133" s="603"/>
      <c r="GF133" s="603"/>
      <c r="GG133" s="603"/>
      <c r="GH133" s="603"/>
      <c r="GI133" s="603"/>
      <c r="GJ133" s="603"/>
      <c r="GK133" s="598"/>
      <c r="GL133" s="535"/>
      <c r="GM133" s="535"/>
    </row>
    <row r="134" spans="2:195" s="5" customFormat="1" ht="15" customHeight="1" x14ac:dyDescent="0.25">
      <c r="B134" s="535"/>
      <c r="C134" s="535"/>
      <c r="D134" s="535"/>
      <c r="E134" s="535"/>
      <c r="F134" s="535"/>
      <c r="G134" s="535"/>
      <c r="H134" s="535"/>
      <c r="I134" s="535"/>
      <c r="J134" s="535"/>
      <c r="K134" s="535"/>
      <c r="L134" s="535"/>
      <c r="M134" s="535"/>
      <c r="N134" s="535"/>
      <c r="O134" s="535"/>
      <c r="P134" s="535"/>
      <c r="Q134" s="535"/>
      <c r="R134" s="535"/>
      <c r="S134" s="535"/>
      <c r="T134" s="535"/>
      <c r="U134" s="535"/>
      <c r="V134" s="535"/>
      <c r="W134" s="535"/>
      <c r="X134" s="535"/>
      <c r="Y134" s="535"/>
      <c r="Z134" s="535"/>
      <c r="AA134" s="535"/>
      <c r="AB134" s="535"/>
      <c r="AC134" s="535"/>
      <c r="AD134" s="535"/>
      <c r="AE134" s="535"/>
      <c r="AF134" s="535"/>
      <c r="AG134" s="535"/>
      <c r="AH134" s="535"/>
      <c r="AI134" s="535"/>
      <c r="AJ134" s="535"/>
      <c r="AK134" s="535"/>
      <c r="AL134" s="535"/>
      <c r="AM134" s="535"/>
      <c r="AN134" s="535"/>
      <c r="AO134" s="535"/>
      <c r="AP134" s="535"/>
      <c r="AQ134" s="535"/>
      <c r="AR134" s="535"/>
      <c r="AS134" s="535"/>
      <c r="AT134" s="535"/>
      <c r="AU134" s="535"/>
      <c r="AV134" s="535"/>
      <c r="AW134" s="535"/>
      <c r="AX134" s="535"/>
      <c r="AY134" s="535"/>
      <c r="AZ134" s="535"/>
      <c r="BA134" s="535"/>
      <c r="BB134" s="535"/>
      <c r="BC134" s="535"/>
      <c r="BD134" s="535"/>
      <c r="BE134" s="535"/>
      <c r="BF134" s="535"/>
      <c r="BG134" s="535"/>
      <c r="BH134" s="535"/>
      <c r="BI134" s="535"/>
      <c r="BJ134" s="535"/>
      <c r="BK134" s="535"/>
      <c r="BL134" s="535"/>
      <c r="BM134" s="535"/>
      <c r="BN134" s="535"/>
      <c r="BO134" s="535"/>
      <c r="BP134" s="535"/>
      <c r="BQ134" s="535"/>
      <c r="BR134" s="535"/>
      <c r="BS134" s="535"/>
      <c r="BT134" s="535"/>
      <c r="BU134" s="535"/>
      <c r="BV134" s="535"/>
      <c r="BW134" s="535"/>
      <c r="BX134" s="535"/>
      <c r="BY134" s="535"/>
      <c r="BZ134" s="535"/>
      <c r="CA134" s="535"/>
      <c r="CB134" s="535"/>
      <c r="CC134" s="535"/>
      <c r="CD134" s="535"/>
      <c r="CE134" s="535"/>
      <c r="CF134" s="535"/>
      <c r="CG134" s="535"/>
      <c r="CH134" s="535"/>
      <c r="CI134" s="535"/>
      <c r="CJ134" s="535"/>
      <c r="CK134" s="535"/>
      <c r="CL134" s="535"/>
      <c r="CM134" s="535"/>
      <c r="CN134" s="535"/>
      <c r="CO134" s="535"/>
      <c r="CP134" s="535"/>
      <c r="CQ134" s="535"/>
      <c r="CR134" s="535"/>
      <c r="CS134" s="535"/>
      <c r="CT134" s="535"/>
      <c r="CU134" s="535"/>
      <c r="CV134" s="535"/>
      <c r="CW134" s="535"/>
      <c r="CX134" s="535"/>
      <c r="CY134" s="535"/>
      <c r="CZ134" s="535"/>
      <c r="DA134" s="535"/>
      <c r="DB134" s="603"/>
      <c r="DC134" s="603"/>
      <c r="DD134" s="535"/>
      <c r="DE134" s="535"/>
      <c r="DF134" s="535"/>
      <c r="DG134" s="535"/>
      <c r="DH134" s="535"/>
      <c r="DI134" s="535"/>
      <c r="DJ134" s="535"/>
      <c r="DK134" s="535"/>
      <c r="DL134" s="535"/>
      <c r="DM134" s="535"/>
      <c r="DN134" s="535"/>
      <c r="DO134" s="535"/>
      <c r="DP134" s="535"/>
      <c r="DQ134" s="535"/>
      <c r="DR134" s="535"/>
      <c r="DS134" s="535"/>
      <c r="DT134" s="535"/>
      <c r="DU134" s="535"/>
      <c r="DV134" s="535"/>
      <c r="DW134" s="535"/>
      <c r="DX134" s="535"/>
      <c r="DY134" s="535"/>
      <c r="DZ134" s="535"/>
      <c r="EA134" s="535"/>
      <c r="EB134" s="535"/>
      <c r="EC134" s="535"/>
      <c r="ED134" s="535"/>
      <c r="EE134" s="535"/>
      <c r="EF134" s="535"/>
      <c r="EG134" s="535"/>
      <c r="EH134" s="535"/>
      <c r="EI134" s="535"/>
      <c r="EJ134" s="535"/>
      <c r="EK134" s="535"/>
      <c r="EL134" s="535"/>
      <c r="EM134" s="535"/>
      <c r="EN134" s="535"/>
      <c r="EO134" s="535"/>
      <c r="EP134" s="535"/>
      <c r="EQ134" s="535"/>
      <c r="ER134" s="535"/>
      <c r="ES134" s="535"/>
      <c r="ET134" s="535"/>
      <c r="EU134" s="535"/>
      <c r="EV134" s="535"/>
      <c r="EW134" s="535"/>
      <c r="EX134" s="535"/>
      <c r="EY134" s="535"/>
      <c r="EZ134" s="535"/>
      <c r="FA134" s="535"/>
      <c r="FB134" s="535"/>
      <c r="FC134" s="535"/>
      <c r="FD134" s="535"/>
      <c r="FE134" s="535"/>
      <c r="FF134" s="535"/>
      <c r="FG134" s="535"/>
      <c r="FH134" s="535"/>
      <c r="FI134" s="535"/>
      <c r="FJ134" s="535"/>
      <c r="FK134" s="535"/>
      <c r="FL134" s="535"/>
      <c r="FM134" s="535"/>
      <c r="FN134" s="535"/>
      <c r="FO134" s="535"/>
      <c r="FP134" s="535"/>
      <c r="FQ134" s="535"/>
      <c r="FR134" s="535"/>
      <c r="FS134" s="535"/>
      <c r="FT134" s="535"/>
      <c r="FU134" s="535"/>
      <c r="FV134" s="598"/>
      <c r="FW134" s="598"/>
      <c r="FX134" s="598"/>
      <c r="FY134" s="598"/>
      <c r="FZ134" s="598"/>
      <c r="GA134" s="598"/>
      <c r="GB134" s="598"/>
      <c r="GC134" s="598"/>
      <c r="GD134" s="603"/>
      <c r="GE134" s="603"/>
      <c r="GF134" s="603"/>
      <c r="GG134" s="603"/>
      <c r="GH134" s="603"/>
      <c r="GI134" s="603"/>
      <c r="GJ134" s="603"/>
      <c r="GK134" s="598"/>
      <c r="GL134" s="535"/>
      <c r="GM134" s="535"/>
    </row>
    <row r="135" spans="2:195" s="5" customFormat="1" ht="15" customHeight="1" x14ac:dyDescent="0.25">
      <c r="B135" s="535"/>
      <c r="C135" s="535"/>
      <c r="D135" s="535"/>
      <c r="E135" s="535"/>
      <c r="F135" s="535"/>
      <c r="G135" s="535"/>
      <c r="H135" s="535"/>
      <c r="I135" s="535"/>
      <c r="J135" s="535"/>
      <c r="K135" s="535"/>
      <c r="L135" s="535"/>
      <c r="M135" s="535"/>
      <c r="N135" s="535"/>
      <c r="O135" s="535"/>
      <c r="P135" s="535"/>
      <c r="Q135" s="535"/>
      <c r="R135" s="535"/>
      <c r="S135" s="535"/>
      <c r="T135" s="535"/>
      <c r="U135" s="535"/>
      <c r="V135" s="535"/>
      <c r="W135" s="535"/>
      <c r="X135" s="535"/>
      <c r="Y135" s="535"/>
      <c r="Z135" s="535"/>
      <c r="AA135" s="535"/>
      <c r="AB135" s="535"/>
      <c r="AC135" s="535"/>
      <c r="AD135" s="535"/>
      <c r="AE135" s="535"/>
      <c r="AF135" s="535"/>
      <c r="AG135" s="535"/>
      <c r="AH135" s="535"/>
      <c r="AI135" s="535"/>
      <c r="AJ135" s="535"/>
      <c r="AK135" s="535"/>
      <c r="AL135" s="535"/>
      <c r="AM135" s="535"/>
      <c r="AN135" s="535"/>
      <c r="AO135" s="535"/>
      <c r="AP135" s="535"/>
      <c r="AQ135" s="535"/>
      <c r="AR135" s="535"/>
      <c r="AS135" s="535"/>
      <c r="AT135" s="535"/>
      <c r="AU135" s="535"/>
      <c r="AV135" s="535"/>
      <c r="AW135" s="535"/>
      <c r="AX135" s="535"/>
      <c r="AY135" s="535"/>
      <c r="AZ135" s="535"/>
      <c r="BA135" s="535"/>
      <c r="BB135" s="535"/>
      <c r="BC135" s="535"/>
      <c r="BD135" s="535"/>
      <c r="BE135" s="535"/>
      <c r="BF135" s="535"/>
      <c r="BG135" s="535"/>
      <c r="BH135" s="535"/>
      <c r="BI135" s="535"/>
      <c r="BJ135" s="535"/>
      <c r="BK135" s="535"/>
      <c r="BL135" s="535"/>
      <c r="BM135" s="535"/>
      <c r="BN135" s="535"/>
      <c r="BO135" s="535"/>
      <c r="BP135" s="535"/>
      <c r="BQ135" s="535"/>
      <c r="BR135" s="535"/>
      <c r="BS135" s="535"/>
      <c r="BT135" s="535"/>
      <c r="BU135" s="535"/>
      <c r="BV135" s="535"/>
      <c r="BW135" s="535"/>
      <c r="BX135" s="535"/>
      <c r="BY135" s="535"/>
      <c r="BZ135" s="535"/>
      <c r="CA135" s="535"/>
      <c r="CB135" s="535"/>
      <c r="CC135" s="535"/>
      <c r="CD135" s="535"/>
      <c r="CE135" s="535"/>
      <c r="CF135" s="535"/>
      <c r="CG135" s="535"/>
      <c r="CH135" s="535"/>
      <c r="CI135" s="535"/>
      <c r="CJ135" s="535"/>
      <c r="CK135" s="535"/>
      <c r="CL135" s="535"/>
      <c r="CM135" s="535"/>
      <c r="CN135" s="535"/>
      <c r="CO135" s="535"/>
      <c r="CP135" s="535"/>
      <c r="CQ135" s="535"/>
      <c r="CR135" s="535"/>
      <c r="CS135" s="535"/>
      <c r="CT135" s="535"/>
      <c r="CU135" s="535"/>
      <c r="CV135" s="535"/>
      <c r="CW135" s="535"/>
      <c r="CX135" s="535"/>
      <c r="CY135" s="535"/>
      <c r="CZ135" s="535"/>
      <c r="DA135" s="535"/>
      <c r="DB135" s="603"/>
      <c r="DC135" s="603"/>
      <c r="DD135" s="535"/>
      <c r="DE135" s="535"/>
      <c r="DF135" s="535"/>
      <c r="DG135" s="535"/>
      <c r="DH135" s="535"/>
      <c r="DI135" s="535"/>
      <c r="DJ135" s="535"/>
      <c r="DK135" s="535"/>
      <c r="DL135" s="535"/>
      <c r="DM135" s="535"/>
      <c r="DN135" s="535"/>
      <c r="DO135" s="535"/>
      <c r="DP135" s="535"/>
      <c r="DQ135" s="535"/>
      <c r="DR135" s="535"/>
      <c r="DS135" s="535"/>
      <c r="DT135" s="535"/>
      <c r="DU135" s="535"/>
      <c r="DV135" s="535"/>
      <c r="DW135" s="535"/>
      <c r="DX135" s="535"/>
      <c r="DY135" s="535"/>
      <c r="DZ135" s="535"/>
      <c r="EA135" s="535"/>
      <c r="EB135" s="535"/>
      <c r="EC135" s="535"/>
      <c r="ED135" s="535"/>
      <c r="EE135" s="535"/>
      <c r="EF135" s="535"/>
      <c r="EG135" s="535"/>
      <c r="EH135" s="535"/>
      <c r="EI135" s="535"/>
      <c r="EJ135" s="535"/>
      <c r="EK135" s="535"/>
      <c r="EL135" s="535"/>
      <c r="EM135" s="535"/>
      <c r="EN135" s="535"/>
      <c r="EO135" s="535"/>
      <c r="EP135" s="535"/>
      <c r="EQ135" s="535"/>
      <c r="ER135" s="535"/>
      <c r="ES135" s="535"/>
      <c r="ET135" s="535"/>
      <c r="EU135" s="535"/>
      <c r="EV135" s="535"/>
      <c r="EW135" s="535"/>
      <c r="EX135" s="535"/>
      <c r="EY135" s="535"/>
      <c r="EZ135" s="535"/>
      <c r="FA135" s="535"/>
      <c r="FB135" s="535"/>
      <c r="FC135" s="535"/>
      <c r="FD135" s="535"/>
      <c r="FE135" s="535"/>
      <c r="FF135" s="535"/>
      <c r="FG135" s="535"/>
      <c r="FH135" s="535"/>
      <c r="FI135" s="535"/>
      <c r="FJ135" s="535"/>
      <c r="FK135" s="535"/>
      <c r="FL135" s="535"/>
      <c r="FM135" s="535"/>
      <c r="FN135" s="535"/>
      <c r="FO135" s="535"/>
      <c r="FP135" s="535"/>
      <c r="FQ135" s="535"/>
      <c r="FR135" s="535"/>
      <c r="FS135" s="535"/>
      <c r="FT135" s="535"/>
      <c r="FU135" s="535"/>
      <c r="FV135" s="598"/>
      <c r="FW135" s="598"/>
      <c r="FX135" s="598"/>
      <c r="FY135" s="598"/>
      <c r="FZ135" s="598"/>
      <c r="GA135" s="598"/>
      <c r="GB135" s="598"/>
      <c r="GC135" s="598"/>
      <c r="GD135" s="603"/>
      <c r="GE135" s="603"/>
      <c r="GF135" s="603"/>
      <c r="GG135" s="603"/>
      <c r="GH135" s="603"/>
      <c r="GI135" s="603"/>
      <c r="GJ135" s="603"/>
      <c r="GK135" s="598"/>
      <c r="GL135" s="535"/>
      <c r="GM135" s="535"/>
    </row>
    <row r="136" spans="2:195" s="5" customFormat="1" ht="15" customHeight="1" x14ac:dyDescent="0.25">
      <c r="B136" s="535"/>
      <c r="C136" s="535"/>
      <c r="D136" s="535"/>
      <c r="E136" s="535"/>
      <c r="F136" s="535"/>
      <c r="G136" s="535"/>
      <c r="H136" s="535"/>
      <c r="I136" s="535"/>
      <c r="J136" s="535"/>
      <c r="K136" s="535"/>
      <c r="L136" s="535"/>
      <c r="M136" s="535"/>
      <c r="N136" s="535"/>
      <c r="O136" s="535"/>
      <c r="P136" s="535"/>
      <c r="Q136" s="535"/>
      <c r="R136" s="535"/>
      <c r="S136" s="535"/>
      <c r="T136" s="535"/>
      <c r="U136" s="535"/>
      <c r="V136" s="535"/>
      <c r="W136" s="535"/>
      <c r="X136" s="535"/>
      <c r="Y136" s="535"/>
      <c r="Z136" s="535"/>
      <c r="AA136" s="535"/>
      <c r="AB136" s="535"/>
      <c r="AC136" s="535"/>
      <c r="AD136" s="535"/>
      <c r="AE136" s="535"/>
      <c r="AF136" s="535"/>
      <c r="AG136" s="535"/>
      <c r="AH136" s="535"/>
      <c r="AI136" s="535"/>
      <c r="AJ136" s="535"/>
      <c r="AK136" s="535"/>
      <c r="AL136" s="535"/>
      <c r="AM136" s="535"/>
      <c r="AN136" s="535"/>
      <c r="AO136" s="535"/>
      <c r="AP136" s="535"/>
      <c r="AQ136" s="535"/>
      <c r="AR136" s="535"/>
      <c r="AS136" s="535"/>
      <c r="AT136" s="535"/>
      <c r="AU136" s="535"/>
      <c r="AV136" s="535"/>
      <c r="AW136" s="535"/>
      <c r="AX136" s="535"/>
      <c r="AY136" s="535"/>
      <c r="AZ136" s="535"/>
      <c r="BA136" s="535"/>
      <c r="BB136" s="535"/>
      <c r="BC136" s="535"/>
      <c r="BD136" s="535"/>
      <c r="BE136" s="535"/>
      <c r="BF136" s="535"/>
      <c r="BG136" s="535"/>
      <c r="BH136" s="535"/>
      <c r="BI136" s="535"/>
      <c r="BJ136" s="535"/>
      <c r="BK136" s="535"/>
      <c r="BL136" s="535"/>
      <c r="BM136" s="535"/>
      <c r="BN136" s="535"/>
      <c r="BO136" s="535"/>
      <c r="BP136" s="535"/>
      <c r="BQ136" s="535"/>
      <c r="BR136" s="535"/>
      <c r="BS136" s="535"/>
      <c r="BT136" s="535"/>
      <c r="BU136" s="535"/>
      <c r="BV136" s="535"/>
      <c r="BW136" s="535"/>
      <c r="BX136" s="535"/>
      <c r="BY136" s="535"/>
      <c r="BZ136" s="535"/>
      <c r="CA136" s="535"/>
      <c r="CB136" s="535"/>
      <c r="CC136" s="535"/>
      <c r="CD136" s="535"/>
      <c r="CE136" s="535"/>
      <c r="CF136" s="535"/>
      <c r="CG136" s="535"/>
      <c r="CH136" s="535"/>
      <c r="CI136" s="535"/>
      <c r="CJ136" s="535"/>
      <c r="CK136" s="535"/>
      <c r="CL136" s="535"/>
      <c r="CM136" s="535"/>
      <c r="CN136" s="535"/>
      <c r="CO136" s="535"/>
      <c r="CP136" s="535"/>
      <c r="CQ136" s="535"/>
      <c r="CR136" s="535"/>
      <c r="CS136" s="535"/>
      <c r="CT136" s="535"/>
      <c r="CU136" s="535"/>
      <c r="CV136" s="535"/>
      <c r="CW136" s="535"/>
      <c r="CX136" s="535"/>
      <c r="CY136" s="535"/>
      <c r="CZ136" s="535"/>
      <c r="DA136" s="535"/>
      <c r="DB136" s="603"/>
      <c r="DC136" s="603"/>
      <c r="DD136" s="535"/>
      <c r="DE136" s="535"/>
      <c r="DF136" s="535"/>
      <c r="DG136" s="535"/>
      <c r="DH136" s="535"/>
      <c r="DI136" s="535"/>
      <c r="DJ136" s="535"/>
      <c r="DK136" s="535"/>
      <c r="DL136" s="535"/>
      <c r="DM136" s="535"/>
      <c r="DN136" s="535"/>
      <c r="DO136" s="535"/>
      <c r="DP136" s="535"/>
      <c r="DQ136" s="535"/>
      <c r="DR136" s="535"/>
      <c r="DS136" s="535"/>
      <c r="DT136" s="535"/>
      <c r="DU136" s="535"/>
      <c r="DV136" s="535"/>
      <c r="DW136" s="535"/>
      <c r="DX136" s="535"/>
      <c r="DY136" s="535"/>
      <c r="DZ136" s="535"/>
      <c r="EA136" s="535"/>
      <c r="EB136" s="535"/>
      <c r="EC136" s="535"/>
      <c r="ED136" s="535"/>
      <c r="EE136" s="535"/>
      <c r="EF136" s="535"/>
      <c r="EG136" s="535"/>
      <c r="EH136" s="535"/>
      <c r="EI136" s="535"/>
      <c r="EJ136" s="535"/>
      <c r="EK136" s="535"/>
      <c r="EL136" s="535"/>
      <c r="EM136" s="535"/>
      <c r="EN136" s="535"/>
      <c r="EO136" s="535"/>
      <c r="EP136" s="535"/>
      <c r="EQ136" s="535"/>
      <c r="ER136" s="535"/>
      <c r="ES136" s="535"/>
      <c r="ET136" s="535"/>
      <c r="EU136" s="535"/>
      <c r="EV136" s="535"/>
      <c r="EW136" s="535"/>
      <c r="EX136" s="535"/>
      <c r="EY136" s="535"/>
      <c r="EZ136" s="535"/>
      <c r="FA136" s="535"/>
      <c r="FB136" s="535"/>
      <c r="FC136" s="535"/>
      <c r="FD136" s="535"/>
      <c r="FE136" s="535"/>
      <c r="FF136" s="535"/>
      <c r="FG136" s="535"/>
      <c r="FH136" s="535"/>
      <c r="FI136" s="535"/>
      <c r="FJ136" s="535"/>
      <c r="FK136" s="535"/>
      <c r="FL136" s="535"/>
      <c r="FM136" s="535"/>
      <c r="FN136" s="535"/>
      <c r="FO136" s="535"/>
      <c r="FP136" s="535"/>
      <c r="FQ136" s="535"/>
      <c r="FR136" s="535"/>
      <c r="FS136" s="535"/>
      <c r="FT136" s="535"/>
      <c r="FU136" s="535"/>
      <c r="FV136" s="598"/>
      <c r="FW136" s="598"/>
      <c r="FX136" s="598"/>
      <c r="FY136" s="598"/>
      <c r="FZ136" s="598"/>
      <c r="GA136" s="598"/>
      <c r="GB136" s="598"/>
      <c r="GC136" s="598"/>
      <c r="GD136" s="603"/>
      <c r="GE136" s="603"/>
      <c r="GF136" s="603"/>
      <c r="GG136" s="603"/>
      <c r="GH136" s="603"/>
      <c r="GI136" s="603"/>
      <c r="GJ136" s="603"/>
      <c r="GK136" s="598"/>
      <c r="GL136" s="535"/>
      <c r="GM136" s="535"/>
    </row>
    <row r="137" spans="2:195" s="5" customFormat="1" ht="15" customHeight="1" x14ac:dyDescent="0.25">
      <c r="B137" s="535"/>
      <c r="C137" s="535"/>
      <c r="D137" s="535"/>
      <c r="E137" s="535"/>
      <c r="F137" s="535"/>
      <c r="G137" s="535"/>
      <c r="H137" s="535"/>
      <c r="I137" s="535"/>
      <c r="J137" s="535"/>
      <c r="K137" s="535"/>
      <c r="L137" s="535"/>
      <c r="M137" s="535"/>
      <c r="N137" s="535"/>
      <c r="O137" s="535"/>
      <c r="P137" s="535"/>
      <c r="Q137" s="535"/>
      <c r="R137" s="535"/>
      <c r="S137" s="535"/>
      <c r="T137" s="535"/>
      <c r="U137" s="535"/>
      <c r="V137" s="535"/>
      <c r="W137" s="535"/>
      <c r="X137" s="535"/>
      <c r="Y137" s="535"/>
      <c r="Z137" s="535"/>
      <c r="AA137" s="535"/>
      <c r="AB137" s="535"/>
      <c r="AC137" s="535"/>
      <c r="AD137" s="535"/>
      <c r="AE137" s="535"/>
      <c r="AF137" s="535"/>
      <c r="AG137" s="535"/>
      <c r="AH137" s="535"/>
      <c r="AI137" s="535"/>
      <c r="AJ137" s="535"/>
      <c r="AK137" s="535"/>
      <c r="AL137" s="535"/>
      <c r="AM137" s="535"/>
      <c r="AN137" s="535"/>
      <c r="AO137" s="535"/>
      <c r="AP137" s="535"/>
      <c r="AQ137" s="535"/>
      <c r="AR137" s="535"/>
      <c r="AS137" s="535"/>
      <c r="AT137" s="535"/>
      <c r="AU137" s="535"/>
      <c r="AV137" s="535"/>
      <c r="AW137" s="535"/>
      <c r="AX137" s="535"/>
      <c r="AY137" s="535"/>
      <c r="AZ137" s="535"/>
      <c r="BA137" s="535"/>
      <c r="BB137" s="535"/>
      <c r="BC137" s="535"/>
      <c r="BD137" s="535"/>
      <c r="BE137" s="535"/>
      <c r="BF137" s="535"/>
      <c r="BG137" s="535"/>
      <c r="BH137" s="535"/>
      <c r="BI137" s="535"/>
      <c r="BJ137" s="535"/>
      <c r="BK137" s="535"/>
      <c r="BL137" s="535"/>
      <c r="BM137" s="535"/>
      <c r="BN137" s="535"/>
      <c r="BO137" s="535"/>
      <c r="BP137" s="535"/>
      <c r="BQ137" s="535"/>
      <c r="BR137" s="535"/>
      <c r="BS137" s="535"/>
      <c r="BT137" s="535"/>
      <c r="BU137" s="535"/>
      <c r="BV137" s="535"/>
      <c r="BW137" s="535"/>
      <c r="BX137" s="535"/>
      <c r="BY137" s="535"/>
      <c r="BZ137" s="535"/>
      <c r="CA137" s="535"/>
      <c r="CB137" s="535"/>
      <c r="CC137" s="535"/>
      <c r="CD137" s="535"/>
      <c r="CE137" s="535"/>
      <c r="CF137" s="535"/>
      <c r="CG137" s="535"/>
      <c r="CH137" s="535"/>
      <c r="CI137" s="535"/>
      <c r="CJ137" s="535"/>
      <c r="CK137" s="535"/>
      <c r="CL137" s="535"/>
      <c r="CM137" s="535"/>
      <c r="CN137" s="535"/>
      <c r="CO137" s="535"/>
      <c r="CP137" s="535"/>
      <c r="CQ137" s="535"/>
      <c r="CR137" s="535"/>
      <c r="CS137" s="535"/>
      <c r="CT137" s="535"/>
      <c r="CU137" s="535"/>
      <c r="CV137" s="535"/>
      <c r="CW137" s="535"/>
      <c r="CX137" s="535"/>
      <c r="CY137" s="535"/>
      <c r="CZ137" s="535"/>
      <c r="DA137" s="535"/>
      <c r="DB137" s="603"/>
      <c r="DC137" s="603"/>
      <c r="DD137" s="535"/>
      <c r="DE137" s="535"/>
      <c r="DF137" s="535"/>
      <c r="DG137" s="535"/>
      <c r="DH137" s="535"/>
      <c r="DI137" s="535"/>
      <c r="DJ137" s="535"/>
      <c r="DK137" s="535"/>
      <c r="DL137" s="535"/>
      <c r="DM137" s="535"/>
      <c r="DN137" s="535"/>
      <c r="DO137" s="535"/>
      <c r="DP137" s="535"/>
      <c r="DQ137" s="535"/>
      <c r="DR137" s="535"/>
      <c r="DS137" s="535"/>
      <c r="DT137" s="535"/>
      <c r="DU137" s="535"/>
      <c r="DV137" s="535"/>
      <c r="DW137" s="535"/>
      <c r="DX137" s="535"/>
      <c r="DY137" s="535"/>
      <c r="DZ137" s="535"/>
      <c r="EA137" s="535"/>
      <c r="EB137" s="535"/>
      <c r="EC137" s="535"/>
      <c r="ED137" s="535"/>
      <c r="EE137" s="535"/>
      <c r="EF137" s="535"/>
      <c r="EG137" s="535"/>
      <c r="EH137" s="535"/>
      <c r="EI137" s="535"/>
      <c r="EJ137" s="535"/>
      <c r="EK137" s="535"/>
      <c r="EL137" s="535"/>
      <c r="EM137" s="535"/>
      <c r="EN137" s="535"/>
      <c r="EO137" s="535"/>
      <c r="EP137" s="535"/>
      <c r="EQ137" s="535"/>
      <c r="ER137" s="535"/>
      <c r="ES137" s="535"/>
      <c r="ET137" s="535"/>
      <c r="EU137" s="535"/>
      <c r="EV137" s="535"/>
      <c r="EW137" s="535"/>
      <c r="EX137" s="535"/>
      <c r="EY137" s="535"/>
      <c r="EZ137" s="535"/>
      <c r="FA137" s="535"/>
      <c r="FB137" s="535"/>
      <c r="FC137" s="535"/>
      <c r="FD137" s="535"/>
      <c r="FE137" s="535"/>
      <c r="FF137" s="535"/>
      <c r="FG137" s="535"/>
      <c r="FH137" s="535"/>
      <c r="FI137" s="535"/>
      <c r="FJ137" s="535"/>
      <c r="FK137" s="535"/>
      <c r="FL137" s="535"/>
      <c r="FM137" s="535"/>
      <c r="FN137" s="535"/>
      <c r="FO137" s="535"/>
      <c r="FP137" s="535"/>
      <c r="FQ137" s="535"/>
      <c r="FR137" s="535"/>
      <c r="FS137" s="535"/>
      <c r="FT137" s="535"/>
      <c r="FU137" s="535"/>
      <c r="FV137" s="598"/>
      <c r="FW137" s="598"/>
      <c r="FX137" s="598"/>
      <c r="FY137" s="598"/>
      <c r="FZ137" s="598"/>
      <c r="GA137" s="598"/>
      <c r="GB137" s="598"/>
      <c r="GC137" s="598"/>
      <c r="GD137" s="603"/>
      <c r="GE137" s="603"/>
      <c r="GF137" s="603"/>
      <c r="GG137" s="603"/>
      <c r="GH137" s="603"/>
      <c r="GI137" s="603"/>
      <c r="GJ137" s="603"/>
      <c r="GK137" s="598"/>
      <c r="GL137" s="535"/>
      <c r="GM137" s="535"/>
    </row>
    <row r="138" spans="2:195" s="5" customFormat="1" ht="15" customHeight="1" x14ac:dyDescent="0.25">
      <c r="B138" s="535"/>
      <c r="C138" s="535"/>
      <c r="D138" s="535"/>
      <c r="E138" s="535"/>
      <c r="F138" s="535"/>
      <c r="G138" s="535"/>
      <c r="H138" s="535"/>
      <c r="I138" s="535"/>
      <c r="J138" s="535"/>
      <c r="K138" s="535"/>
      <c r="L138" s="535"/>
      <c r="M138" s="535"/>
      <c r="N138" s="535"/>
      <c r="O138" s="535"/>
      <c r="P138" s="535"/>
      <c r="Q138" s="535"/>
      <c r="R138" s="535"/>
      <c r="S138" s="535"/>
      <c r="T138" s="535"/>
      <c r="U138" s="535"/>
      <c r="V138" s="535"/>
      <c r="W138" s="535"/>
      <c r="X138" s="535"/>
      <c r="Y138" s="535"/>
      <c r="Z138" s="535"/>
      <c r="AA138" s="535"/>
      <c r="AB138" s="535"/>
      <c r="AC138" s="535"/>
      <c r="AD138" s="535"/>
      <c r="AE138" s="535"/>
      <c r="AF138" s="535"/>
      <c r="AG138" s="535"/>
      <c r="AH138" s="535"/>
      <c r="AI138" s="535"/>
      <c r="AJ138" s="535"/>
      <c r="AK138" s="535"/>
      <c r="AL138" s="535"/>
      <c r="AM138" s="535"/>
      <c r="AN138" s="535"/>
      <c r="AO138" s="535"/>
      <c r="AP138" s="535"/>
      <c r="AQ138" s="535"/>
      <c r="AR138" s="535"/>
      <c r="AS138" s="535"/>
      <c r="AT138" s="535"/>
      <c r="AU138" s="535"/>
      <c r="AV138" s="535"/>
      <c r="AW138" s="535"/>
      <c r="AX138" s="535"/>
      <c r="AY138" s="535"/>
      <c r="AZ138" s="535"/>
      <c r="BA138" s="535"/>
      <c r="BB138" s="535"/>
      <c r="BC138" s="535"/>
      <c r="BD138" s="535"/>
      <c r="BE138" s="535"/>
      <c r="BF138" s="535"/>
      <c r="BG138" s="535"/>
      <c r="BH138" s="535"/>
      <c r="BI138" s="535"/>
      <c r="BJ138" s="535"/>
      <c r="BK138" s="535"/>
      <c r="BL138" s="535"/>
      <c r="BM138" s="535"/>
      <c r="BN138" s="535"/>
      <c r="BO138" s="535"/>
      <c r="BP138" s="535"/>
      <c r="BQ138" s="535"/>
      <c r="BR138" s="535"/>
      <c r="BS138" s="535"/>
      <c r="BT138" s="535"/>
      <c r="BU138" s="535"/>
      <c r="BV138" s="535"/>
      <c r="BW138" s="535"/>
      <c r="BX138" s="535"/>
      <c r="BY138" s="535"/>
      <c r="BZ138" s="535"/>
      <c r="CA138" s="535"/>
      <c r="CB138" s="535"/>
      <c r="CC138" s="535"/>
      <c r="CD138" s="535"/>
      <c r="CE138" s="535"/>
      <c r="CF138" s="535"/>
      <c r="CG138" s="535"/>
      <c r="CH138" s="535"/>
      <c r="CI138" s="535"/>
      <c r="CJ138" s="535"/>
      <c r="CK138" s="535"/>
      <c r="CL138" s="535"/>
      <c r="CM138" s="535"/>
      <c r="CN138" s="535"/>
      <c r="CO138" s="535"/>
      <c r="CP138" s="535"/>
      <c r="CQ138" s="535"/>
      <c r="CR138" s="535"/>
      <c r="CS138" s="535"/>
      <c r="CT138" s="535"/>
      <c r="CU138" s="535"/>
      <c r="CV138" s="535"/>
      <c r="CW138" s="535"/>
      <c r="CX138" s="535"/>
      <c r="CY138" s="535"/>
      <c r="CZ138" s="535"/>
      <c r="DA138" s="535"/>
      <c r="DB138" s="603"/>
      <c r="DC138" s="603"/>
      <c r="DD138" s="535"/>
      <c r="DE138" s="535"/>
      <c r="DF138" s="535"/>
      <c r="DG138" s="535"/>
      <c r="DH138" s="535"/>
      <c r="DI138" s="535"/>
      <c r="DJ138" s="535"/>
      <c r="DK138" s="535"/>
      <c r="DL138" s="535"/>
      <c r="DM138" s="535"/>
      <c r="DN138" s="535"/>
      <c r="DO138" s="535"/>
      <c r="DP138" s="535"/>
      <c r="DQ138" s="535"/>
      <c r="DR138" s="535"/>
      <c r="DS138" s="535"/>
      <c r="DT138" s="535"/>
      <c r="DU138" s="535"/>
      <c r="DV138" s="535"/>
      <c r="DW138" s="535"/>
      <c r="DX138" s="535"/>
      <c r="DY138" s="535"/>
      <c r="DZ138" s="535"/>
      <c r="EA138" s="535"/>
      <c r="EB138" s="535"/>
      <c r="EC138" s="535"/>
      <c r="ED138" s="535"/>
      <c r="EE138" s="535"/>
      <c r="EF138" s="535"/>
      <c r="EG138" s="535"/>
      <c r="EH138" s="535"/>
      <c r="EI138" s="535"/>
      <c r="EJ138" s="535"/>
      <c r="EK138" s="535"/>
      <c r="EL138" s="535"/>
      <c r="EM138" s="535"/>
      <c r="EN138" s="535"/>
      <c r="EO138" s="535"/>
      <c r="EP138" s="535"/>
      <c r="EQ138" s="535"/>
      <c r="ER138" s="535"/>
      <c r="ES138" s="535"/>
      <c r="ET138" s="535"/>
      <c r="EU138" s="535"/>
      <c r="EV138" s="535"/>
      <c r="EW138" s="535"/>
      <c r="EX138" s="535"/>
      <c r="EY138" s="535"/>
      <c r="EZ138" s="535"/>
      <c r="FA138" s="535"/>
      <c r="FB138" s="535"/>
      <c r="FC138" s="535"/>
      <c r="FD138" s="535"/>
      <c r="FE138" s="535"/>
      <c r="FF138" s="535"/>
      <c r="FG138" s="535"/>
      <c r="FH138" s="535"/>
      <c r="FI138" s="535"/>
      <c r="FJ138" s="535"/>
      <c r="FK138" s="535"/>
      <c r="FL138" s="535"/>
      <c r="FM138" s="535"/>
      <c r="FN138" s="535"/>
      <c r="FO138" s="535"/>
      <c r="FP138" s="535"/>
      <c r="FQ138" s="535"/>
      <c r="FR138" s="535"/>
      <c r="FS138" s="535"/>
      <c r="FT138" s="535"/>
      <c r="FU138" s="535"/>
      <c r="FV138" s="598"/>
      <c r="FW138" s="598"/>
      <c r="FX138" s="598"/>
      <c r="FY138" s="598"/>
      <c r="FZ138" s="598"/>
      <c r="GA138" s="598"/>
      <c r="GB138" s="598"/>
      <c r="GC138" s="598"/>
      <c r="GD138" s="603"/>
      <c r="GE138" s="603"/>
      <c r="GF138" s="603"/>
      <c r="GG138" s="603"/>
      <c r="GH138" s="603"/>
      <c r="GI138" s="603"/>
      <c r="GJ138" s="603"/>
      <c r="GK138" s="598"/>
      <c r="GL138" s="535"/>
      <c r="GM138" s="535"/>
    </row>
    <row r="139" spans="2:195" s="5" customFormat="1" ht="15" customHeight="1" x14ac:dyDescent="0.25">
      <c r="B139" s="535"/>
      <c r="C139" s="535"/>
      <c r="D139" s="535"/>
      <c r="E139" s="535"/>
      <c r="F139" s="535"/>
      <c r="G139" s="535"/>
      <c r="H139" s="535"/>
      <c r="I139" s="535"/>
      <c r="J139" s="535"/>
      <c r="K139" s="535"/>
      <c r="L139" s="535"/>
      <c r="M139" s="535"/>
      <c r="N139" s="535"/>
      <c r="O139" s="535"/>
      <c r="P139" s="535"/>
      <c r="Q139" s="535"/>
      <c r="R139" s="535"/>
      <c r="S139" s="535"/>
      <c r="T139" s="535"/>
      <c r="U139" s="535"/>
      <c r="V139" s="535"/>
      <c r="W139" s="535"/>
      <c r="X139" s="535"/>
      <c r="Y139" s="535"/>
      <c r="Z139" s="535"/>
      <c r="AA139" s="535"/>
      <c r="AB139" s="535"/>
      <c r="AC139" s="535"/>
      <c r="AD139" s="535"/>
      <c r="AE139" s="535"/>
      <c r="AF139" s="535"/>
      <c r="AG139" s="535"/>
      <c r="AH139" s="535"/>
      <c r="AI139" s="535"/>
      <c r="AJ139" s="535"/>
      <c r="AK139" s="535"/>
      <c r="AL139" s="535"/>
      <c r="AM139" s="535"/>
      <c r="AN139" s="535"/>
      <c r="AO139" s="535"/>
      <c r="AP139" s="535"/>
      <c r="AQ139" s="535"/>
      <c r="AR139" s="535"/>
      <c r="AS139" s="535"/>
      <c r="AT139" s="535"/>
      <c r="AU139" s="535"/>
      <c r="AV139" s="535"/>
      <c r="AW139" s="535"/>
      <c r="AX139" s="535"/>
      <c r="AY139" s="535"/>
      <c r="AZ139" s="535"/>
      <c r="BA139" s="535"/>
      <c r="BB139" s="535"/>
      <c r="BC139" s="535"/>
      <c r="BD139" s="535"/>
      <c r="BE139" s="535"/>
      <c r="BF139" s="535"/>
      <c r="BG139" s="535"/>
      <c r="BH139" s="535"/>
      <c r="BI139" s="535"/>
      <c r="BJ139" s="535"/>
      <c r="BK139" s="535"/>
      <c r="BL139" s="535"/>
      <c r="BM139" s="535"/>
      <c r="BN139" s="535"/>
      <c r="BO139" s="535"/>
      <c r="BP139" s="535"/>
      <c r="BQ139" s="535"/>
      <c r="BR139" s="535"/>
      <c r="BS139" s="535"/>
      <c r="BT139" s="535"/>
      <c r="BU139" s="535"/>
      <c r="BV139" s="535"/>
      <c r="BW139" s="535"/>
      <c r="BX139" s="535"/>
      <c r="BY139" s="535"/>
      <c r="BZ139" s="535"/>
      <c r="CA139" s="535"/>
      <c r="CB139" s="535"/>
      <c r="CC139" s="535"/>
      <c r="CD139" s="535"/>
      <c r="CE139" s="535"/>
      <c r="CF139" s="535"/>
      <c r="CG139" s="535"/>
      <c r="CH139" s="535"/>
      <c r="CI139" s="535"/>
      <c r="CJ139" s="535"/>
      <c r="CK139" s="535"/>
      <c r="CL139" s="535"/>
      <c r="CM139" s="535"/>
      <c r="CN139" s="535"/>
      <c r="CO139" s="535"/>
      <c r="CP139" s="535"/>
      <c r="CQ139" s="535"/>
      <c r="CR139" s="535"/>
      <c r="CS139" s="535"/>
      <c r="CT139" s="535"/>
      <c r="CU139" s="535"/>
      <c r="CV139" s="535"/>
      <c r="CW139" s="535"/>
      <c r="CX139" s="535"/>
      <c r="CY139" s="535"/>
      <c r="CZ139" s="535"/>
      <c r="DA139" s="535"/>
      <c r="DB139" s="603"/>
      <c r="DC139" s="603"/>
      <c r="DD139" s="535"/>
      <c r="DE139" s="535"/>
      <c r="DF139" s="535"/>
      <c r="DG139" s="535"/>
      <c r="DH139" s="535"/>
      <c r="DI139" s="535"/>
      <c r="DJ139" s="535"/>
      <c r="DK139" s="535"/>
      <c r="DL139" s="535"/>
      <c r="DM139" s="535"/>
      <c r="DN139" s="535"/>
      <c r="DO139" s="535"/>
      <c r="DP139" s="535"/>
      <c r="DQ139" s="535"/>
      <c r="DR139" s="535"/>
      <c r="DS139" s="535"/>
      <c r="DT139" s="535"/>
      <c r="DU139" s="535"/>
      <c r="DV139" s="535"/>
      <c r="DW139" s="535"/>
      <c r="DX139" s="535"/>
      <c r="DY139" s="535"/>
      <c r="DZ139" s="535"/>
      <c r="EA139" s="535"/>
      <c r="EB139" s="535"/>
      <c r="EC139" s="535"/>
      <c r="ED139" s="535"/>
      <c r="EE139" s="535"/>
      <c r="EF139" s="535"/>
      <c r="EG139" s="535"/>
      <c r="EH139" s="535"/>
      <c r="EI139" s="535"/>
      <c r="EJ139" s="535"/>
      <c r="EK139" s="535"/>
      <c r="EL139" s="535"/>
      <c r="EM139" s="535"/>
      <c r="EN139" s="535"/>
      <c r="EO139" s="535"/>
      <c r="EP139" s="535"/>
      <c r="EQ139" s="535"/>
      <c r="ER139" s="535"/>
      <c r="ES139" s="535"/>
      <c r="ET139" s="535"/>
      <c r="EU139" s="535"/>
      <c r="EV139" s="535"/>
      <c r="EW139" s="535"/>
      <c r="EX139" s="535"/>
      <c r="EY139" s="535"/>
      <c r="EZ139" s="535"/>
      <c r="FA139" s="535"/>
      <c r="FB139" s="535"/>
      <c r="FC139" s="535"/>
      <c r="FD139" s="535"/>
      <c r="FE139" s="535"/>
      <c r="FF139" s="535"/>
      <c r="FG139" s="535"/>
      <c r="FH139" s="535"/>
      <c r="FI139" s="535"/>
      <c r="FJ139" s="535"/>
      <c r="FK139" s="535"/>
      <c r="FL139" s="535"/>
      <c r="FM139" s="535"/>
      <c r="FN139" s="535"/>
      <c r="FO139" s="535"/>
      <c r="FP139" s="535"/>
      <c r="FQ139" s="535"/>
      <c r="FR139" s="535"/>
      <c r="FS139" s="535"/>
      <c r="FT139" s="535"/>
      <c r="FU139" s="535"/>
      <c r="FV139" s="598"/>
      <c r="FW139" s="598"/>
      <c r="FX139" s="598"/>
      <c r="FY139" s="598"/>
      <c r="FZ139" s="598"/>
      <c r="GA139" s="598"/>
      <c r="GB139" s="598"/>
      <c r="GC139" s="598"/>
      <c r="GD139" s="603"/>
      <c r="GE139" s="603"/>
      <c r="GF139" s="603"/>
      <c r="GG139" s="603"/>
      <c r="GH139" s="603"/>
      <c r="GI139" s="603"/>
      <c r="GJ139" s="603"/>
      <c r="GK139" s="598"/>
      <c r="GL139" s="535"/>
      <c r="GM139" s="535"/>
    </row>
    <row r="140" spans="2:195" s="5" customFormat="1" ht="15" customHeight="1" x14ac:dyDescent="0.25">
      <c r="B140" s="535"/>
      <c r="C140" s="535"/>
      <c r="D140" s="535"/>
      <c r="E140" s="535"/>
      <c r="F140" s="535"/>
      <c r="G140" s="535"/>
      <c r="H140" s="535"/>
      <c r="I140" s="535"/>
      <c r="J140" s="535"/>
      <c r="K140" s="535"/>
      <c r="L140" s="535"/>
      <c r="M140" s="535"/>
      <c r="N140" s="535"/>
      <c r="O140" s="535"/>
      <c r="P140" s="535"/>
      <c r="Q140" s="535"/>
      <c r="R140" s="535"/>
      <c r="S140" s="535"/>
      <c r="T140" s="535"/>
      <c r="U140" s="535"/>
      <c r="V140" s="535"/>
      <c r="W140" s="535"/>
      <c r="X140" s="535"/>
      <c r="Y140" s="535"/>
      <c r="Z140" s="535"/>
      <c r="AA140" s="535"/>
      <c r="AB140" s="535"/>
      <c r="AC140" s="535"/>
      <c r="AD140" s="535"/>
      <c r="AE140" s="535"/>
      <c r="AF140" s="535"/>
      <c r="AG140" s="535"/>
      <c r="AH140" s="535"/>
      <c r="AI140" s="535"/>
      <c r="AJ140" s="535"/>
      <c r="AK140" s="535"/>
      <c r="AL140" s="535"/>
      <c r="AM140" s="535"/>
      <c r="AN140" s="535"/>
      <c r="AO140" s="535"/>
      <c r="AP140" s="535"/>
      <c r="AQ140" s="535"/>
      <c r="AR140" s="535"/>
      <c r="AS140" s="535"/>
      <c r="AT140" s="535"/>
      <c r="AU140" s="535"/>
      <c r="AV140" s="535"/>
      <c r="AW140" s="535"/>
      <c r="AX140" s="535"/>
      <c r="AY140" s="535"/>
      <c r="AZ140" s="535"/>
      <c r="BA140" s="535"/>
      <c r="BB140" s="535"/>
      <c r="BC140" s="535"/>
      <c r="BD140" s="535"/>
      <c r="BE140" s="535"/>
      <c r="BF140" s="535"/>
      <c r="BG140" s="535"/>
      <c r="BH140" s="535"/>
      <c r="BI140" s="535"/>
      <c r="BJ140" s="535"/>
      <c r="BK140" s="535"/>
      <c r="BL140" s="535"/>
      <c r="BM140" s="535"/>
      <c r="BN140" s="535"/>
      <c r="BO140" s="535"/>
      <c r="BP140" s="535"/>
      <c r="BQ140" s="535"/>
      <c r="BR140" s="535"/>
      <c r="BS140" s="535"/>
      <c r="BT140" s="535"/>
      <c r="BU140" s="535"/>
      <c r="BV140" s="535"/>
      <c r="BW140" s="535"/>
      <c r="BX140" s="535"/>
      <c r="BY140" s="535"/>
      <c r="BZ140" s="535"/>
      <c r="CA140" s="535"/>
      <c r="CB140" s="535"/>
      <c r="CC140" s="535"/>
      <c r="CD140" s="535"/>
      <c r="CE140" s="535"/>
      <c r="CF140" s="535"/>
      <c r="CG140" s="535"/>
      <c r="CH140" s="535"/>
      <c r="CI140" s="535"/>
      <c r="CJ140" s="535"/>
      <c r="CK140" s="535"/>
      <c r="CL140" s="535"/>
      <c r="CM140" s="535"/>
      <c r="CN140" s="535"/>
      <c r="CO140" s="535"/>
      <c r="CP140" s="535"/>
      <c r="CQ140" s="535"/>
      <c r="CR140" s="535"/>
      <c r="CS140" s="535"/>
      <c r="CT140" s="535"/>
      <c r="CU140" s="535"/>
      <c r="CV140" s="535"/>
      <c r="CW140" s="535"/>
      <c r="CX140" s="535"/>
      <c r="CY140" s="535"/>
      <c r="CZ140" s="535"/>
      <c r="DA140" s="535"/>
      <c r="DB140" s="603"/>
      <c r="DC140" s="603"/>
      <c r="DD140" s="535"/>
      <c r="DE140" s="535"/>
      <c r="DF140" s="535"/>
      <c r="DG140" s="535"/>
      <c r="DH140" s="535"/>
      <c r="DI140" s="535"/>
      <c r="DJ140" s="535"/>
      <c r="DK140" s="535"/>
      <c r="DL140" s="535"/>
      <c r="DM140" s="535"/>
      <c r="DN140" s="535"/>
      <c r="DO140" s="535"/>
      <c r="DP140" s="535"/>
      <c r="DQ140" s="535"/>
      <c r="DR140" s="535"/>
      <c r="DS140" s="535"/>
      <c r="DT140" s="535"/>
      <c r="DU140" s="535"/>
      <c r="DV140" s="535"/>
      <c r="DW140" s="535"/>
      <c r="DX140" s="535"/>
      <c r="DY140" s="535"/>
      <c r="DZ140" s="535"/>
      <c r="EA140" s="535"/>
      <c r="EB140" s="535"/>
      <c r="EC140" s="535"/>
      <c r="ED140" s="535"/>
      <c r="EE140" s="535"/>
      <c r="EF140" s="535"/>
      <c r="EG140" s="535"/>
      <c r="EH140" s="535"/>
      <c r="EI140" s="535"/>
      <c r="EJ140" s="535"/>
      <c r="EK140" s="535"/>
      <c r="EL140" s="535"/>
      <c r="EM140" s="535"/>
      <c r="EN140" s="535"/>
      <c r="EO140" s="535"/>
      <c r="EP140" s="535"/>
      <c r="EQ140" s="535"/>
      <c r="ER140" s="535"/>
      <c r="ES140" s="535"/>
      <c r="ET140" s="535"/>
      <c r="EU140" s="535"/>
      <c r="EV140" s="535"/>
      <c r="EW140" s="535"/>
      <c r="EX140" s="535"/>
      <c r="EY140" s="535"/>
      <c r="EZ140" s="535"/>
      <c r="FA140" s="535"/>
      <c r="FB140" s="535"/>
      <c r="FC140" s="535"/>
      <c r="FD140" s="535"/>
      <c r="FE140" s="535"/>
      <c r="FF140" s="535"/>
      <c r="FG140" s="535"/>
      <c r="FH140" s="535"/>
      <c r="FI140" s="535"/>
      <c r="FJ140" s="535"/>
      <c r="FK140" s="535"/>
      <c r="FL140" s="535"/>
      <c r="FM140" s="535"/>
      <c r="FN140" s="535"/>
      <c r="FO140" s="535"/>
      <c r="FP140" s="535"/>
      <c r="FQ140" s="535"/>
      <c r="FR140" s="535"/>
      <c r="FS140" s="535"/>
      <c r="FT140" s="535"/>
      <c r="FU140" s="535"/>
      <c r="FV140" s="598"/>
      <c r="FW140" s="598"/>
      <c r="FX140" s="598"/>
      <c r="FY140" s="598"/>
      <c r="FZ140" s="598"/>
      <c r="GA140" s="598"/>
      <c r="GB140" s="598"/>
      <c r="GC140" s="598"/>
      <c r="GD140" s="603"/>
      <c r="GE140" s="603"/>
      <c r="GF140" s="603"/>
      <c r="GG140" s="603"/>
      <c r="GH140" s="603"/>
      <c r="GI140" s="603"/>
      <c r="GJ140" s="603"/>
      <c r="GK140" s="598"/>
      <c r="GL140" s="535"/>
      <c r="GM140" s="535"/>
    </row>
    <row r="141" spans="2:195" s="5" customFormat="1" ht="15" customHeight="1" x14ac:dyDescent="0.25">
      <c r="B141" s="535"/>
      <c r="C141" s="535"/>
      <c r="D141" s="535"/>
      <c r="E141" s="535"/>
      <c r="F141" s="535"/>
      <c r="G141" s="535"/>
      <c r="H141" s="535"/>
      <c r="I141" s="535"/>
      <c r="J141" s="535"/>
      <c r="K141" s="535"/>
      <c r="L141" s="535"/>
      <c r="M141" s="535"/>
      <c r="N141" s="535"/>
      <c r="O141" s="535"/>
      <c r="P141" s="535"/>
      <c r="Q141" s="535"/>
      <c r="R141" s="535"/>
      <c r="S141" s="535"/>
      <c r="T141" s="535"/>
      <c r="U141" s="535"/>
      <c r="V141" s="535"/>
      <c r="W141" s="535"/>
      <c r="X141" s="535"/>
      <c r="Y141" s="535"/>
      <c r="Z141" s="535"/>
      <c r="AA141" s="535"/>
      <c r="AB141" s="535"/>
      <c r="AC141" s="535"/>
      <c r="AD141" s="535"/>
      <c r="AE141" s="535"/>
      <c r="AF141" s="535"/>
      <c r="AG141" s="535"/>
      <c r="AH141" s="535"/>
      <c r="AI141" s="535"/>
      <c r="AJ141" s="535"/>
      <c r="AK141" s="535"/>
      <c r="AL141" s="535"/>
      <c r="AM141" s="535"/>
      <c r="AN141" s="535"/>
      <c r="AO141" s="535"/>
      <c r="AP141" s="535"/>
      <c r="AQ141" s="535"/>
      <c r="AR141" s="535"/>
      <c r="AS141" s="535"/>
      <c r="AT141" s="535"/>
      <c r="AU141" s="535"/>
      <c r="AV141" s="535"/>
      <c r="AW141" s="535"/>
      <c r="AX141" s="535"/>
      <c r="AY141" s="535"/>
      <c r="AZ141" s="535"/>
      <c r="BA141" s="535"/>
      <c r="BB141" s="535"/>
      <c r="BC141" s="535"/>
      <c r="BD141" s="535"/>
      <c r="BE141" s="535"/>
      <c r="BF141" s="535"/>
      <c r="BG141" s="535"/>
      <c r="BH141" s="535"/>
      <c r="BI141" s="535"/>
      <c r="BJ141" s="535"/>
      <c r="BK141" s="535"/>
      <c r="BL141" s="535"/>
      <c r="BM141" s="535"/>
      <c r="BN141" s="535"/>
      <c r="BO141" s="535"/>
      <c r="BP141" s="535"/>
      <c r="BQ141" s="535"/>
      <c r="BR141" s="535"/>
      <c r="BS141" s="535"/>
      <c r="BT141" s="535"/>
      <c r="BU141" s="535"/>
      <c r="BV141" s="535"/>
      <c r="BW141" s="535"/>
      <c r="BX141" s="535"/>
      <c r="BY141" s="535"/>
      <c r="BZ141" s="535"/>
      <c r="CA141" s="535"/>
      <c r="CB141" s="535"/>
      <c r="CC141" s="535"/>
      <c r="CD141" s="535"/>
      <c r="CE141" s="535"/>
      <c r="CF141" s="535"/>
      <c r="CG141" s="535"/>
      <c r="CH141" s="535"/>
      <c r="CI141" s="535"/>
      <c r="CJ141" s="535"/>
      <c r="CK141" s="535"/>
      <c r="CL141" s="535"/>
      <c r="CM141" s="535"/>
      <c r="CN141" s="535"/>
      <c r="CO141" s="535"/>
      <c r="CP141" s="535"/>
      <c r="CQ141" s="535"/>
      <c r="CR141" s="535"/>
      <c r="CS141" s="535"/>
      <c r="CT141" s="535"/>
      <c r="CU141" s="535"/>
      <c r="CV141" s="535"/>
      <c r="CW141" s="535"/>
      <c r="CX141" s="535"/>
      <c r="CY141" s="535"/>
      <c r="CZ141" s="535"/>
      <c r="DA141" s="535"/>
      <c r="DB141" s="603"/>
      <c r="DC141" s="603"/>
      <c r="DD141" s="535"/>
      <c r="DE141" s="535"/>
      <c r="DF141" s="535"/>
      <c r="DG141" s="535"/>
      <c r="DH141" s="535"/>
      <c r="DI141" s="535"/>
      <c r="DJ141" s="535"/>
      <c r="DK141" s="535"/>
      <c r="DL141" s="535"/>
      <c r="DM141" s="535"/>
      <c r="DN141" s="535"/>
      <c r="DO141" s="535"/>
      <c r="DP141" s="535"/>
      <c r="DQ141" s="535"/>
      <c r="DR141" s="535"/>
      <c r="DS141" s="535"/>
      <c r="DT141" s="535"/>
      <c r="DU141" s="535"/>
      <c r="DV141" s="535"/>
      <c r="DW141" s="535"/>
      <c r="DX141" s="535"/>
      <c r="DY141" s="535"/>
      <c r="DZ141" s="535"/>
      <c r="EA141" s="535"/>
      <c r="EB141" s="535"/>
      <c r="EC141" s="535"/>
      <c r="ED141" s="535"/>
      <c r="EE141" s="535"/>
      <c r="EF141" s="535"/>
      <c r="EG141" s="535"/>
      <c r="EH141" s="535"/>
      <c r="EI141" s="535"/>
      <c r="EJ141" s="535"/>
      <c r="EK141" s="535"/>
      <c r="EL141" s="535"/>
      <c r="EM141" s="535"/>
      <c r="EN141" s="535"/>
      <c r="EO141" s="535"/>
      <c r="EP141" s="535"/>
      <c r="EQ141" s="535"/>
      <c r="ER141" s="535"/>
      <c r="ES141" s="535"/>
      <c r="ET141" s="535"/>
      <c r="EU141" s="535"/>
      <c r="EV141" s="535"/>
      <c r="EW141" s="535"/>
      <c r="EX141" s="535"/>
      <c r="EY141" s="535"/>
      <c r="EZ141" s="535"/>
      <c r="FA141" s="535"/>
      <c r="FB141" s="535"/>
      <c r="FC141" s="535"/>
      <c r="FD141" s="535"/>
      <c r="FE141" s="535"/>
      <c r="FF141" s="535"/>
      <c r="FG141" s="535"/>
      <c r="FH141" s="535"/>
      <c r="FI141" s="535"/>
      <c r="FJ141" s="535"/>
      <c r="FK141" s="535"/>
      <c r="FL141" s="535"/>
      <c r="FM141" s="535"/>
      <c r="FN141" s="535"/>
      <c r="FO141" s="535"/>
      <c r="FP141" s="535"/>
      <c r="FQ141" s="535"/>
      <c r="FR141" s="535"/>
      <c r="FS141" s="535"/>
      <c r="FT141" s="535"/>
      <c r="FU141" s="535"/>
      <c r="FV141" s="598"/>
      <c r="FW141" s="598"/>
      <c r="FX141" s="598"/>
      <c r="FY141" s="598"/>
      <c r="FZ141" s="598"/>
      <c r="GA141" s="598"/>
      <c r="GB141" s="598"/>
      <c r="GC141" s="598"/>
      <c r="GD141" s="603"/>
      <c r="GE141" s="603"/>
      <c r="GF141" s="603"/>
      <c r="GG141" s="603"/>
      <c r="GH141" s="603"/>
      <c r="GI141" s="603"/>
      <c r="GJ141" s="603"/>
      <c r="GK141" s="598"/>
      <c r="GL141" s="535"/>
      <c r="GM141" s="535"/>
    </row>
    <row r="142" spans="2:195" s="5" customFormat="1" ht="15" customHeight="1" x14ac:dyDescent="0.25">
      <c r="B142" s="535"/>
      <c r="C142" s="535"/>
      <c r="D142" s="535"/>
      <c r="E142" s="535"/>
      <c r="F142" s="535"/>
      <c r="G142" s="535"/>
      <c r="H142" s="535"/>
      <c r="I142" s="535"/>
      <c r="J142" s="535"/>
      <c r="K142" s="535"/>
      <c r="L142" s="535"/>
      <c r="M142" s="535"/>
      <c r="N142" s="535"/>
      <c r="O142" s="535"/>
      <c r="P142" s="535"/>
      <c r="Q142" s="535"/>
      <c r="R142" s="535"/>
      <c r="S142" s="535"/>
      <c r="T142" s="535"/>
      <c r="U142" s="535"/>
      <c r="V142" s="535"/>
      <c r="W142" s="535"/>
      <c r="X142" s="535"/>
      <c r="Y142" s="535"/>
      <c r="Z142" s="535"/>
      <c r="AA142" s="535"/>
      <c r="AB142" s="535"/>
      <c r="AC142" s="535"/>
      <c r="AD142" s="535"/>
      <c r="AE142" s="535"/>
      <c r="AF142" s="535"/>
      <c r="AG142" s="535"/>
      <c r="AH142" s="535"/>
      <c r="AI142" s="535"/>
      <c r="AJ142" s="535"/>
      <c r="AK142" s="535"/>
      <c r="AL142" s="535"/>
      <c r="AM142" s="535"/>
      <c r="AN142" s="535"/>
      <c r="AO142" s="535"/>
      <c r="AP142" s="535"/>
      <c r="AQ142" s="535"/>
      <c r="AR142" s="535"/>
      <c r="AS142" s="535"/>
      <c r="AT142" s="535"/>
      <c r="AU142" s="535"/>
      <c r="AV142" s="535"/>
      <c r="AW142" s="535"/>
      <c r="AX142" s="535"/>
      <c r="AY142" s="535"/>
      <c r="AZ142" s="535"/>
      <c r="BA142" s="535"/>
      <c r="BB142" s="535"/>
      <c r="BC142" s="535"/>
      <c r="BD142" s="535"/>
      <c r="BE142" s="535"/>
      <c r="BF142" s="535"/>
      <c r="BG142" s="535"/>
      <c r="BH142" s="535"/>
      <c r="BI142" s="535"/>
      <c r="BJ142" s="535"/>
      <c r="BK142" s="535"/>
      <c r="BL142" s="535"/>
      <c r="BM142" s="535"/>
      <c r="BN142" s="535"/>
      <c r="BO142" s="535"/>
      <c r="BP142" s="535"/>
      <c r="BQ142" s="535"/>
      <c r="BR142" s="535"/>
      <c r="BS142" s="535"/>
      <c r="BT142" s="535"/>
      <c r="BU142" s="535"/>
      <c r="BV142" s="535"/>
      <c r="BW142" s="535"/>
      <c r="BX142" s="535"/>
      <c r="BY142" s="535"/>
      <c r="BZ142" s="535"/>
      <c r="CA142" s="535"/>
      <c r="CB142" s="535"/>
      <c r="CC142" s="535"/>
      <c r="CD142" s="535"/>
      <c r="CE142" s="535"/>
      <c r="CF142" s="535"/>
      <c r="CG142" s="535"/>
      <c r="CH142" s="535"/>
      <c r="CI142" s="535"/>
      <c r="CJ142" s="535"/>
      <c r="CK142" s="535"/>
      <c r="CL142" s="535"/>
      <c r="CM142" s="535"/>
      <c r="CN142" s="535"/>
      <c r="CO142" s="535"/>
      <c r="CP142" s="535"/>
      <c r="CQ142" s="535"/>
      <c r="CR142" s="535"/>
      <c r="CS142" s="535"/>
      <c r="CT142" s="535"/>
      <c r="CU142" s="535"/>
      <c r="CV142" s="535"/>
      <c r="CW142" s="535"/>
      <c r="CX142" s="535"/>
      <c r="CY142" s="535"/>
      <c r="CZ142" s="535"/>
      <c r="DA142" s="535"/>
      <c r="DB142" s="603"/>
      <c r="DC142" s="603"/>
      <c r="DD142" s="535"/>
      <c r="DE142" s="535"/>
      <c r="DF142" s="535"/>
      <c r="DG142" s="535"/>
      <c r="DH142" s="535"/>
      <c r="DI142" s="535"/>
      <c r="DJ142" s="535"/>
      <c r="DK142" s="535"/>
      <c r="DL142" s="535"/>
      <c r="DM142" s="535"/>
      <c r="DN142" s="535"/>
      <c r="DO142" s="535"/>
      <c r="DP142" s="535"/>
      <c r="DQ142" s="535"/>
      <c r="DR142" s="535"/>
      <c r="DS142" s="535"/>
      <c r="DT142" s="535"/>
      <c r="DU142" s="535"/>
      <c r="DV142" s="535"/>
      <c r="DW142" s="535"/>
      <c r="DX142" s="535"/>
      <c r="DY142" s="535"/>
      <c r="DZ142" s="535"/>
      <c r="EA142" s="535"/>
      <c r="EB142" s="535"/>
      <c r="EC142" s="535"/>
      <c r="ED142" s="535"/>
      <c r="EE142" s="535"/>
      <c r="EF142" s="535"/>
      <c r="EG142" s="535"/>
      <c r="EH142" s="535"/>
      <c r="EI142" s="535"/>
      <c r="EJ142" s="535"/>
      <c r="EK142" s="535"/>
      <c r="EL142" s="535"/>
      <c r="EM142" s="535"/>
      <c r="EN142" s="535"/>
      <c r="EO142" s="535"/>
      <c r="EP142" s="535"/>
      <c r="EQ142" s="535"/>
      <c r="ER142" s="535"/>
      <c r="ES142" s="535"/>
      <c r="ET142" s="535"/>
      <c r="EU142" s="535"/>
      <c r="EV142" s="535"/>
      <c r="EW142" s="535"/>
      <c r="EX142" s="535"/>
      <c r="EY142" s="535"/>
      <c r="EZ142" s="535"/>
      <c r="FA142" s="535"/>
      <c r="FB142" s="535"/>
      <c r="FC142" s="535"/>
      <c r="FD142" s="535"/>
      <c r="FE142" s="535"/>
      <c r="FF142" s="535"/>
      <c r="FG142" s="535"/>
      <c r="FH142" s="535"/>
      <c r="FI142" s="535"/>
      <c r="FJ142" s="535"/>
      <c r="FK142" s="535"/>
      <c r="FL142" s="535"/>
      <c r="FM142" s="535"/>
      <c r="FN142" s="535"/>
      <c r="FO142" s="535"/>
      <c r="FP142" s="535"/>
      <c r="FQ142" s="535"/>
      <c r="FR142" s="535"/>
      <c r="FS142" s="535"/>
      <c r="FT142" s="535"/>
      <c r="FU142" s="535"/>
      <c r="FV142" s="598"/>
      <c r="FW142" s="598"/>
      <c r="FX142" s="598"/>
      <c r="FY142" s="598"/>
      <c r="FZ142" s="598"/>
      <c r="GA142" s="598"/>
      <c r="GB142" s="598"/>
      <c r="GC142" s="598"/>
      <c r="GD142" s="603"/>
      <c r="GE142" s="603"/>
      <c r="GF142" s="603"/>
      <c r="GG142" s="603"/>
      <c r="GH142" s="603"/>
      <c r="GI142" s="603"/>
      <c r="GJ142" s="603"/>
      <c r="GK142" s="598"/>
      <c r="GL142" s="535"/>
      <c r="GM142" s="535"/>
    </row>
    <row r="143" spans="2:195" s="5" customFormat="1" ht="15" customHeight="1" x14ac:dyDescent="0.25">
      <c r="B143" s="535"/>
      <c r="C143" s="535"/>
      <c r="D143" s="535"/>
      <c r="E143" s="535"/>
      <c r="F143" s="535"/>
      <c r="G143" s="535"/>
      <c r="H143" s="535"/>
      <c r="I143" s="535"/>
      <c r="J143" s="535"/>
      <c r="K143" s="535"/>
      <c r="L143" s="535"/>
      <c r="M143" s="535"/>
      <c r="N143" s="535"/>
      <c r="O143" s="535"/>
      <c r="P143" s="535"/>
      <c r="Q143" s="535"/>
      <c r="R143" s="535"/>
      <c r="S143" s="535"/>
      <c r="T143" s="535"/>
      <c r="U143" s="535"/>
      <c r="V143" s="535"/>
      <c r="W143" s="535"/>
      <c r="X143" s="535"/>
      <c r="Y143" s="535"/>
      <c r="Z143" s="535"/>
      <c r="AA143" s="535"/>
      <c r="AB143" s="535"/>
      <c r="AC143" s="535"/>
      <c r="AD143" s="535"/>
      <c r="AE143" s="535"/>
      <c r="AF143" s="535"/>
      <c r="AG143" s="535"/>
      <c r="AH143" s="535"/>
      <c r="AI143" s="535"/>
      <c r="AJ143" s="535"/>
      <c r="AK143" s="535"/>
      <c r="AL143" s="535"/>
      <c r="AM143" s="535"/>
      <c r="AN143" s="535"/>
      <c r="AO143" s="535"/>
      <c r="AP143" s="535"/>
      <c r="AQ143" s="535"/>
      <c r="AR143" s="535"/>
      <c r="AS143" s="535"/>
      <c r="AT143" s="535"/>
      <c r="AU143" s="535"/>
      <c r="AV143" s="535"/>
      <c r="AW143" s="535"/>
      <c r="AX143" s="535"/>
      <c r="AY143" s="535"/>
      <c r="AZ143" s="535"/>
      <c r="BA143" s="535"/>
      <c r="BB143" s="535"/>
      <c r="BC143" s="535"/>
      <c r="BD143" s="535"/>
      <c r="BE143" s="535"/>
      <c r="BF143" s="535"/>
      <c r="BG143" s="535"/>
      <c r="BH143" s="535"/>
      <c r="BI143" s="535"/>
      <c r="BJ143" s="535"/>
      <c r="BK143" s="535"/>
      <c r="BL143" s="535"/>
      <c r="BM143" s="535"/>
      <c r="BN143" s="535"/>
      <c r="BO143" s="535"/>
      <c r="BP143" s="535"/>
      <c r="BQ143" s="535"/>
      <c r="BR143" s="535"/>
      <c r="BS143" s="535"/>
      <c r="BT143" s="535"/>
      <c r="BU143" s="535"/>
      <c r="BV143" s="535"/>
      <c r="BW143" s="535"/>
      <c r="BX143" s="535"/>
      <c r="BY143" s="535"/>
      <c r="BZ143" s="535"/>
      <c r="CA143" s="535"/>
      <c r="CB143" s="535"/>
      <c r="CC143" s="535"/>
      <c r="CD143" s="535"/>
      <c r="CE143" s="535"/>
      <c r="CF143" s="535"/>
      <c r="CG143" s="535"/>
      <c r="CH143" s="535"/>
      <c r="CI143" s="535"/>
      <c r="CJ143" s="535"/>
      <c r="CK143" s="535"/>
      <c r="CL143" s="535"/>
      <c r="CM143" s="535"/>
      <c r="CN143" s="535"/>
      <c r="CO143" s="535"/>
      <c r="CP143" s="535"/>
      <c r="CQ143" s="535"/>
      <c r="CR143" s="535"/>
      <c r="CS143" s="535"/>
      <c r="CT143" s="535"/>
      <c r="CU143" s="535"/>
      <c r="CV143" s="535"/>
      <c r="CW143" s="535"/>
      <c r="CX143" s="535"/>
      <c r="CY143" s="535"/>
      <c r="CZ143" s="535"/>
      <c r="DA143" s="535"/>
      <c r="DB143" s="603"/>
      <c r="DC143" s="603"/>
      <c r="DD143" s="535"/>
      <c r="DE143" s="535"/>
      <c r="DF143" s="535"/>
      <c r="DG143" s="535"/>
      <c r="DH143" s="535"/>
      <c r="DI143" s="535"/>
      <c r="DJ143" s="535"/>
      <c r="DK143" s="535"/>
      <c r="DL143" s="535"/>
      <c r="DM143" s="535"/>
      <c r="DN143" s="535"/>
      <c r="DO143" s="535"/>
      <c r="DP143" s="535"/>
      <c r="DQ143" s="535"/>
      <c r="DR143" s="535"/>
      <c r="DS143" s="535"/>
      <c r="DT143" s="535"/>
      <c r="DU143" s="535"/>
      <c r="DV143" s="535"/>
      <c r="DW143" s="535"/>
      <c r="DX143" s="535"/>
      <c r="DY143" s="535"/>
      <c r="DZ143" s="535"/>
      <c r="EA143" s="535"/>
      <c r="EB143" s="535"/>
      <c r="EC143" s="535"/>
      <c r="ED143" s="535"/>
      <c r="EE143" s="535"/>
      <c r="EF143" s="535"/>
      <c r="EG143" s="535"/>
      <c r="EH143" s="535"/>
      <c r="EI143" s="535"/>
      <c r="EJ143" s="535"/>
      <c r="EK143" s="535"/>
      <c r="EL143" s="535"/>
      <c r="EM143" s="535"/>
      <c r="EN143" s="535"/>
      <c r="EO143" s="535"/>
      <c r="EP143" s="535"/>
      <c r="EQ143" s="535"/>
      <c r="ER143" s="535"/>
      <c r="ES143" s="535"/>
      <c r="ET143" s="535"/>
      <c r="EU143" s="535"/>
      <c r="EV143" s="535"/>
      <c r="EW143" s="535"/>
      <c r="EX143" s="535"/>
      <c r="EY143" s="535"/>
      <c r="EZ143" s="535"/>
      <c r="FA143" s="535"/>
      <c r="FB143" s="535"/>
      <c r="FC143" s="535"/>
      <c r="FD143" s="535"/>
      <c r="FE143" s="535"/>
      <c r="FF143" s="535"/>
      <c r="FG143" s="535"/>
      <c r="FH143" s="535"/>
      <c r="FI143" s="535"/>
      <c r="FJ143" s="535"/>
      <c r="FK143" s="535"/>
      <c r="FL143" s="535"/>
      <c r="FM143" s="535"/>
      <c r="FN143" s="535"/>
      <c r="FO143" s="535"/>
      <c r="FP143" s="535"/>
      <c r="FQ143" s="535"/>
      <c r="FR143" s="535"/>
      <c r="FS143" s="535"/>
      <c r="FT143" s="535"/>
      <c r="FU143" s="535"/>
      <c r="FV143" s="598"/>
      <c r="FW143" s="598"/>
      <c r="FX143" s="598"/>
      <c r="FY143" s="598"/>
      <c r="FZ143" s="598"/>
      <c r="GA143" s="598"/>
      <c r="GB143" s="598"/>
      <c r="GC143" s="598"/>
      <c r="GD143" s="603"/>
      <c r="GE143" s="603"/>
      <c r="GF143" s="603"/>
      <c r="GG143" s="603"/>
      <c r="GH143" s="603"/>
      <c r="GI143" s="603"/>
      <c r="GJ143" s="603"/>
      <c r="GK143" s="598"/>
      <c r="GL143" s="535"/>
      <c r="GM143" s="535"/>
    </row>
    <row r="144" spans="2:195" s="5" customFormat="1" ht="15" customHeight="1" x14ac:dyDescent="0.25">
      <c r="B144" s="535"/>
      <c r="C144" s="535"/>
      <c r="D144" s="535"/>
      <c r="E144" s="535"/>
      <c r="F144" s="535"/>
      <c r="G144" s="535"/>
      <c r="H144" s="535"/>
      <c r="I144" s="535"/>
      <c r="J144" s="535"/>
      <c r="K144" s="535"/>
      <c r="L144" s="535"/>
      <c r="M144" s="535"/>
      <c r="N144" s="535"/>
      <c r="O144" s="535"/>
      <c r="P144" s="535"/>
      <c r="Q144" s="535"/>
      <c r="R144" s="535"/>
      <c r="S144" s="535"/>
      <c r="T144" s="535"/>
      <c r="U144" s="535"/>
      <c r="V144" s="535"/>
      <c r="W144" s="535"/>
      <c r="X144" s="535"/>
      <c r="Y144" s="535"/>
      <c r="Z144" s="535"/>
      <c r="AA144" s="535"/>
      <c r="AB144" s="535"/>
      <c r="AC144" s="535"/>
      <c r="AD144" s="535"/>
      <c r="AE144" s="535"/>
      <c r="AF144" s="535"/>
      <c r="AG144" s="535"/>
      <c r="AH144" s="535"/>
      <c r="AI144" s="535"/>
      <c r="AJ144" s="535"/>
      <c r="AK144" s="535"/>
      <c r="AL144" s="535"/>
      <c r="AM144" s="535"/>
      <c r="AN144" s="535"/>
      <c r="AO144" s="535"/>
      <c r="AP144" s="535"/>
      <c r="AQ144" s="535"/>
      <c r="AR144" s="535"/>
      <c r="AS144" s="535"/>
      <c r="AT144" s="535"/>
      <c r="AU144" s="535"/>
      <c r="AV144" s="535"/>
      <c r="AW144" s="535"/>
      <c r="AX144" s="535"/>
      <c r="AY144" s="535"/>
      <c r="AZ144" s="535"/>
      <c r="BA144" s="535"/>
      <c r="BB144" s="535"/>
      <c r="BC144" s="535"/>
      <c r="BD144" s="535"/>
      <c r="BE144" s="535"/>
      <c r="BF144" s="535"/>
      <c r="BG144" s="535"/>
      <c r="BH144" s="535"/>
      <c r="BI144" s="535"/>
      <c r="BJ144" s="535"/>
      <c r="BK144" s="535"/>
      <c r="BL144" s="535"/>
      <c r="BM144" s="535"/>
      <c r="BN144" s="535"/>
      <c r="BO144" s="535"/>
      <c r="BP144" s="535"/>
      <c r="BQ144" s="535"/>
      <c r="BR144" s="535"/>
      <c r="BS144" s="535"/>
      <c r="BT144" s="535"/>
      <c r="BU144" s="535"/>
      <c r="BV144" s="535"/>
      <c r="BW144" s="535"/>
      <c r="BX144" s="535"/>
      <c r="BY144" s="535"/>
      <c r="BZ144" s="535"/>
      <c r="CA144" s="535"/>
      <c r="CB144" s="535"/>
      <c r="CC144" s="535"/>
      <c r="CD144" s="535"/>
      <c r="CE144" s="535"/>
      <c r="CF144" s="535"/>
      <c r="CG144" s="535"/>
      <c r="CH144" s="535"/>
      <c r="CI144" s="535"/>
      <c r="CJ144" s="535"/>
      <c r="CK144" s="535"/>
      <c r="CL144" s="535"/>
      <c r="CM144" s="535"/>
      <c r="CN144" s="535"/>
      <c r="CO144" s="535"/>
      <c r="CP144" s="535"/>
      <c r="CQ144" s="535"/>
      <c r="CR144" s="535"/>
      <c r="CS144" s="535"/>
      <c r="CT144" s="535"/>
      <c r="CU144" s="535"/>
      <c r="CV144" s="535"/>
      <c r="CW144" s="535"/>
      <c r="CX144" s="535"/>
      <c r="CY144" s="535"/>
      <c r="CZ144" s="535"/>
      <c r="DA144" s="535"/>
      <c r="DB144" s="603"/>
      <c r="DC144" s="603"/>
      <c r="DD144" s="535"/>
      <c r="DE144" s="535"/>
      <c r="DF144" s="535"/>
      <c r="DG144" s="535"/>
      <c r="DH144" s="535"/>
      <c r="DI144" s="535"/>
      <c r="DJ144" s="535"/>
      <c r="DK144" s="535"/>
      <c r="DL144" s="535"/>
      <c r="DM144" s="535"/>
      <c r="DN144" s="535"/>
      <c r="DO144" s="535"/>
      <c r="DP144" s="535"/>
      <c r="DQ144" s="535"/>
      <c r="DR144" s="535"/>
      <c r="DS144" s="535"/>
      <c r="DT144" s="535"/>
      <c r="DU144" s="535"/>
      <c r="DV144" s="535"/>
      <c r="DW144" s="535"/>
      <c r="DX144" s="535"/>
      <c r="DY144" s="535"/>
      <c r="DZ144" s="535"/>
      <c r="EA144" s="535"/>
      <c r="EB144" s="535"/>
      <c r="EC144" s="535"/>
      <c r="ED144" s="535"/>
      <c r="EE144" s="535"/>
      <c r="EF144" s="535"/>
      <c r="EG144" s="535"/>
      <c r="EH144" s="535"/>
      <c r="EI144" s="535"/>
      <c r="EJ144" s="535"/>
      <c r="EK144" s="535"/>
      <c r="EL144" s="535"/>
      <c r="EM144" s="535"/>
      <c r="EN144" s="535"/>
      <c r="EO144" s="535"/>
      <c r="EP144" s="535"/>
      <c r="EQ144" s="535"/>
      <c r="ER144" s="535"/>
      <c r="ES144" s="535"/>
      <c r="ET144" s="535"/>
      <c r="EU144" s="535"/>
      <c r="EV144" s="535"/>
      <c r="EW144" s="535"/>
      <c r="EX144" s="535"/>
      <c r="EY144" s="535"/>
      <c r="EZ144" s="535"/>
      <c r="FA144" s="535"/>
      <c r="FB144" s="535"/>
      <c r="FC144" s="535"/>
      <c r="FD144" s="535"/>
      <c r="FE144" s="535"/>
      <c r="FF144" s="535"/>
      <c r="FG144" s="535"/>
      <c r="FH144" s="535"/>
      <c r="FI144" s="535"/>
      <c r="FJ144" s="535"/>
      <c r="FK144" s="535"/>
      <c r="FL144" s="535"/>
      <c r="FM144" s="535"/>
      <c r="FN144" s="535"/>
      <c r="FO144" s="535"/>
      <c r="FP144" s="535"/>
      <c r="FQ144" s="535"/>
      <c r="FR144" s="535"/>
      <c r="FS144" s="535"/>
      <c r="FT144" s="535"/>
      <c r="FU144" s="535"/>
      <c r="FV144" s="598"/>
      <c r="FW144" s="598"/>
      <c r="FX144" s="598"/>
      <c r="FY144" s="598"/>
      <c r="FZ144" s="598"/>
      <c r="GA144" s="598"/>
      <c r="GB144" s="598"/>
      <c r="GC144" s="598"/>
      <c r="GD144" s="603"/>
      <c r="GE144" s="603"/>
      <c r="GF144" s="603"/>
      <c r="GG144" s="603"/>
      <c r="GH144" s="603"/>
      <c r="GI144" s="603"/>
      <c r="GJ144" s="603"/>
      <c r="GK144" s="598"/>
      <c r="GL144" s="535"/>
      <c r="GM144" s="535"/>
    </row>
    <row r="145" spans="2:195" s="5" customFormat="1" ht="15" customHeight="1" x14ac:dyDescent="0.25">
      <c r="B145" s="535"/>
      <c r="C145" s="535"/>
      <c r="D145" s="535"/>
      <c r="E145" s="535"/>
      <c r="F145" s="535"/>
      <c r="G145" s="535"/>
      <c r="H145" s="535"/>
      <c r="I145" s="535"/>
      <c r="J145" s="535"/>
      <c r="K145" s="535"/>
      <c r="L145" s="535"/>
      <c r="M145" s="535"/>
      <c r="N145" s="535"/>
      <c r="O145" s="535"/>
      <c r="P145" s="535"/>
      <c r="Q145" s="535"/>
      <c r="R145" s="535"/>
      <c r="S145" s="535"/>
      <c r="T145" s="535"/>
      <c r="U145" s="535"/>
      <c r="V145" s="535"/>
      <c r="W145" s="535"/>
      <c r="X145" s="535"/>
      <c r="Y145" s="535"/>
      <c r="Z145" s="535"/>
      <c r="AA145" s="535"/>
      <c r="AB145" s="535"/>
      <c r="AC145" s="535"/>
      <c r="AD145" s="535"/>
      <c r="AE145" s="535"/>
      <c r="AF145" s="535"/>
      <c r="AG145" s="535"/>
      <c r="AH145" s="535"/>
      <c r="AI145" s="535"/>
      <c r="AJ145" s="535"/>
      <c r="AK145" s="535"/>
      <c r="AL145" s="535"/>
      <c r="AM145" s="535"/>
      <c r="AN145" s="535"/>
      <c r="AO145" s="535"/>
      <c r="AP145" s="535"/>
      <c r="AQ145" s="535"/>
      <c r="AR145" s="535"/>
      <c r="AS145" s="535"/>
      <c r="AT145" s="535"/>
      <c r="AU145" s="535"/>
      <c r="AV145" s="535"/>
      <c r="AW145" s="535"/>
      <c r="AX145" s="535"/>
      <c r="AY145" s="535"/>
      <c r="AZ145" s="535"/>
      <c r="BA145" s="535"/>
      <c r="BB145" s="535"/>
      <c r="BC145" s="535"/>
      <c r="BD145" s="535"/>
      <c r="BE145" s="535"/>
      <c r="BF145" s="535"/>
      <c r="BG145" s="535"/>
      <c r="BH145" s="535"/>
      <c r="BI145" s="535"/>
      <c r="BJ145" s="535"/>
      <c r="BK145" s="535"/>
      <c r="BL145" s="535"/>
      <c r="BM145" s="535"/>
      <c r="BN145" s="535"/>
      <c r="BO145" s="535"/>
      <c r="BP145" s="535"/>
      <c r="BQ145" s="535"/>
      <c r="BR145" s="535"/>
      <c r="BS145" s="535"/>
      <c r="BT145" s="535"/>
      <c r="BU145" s="535"/>
      <c r="BV145" s="535"/>
      <c r="BW145" s="535"/>
      <c r="BX145" s="535"/>
      <c r="BY145" s="535"/>
      <c r="BZ145" s="535"/>
      <c r="CA145" s="535"/>
      <c r="CB145" s="535"/>
      <c r="CC145" s="535"/>
      <c r="CD145" s="535"/>
      <c r="CE145" s="535"/>
      <c r="CF145" s="535"/>
      <c r="CG145" s="535"/>
      <c r="CH145" s="535"/>
      <c r="CI145" s="535"/>
      <c r="CJ145" s="535"/>
      <c r="CK145" s="535"/>
      <c r="CL145" s="535"/>
      <c r="CM145" s="535"/>
      <c r="CN145" s="535"/>
      <c r="CO145" s="535"/>
      <c r="CP145" s="535"/>
      <c r="CQ145" s="535"/>
      <c r="CR145" s="535"/>
      <c r="CS145" s="535"/>
      <c r="CT145" s="535"/>
      <c r="CU145" s="535"/>
      <c r="CV145" s="535"/>
      <c r="CW145" s="535"/>
      <c r="CX145" s="535"/>
      <c r="CY145" s="535"/>
      <c r="CZ145" s="535"/>
      <c r="DA145" s="535"/>
      <c r="DB145" s="603"/>
      <c r="DC145" s="603"/>
      <c r="DD145" s="535"/>
      <c r="DE145" s="535"/>
      <c r="DF145" s="535"/>
      <c r="DG145" s="535"/>
      <c r="DH145" s="535"/>
      <c r="DI145" s="535"/>
      <c r="DJ145" s="535"/>
      <c r="DK145" s="535"/>
      <c r="DL145" s="535"/>
      <c r="DM145" s="535"/>
      <c r="DN145" s="535"/>
      <c r="DO145" s="535"/>
      <c r="DP145" s="535"/>
      <c r="DQ145" s="535"/>
      <c r="DR145" s="535"/>
      <c r="DS145" s="535"/>
      <c r="DT145" s="535"/>
      <c r="DU145" s="535"/>
      <c r="DV145" s="535"/>
      <c r="DW145" s="535"/>
      <c r="DX145" s="535"/>
      <c r="DY145" s="535"/>
      <c r="DZ145" s="535"/>
      <c r="EA145" s="535"/>
      <c r="EB145" s="535"/>
      <c r="EC145" s="535"/>
      <c r="ED145" s="535"/>
      <c r="EE145" s="535"/>
      <c r="EF145" s="535"/>
      <c r="EG145" s="535"/>
      <c r="EH145" s="535"/>
      <c r="EI145" s="535"/>
      <c r="EJ145" s="535"/>
      <c r="EK145" s="535"/>
      <c r="EL145" s="535"/>
      <c r="EM145" s="535"/>
      <c r="EN145" s="535"/>
      <c r="EO145" s="535"/>
      <c r="EP145" s="535"/>
      <c r="EQ145" s="535"/>
      <c r="ER145" s="535"/>
      <c r="ES145" s="535"/>
      <c r="ET145" s="535"/>
      <c r="EU145" s="535"/>
      <c r="EV145" s="535"/>
      <c r="EW145" s="535"/>
      <c r="EX145" s="535"/>
      <c r="EY145" s="535"/>
      <c r="EZ145" s="535"/>
      <c r="FA145" s="535"/>
      <c r="FB145" s="535"/>
      <c r="FC145" s="535"/>
      <c r="FD145" s="535"/>
      <c r="FE145" s="535"/>
      <c r="FF145" s="535"/>
      <c r="FG145" s="535"/>
      <c r="FH145" s="535"/>
      <c r="FI145" s="535"/>
      <c r="FJ145" s="535"/>
      <c r="FK145" s="535"/>
      <c r="FL145" s="535"/>
      <c r="FM145" s="535"/>
      <c r="FN145" s="535"/>
      <c r="FO145" s="535"/>
      <c r="FP145" s="535"/>
      <c r="FQ145" s="535"/>
      <c r="FR145" s="535"/>
      <c r="FS145" s="535"/>
      <c r="FT145" s="535"/>
      <c r="FU145" s="535"/>
      <c r="FV145" s="598"/>
      <c r="FW145" s="598"/>
      <c r="FX145" s="598"/>
      <c r="FY145" s="598"/>
      <c r="FZ145" s="598"/>
      <c r="GA145" s="598"/>
      <c r="GB145" s="598"/>
      <c r="GC145" s="598"/>
      <c r="GD145" s="603"/>
      <c r="GE145" s="603"/>
      <c r="GF145" s="603"/>
      <c r="GG145" s="603"/>
      <c r="GH145" s="603"/>
      <c r="GI145" s="603"/>
      <c r="GJ145" s="603"/>
      <c r="GK145" s="598"/>
      <c r="GL145" s="535"/>
      <c r="GM145" s="535"/>
    </row>
    <row r="146" spans="2:195" s="5" customFormat="1" ht="15" customHeight="1" x14ac:dyDescent="0.25">
      <c r="B146" s="535"/>
      <c r="C146" s="535"/>
      <c r="D146" s="535"/>
      <c r="E146" s="535"/>
      <c r="F146" s="535"/>
      <c r="G146" s="535"/>
      <c r="H146" s="535"/>
      <c r="I146" s="535"/>
      <c r="J146" s="535"/>
      <c r="K146" s="535"/>
      <c r="L146" s="535"/>
      <c r="M146" s="535"/>
      <c r="N146" s="535"/>
      <c r="O146" s="535"/>
      <c r="P146" s="535"/>
      <c r="Q146" s="535"/>
      <c r="R146" s="535"/>
      <c r="S146" s="535"/>
      <c r="T146" s="535"/>
      <c r="U146" s="535"/>
      <c r="V146" s="535"/>
      <c r="W146" s="535"/>
      <c r="X146" s="535"/>
      <c r="Y146" s="535"/>
      <c r="Z146" s="535"/>
      <c r="AA146" s="535"/>
      <c r="AB146" s="535"/>
      <c r="AC146" s="535"/>
      <c r="AD146" s="535"/>
      <c r="AE146" s="535"/>
      <c r="AF146" s="535"/>
      <c r="AG146" s="535"/>
      <c r="AH146" s="535"/>
      <c r="AI146" s="535"/>
      <c r="AJ146" s="535"/>
      <c r="AK146" s="535"/>
      <c r="AL146" s="535"/>
      <c r="AM146" s="535"/>
      <c r="AN146" s="535"/>
      <c r="AO146" s="535"/>
      <c r="AP146" s="535"/>
      <c r="AQ146" s="535"/>
      <c r="AR146" s="535"/>
      <c r="AS146" s="535"/>
      <c r="AT146" s="535"/>
      <c r="AU146" s="535"/>
      <c r="AV146" s="535"/>
      <c r="AW146" s="535"/>
      <c r="AX146" s="535"/>
      <c r="AY146" s="535"/>
      <c r="AZ146" s="535"/>
      <c r="BA146" s="535"/>
      <c r="BB146" s="535"/>
      <c r="BC146" s="535"/>
      <c r="BD146" s="535"/>
      <c r="BE146" s="535"/>
      <c r="BF146" s="535"/>
      <c r="BG146" s="535"/>
      <c r="BH146" s="535"/>
      <c r="BI146" s="535"/>
      <c r="BJ146" s="535"/>
      <c r="BK146" s="535"/>
      <c r="BL146" s="535"/>
      <c r="BM146" s="535"/>
      <c r="BN146" s="535"/>
      <c r="BO146" s="535"/>
      <c r="BP146" s="535"/>
      <c r="BQ146" s="535"/>
      <c r="BR146" s="535"/>
      <c r="BS146" s="535"/>
      <c r="BT146" s="535"/>
      <c r="BU146" s="535"/>
      <c r="BV146" s="535"/>
      <c r="BW146" s="535"/>
      <c r="BX146" s="535"/>
      <c r="BY146" s="535"/>
      <c r="BZ146" s="535"/>
      <c r="CA146" s="535"/>
      <c r="CB146" s="535"/>
      <c r="CC146" s="535"/>
      <c r="CD146" s="535"/>
      <c r="CE146" s="535"/>
      <c r="CF146" s="535"/>
      <c r="CG146" s="535"/>
      <c r="CH146" s="535"/>
      <c r="CI146" s="535"/>
      <c r="CJ146" s="535"/>
      <c r="CK146" s="535"/>
      <c r="CL146" s="535"/>
      <c r="CM146" s="535"/>
      <c r="CN146" s="535"/>
      <c r="CO146" s="535"/>
      <c r="CP146" s="535"/>
      <c r="CQ146" s="535"/>
      <c r="CR146" s="535"/>
      <c r="CS146" s="535"/>
      <c r="CT146" s="535"/>
      <c r="CU146" s="535"/>
      <c r="CV146" s="535"/>
      <c r="CW146" s="535"/>
      <c r="CX146" s="535"/>
      <c r="CY146" s="535"/>
      <c r="CZ146" s="535"/>
      <c r="DA146" s="535"/>
      <c r="DB146" s="603"/>
      <c r="DC146" s="603"/>
      <c r="DD146" s="535"/>
      <c r="DE146" s="535"/>
      <c r="DF146" s="535"/>
      <c r="DG146" s="535"/>
      <c r="DH146" s="535"/>
      <c r="DI146" s="535"/>
      <c r="DJ146" s="535"/>
      <c r="DK146" s="535"/>
      <c r="DL146" s="535"/>
      <c r="DM146" s="535"/>
      <c r="DN146" s="535"/>
      <c r="DO146" s="535"/>
      <c r="DP146" s="535"/>
      <c r="DQ146" s="535"/>
      <c r="DR146" s="535"/>
      <c r="DS146" s="535"/>
      <c r="DT146" s="535"/>
      <c r="DU146" s="535"/>
      <c r="DV146" s="535"/>
      <c r="DW146" s="535"/>
      <c r="DX146" s="535"/>
      <c r="DY146" s="535"/>
      <c r="DZ146" s="535"/>
      <c r="EA146" s="535"/>
      <c r="EB146" s="535"/>
      <c r="EC146" s="535"/>
      <c r="ED146" s="535"/>
      <c r="EE146" s="535"/>
      <c r="EF146" s="535"/>
      <c r="EG146" s="535"/>
      <c r="EH146" s="535"/>
      <c r="EI146" s="535"/>
      <c r="EJ146" s="535"/>
      <c r="EK146" s="535"/>
      <c r="EL146" s="535"/>
      <c r="EM146" s="535"/>
      <c r="EN146" s="535"/>
      <c r="EO146" s="535"/>
      <c r="EP146" s="535"/>
      <c r="EQ146" s="535"/>
      <c r="ER146" s="535"/>
      <c r="ES146" s="535"/>
      <c r="ET146" s="535"/>
      <c r="EU146" s="535"/>
      <c r="EV146" s="535"/>
      <c r="EW146" s="535"/>
      <c r="EX146" s="535"/>
      <c r="EY146" s="535"/>
      <c r="EZ146" s="535"/>
      <c r="FA146" s="535"/>
      <c r="FB146" s="535"/>
      <c r="FC146" s="535"/>
      <c r="FD146" s="535"/>
      <c r="FE146" s="535"/>
      <c r="FF146" s="535"/>
      <c r="FG146" s="535"/>
      <c r="FH146" s="535"/>
      <c r="FI146" s="535"/>
      <c r="FJ146" s="535"/>
      <c r="FK146" s="535"/>
      <c r="FL146" s="535"/>
      <c r="FM146" s="535"/>
      <c r="FN146" s="535"/>
      <c r="FO146" s="535"/>
      <c r="FP146" s="535"/>
      <c r="FQ146" s="535"/>
      <c r="FR146" s="535"/>
      <c r="FS146" s="535"/>
      <c r="FT146" s="535"/>
      <c r="FU146" s="535"/>
      <c r="FV146" s="598"/>
      <c r="FW146" s="598"/>
      <c r="FX146" s="598"/>
      <c r="FY146" s="598"/>
      <c r="FZ146" s="598"/>
      <c r="GA146" s="598"/>
      <c r="GB146" s="598"/>
      <c r="GC146" s="598"/>
      <c r="GD146" s="603"/>
      <c r="GE146" s="603"/>
      <c r="GF146" s="603"/>
      <c r="GG146" s="603"/>
      <c r="GH146" s="603"/>
      <c r="GI146" s="603"/>
      <c r="GJ146" s="603"/>
      <c r="GK146" s="598"/>
      <c r="GL146" s="535"/>
      <c r="GM146" s="535"/>
    </row>
    <row r="147" spans="2:195" s="5" customFormat="1" ht="15" customHeight="1" x14ac:dyDescent="0.25">
      <c r="B147" s="535"/>
      <c r="C147" s="535"/>
      <c r="D147" s="535"/>
      <c r="E147" s="535"/>
      <c r="F147" s="535"/>
      <c r="G147" s="535"/>
      <c r="H147" s="535"/>
      <c r="I147" s="535"/>
      <c r="J147" s="535"/>
      <c r="K147" s="535"/>
      <c r="L147" s="535"/>
      <c r="M147" s="535"/>
      <c r="N147" s="535"/>
      <c r="O147" s="535"/>
      <c r="P147" s="535"/>
      <c r="Q147" s="535"/>
      <c r="R147" s="535"/>
      <c r="S147" s="535"/>
      <c r="T147" s="535"/>
      <c r="U147" s="535"/>
      <c r="V147" s="535"/>
      <c r="W147" s="535"/>
      <c r="X147" s="535"/>
      <c r="Y147" s="535"/>
      <c r="Z147" s="535"/>
      <c r="AA147" s="535"/>
      <c r="AB147" s="535"/>
      <c r="AC147" s="535"/>
      <c r="AD147" s="535"/>
      <c r="AE147" s="535"/>
      <c r="AF147" s="535"/>
      <c r="AG147" s="535"/>
      <c r="AH147" s="535"/>
      <c r="AI147" s="535"/>
      <c r="AJ147" s="535"/>
      <c r="AK147" s="535"/>
      <c r="AL147" s="535"/>
      <c r="AM147" s="535"/>
      <c r="AN147" s="535"/>
      <c r="AO147" s="535"/>
      <c r="AP147" s="535"/>
      <c r="AQ147" s="535"/>
      <c r="AR147" s="535"/>
      <c r="AS147" s="535"/>
      <c r="AT147" s="535"/>
      <c r="AU147" s="535"/>
      <c r="AV147" s="535"/>
      <c r="AW147" s="535"/>
      <c r="AX147" s="535"/>
      <c r="AY147" s="535"/>
      <c r="AZ147" s="535"/>
      <c r="BA147" s="535"/>
      <c r="BB147" s="535"/>
      <c r="BC147" s="535"/>
      <c r="BD147" s="535"/>
      <c r="BE147" s="535"/>
      <c r="BF147" s="535"/>
      <c r="BG147" s="535"/>
      <c r="BH147" s="535"/>
      <c r="BI147" s="535"/>
      <c r="BJ147" s="535"/>
      <c r="BK147" s="535"/>
      <c r="BL147" s="535"/>
      <c r="BM147" s="535"/>
      <c r="BN147" s="535"/>
      <c r="BO147" s="535"/>
      <c r="BP147" s="535"/>
      <c r="BQ147" s="535"/>
      <c r="BR147" s="535"/>
      <c r="BS147" s="535"/>
      <c r="BT147" s="535"/>
      <c r="BU147" s="535"/>
      <c r="BV147" s="535"/>
      <c r="BW147" s="535"/>
      <c r="BX147" s="535"/>
      <c r="BY147" s="535"/>
      <c r="BZ147" s="535"/>
      <c r="CA147" s="535"/>
      <c r="CB147" s="535"/>
      <c r="CC147" s="535"/>
      <c r="CD147" s="535"/>
      <c r="CE147" s="535"/>
      <c r="CF147" s="535"/>
      <c r="CG147" s="535"/>
      <c r="CH147" s="535"/>
      <c r="CI147" s="535"/>
      <c r="CJ147" s="535"/>
      <c r="CK147" s="535"/>
      <c r="CL147" s="535"/>
      <c r="CM147" s="535"/>
      <c r="CN147" s="535"/>
      <c r="CO147" s="535"/>
      <c r="CP147" s="535"/>
      <c r="CQ147" s="535"/>
      <c r="CR147" s="535"/>
      <c r="CS147" s="535"/>
      <c r="CT147" s="535"/>
      <c r="CU147" s="535"/>
      <c r="CV147" s="535"/>
      <c r="CW147" s="535"/>
      <c r="CX147" s="535"/>
      <c r="CY147" s="535"/>
      <c r="CZ147" s="535"/>
      <c r="DA147" s="535"/>
      <c r="DB147" s="603"/>
      <c r="DC147" s="603"/>
      <c r="DD147" s="535"/>
      <c r="DE147" s="535"/>
      <c r="DF147" s="535"/>
      <c r="DG147" s="535"/>
      <c r="DH147" s="535"/>
      <c r="DI147" s="535"/>
      <c r="DJ147" s="535"/>
      <c r="DK147" s="535"/>
      <c r="DL147" s="535"/>
      <c r="DM147" s="535"/>
      <c r="DN147" s="535"/>
      <c r="DO147" s="535"/>
      <c r="DP147" s="535"/>
      <c r="DQ147" s="535"/>
      <c r="DR147" s="535"/>
      <c r="DS147" s="535"/>
      <c r="DT147" s="535"/>
      <c r="DU147" s="535"/>
      <c r="DV147" s="535"/>
      <c r="DW147" s="535"/>
      <c r="DX147" s="535"/>
      <c r="DY147" s="535"/>
      <c r="DZ147" s="535"/>
      <c r="EA147" s="535"/>
      <c r="EB147" s="535"/>
      <c r="EC147" s="535"/>
      <c r="ED147" s="535"/>
      <c r="EE147" s="535"/>
      <c r="EF147" s="535"/>
      <c r="EG147" s="535"/>
      <c r="EH147" s="535"/>
      <c r="EI147" s="535"/>
      <c r="EJ147" s="535"/>
      <c r="EK147" s="535"/>
      <c r="EL147" s="535"/>
      <c r="EM147" s="535"/>
      <c r="EN147" s="535"/>
      <c r="EO147" s="535"/>
      <c r="EP147" s="535"/>
      <c r="EQ147" s="535"/>
      <c r="ER147" s="535"/>
      <c r="ES147" s="535"/>
      <c r="ET147" s="535"/>
      <c r="EU147" s="535"/>
      <c r="EV147" s="535"/>
      <c r="EW147" s="535"/>
      <c r="EX147" s="535"/>
      <c r="EY147" s="535"/>
      <c r="EZ147" s="535"/>
      <c r="FA147" s="535"/>
      <c r="FB147" s="535"/>
      <c r="FC147" s="535"/>
      <c r="FD147" s="535"/>
      <c r="FE147" s="535"/>
      <c r="FF147" s="535"/>
      <c r="FG147" s="535"/>
      <c r="FH147" s="535"/>
      <c r="FI147" s="535"/>
      <c r="FJ147" s="535"/>
      <c r="FK147" s="535"/>
      <c r="FL147" s="535"/>
      <c r="FM147" s="535"/>
      <c r="FN147" s="535"/>
      <c r="FO147" s="535"/>
      <c r="FP147" s="535"/>
      <c r="FQ147" s="535"/>
      <c r="FR147" s="535"/>
      <c r="FS147" s="535"/>
      <c r="FT147" s="535"/>
      <c r="FU147" s="535"/>
      <c r="FV147" s="598"/>
      <c r="FW147" s="598"/>
      <c r="FX147" s="598"/>
      <c r="FY147" s="598"/>
      <c r="FZ147" s="598"/>
      <c r="GA147" s="598"/>
      <c r="GB147" s="598"/>
      <c r="GC147" s="598"/>
      <c r="GD147" s="603"/>
      <c r="GE147" s="603"/>
      <c r="GF147" s="603"/>
      <c r="GG147" s="603"/>
      <c r="GH147" s="603"/>
      <c r="GI147" s="603"/>
      <c r="GJ147" s="603"/>
      <c r="GK147" s="598"/>
      <c r="GL147" s="535"/>
      <c r="GM147" s="535"/>
    </row>
    <row r="148" spans="2:195" s="5" customFormat="1" ht="15" customHeight="1" x14ac:dyDescent="0.25">
      <c r="B148" s="535"/>
      <c r="C148" s="535"/>
      <c r="D148" s="535"/>
      <c r="E148" s="535"/>
      <c r="F148" s="535"/>
      <c r="G148" s="535"/>
      <c r="H148" s="535"/>
      <c r="I148" s="535"/>
      <c r="J148" s="535"/>
      <c r="K148" s="535"/>
      <c r="L148" s="535"/>
      <c r="M148" s="535"/>
      <c r="N148" s="535"/>
      <c r="O148" s="535"/>
      <c r="P148" s="535"/>
      <c r="Q148" s="535"/>
      <c r="R148" s="535"/>
      <c r="S148" s="535"/>
      <c r="T148" s="535"/>
      <c r="U148" s="535"/>
      <c r="V148" s="535"/>
      <c r="W148" s="535"/>
      <c r="X148" s="535"/>
      <c r="Y148" s="535"/>
      <c r="Z148" s="535"/>
      <c r="AA148" s="535"/>
      <c r="AB148" s="535"/>
      <c r="AC148" s="535"/>
      <c r="AD148" s="535"/>
      <c r="AE148" s="535"/>
      <c r="AF148" s="535"/>
      <c r="AG148" s="535"/>
      <c r="AH148" s="535"/>
      <c r="AI148" s="535"/>
      <c r="AJ148" s="535"/>
      <c r="AK148" s="535"/>
      <c r="AL148" s="535"/>
      <c r="AM148" s="535"/>
      <c r="AN148" s="535"/>
      <c r="AO148" s="535"/>
      <c r="AP148" s="535"/>
      <c r="AQ148" s="535"/>
      <c r="AR148" s="535"/>
      <c r="AS148" s="535"/>
      <c r="AT148" s="535"/>
      <c r="AU148" s="535"/>
      <c r="AV148" s="535"/>
      <c r="AW148" s="535"/>
      <c r="AX148" s="535"/>
      <c r="AY148" s="535"/>
      <c r="AZ148" s="535"/>
      <c r="BA148" s="535"/>
      <c r="BB148" s="535"/>
      <c r="BC148" s="535"/>
      <c r="BD148" s="535"/>
      <c r="BE148" s="535"/>
      <c r="BF148" s="535"/>
      <c r="BG148" s="535"/>
      <c r="BH148" s="535"/>
      <c r="BI148" s="535"/>
      <c r="BJ148" s="535"/>
      <c r="BK148" s="535"/>
      <c r="BL148" s="535"/>
      <c r="BM148" s="535"/>
      <c r="BN148" s="535"/>
      <c r="BO148" s="535"/>
      <c r="BP148" s="535"/>
      <c r="BQ148" s="535"/>
      <c r="BR148" s="535"/>
      <c r="BS148" s="535"/>
      <c r="BT148" s="535"/>
      <c r="BU148" s="535"/>
      <c r="BV148" s="535"/>
      <c r="BW148" s="535"/>
      <c r="BX148" s="535"/>
      <c r="BY148" s="535"/>
      <c r="BZ148" s="535"/>
      <c r="CA148" s="535"/>
      <c r="CB148" s="535"/>
      <c r="CC148" s="535"/>
      <c r="CD148" s="535"/>
      <c r="CE148" s="535"/>
      <c r="CF148" s="535"/>
      <c r="CG148" s="535"/>
      <c r="CH148" s="535"/>
      <c r="CI148" s="535"/>
      <c r="CJ148" s="535"/>
      <c r="CK148" s="535"/>
      <c r="CL148" s="535"/>
      <c r="CM148" s="535"/>
      <c r="CN148" s="535"/>
      <c r="CO148" s="535"/>
      <c r="CP148" s="535"/>
      <c r="CQ148" s="535"/>
      <c r="CR148" s="535"/>
      <c r="CS148" s="535"/>
      <c r="CT148" s="535"/>
      <c r="CU148" s="535"/>
      <c r="CV148" s="535"/>
      <c r="CW148" s="535"/>
      <c r="CX148" s="535"/>
      <c r="CY148" s="535"/>
      <c r="CZ148" s="535"/>
      <c r="DA148" s="535"/>
      <c r="DB148" s="603"/>
      <c r="DC148" s="603"/>
      <c r="DD148" s="535"/>
      <c r="DE148" s="535"/>
      <c r="DF148" s="535"/>
      <c r="DG148" s="535"/>
      <c r="DH148" s="535"/>
      <c r="DI148" s="535"/>
      <c r="DJ148" s="535"/>
      <c r="DK148" s="535"/>
      <c r="DL148" s="535"/>
      <c r="DM148" s="535"/>
      <c r="DN148" s="535"/>
      <c r="DO148" s="535"/>
      <c r="DP148" s="535"/>
      <c r="DQ148" s="535"/>
      <c r="DR148" s="535"/>
      <c r="DS148" s="535"/>
      <c r="DT148" s="535"/>
      <c r="DU148" s="535"/>
      <c r="DV148" s="535"/>
      <c r="DW148" s="535"/>
      <c r="DX148" s="535"/>
      <c r="DY148" s="535"/>
      <c r="DZ148" s="535"/>
      <c r="EA148" s="535"/>
      <c r="EB148" s="535"/>
      <c r="EC148" s="535"/>
      <c r="ED148" s="535"/>
      <c r="EE148" s="535"/>
      <c r="EF148" s="535"/>
      <c r="EG148" s="535"/>
      <c r="EH148" s="535"/>
      <c r="EI148" s="535"/>
      <c r="EJ148" s="535"/>
      <c r="EK148" s="535"/>
      <c r="EL148" s="535"/>
      <c r="EM148" s="535"/>
      <c r="EN148" s="535"/>
      <c r="EO148" s="535"/>
      <c r="EP148" s="535"/>
      <c r="EQ148" s="535"/>
      <c r="ER148" s="535"/>
      <c r="ES148" s="535"/>
      <c r="ET148" s="535"/>
      <c r="EU148" s="535"/>
      <c r="EV148" s="535"/>
      <c r="EW148" s="535"/>
      <c r="EX148" s="535"/>
      <c r="EY148" s="535"/>
      <c r="EZ148" s="535"/>
      <c r="FA148" s="535"/>
      <c r="FB148" s="535"/>
      <c r="FC148" s="535"/>
      <c r="FD148" s="535"/>
      <c r="FE148" s="535"/>
      <c r="FF148" s="535"/>
      <c r="FG148" s="535"/>
      <c r="FH148" s="535"/>
      <c r="FI148" s="535"/>
      <c r="FJ148" s="535"/>
      <c r="FK148" s="535"/>
      <c r="FL148" s="535"/>
      <c r="FM148" s="535"/>
      <c r="FN148" s="535"/>
      <c r="FO148" s="535"/>
      <c r="FP148" s="535"/>
      <c r="FQ148" s="535"/>
      <c r="FR148" s="535"/>
      <c r="FS148" s="535"/>
      <c r="FT148" s="535"/>
      <c r="FU148" s="535"/>
      <c r="FV148" s="598"/>
      <c r="FW148" s="598"/>
      <c r="FX148" s="598"/>
      <c r="FY148" s="598"/>
      <c r="FZ148" s="598"/>
      <c r="GA148" s="598"/>
      <c r="GB148" s="598"/>
      <c r="GC148" s="598"/>
      <c r="GD148" s="603"/>
      <c r="GE148" s="603"/>
      <c r="GF148" s="603"/>
      <c r="GG148" s="603"/>
      <c r="GH148" s="603"/>
      <c r="GI148" s="603"/>
      <c r="GJ148" s="603"/>
      <c r="GK148" s="598"/>
      <c r="GL148" s="535"/>
      <c r="GM148" s="535"/>
    </row>
    <row r="149" spans="2:195" s="5" customFormat="1" ht="15" customHeight="1" x14ac:dyDescent="0.25">
      <c r="B149" s="535"/>
      <c r="C149" s="535"/>
      <c r="D149" s="535"/>
      <c r="E149" s="535"/>
      <c r="F149" s="535"/>
      <c r="G149" s="535"/>
      <c r="H149" s="535"/>
      <c r="I149" s="535"/>
      <c r="J149" s="535"/>
      <c r="K149" s="535"/>
      <c r="L149" s="535"/>
      <c r="M149" s="535"/>
      <c r="N149" s="535"/>
      <c r="O149" s="535"/>
      <c r="P149" s="535"/>
      <c r="Q149" s="535"/>
      <c r="R149" s="535"/>
      <c r="S149" s="535"/>
      <c r="T149" s="535"/>
      <c r="U149" s="535"/>
      <c r="V149" s="535"/>
      <c r="W149" s="535"/>
      <c r="X149" s="535"/>
      <c r="Y149" s="535"/>
      <c r="Z149" s="535"/>
      <c r="AA149" s="535"/>
      <c r="AB149" s="535"/>
      <c r="AC149" s="535"/>
      <c r="AD149" s="535"/>
      <c r="AE149" s="535"/>
      <c r="AF149" s="535"/>
      <c r="AG149" s="535"/>
      <c r="AH149" s="535"/>
      <c r="AI149" s="535"/>
      <c r="AJ149" s="535"/>
      <c r="AK149" s="535"/>
      <c r="AL149" s="535"/>
      <c r="AM149" s="535"/>
      <c r="AN149" s="535"/>
      <c r="AO149" s="535"/>
      <c r="AP149" s="535"/>
      <c r="AQ149" s="535"/>
      <c r="AR149" s="535"/>
      <c r="AS149" s="535"/>
      <c r="AT149" s="535"/>
      <c r="AU149" s="535"/>
      <c r="AV149" s="535"/>
      <c r="AW149" s="535"/>
      <c r="AX149" s="535"/>
      <c r="AY149" s="535"/>
      <c r="AZ149" s="535"/>
      <c r="BA149" s="535"/>
      <c r="BB149" s="535"/>
      <c r="BC149" s="535"/>
      <c r="BD149" s="535"/>
      <c r="BE149" s="535"/>
      <c r="BF149" s="535"/>
      <c r="BG149" s="535"/>
      <c r="BH149" s="535"/>
      <c r="BI149" s="535"/>
      <c r="BJ149" s="535"/>
      <c r="BK149" s="535"/>
      <c r="BL149" s="535"/>
      <c r="BM149" s="535"/>
      <c r="BN149" s="535"/>
      <c r="BO149" s="535"/>
      <c r="BP149" s="535"/>
      <c r="BQ149" s="535"/>
      <c r="BR149" s="535"/>
      <c r="BS149" s="535"/>
      <c r="BT149" s="535"/>
      <c r="BU149" s="535"/>
      <c r="BV149" s="535"/>
      <c r="BW149" s="535"/>
      <c r="BX149" s="535"/>
      <c r="BY149" s="535"/>
      <c r="BZ149" s="535"/>
      <c r="CA149" s="535"/>
      <c r="CB149" s="535"/>
      <c r="CC149" s="535"/>
      <c r="CD149" s="535"/>
      <c r="CE149" s="535"/>
      <c r="CF149" s="535"/>
      <c r="CG149" s="535"/>
      <c r="CH149" s="535"/>
      <c r="CI149" s="535"/>
      <c r="CJ149" s="535"/>
      <c r="CK149" s="535"/>
      <c r="CL149" s="535"/>
      <c r="CM149" s="535"/>
      <c r="CN149" s="535"/>
      <c r="CO149" s="535"/>
      <c r="CP149" s="535"/>
      <c r="CQ149" s="535"/>
      <c r="CR149" s="535"/>
      <c r="CS149" s="535"/>
      <c r="CT149" s="535"/>
      <c r="CU149" s="535"/>
      <c r="CV149" s="535"/>
      <c r="CW149" s="535"/>
      <c r="CX149" s="535"/>
      <c r="CY149" s="535"/>
      <c r="CZ149" s="535"/>
      <c r="DA149" s="535"/>
      <c r="DB149" s="603"/>
      <c r="DC149" s="603"/>
      <c r="DD149" s="535"/>
      <c r="DE149" s="535"/>
      <c r="DF149" s="535"/>
      <c r="DG149" s="535"/>
      <c r="DH149" s="535"/>
      <c r="DI149" s="535"/>
      <c r="DJ149" s="535"/>
      <c r="DK149" s="535"/>
      <c r="DL149" s="535"/>
      <c r="DM149" s="535"/>
      <c r="DN149" s="535"/>
      <c r="DO149" s="535"/>
      <c r="DP149" s="535"/>
      <c r="DQ149" s="535"/>
      <c r="DR149" s="535"/>
      <c r="DS149" s="535"/>
      <c r="DT149" s="535"/>
      <c r="DU149" s="535"/>
      <c r="DV149" s="535"/>
      <c r="DW149" s="535"/>
      <c r="DX149" s="535"/>
      <c r="DY149" s="535"/>
      <c r="DZ149" s="535"/>
      <c r="EA149" s="535"/>
      <c r="EB149" s="535"/>
      <c r="EC149" s="535"/>
      <c r="ED149" s="535"/>
      <c r="EE149" s="535"/>
      <c r="EF149" s="535"/>
      <c r="EG149" s="535"/>
      <c r="EH149" s="535"/>
      <c r="EI149" s="535"/>
      <c r="EJ149" s="535"/>
      <c r="EK149" s="535"/>
      <c r="EL149" s="535"/>
      <c r="EM149" s="535"/>
      <c r="EN149" s="535"/>
      <c r="EO149" s="535"/>
      <c r="EP149" s="535"/>
      <c r="EQ149" s="535"/>
      <c r="ER149" s="535"/>
      <c r="ES149" s="535"/>
      <c r="ET149" s="535"/>
      <c r="EU149" s="535"/>
      <c r="EV149" s="535"/>
      <c r="EW149" s="535"/>
      <c r="EX149" s="535"/>
      <c r="EY149" s="535"/>
      <c r="EZ149" s="535"/>
      <c r="FA149" s="535"/>
      <c r="FB149" s="535"/>
      <c r="FC149" s="535"/>
      <c r="FD149" s="535"/>
      <c r="FE149" s="535"/>
      <c r="FF149" s="535"/>
      <c r="FG149" s="535"/>
      <c r="FH149" s="535"/>
      <c r="FI149" s="535"/>
      <c r="FJ149" s="535"/>
      <c r="FK149" s="535"/>
      <c r="FL149" s="535"/>
      <c r="FM149" s="535"/>
      <c r="FN149" s="535"/>
      <c r="FO149" s="535"/>
      <c r="FP149" s="535"/>
      <c r="FQ149" s="535"/>
      <c r="FR149" s="535"/>
      <c r="FS149" s="535"/>
      <c r="FT149" s="535"/>
      <c r="FU149" s="535"/>
      <c r="FV149" s="598"/>
      <c r="FW149" s="598"/>
      <c r="FX149" s="598"/>
      <c r="FY149" s="598"/>
      <c r="FZ149" s="598"/>
      <c r="GA149" s="598"/>
      <c r="GB149" s="598"/>
      <c r="GC149" s="598"/>
      <c r="GD149" s="603"/>
      <c r="GE149" s="603"/>
      <c r="GF149" s="603"/>
      <c r="GG149" s="603"/>
      <c r="GH149" s="603"/>
      <c r="GI149" s="603"/>
      <c r="GJ149" s="603"/>
      <c r="GK149" s="598"/>
      <c r="GL149" s="535"/>
      <c r="GM149" s="535"/>
    </row>
    <row r="150" spans="2:195" s="5" customFormat="1" ht="15" customHeight="1" x14ac:dyDescent="0.25">
      <c r="B150" s="535"/>
      <c r="C150" s="535"/>
      <c r="D150" s="535"/>
      <c r="E150" s="535"/>
      <c r="F150" s="535"/>
      <c r="G150" s="535"/>
      <c r="H150" s="535"/>
      <c r="I150" s="535"/>
      <c r="J150" s="535"/>
      <c r="K150" s="535"/>
      <c r="L150" s="535"/>
      <c r="M150" s="535"/>
      <c r="N150" s="535"/>
      <c r="O150" s="535"/>
      <c r="P150" s="535"/>
      <c r="Q150" s="535"/>
      <c r="R150" s="535"/>
      <c r="S150" s="535"/>
      <c r="T150" s="535"/>
      <c r="U150" s="535"/>
      <c r="V150" s="535"/>
      <c r="W150" s="535"/>
      <c r="X150" s="535"/>
      <c r="Y150" s="535"/>
      <c r="Z150" s="535"/>
      <c r="AA150" s="535"/>
      <c r="AB150" s="535"/>
      <c r="AC150" s="535"/>
      <c r="AD150" s="535"/>
      <c r="AE150" s="535"/>
      <c r="AF150" s="535"/>
      <c r="AG150" s="535"/>
      <c r="AH150" s="535"/>
      <c r="AI150" s="535"/>
      <c r="AJ150" s="535"/>
      <c r="AK150" s="535"/>
      <c r="AL150" s="535"/>
      <c r="AM150" s="535"/>
      <c r="AN150" s="535"/>
      <c r="AO150" s="535"/>
      <c r="AP150" s="535"/>
      <c r="AQ150" s="535"/>
      <c r="AR150" s="535"/>
      <c r="AS150" s="535"/>
      <c r="AT150" s="535"/>
      <c r="AU150" s="535"/>
      <c r="AV150" s="535"/>
      <c r="AW150" s="535"/>
      <c r="AX150" s="535"/>
      <c r="AY150" s="535"/>
      <c r="AZ150" s="535"/>
      <c r="BA150" s="535"/>
      <c r="BB150" s="535"/>
      <c r="BC150" s="535"/>
      <c r="BD150" s="535"/>
      <c r="BE150" s="535"/>
      <c r="BF150" s="535"/>
      <c r="BG150" s="535"/>
      <c r="BH150" s="535"/>
      <c r="BI150" s="535"/>
      <c r="BJ150" s="535"/>
      <c r="BK150" s="535"/>
      <c r="BL150" s="535"/>
      <c r="BM150" s="535"/>
      <c r="BN150" s="535"/>
      <c r="BO150" s="535"/>
      <c r="BP150" s="535"/>
      <c r="BQ150" s="535"/>
      <c r="BR150" s="535"/>
      <c r="BS150" s="535"/>
      <c r="BT150" s="535"/>
      <c r="BU150" s="535"/>
      <c r="BV150" s="535"/>
      <c r="BW150" s="535"/>
      <c r="BX150" s="535"/>
      <c r="BY150" s="535"/>
      <c r="BZ150" s="535"/>
      <c r="CA150" s="535"/>
      <c r="CB150" s="535"/>
      <c r="CC150" s="535"/>
      <c r="CD150" s="535"/>
      <c r="CE150" s="535"/>
      <c r="CF150" s="535"/>
      <c r="CG150" s="535"/>
      <c r="CH150" s="535"/>
      <c r="CI150" s="535"/>
      <c r="CJ150" s="535"/>
      <c r="CK150" s="535"/>
      <c r="CL150" s="535"/>
      <c r="CM150" s="535"/>
      <c r="CN150" s="535"/>
      <c r="CO150" s="535"/>
      <c r="CP150" s="535"/>
      <c r="CQ150" s="535"/>
      <c r="CR150" s="535"/>
      <c r="CS150" s="535"/>
      <c r="CT150" s="535"/>
      <c r="CU150" s="535"/>
      <c r="CV150" s="535"/>
      <c r="CW150" s="535"/>
      <c r="CX150" s="535"/>
      <c r="CY150" s="535"/>
      <c r="CZ150" s="535"/>
      <c r="DA150" s="535"/>
      <c r="DB150" s="603"/>
      <c r="DC150" s="603"/>
      <c r="DD150" s="535"/>
      <c r="DE150" s="535"/>
      <c r="DF150" s="535"/>
      <c r="DG150" s="535"/>
      <c r="DH150" s="535"/>
      <c r="DI150" s="535"/>
      <c r="DJ150" s="535"/>
      <c r="DK150" s="535"/>
      <c r="DL150" s="535"/>
      <c r="DM150" s="535"/>
      <c r="DN150" s="535"/>
      <c r="DO150" s="535"/>
      <c r="DP150" s="535"/>
      <c r="DQ150" s="535"/>
      <c r="DR150" s="535"/>
      <c r="DS150" s="535"/>
      <c r="DT150" s="535"/>
      <c r="DU150" s="535"/>
      <c r="DV150" s="535"/>
      <c r="DW150" s="535"/>
      <c r="DX150" s="535"/>
      <c r="DY150" s="535"/>
      <c r="DZ150" s="535"/>
      <c r="EA150" s="535"/>
      <c r="EB150" s="535"/>
      <c r="EC150" s="535"/>
      <c r="ED150" s="535"/>
      <c r="EE150" s="535"/>
      <c r="EF150" s="535"/>
      <c r="EG150" s="535"/>
      <c r="EH150" s="535"/>
      <c r="EI150" s="535"/>
      <c r="EJ150" s="535"/>
      <c r="EK150" s="535"/>
      <c r="EL150" s="535"/>
      <c r="EM150" s="535"/>
      <c r="EN150" s="535"/>
      <c r="EO150" s="535"/>
      <c r="EP150" s="535"/>
      <c r="EQ150" s="535"/>
      <c r="ER150" s="535"/>
      <c r="ES150" s="535"/>
      <c r="ET150" s="535"/>
      <c r="EU150" s="535"/>
      <c r="EV150" s="535"/>
      <c r="EW150" s="535"/>
      <c r="EX150" s="535"/>
      <c r="EY150" s="535"/>
      <c r="EZ150" s="535"/>
      <c r="FA150" s="535"/>
      <c r="FB150" s="535"/>
      <c r="FC150" s="535"/>
      <c r="FD150" s="535"/>
      <c r="FE150" s="535"/>
      <c r="FF150" s="535"/>
      <c r="FG150" s="535"/>
      <c r="FH150" s="535"/>
      <c r="FI150" s="535"/>
      <c r="FJ150" s="535"/>
      <c r="FK150" s="535"/>
      <c r="FL150" s="535"/>
      <c r="FM150" s="535"/>
      <c r="FN150" s="535"/>
      <c r="FO150" s="535"/>
      <c r="FP150" s="535"/>
      <c r="FQ150" s="535"/>
      <c r="FR150" s="535"/>
      <c r="FS150" s="535"/>
      <c r="FT150" s="535"/>
      <c r="FU150" s="535"/>
      <c r="FV150" s="598"/>
      <c r="FW150" s="598"/>
      <c r="FX150" s="598"/>
      <c r="FY150" s="598"/>
      <c r="FZ150" s="598"/>
      <c r="GA150" s="598"/>
      <c r="GB150" s="598"/>
      <c r="GC150" s="598"/>
      <c r="GD150" s="603"/>
      <c r="GE150" s="603"/>
      <c r="GF150" s="603"/>
      <c r="GG150" s="603"/>
      <c r="GH150" s="603"/>
      <c r="GI150" s="603"/>
      <c r="GJ150" s="603"/>
      <c r="GK150" s="598"/>
      <c r="GL150" s="535"/>
      <c r="GM150" s="535"/>
    </row>
    <row r="151" spans="2:195" s="5" customFormat="1" ht="15" customHeight="1" x14ac:dyDescent="0.25">
      <c r="B151" s="535"/>
      <c r="C151" s="535"/>
      <c r="D151" s="535"/>
      <c r="E151" s="535"/>
      <c r="F151" s="535"/>
      <c r="G151" s="535"/>
      <c r="H151" s="535"/>
      <c r="I151" s="535"/>
      <c r="J151" s="535"/>
      <c r="K151" s="535"/>
      <c r="L151" s="535"/>
      <c r="M151" s="535"/>
      <c r="N151" s="535"/>
      <c r="O151" s="535"/>
      <c r="P151" s="535"/>
      <c r="Q151" s="535"/>
      <c r="R151" s="535"/>
      <c r="S151" s="535"/>
      <c r="T151" s="535"/>
      <c r="U151" s="535"/>
      <c r="V151" s="535"/>
      <c r="W151" s="535"/>
      <c r="X151" s="535"/>
      <c r="Y151" s="535"/>
      <c r="Z151" s="535"/>
      <c r="AA151" s="535"/>
      <c r="AB151" s="535"/>
      <c r="AC151" s="535"/>
      <c r="AD151" s="535"/>
      <c r="AE151" s="535"/>
      <c r="AF151" s="535"/>
      <c r="AG151" s="535"/>
      <c r="AH151" s="535"/>
      <c r="AI151" s="535"/>
      <c r="AJ151" s="535"/>
      <c r="AK151" s="535"/>
      <c r="AL151" s="535"/>
      <c r="AM151" s="535"/>
      <c r="AN151" s="535"/>
      <c r="AO151" s="535"/>
      <c r="AP151" s="535"/>
      <c r="AQ151" s="535"/>
      <c r="AR151" s="535"/>
      <c r="AS151" s="535"/>
      <c r="AT151" s="535"/>
      <c r="AU151" s="535"/>
      <c r="AV151" s="535"/>
      <c r="AW151" s="535"/>
      <c r="AX151" s="535"/>
      <c r="AY151" s="535"/>
      <c r="AZ151" s="535"/>
      <c r="BA151" s="535"/>
      <c r="BB151" s="535"/>
      <c r="BC151" s="535"/>
      <c r="BD151" s="535"/>
      <c r="BE151" s="535"/>
      <c r="BF151" s="535"/>
      <c r="BG151" s="535"/>
      <c r="BH151" s="535"/>
      <c r="BI151" s="535"/>
      <c r="BJ151" s="535"/>
      <c r="BK151" s="535"/>
      <c r="BL151" s="535"/>
      <c r="BM151" s="535"/>
      <c r="BN151" s="535"/>
      <c r="BO151" s="535"/>
      <c r="BP151" s="535"/>
      <c r="BQ151" s="535"/>
      <c r="BR151" s="535"/>
      <c r="BS151" s="535"/>
      <c r="BT151" s="535"/>
      <c r="BU151" s="535"/>
      <c r="BV151" s="535"/>
      <c r="BW151" s="535"/>
      <c r="BX151" s="535"/>
      <c r="BY151" s="535"/>
      <c r="BZ151" s="535"/>
      <c r="CA151" s="535"/>
      <c r="CB151" s="535"/>
      <c r="CC151" s="535"/>
      <c r="CD151" s="535"/>
      <c r="CE151" s="535"/>
      <c r="CF151" s="535"/>
      <c r="CG151" s="535"/>
      <c r="CH151" s="535"/>
      <c r="CI151" s="535"/>
      <c r="CJ151" s="535"/>
      <c r="CK151" s="535"/>
      <c r="CL151" s="535"/>
      <c r="CM151" s="535"/>
      <c r="CN151" s="535"/>
      <c r="CO151" s="535"/>
      <c r="CP151" s="535"/>
      <c r="CQ151" s="535"/>
      <c r="CR151" s="535"/>
      <c r="CS151" s="535"/>
      <c r="CT151" s="535"/>
      <c r="CU151" s="535"/>
      <c r="CV151" s="535"/>
      <c r="CW151" s="535"/>
      <c r="CX151" s="535"/>
      <c r="CY151" s="535"/>
      <c r="CZ151" s="535"/>
      <c r="DA151" s="535"/>
      <c r="DB151" s="603"/>
      <c r="DC151" s="603"/>
      <c r="DD151" s="535"/>
      <c r="DE151" s="535"/>
      <c r="DF151" s="535"/>
      <c r="DG151" s="535"/>
      <c r="DH151" s="535"/>
      <c r="DI151" s="535"/>
      <c r="DJ151" s="535"/>
      <c r="DK151" s="535"/>
      <c r="DL151" s="535"/>
      <c r="DM151" s="535"/>
      <c r="DN151" s="535"/>
      <c r="DO151" s="535"/>
      <c r="DP151" s="535"/>
      <c r="DQ151" s="535"/>
      <c r="DR151" s="535"/>
      <c r="DS151" s="535"/>
      <c r="DT151" s="535"/>
      <c r="DU151" s="535"/>
      <c r="DV151" s="535"/>
      <c r="DW151" s="535"/>
      <c r="DX151" s="535"/>
      <c r="DY151" s="535"/>
      <c r="DZ151" s="535"/>
      <c r="EA151" s="535"/>
      <c r="EB151" s="535"/>
      <c r="EC151" s="535"/>
      <c r="ED151" s="535"/>
      <c r="EE151" s="535"/>
      <c r="EF151" s="535"/>
      <c r="EG151" s="535"/>
      <c r="EH151" s="535"/>
      <c r="EI151" s="535"/>
      <c r="EJ151" s="535"/>
      <c r="EK151" s="535"/>
      <c r="EL151" s="535"/>
      <c r="EM151" s="535"/>
      <c r="EN151" s="535"/>
      <c r="EO151" s="535"/>
      <c r="EP151" s="535"/>
      <c r="EQ151" s="535"/>
      <c r="ER151" s="535"/>
      <c r="ES151" s="535"/>
      <c r="ET151" s="535"/>
      <c r="EU151" s="535"/>
      <c r="EV151" s="535"/>
      <c r="EW151" s="535"/>
      <c r="EX151" s="535"/>
      <c r="EY151" s="535"/>
      <c r="EZ151" s="535"/>
      <c r="FA151" s="535"/>
      <c r="FB151" s="535"/>
      <c r="FC151" s="535"/>
      <c r="FD151" s="535"/>
      <c r="FE151" s="535"/>
      <c r="FF151" s="535"/>
      <c r="FG151" s="535"/>
      <c r="FH151" s="535"/>
      <c r="FI151" s="535"/>
      <c r="FJ151" s="535"/>
      <c r="FK151" s="535"/>
      <c r="FL151" s="535"/>
      <c r="FM151" s="535"/>
      <c r="FN151" s="535"/>
      <c r="FO151" s="535"/>
      <c r="FP151" s="535"/>
      <c r="FQ151" s="535"/>
      <c r="FR151" s="535"/>
      <c r="FS151" s="535"/>
      <c r="FT151" s="535"/>
      <c r="FU151" s="535"/>
      <c r="FV151" s="598"/>
      <c r="FW151" s="598"/>
      <c r="FX151" s="598"/>
      <c r="FY151" s="598"/>
      <c r="FZ151" s="598"/>
      <c r="GA151" s="598"/>
      <c r="GB151" s="598"/>
      <c r="GC151" s="598"/>
      <c r="GD151" s="603"/>
      <c r="GE151" s="603"/>
      <c r="GF151" s="603"/>
      <c r="GG151" s="603"/>
      <c r="GH151" s="603"/>
      <c r="GI151" s="603"/>
      <c r="GJ151" s="603"/>
      <c r="GK151" s="598"/>
      <c r="GL151" s="535"/>
      <c r="GM151" s="535"/>
    </row>
    <row r="152" spans="2:195" s="5" customFormat="1" ht="15" customHeight="1" x14ac:dyDescent="0.25">
      <c r="B152" s="535"/>
      <c r="C152" s="535"/>
      <c r="D152" s="535"/>
      <c r="E152" s="535"/>
      <c r="F152" s="535"/>
      <c r="G152" s="535"/>
      <c r="H152" s="535"/>
      <c r="I152" s="535"/>
      <c r="J152" s="535"/>
      <c r="K152" s="535"/>
      <c r="L152" s="535"/>
      <c r="M152" s="535"/>
      <c r="N152" s="535"/>
      <c r="O152" s="535"/>
      <c r="P152" s="535"/>
      <c r="Q152" s="535"/>
      <c r="R152" s="535"/>
      <c r="S152" s="535"/>
      <c r="T152" s="535"/>
      <c r="U152" s="535"/>
      <c r="V152" s="535"/>
      <c r="W152" s="535"/>
      <c r="X152" s="535"/>
      <c r="Y152" s="535"/>
      <c r="Z152" s="535"/>
      <c r="AA152" s="535"/>
      <c r="AB152" s="535"/>
      <c r="AC152" s="535"/>
      <c r="AD152" s="535"/>
      <c r="AE152" s="535"/>
      <c r="AF152" s="535"/>
      <c r="AG152" s="535"/>
      <c r="AH152" s="535"/>
      <c r="AI152" s="535"/>
      <c r="AJ152" s="535"/>
      <c r="AK152" s="535"/>
      <c r="AL152" s="535"/>
      <c r="AM152" s="535"/>
      <c r="AN152" s="535"/>
      <c r="AO152" s="535"/>
      <c r="AP152" s="535"/>
      <c r="AQ152" s="535"/>
      <c r="AR152" s="535"/>
      <c r="AS152" s="535"/>
      <c r="AT152" s="535"/>
      <c r="AU152" s="535"/>
      <c r="AV152" s="535"/>
      <c r="AW152" s="535"/>
      <c r="AX152" s="535"/>
      <c r="AY152" s="535"/>
      <c r="AZ152" s="535"/>
      <c r="BA152" s="535"/>
      <c r="BB152" s="535"/>
      <c r="BC152" s="535"/>
      <c r="BD152" s="535"/>
      <c r="BE152" s="535"/>
      <c r="BF152" s="535"/>
      <c r="BG152" s="535"/>
      <c r="BH152" s="535"/>
      <c r="BI152" s="535"/>
      <c r="BJ152" s="535"/>
      <c r="BK152" s="535"/>
      <c r="BL152" s="535"/>
      <c r="BM152" s="535"/>
      <c r="BN152" s="535"/>
      <c r="BO152" s="535"/>
      <c r="BP152" s="535"/>
      <c r="BQ152" s="535"/>
      <c r="BR152" s="535"/>
      <c r="BS152" s="535"/>
      <c r="BT152" s="535"/>
      <c r="BU152" s="535"/>
      <c r="BV152" s="535"/>
      <c r="BW152" s="535"/>
      <c r="BX152" s="535"/>
      <c r="BY152" s="535"/>
      <c r="BZ152" s="535"/>
      <c r="CA152" s="535"/>
      <c r="CB152" s="535"/>
      <c r="CC152" s="535"/>
      <c r="CD152" s="535"/>
      <c r="CE152" s="535"/>
      <c r="CF152" s="535"/>
      <c r="CG152" s="535"/>
      <c r="CH152" s="535"/>
      <c r="CI152" s="535"/>
      <c r="CJ152" s="535"/>
      <c r="CK152" s="535"/>
      <c r="CL152" s="535"/>
      <c r="CM152" s="535"/>
      <c r="CN152" s="535"/>
      <c r="CO152" s="535"/>
      <c r="CP152" s="535"/>
      <c r="CQ152" s="535"/>
      <c r="CR152" s="535"/>
      <c r="CS152" s="535"/>
      <c r="CT152" s="535"/>
      <c r="CU152" s="535"/>
      <c r="CV152" s="535"/>
      <c r="CW152" s="535"/>
      <c r="CX152" s="535"/>
      <c r="CY152" s="535"/>
      <c r="CZ152" s="535"/>
      <c r="DA152" s="535"/>
      <c r="DB152" s="603"/>
      <c r="DC152" s="603"/>
      <c r="DD152" s="535"/>
      <c r="DE152" s="535"/>
      <c r="DF152" s="535"/>
      <c r="DG152" s="535"/>
      <c r="DH152" s="535"/>
      <c r="DI152" s="535"/>
      <c r="DJ152" s="535"/>
      <c r="DK152" s="535"/>
      <c r="DL152" s="535"/>
      <c r="DM152" s="535"/>
      <c r="DN152" s="535"/>
      <c r="DO152" s="535"/>
      <c r="DP152" s="535"/>
      <c r="DQ152" s="535"/>
      <c r="DR152" s="535"/>
      <c r="DS152" s="535"/>
      <c r="DT152" s="535"/>
      <c r="DU152" s="535"/>
      <c r="DV152" s="535"/>
      <c r="DW152" s="535"/>
      <c r="DX152" s="535"/>
      <c r="DY152" s="535"/>
      <c r="DZ152" s="535"/>
      <c r="EA152" s="535"/>
      <c r="EB152" s="535"/>
      <c r="EC152" s="535"/>
      <c r="ED152" s="535"/>
      <c r="EE152" s="535"/>
      <c r="EF152" s="535"/>
      <c r="EG152" s="535"/>
      <c r="EH152" s="535"/>
      <c r="EI152" s="535"/>
      <c r="EJ152" s="535"/>
      <c r="EK152" s="535"/>
      <c r="EL152" s="535"/>
      <c r="EM152" s="535"/>
      <c r="EN152" s="535"/>
      <c r="EO152" s="535"/>
      <c r="EP152" s="535"/>
      <c r="EQ152" s="535"/>
      <c r="ER152" s="535"/>
      <c r="ES152" s="535"/>
      <c r="ET152" s="535"/>
      <c r="EU152" s="535"/>
      <c r="EV152" s="535"/>
      <c r="EW152" s="535"/>
      <c r="EX152" s="535"/>
      <c r="EY152" s="535"/>
      <c r="EZ152" s="535"/>
      <c r="FA152" s="535"/>
      <c r="FB152" s="535"/>
      <c r="FC152" s="535"/>
      <c r="FD152" s="535"/>
      <c r="FE152" s="535"/>
      <c r="FF152" s="535"/>
      <c r="FG152" s="535"/>
      <c r="FH152" s="535"/>
      <c r="FI152" s="535"/>
      <c r="FJ152" s="535"/>
      <c r="FK152" s="535"/>
      <c r="FL152" s="535"/>
      <c r="FM152" s="535"/>
      <c r="FN152" s="535"/>
      <c r="FO152" s="535"/>
      <c r="FP152" s="535"/>
      <c r="FQ152" s="535"/>
      <c r="FR152" s="535"/>
      <c r="FS152" s="535"/>
      <c r="FT152" s="535"/>
      <c r="FU152" s="535"/>
      <c r="FV152" s="598"/>
      <c r="FW152" s="598"/>
      <c r="FX152" s="598"/>
      <c r="FY152" s="598"/>
      <c r="FZ152" s="598"/>
      <c r="GA152" s="598"/>
      <c r="GB152" s="598"/>
      <c r="GC152" s="598"/>
      <c r="GD152" s="603"/>
      <c r="GE152" s="603"/>
      <c r="GF152" s="603"/>
      <c r="GG152" s="603"/>
      <c r="GH152" s="603"/>
      <c r="GI152" s="603"/>
      <c r="GJ152" s="603"/>
      <c r="GK152" s="598"/>
      <c r="GL152" s="535"/>
      <c r="GM152" s="535"/>
    </row>
    <row r="153" spans="2:195" s="5" customFormat="1" ht="15" customHeight="1" x14ac:dyDescent="0.25">
      <c r="B153" s="535"/>
      <c r="C153" s="535"/>
      <c r="D153" s="535"/>
      <c r="E153" s="535"/>
      <c r="F153" s="535"/>
      <c r="G153" s="535"/>
      <c r="H153" s="535"/>
      <c r="I153" s="535"/>
      <c r="J153" s="535"/>
      <c r="K153" s="535"/>
      <c r="L153" s="535"/>
      <c r="M153" s="535"/>
      <c r="N153" s="535"/>
      <c r="O153" s="535"/>
      <c r="P153" s="535"/>
      <c r="Q153" s="535"/>
      <c r="R153" s="535"/>
      <c r="S153" s="535"/>
      <c r="T153" s="535"/>
      <c r="U153" s="535"/>
      <c r="V153" s="535"/>
      <c r="W153" s="535"/>
      <c r="X153" s="535"/>
      <c r="Y153" s="535"/>
      <c r="Z153" s="535"/>
      <c r="AA153" s="535"/>
      <c r="AB153" s="535"/>
      <c r="AC153" s="535"/>
      <c r="AD153" s="535"/>
      <c r="AE153" s="535"/>
      <c r="AF153" s="535"/>
      <c r="AG153" s="535"/>
      <c r="AH153" s="535"/>
      <c r="AI153" s="535"/>
      <c r="AJ153" s="535"/>
      <c r="AK153" s="535"/>
      <c r="AL153" s="535"/>
      <c r="AM153" s="535"/>
      <c r="AN153" s="535"/>
      <c r="AO153" s="535"/>
      <c r="AP153" s="535"/>
      <c r="AQ153" s="535"/>
      <c r="AR153" s="535"/>
      <c r="AS153" s="535"/>
      <c r="AT153" s="535"/>
      <c r="AU153" s="535"/>
      <c r="AV153" s="535"/>
      <c r="AW153" s="535"/>
      <c r="AX153" s="535"/>
      <c r="AY153" s="535"/>
      <c r="AZ153" s="535"/>
      <c r="BA153" s="535"/>
      <c r="BB153" s="535"/>
      <c r="BC153" s="535"/>
      <c r="BD153" s="535"/>
      <c r="BE153" s="535"/>
      <c r="BF153" s="535"/>
      <c r="BG153" s="535"/>
      <c r="BH153" s="535"/>
      <c r="BI153" s="535"/>
      <c r="BJ153" s="535"/>
      <c r="BK153" s="535"/>
      <c r="BL153" s="535"/>
      <c r="BM153" s="535"/>
      <c r="BN153" s="535"/>
      <c r="BO153" s="535"/>
      <c r="BP153" s="535"/>
      <c r="BQ153" s="535"/>
      <c r="BR153" s="535"/>
      <c r="BS153" s="535"/>
      <c r="BT153" s="535"/>
      <c r="BU153" s="535"/>
      <c r="BV153" s="535"/>
      <c r="BW153" s="535"/>
      <c r="BX153" s="535"/>
      <c r="BY153" s="535"/>
      <c r="BZ153" s="535"/>
      <c r="CA153" s="535"/>
      <c r="CB153" s="535"/>
      <c r="CC153" s="535"/>
      <c r="CD153" s="535"/>
      <c r="CE153" s="535"/>
      <c r="CF153" s="535"/>
      <c r="CG153" s="535"/>
      <c r="CH153" s="535"/>
      <c r="CI153" s="535"/>
      <c r="CJ153" s="535"/>
      <c r="CK153" s="535"/>
      <c r="CL153" s="535"/>
      <c r="CM153" s="535"/>
      <c r="CN153" s="535"/>
      <c r="CO153" s="535"/>
      <c r="CP153" s="535"/>
      <c r="CQ153" s="535"/>
      <c r="CR153" s="535"/>
      <c r="CS153" s="535"/>
      <c r="CT153" s="535"/>
      <c r="CU153" s="535"/>
      <c r="CV153" s="535"/>
      <c r="CW153" s="535"/>
      <c r="CX153" s="535"/>
      <c r="CY153" s="535"/>
      <c r="CZ153" s="535"/>
      <c r="DA153" s="535"/>
      <c r="DB153" s="603"/>
      <c r="DC153" s="603"/>
      <c r="DD153" s="535"/>
      <c r="DE153" s="535"/>
      <c r="DF153" s="535"/>
      <c r="DG153" s="535"/>
      <c r="DH153" s="535"/>
      <c r="DI153" s="535"/>
      <c r="DJ153" s="535"/>
      <c r="DK153" s="535"/>
      <c r="DL153" s="535"/>
      <c r="DM153" s="535"/>
      <c r="DN153" s="535"/>
      <c r="DO153" s="535"/>
      <c r="DP153" s="535"/>
      <c r="DQ153" s="535"/>
      <c r="DR153" s="535"/>
      <c r="DS153" s="535"/>
      <c r="DT153" s="535"/>
      <c r="DU153" s="535"/>
      <c r="DV153" s="535"/>
      <c r="DW153" s="535"/>
      <c r="DX153" s="535"/>
      <c r="DY153" s="535"/>
      <c r="DZ153" s="535"/>
      <c r="EA153" s="535"/>
      <c r="EB153" s="535"/>
      <c r="EC153" s="535"/>
      <c r="ED153" s="535"/>
      <c r="EE153" s="535"/>
      <c r="EF153" s="535"/>
      <c r="EG153" s="535"/>
      <c r="EH153" s="535"/>
      <c r="EI153" s="535"/>
      <c r="EJ153" s="535"/>
      <c r="EK153" s="535"/>
      <c r="EL153" s="535"/>
      <c r="EM153" s="535"/>
      <c r="EN153" s="535"/>
      <c r="EO153" s="535"/>
      <c r="EP153" s="535"/>
      <c r="EQ153" s="535"/>
      <c r="ER153" s="535"/>
      <c r="ES153" s="535"/>
      <c r="ET153" s="535"/>
      <c r="EU153" s="535"/>
      <c r="EV153" s="535"/>
      <c r="EW153" s="535"/>
      <c r="EX153" s="535"/>
      <c r="EY153" s="535"/>
      <c r="EZ153" s="535"/>
      <c r="FA153" s="535"/>
      <c r="FB153" s="535"/>
      <c r="FC153" s="535"/>
      <c r="FD153" s="535"/>
      <c r="FE153" s="535"/>
      <c r="FF153" s="535"/>
      <c r="FG153" s="535"/>
      <c r="FH153" s="535"/>
      <c r="FI153" s="535"/>
      <c r="FJ153" s="535"/>
      <c r="FK153" s="535"/>
      <c r="FL153" s="535"/>
      <c r="FM153" s="535"/>
      <c r="FN153" s="535"/>
      <c r="FO153" s="535"/>
      <c r="FP153" s="535"/>
      <c r="FQ153" s="535"/>
      <c r="FR153" s="535"/>
      <c r="FS153" s="535"/>
      <c r="FT153" s="535"/>
      <c r="FU153" s="535"/>
      <c r="FV153" s="598"/>
      <c r="FW153" s="598"/>
      <c r="FX153" s="598"/>
      <c r="FY153" s="598"/>
      <c r="FZ153" s="598"/>
      <c r="GA153" s="598"/>
      <c r="GB153" s="598"/>
      <c r="GC153" s="598"/>
      <c r="GD153" s="603"/>
      <c r="GE153" s="603"/>
      <c r="GF153" s="603"/>
      <c r="GG153" s="603"/>
      <c r="GH153" s="603"/>
      <c r="GI153" s="603"/>
      <c r="GJ153" s="603"/>
      <c r="GK153" s="598"/>
      <c r="GL153" s="535"/>
      <c r="GM153" s="535"/>
    </row>
    <row r="154" spans="2:195" ht="15" customHeight="1" x14ac:dyDescent="0.25"/>
    <row r="155" spans="2:195" ht="15" customHeight="1" x14ac:dyDescent="0.25"/>
    <row r="156" spans="2:195" ht="15" customHeight="1" x14ac:dyDescent="0.25"/>
    <row r="157" spans="2:195" ht="15" customHeight="1" x14ac:dyDescent="0.25"/>
    <row r="158" spans="2:195" ht="15" customHeight="1" x14ac:dyDescent="0.25"/>
    <row r="159" spans="2:195" ht="15" customHeight="1" x14ac:dyDescent="0.25"/>
  </sheetData>
  <mergeCells count="96">
    <mergeCell ref="DD5:DF5"/>
    <mergeCell ref="DL5:DN5"/>
    <mergeCell ref="CV5:CX5"/>
    <mergeCell ref="D5:F5"/>
    <mergeCell ref="L5:N5"/>
    <mergeCell ref="AR5:AT5"/>
    <mergeCell ref="AZ5:BB5"/>
    <mergeCell ref="AB5:AD5"/>
    <mergeCell ref="AJ5:AL5"/>
    <mergeCell ref="T5:V5"/>
    <mergeCell ref="BH5:BJ5"/>
    <mergeCell ref="BX5:BZ5"/>
    <mergeCell ref="CF5:CH5"/>
    <mergeCell ref="BP5:BR5"/>
    <mergeCell ref="CN5:CP5"/>
    <mergeCell ref="DJ4:DQ4"/>
    <mergeCell ref="DT5:DV5"/>
    <mergeCell ref="FF4:FM4"/>
    <mergeCell ref="FH5:FJ5"/>
    <mergeCell ref="FP5:FR5"/>
    <mergeCell ref="EJ5:EL5"/>
    <mergeCell ref="EZ5:FB5"/>
    <mergeCell ref="ER5:ET5"/>
    <mergeCell ref="EB5:ED5"/>
    <mergeCell ref="DR4:DY4"/>
    <mergeCell ref="GF5:GH5"/>
    <mergeCell ref="ER3:ET3"/>
    <mergeCell ref="FX5:FZ5"/>
    <mergeCell ref="FN4:FU4"/>
    <mergeCell ref="FV4:GC4"/>
    <mergeCell ref="GD3:GK3"/>
    <mergeCell ref="GD4:GK4"/>
    <mergeCell ref="FP3:FR3"/>
    <mergeCell ref="FX3:FZ3"/>
    <mergeCell ref="DT3:DV3"/>
    <mergeCell ref="FH3:FJ3"/>
    <mergeCell ref="EH4:EO4"/>
    <mergeCell ref="EB3:ED3"/>
    <mergeCell ref="EJ3:EL3"/>
    <mergeCell ref="EZ3:FB3"/>
    <mergeCell ref="EX4:FE4"/>
    <mergeCell ref="DZ4:EG4"/>
    <mergeCell ref="EP4:EW4"/>
    <mergeCell ref="B2:I2"/>
    <mergeCell ref="J2:Q2"/>
    <mergeCell ref="Z2:AG2"/>
    <mergeCell ref="AH2:AO2"/>
    <mergeCell ref="B4:I4"/>
    <mergeCell ref="Z4:AG4"/>
    <mergeCell ref="J4:Q4"/>
    <mergeCell ref="AH4:AO4"/>
    <mergeCell ref="R4:Y4"/>
    <mergeCell ref="B3:I3"/>
    <mergeCell ref="J3:Q3"/>
    <mergeCell ref="Z3:AG3"/>
    <mergeCell ref="AH3:AO3"/>
    <mergeCell ref="GD2:GK2"/>
    <mergeCell ref="DJ2:DQ2"/>
    <mergeCell ref="DZ2:EG2"/>
    <mergeCell ref="EP2:EW2"/>
    <mergeCell ref="FN2:FU2"/>
    <mergeCell ref="FV2:GC2"/>
    <mergeCell ref="FF2:FM2"/>
    <mergeCell ref="EX2:FE2"/>
    <mergeCell ref="DR2:DY2"/>
    <mergeCell ref="EH2:EO2"/>
    <mergeCell ref="DL3:DN3"/>
    <mergeCell ref="R2:Y2"/>
    <mergeCell ref="BH3:BJ3"/>
    <mergeCell ref="AP2:AW2"/>
    <mergeCell ref="BF2:BM2"/>
    <mergeCell ref="BN2:BU2"/>
    <mergeCell ref="AX2:BE2"/>
    <mergeCell ref="DB2:DI2"/>
    <mergeCell ref="CT2:DA2"/>
    <mergeCell ref="BV2:CC2"/>
    <mergeCell ref="CL2:CS2"/>
    <mergeCell ref="CD2:CK2"/>
    <mergeCell ref="CL3:CS3"/>
    <mergeCell ref="CT3:DA3"/>
    <mergeCell ref="DB3:DI3"/>
    <mergeCell ref="R3:Y3"/>
    <mergeCell ref="DB4:DI4"/>
    <mergeCell ref="AX4:BE4"/>
    <mergeCell ref="AP4:AW4"/>
    <mergeCell ref="CT4:DA4"/>
    <mergeCell ref="BV4:CC4"/>
    <mergeCell ref="CD4:CK4"/>
    <mergeCell ref="CL4:CS4"/>
    <mergeCell ref="BF4:BM4"/>
    <mergeCell ref="BN4:BU4"/>
    <mergeCell ref="AP3:AW3"/>
    <mergeCell ref="AX3:BE3"/>
    <mergeCell ref="BN3:BU3"/>
    <mergeCell ref="BV3:CC3"/>
    <mergeCell ref="CD3:CK3"/>
  </mergeCells>
  <phoneticPr fontId="13" type="noConversion"/>
  <printOptions horizontalCentered="1"/>
  <pageMargins left="0.23622047244094491" right="0.19685039370078741" top="0.94488188976377963" bottom="0.35433070866141736" header="0.31496062992125984" footer="0.31496062992125984"/>
  <pageSetup paperSize="9" scale="63" firstPageNumber="18" orientation="portrait" r:id="rId1"/>
  <headerFooter alignWithMargins="0">
    <oddHeader>&amp;C&amp;"Arial CE,Félkövér"&amp;12
Budapest Főváros VIII. kerület Józsefvárosi Önkormányzat 
 2022. évi költségvetési előirányzatainak részletezése&amp;R&amp;"Arial CE,Félkövér"5.1 melléklet a(z) ...../2022.(     ) önkormányzati rendelethez</oddHeader>
    <oddFooter>&amp;C&amp;8&amp;P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0">
    <tabColor rgb="FF92D050"/>
  </sheetPr>
  <dimension ref="A1:IG159"/>
  <sheetViews>
    <sheetView view="pageBreakPreview" zoomScaleNormal="100" zoomScaleSheetLayoutView="100" workbookViewId="0">
      <pane xSplit="1" ySplit="7" topLeftCell="BW69" activePane="bottomRight" state="frozen"/>
      <selection activeCell="I19" sqref="I19"/>
      <selection pane="topRight" activeCell="I19" sqref="I19"/>
      <selection pane="bottomLeft" activeCell="I19" sqref="I19"/>
      <selection pane="bottomRight" activeCell="IG97" sqref="IG97"/>
    </sheetView>
  </sheetViews>
  <sheetFormatPr defaultColWidth="9.140625" defaultRowHeight="15" x14ac:dyDescent="0.25"/>
  <cols>
    <col min="1" max="1" width="49.42578125" style="5" customWidth="1"/>
    <col min="2" max="2" width="16.140625" style="535" hidden="1" customWidth="1"/>
    <col min="3" max="3" width="23.5703125" style="535" customWidth="1"/>
    <col min="4" max="4" width="15.5703125" style="535" hidden="1" customWidth="1"/>
    <col min="5" max="5" width="14.28515625" style="535" hidden="1" customWidth="1"/>
    <col min="6" max="6" width="15.7109375" style="535" hidden="1" customWidth="1"/>
    <col min="7" max="7" width="14.28515625" style="535" hidden="1" customWidth="1"/>
    <col min="8" max="8" width="11.42578125" style="535" hidden="1" customWidth="1"/>
    <col min="9" max="9" width="14.28515625" style="535" hidden="1" customWidth="1"/>
    <col min="10" max="10" width="17" style="583" hidden="1" customWidth="1"/>
    <col min="11" max="11" width="23.28515625" style="583" customWidth="1"/>
    <col min="12" max="12" width="17" style="583" hidden="1" customWidth="1"/>
    <col min="13" max="13" width="14.28515625" style="583" hidden="1" customWidth="1"/>
    <col min="14" max="14" width="16.140625" style="583" hidden="1" customWidth="1"/>
    <col min="15" max="15" width="14.28515625" style="583" hidden="1" customWidth="1"/>
    <col min="16" max="16" width="11.28515625" style="583" hidden="1" customWidth="1"/>
    <col min="17" max="17" width="14.28515625" style="583" hidden="1" customWidth="1"/>
    <col min="18" max="18" width="16" style="583" hidden="1" customWidth="1"/>
    <col min="19" max="19" width="22.85546875" style="583" customWidth="1"/>
    <col min="20" max="20" width="16.28515625" style="583" hidden="1" customWidth="1"/>
    <col min="21" max="21" width="14.28515625" style="583" hidden="1" customWidth="1"/>
    <col min="22" max="22" width="15" style="583" hidden="1" customWidth="1"/>
    <col min="23" max="23" width="14.28515625" style="583" hidden="1" customWidth="1"/>
    <col min="24" max="24" width="11.28515625" style="583" hidden="1" customWidth="1"/>
    <col min="25" max="25" width="14.28515625" style="583" hidden="1" customWidth="1"/>
    <col min="26" max="26" width="16.42578125" style="583" hidden="1" customWidth="1"/>
    <col min="27" max="27" width="23.28515625" style="583" customWidth="1"/>
    <col min="28" max="28" width="15.7109375" style="583" hidden="1" customWidth="1"/>
    <col min="29" max="29" width="16.140625" style="583" hidden="1" customWidth="1"/>
    <col min="30" max="30" width="16" style="583" hidden="1" customWidth="1"/>
    <col min="31" max="31" width="14.28515625" style="583" hidden="1" customWidth="1"/>
    <col min="32" max="32" width="11.28515625" style="583" hidden="1" customWidth="1"/>
    <col min="33" max="33" width="15.85546875" style="583" hidden="1" customWidth="1"/>
    <col min="34" max="34" width="16.140625" style="583" hidden="1" customWidth="1"/>
    <col min="35" max="35" width="23" style="583" customWidth="1"/>
    <col min="36" max="36" width="17.140625" style="583" hidden="1" customWidth="1"/>
    <col min="37" max="37" width="15.42578125" style="583" hidden="1" customWidth="1"/>
    <col min="38" max="38" width="15.140625" style="583" hidden="1" customWidth="1"/>
    <col min="39" max="39" width="14.28515625" style="583" hidden="1" customWidth="1"/>
    <col min="40" max="40" width="11.28515625" style="583" hidden="1" customWidth="1"/>
    <col min="41" max="41" width="14.28515625" style="583" hidden="1" customWidth="1"/>
    <col min="42" max="42" width="16.7109375" style="583" hidden="1" customWidth="1"/>
    <col min="43" max="43" width="21" style="583" customWidth="1"/>
    <col min="44" max="47" width="14.28515625" style="583" hidden="1" customWidth="1"/>
    <col min="48" max="48" width="11.28515625" style="583" hidden="1" customWidth="1"/>
    <col min="49" max="49" width="14.28515625" style="583" hidden="1" customWidth="1"/>
    <col min="50" max="50" width="16.85546875" style="583" hidden="1" customWidth="1"/>
    <col min="51" max="51" width="23.42578125" style="583" customWidth="1"/>
    <col min="52" max="52" width="16" style="583" hidden="1" customWidth="1"/>
    <col min="53" max="53" width="14.28515625" style="583" hidden="1" customWidth="1"/>
    <col min="54" max="54" width="17" style="583" hidden="1" customWidth="1"/>
    <col min="55" max="55" width="14.28515625" style="583" hidden="1" customWidth="1"/>
    <col min="56" max="56" width="11.28515625" style="583" hidden="1" customWidth="1"/>
    <col min="57" max="57" width="14.28515625" style="583" hidden="1" customWidth="1"/>
    <col min="58" max="58" width="17.85546875" style="583" hidden="1" customWidth="1"/>
    <col min="59" max="59" width="23.85546875" style="583" hidden="1" customWidth="1"/>
    <col min="60" max="60" width="15.5703125" style="583" hidden="1" customWidth="1"/>
    <col min="61" max="61" width="14.28515625" style="583" hidden="1" customWidth="1"/>
    <col min="62" max="62" width="16" style="583" hidden="1" customWidth="1"/>
    <col min="63" max="63" width="14.28515625" style="583" hidden="1" customWidth="1"/>
    <col min="64" max="64" width="11.28515625" style="583" hidden="1" customWidth="1"/>
    <col min="65" max="65" width="14.28515625" style="583" hidden="1" customWidth="1"/>
    <col min="66" max="66" width="16.7109375" style="583" hidden="1" customWidth="1"/>
    <col min="67" max="67" width="22.42578125" style="583" customWidth="1"/>
    <col min="68" max="68" width="16.140625" style="583" hidden="1" customWidth="1"/>
    <col min="69" max="69" width="14.28515625" style="583" hidden="1" customWidth="1"/>
    <col min="70" max="70" width="15.7109375" style="583" hidden="1" customWidth="1"/>
    <col min="71" max="71" width="14.28515625" style="583" hidden="1" customWidth="1"/>
    <col min="72" max="72" width="11.28515625" style="583" hidden="1" customWidth="1"/>
    <col min="73" max="73" width="14.28515625" style="583" hidden="1" customWidth="1"/>
    <col min="74" max="74" width="16.140625" style="583" hidden="1" customWidth="1"/>
    <col min="75" max="75" width="25.85546875" style="583" customWidth="1"/>
    <col min="76" max="76" width="15.7109375" style="583" hidden="1" customWidth="1"/>
    <col min="77" max="77" width="14.28515625" style="583" hidden="1" customWidth="1"/>
    <col min="78" max="78" width="16.7109375" style="583" hidden="1" customWidth="1"/>
    <col min="79" max="79" width="14.28515625" style="583" hidden="1" customWidth="1"/>
    <col min="80" max="80" width="11.28515625" style="583" hidden="1" customWidth="1"/>
    <col min="81" max="81" width="14.28515625" style="583" hidden="1" customWidth="1"/>
    <col min="82" max="82" width="18.5703125" style="583" hidden="1" customWidth="1"/>
    <col min="83" max="83" width="24.85546875" style="583" customWidth="1"/>
    <col min="84" max="84" width="16.5703125" style="583" hidden="1" customWidth="1"/>
    <col min="85" max="85" width="14.28515625" style="583" hidden="1" customWidth="1"/>
    <col min="86" max="86" width="15.5703125" style="583" hidden="1" customWidth="1"/>
    <col min="87" max="87" width="14.28515625" style="583" hidden="1" customWidth="1"/>
    <col min="88" max="88" width="11.28515625" style="583" hidden="1" customWidth="1"/>
    <col min="89" max="89" width="14.28515625" style="583" hidden="1" customWidth="1"/>
    <col min="90" max="90" width="16.42578125" style="583" hidden="1" customWidth="1"/>
    <col min="91" max="91" width="24.5703125" style="583" customWidth="1"/>
    <col min="92" max="92" width="15.7109375" style="583" hidden="1" customWidth="1"/>
    <col min="93" max="93" width="14.28515625" style="583" hidden="1" customWidth="1"/>
    <col min="94" max="94" width="15.5703125" style="583" hidden="1" customWidth="1"/>
    <col min="95" max="95" width="14.28515625" style="583" hidden="1" customWidth="1"/>
    <col min="96" max="96" width="11.28515625" style="583" hidden="1" customWidth="1"/>
    <col min="97" max="97" width="14.28515625" style="583" hidden="1" customWidth="1"/>
    <col min="98" max="98" width="19.5703125" style="583" hidden="1" customWidth="1"/>
    <col min="99" max="99" width="24.140625" style="583" hidden="1" customWidth="1"/>
    <col min="100" max="100" width="15.5703125" style="583" hidden="1" customWidth="1"/>
    <col min="101" max="101" width="14.28515625" style="583" hidden="1" customWidth="1"/>
    <col min="102" max="102" width="16.42578125" style="583" hidden="1" customWidth="1"/>
    <col min="103" max="103" width="14.28515625" style="583" hidden="1" customWidth="1"/>
    <col min="104" max="104" width="11.28515625" style="583" hidden="1" customWidth="1"/>
    <col min="105" max="105" width="14.28515625" style="583" hidden="1" customWidth="1"/>
    <col min="106" max="106" width="16.7109375" style="583" hidden="1" customWidth="1"/>
    <col min="107" max="107" width="21.85546875" style="583" hidden="1" customWidth="1"/>
    <col min="108" max="109" width="17.140625" style="583" hidden="1" customWidth="1"/>
    <col min="110" max="110" width="16.28515625" style="583" hidden="1" customWidth="1"/>
    <col min="111" max="137" width="17.140625" style="583" hidden="1" customWidth="1"/>
    <col min="138" max="225" width="17.140625" style="539" hidden="1" customWidth="1"/>
    <col min="226" max="233" width="17.140625" style="598" hidden="1" customWidth="1"/>
    <col min="234" max="234" width="24.140625" style="598" customWidth="1"/>
    <col min="235" max="235" width="25" style="598" customWidth="1"/>
    <col min="236" max="236" width="16.28515625" style="598" hidden="1" customWidth="1"/>
    <col min="237" max="237" width="15.5703125" style="598" hidden="1" customWidth="1"/>
    <col min="238" max="240" width="17" style="598" hidden="1" customWidth="1"/>
    <col min="241" max="241" width="24.5703125" style="598" customWidth="1"/>
    <col min="242" max="16384" width="9.140625" style="64"/>
  </cols>
  <sheetData>
    <row r="1" spans="1:241" s="84" customFormat="1" ht="15.75" thickBot="1" x14ac:dyDescent="0.3">
      <c r="A1" s="320"/>
      <c r="B1" s="638"/>
      <c r="C1" s="638"/>
      <c r="D1" s="594"/>
      <c r="E1" s="644"/>
      <c r="F1" s="594"/>
      <c r="G1" s="594"/>
      <c r="H1" s="594"/>
      <c r="I1" s="325"/>
      <c r="J1" s="564"/>
      <c r="K1" s="564"/>
      <c r="L1" s="564"/>
      <c r="M1" s="647"/>
      <c r="N1" s="564"/>
      <c r="O1" s="564"/>
      <c r="P1" s="564"/>
      <c r="Q1" s="325" t="s">
        <v>812</v>
      </c>
      <c r="R1" s="564"/>
      <c r="S1" s="564"/>
      <c r="T1" s="564"/>
      <c r="U1" s="647"/>
      <c r="V1" s="564"/>
      <c r="W1" s="564"/>
      <c r="X1" s="564"/>
      <c r="Y1" s="325"/>
      <c r="Z1" s="564"/>
      <c r="AA1" s="325" t="s">
        <v>812</v>
      </c>
      <c r="AB1" s="564"/>
      <c r="AC1" s="647"/>
      <c r="AD1" s="564"/>
      <c r="AE1" s="564"/>
      <c r="AF1" s="564"/>
      <c r="AG1" s="325" t="s">
        <v>812</v>
      </c>
      <c r="AH1" s="564"/>
      <c r="AI1" s="325"/>
      <c r="AJ1" s="564"/>
      <c r="AK1" s="647"/>
      <c r="AL1" s="564"/>
      <c r="AM1" s="564"/>
      <c r="AN1" s="564"/>
      <c r="AO1" s="325"/>
      <c r="AP1" s="564"/>
      <c r="AQ1" s="564"/>
      <c r="AR1" s="564"/>
      <c r="AS1" s="647"/>
      <c r="AT1" s="564"/>
      <c r="AU1" s="564"/>
      <c r="AV1" s="564"/>
      <c r="AW1" s="325" t="s">
        <v>812</v>
      </c>
      <c r="AX1" s="564"/>
      <c r="AY1" s="325" t="s">
        <v>812</v>
      </c>
      <c r="AZ1" s="564"/>
      <c r="BA1" s="647"/>
      <c r="BB1" s="564"/>
      <c r="BC1" s="564"/>
      <c r="BD1" s="564"/>
      <c r="BE1" s="325"/>
      <c r="BF1" s="564"/>
      <c r="BG1" s="325" t="s">
        <v>812</v>
      </c>
      <c r="BH1" s="564"/>
      <c r="BI1" s="647"/>
      <c r="BJ1" s="564"/>
      <c r="BK1" s="564"/>
      <c r="BL1" s="564"/>
      <c r="BM1" s="325" t="s">
        <v>812</v>
      </c>
      <c r="BN1" s="564"/>
      <c r="BO1" s="564"/>
      <c r="BP1" s="564"/>
      <c r="BQ1" s="647"/>
      <c r="BR1" s="1575" t="s">
        <v>812</v>
      </c>
      <c r="BS1" s="564"/>
      <c r="BT1" s="564"/>
      <c r="BU1" s="325"/>
      <c r="BV1" s="564"/>
      <c r="BW1" s="564"/>
      <c r="BX1" s="564"/>
      <c r="BY1" s="647"/>
      <c r="BZ1" s="564"/>
      <c r="CA1" s="564"/>
      <c r="CB1" s="564"/>
      <c r="CC1" s="325" t="s">
        <v>812</v>
      </c>
      <c r="CD1" s="564"/>
      <c r="CE1" s="325" t="s">
        <v>812</v>
      </c>
      <c r="CF1" s="564"/>
      <c r="CG1" s="647"/>
      <c r="CH1" s="1575" t="s">
        <v>812</v>
      </c>
      <c r="CI1" s="564"/>
      <c r="CJ1" s="564"/>
      <c r="CK1" s="325"/>
      <c r="CL1" s="564"/>
      <c r="CM1" s="325" t="s">
        <v>812</v>
      </c>
      <c r="CN1" s="564"/>
      <c r="CO1" s="647"/>
      <c r="CP1" s="564"/>
      <c r="CQ1" s="564"/>
      <c r="CR1" s="564"/>
      <c r="CS1" s="325" t="s">
        <v>812</v>
      </c>
      <c r="CT1" s="564"/>
      <c r="CU1" s="564"/>
      <c r="CV1" s="564"/>
      <c r="CW1" s="647"/>
      <c r="CX1" s="1575" t="s">
        <v>812</v>
      </c>
      <c r="CY1" s="564"/>
      <c r="CZ1" s="564"/>
      <c r="DA1" s="325"/>
      <c r="DB1" s="564"/>
      <c r="DC1" s="564"/>
      <c r="DD1" s="564"/>
      <c r="DE1" s="647"/>
      <c r="DF1" s="564"/>
      <c r="DG1" s="564"/>
      <c r="DH1" s="564"/>
      <c r="DI1" s="325" t="s">
        <v>812</v>
      </c>
      <c r="DJ1" s="564"/>
      <c r="DK1" s="564"/>
      <c r="DL1" s="564"/>
      <c r="DM1" s="647"/>
      <c r="DN1" s="564"/>
      <c r="DO1" s="564"/>
      <c r="DP1" s="564"/>
      <c r="DQ1" s="325"/>
      <c r="DR1" s="564"/>
      <c r="DS1" s="564"/>
      <c r="DT1" s="564"/>
      <c r="DU1" s="647"/>
      <c r="DV1" s="564"/>
      <c r="DW1" s="564"/>
      <c r="DX1" s="564"/>
      <c r="DY1" s="325" t="s">
        <v>812</v>
      </c>
      <c r="DZ1" s="564"/>
      <c r="EA1" s="564"/>
      <c r="EB1" s="564"/>
      <c r="EC1" s="647"/>
      <c r="ED1" s="564"/>
      <c r="EE1" s="564"/>
      <c r="EF1" s="564"/>
      <c r="EG1" s="325"/>
      <c r="EH1" s="637"/>
      <c r="EI1" s="637"/>
      <c r="EJ1" s="596"/>
      <c r="EK1" s="624"/>
      <c r="EL1" s="596"/>
      <c r="EM1" s="596"/>
      <c r="EN1" s="596"/>
      <c r="EO1" s="325" t="s">
        <v>812</v>
      </c>
      <c r="EP1" s="637"/>
      <c r="EQ1" s="637"/>
      <c r="ER1" s="596"/>
      <c r="ES1" s="624"/>
      <c r="ET1" s="596"/>
      <c r="EU1" s="596"/>
      <c r="EV1" s="596"/>
      <c r="EW1" s="325"/>
      <c r="EX1" s="637"/>
      <c r="EY1" s="637"/>
      <c r="EZ1" s="596"/>
      <c r="FA1" s="624"/>
      <c r="FB1" s="596"/>
      <c r="FC1" s="596"/>
      <c r="FD1" s="596"/>
      <c r="FE1" s="325" t="s">
        <v>812</v>
      </c>
      <c r="FF1" s="637"/>
      <c r="FG1" s="637"/>
      <c r="FH1" s="596"/>
      <c r="FI1" s="624"/>
      <c r="FJ1" s="596"/>
      <c r="FK1" s="596"/>
      <c r="FL1" s="596"/>
      <c r="FM1" s="325"/>
      <c r="FN1" s="637"/>
      <c r="FO1" s="637"/>
      <c r="FP1" s="596"/>
      <c r="FQ1" s="624"/>
      <c r="FR1" s="596"/>
      <c r="FS1" s="596"/>
      <c r="FT1" s="596"/>
      <c r="FU1" s="325" t="s">
        <v>812</v>
      </c>
      <c r="FV1" s="637"/>
      <c r="FW1" s="637"/>
      <c r="FX1" s="596"/>
      <c r="FY1" s="624"/>
      <c r="FZ1" s="596"/>
      <c r="GA1" s="596"/>
      <c r="GB1" s="596"/>
      <c r="GC1" s="325" t="s">
        <v>812</v>
      </c>
      <c r="GD1" s="637"/>
      <c r="GE1" s="637"/>
      <c r="GF1" s="596"/>
      <c r="GG1" s="624"/>
      <c r="GH1" s="596"/>
      <c r="GI1" s="596"/>
      <c r="GJ1" s="596"/>
      <c r="GK1" s="325" t="s">
        <v>812</v>
      </c>
      <c r="GL1" s="637"/>
      <c r="GM1" s="637"/>
      <c r="GN1" s="596"/>
      <c r="GO1" s="624"/>
      <c r="GP1" s="596"/>
      <c r="GQ1" s="596"/>
      <c r="GR1" s="596"/>
      <c r="GS1" s="325" t="s">
        <v>812</v>
      </c>
      <c r="GT1" s="637"/>
      <c r="GU1" s="637"/>
      <c r="GV1" s="596"/>
      <c r="GW1" s="624"/>
      <c r="GX1" s="596"/>
      <c r="GY1" s="596"/>
      <c r="GZ1" s="596"/>
      <c r="HA1" s="325" t="s">
        <v>812</v>
      </c>
      <c r="HB1" s="637"/>
      <c r="HC1" s="637"/>
      <c r="HD1" s="596"/>
      <c r="HE1" s="624"/>
      <c r="HF1" s="596"/>
      <c r="HG1" s="596"/>
      <c r="HH1" s="596"/>
      <c r="HI1" s="325" t="s">
        <v>812</v>
      </c>
      <c r="HJ1" s="637"/>
      <c r="HK1" s="637"/>
      <c r="HL1" s="596"/>
      <c r="HM1" s="624"/>
      <c r="HN1" s="596"/>
      <c r="HO1" s="596"/>
      <c r="HP1" s="596"/>
      <c r="HQ1" s="325" t="s">
        <v>812</v>
      </c>
      <c r="HR1" s="615"/>
      <c r="HS1" s="615"/>
      <c r="HT1" s="615"/>
      <c r="HU1" s="645"/>
      <c r="HV1" s="615"/>
      <c r="HW1" s="615"/>
      <c r="HX1" s="615"/>
      <c r="HY1" s="615"/>
      <c r="HZ1" s="615"/>
      <c r="IA1" s="615"/>
      <c r="IB1" s="615"/>
      <c r="IC1" s="645"/>
      <c r="ID1" s="1575" t="s">
        <v>812</v>
      </c>
      <c r="IE1" s="615"/>
      <c r="IF1" s="615"/>
      <c r="IG1" s="325" t="s">
        <v>812</v>
      </c>
    </row>
    <row r="2" spans="1:241" s="1282" customFormat="1" ht="21.75" customHeight="1" x14ac:dyDescent="0.2">
      <c r="A2" s="1281" t="s">
        <v>1003</v>
      </c>
      <c r="B2" s="1972">
        <v>22001</v>
      </c>
      <c r="C2" s="1973"/>
      <c r="D2" s="1969"/>
      <c r="E2" s="1969"/>
      <c r="F2" s="1969"/>
      <c r="G2" s="1969"/>
      <c r="H2" s="1969"/>
      <c r="I2" s="1971"/>
      <c r="J2" s="1972">
        <v>22002</v>
      </c>
      <c r="K2" s="1973"/>
      <c r="L2" s="1969"/>
      <c r="M2" s="1969"/>
      <c r="N2" s="1969"/>
      <c r="O2" s="1969"/>
      <c r="P2" s="1969"/>
      <c r="Q2" s="1971"/>
      <c r="R2" s="1972">
        <v>22003</v>
      </c>
      <c r="S2" s="1973"/>
      <c r="T2" s="1969"/>
      <c r="U2" s="1969"/>
      <c r="V2" s="1969"/>
      <c r="W2" s="1969"/>
      <c r="X2" s="1969"/>
      <c r="Y2" s="1971"/>
      <c r="Z2" s="1972">
        <v>22004</v>
      </c>
      <c r="AA2" s="1973"/>
      <c r="AB2" s="1969"/>
      <c r="AC2" s="1969"/>
      <c r="AD2" s="1969"/>
      <c r="AE2" s="1969"/>
      <c r="AF2" s="1969"/>
      <c r="AG2" s="1971"/>
      <c r="AH2" s="1972">
        <v>22007</v>
      </c>
      <c r="AI2" s="1973"/>
      <c r="AJ2" s="1969"/>
      <c r="AK2" s="1969"/>
      <c r="AL2" s="1969"/>
      <c r="AM2" s="1969"/>
      <c r="AN2" s="1969"/>
      <c r="AO2" s="1971"/>
      <c r="AP2" s="1972">
        <v>22008</v>
      </c>
      <c r="AQ2" s="1973"/>
      <c r="AR2" s="1969"/>
      <c r="AS2" s="1969"/>
      <c r="AT2" s="1969"/>
      <c r="AU2" s="1969"/>
      <c r="AV2" s="1969"/>
      <c r="AW2" s="1971"/>
      <c r="AX2" s="1972">
        <v>22010</v>
      </c>
      <c r="AY2" s="1973"/>
      <c r="AZ2" s="1969"/>
      <c r="BA2" s="1969"/>
      <c r="BB2" s="1969"/>
      <c r="BC2" s="1969"/>
      <c r="BD2" s="1969"/>
      <c r="BE2" s="1971"/>
      <c r="BF2" s="1972"/>
      <c r="BG2" s="1973"/>
      <c r="BH2" s="1969"/>
      <c r="BI2" s="1969"/>
      <c r="BJ2" s="1969"/>
      <c r="BK2" s="1969"/>
      <c r="BL2" s="1969"/>
      <c r="BM2" s="1971"/>
      <c r="BN2" s="1972">
        <v>22012</v>
      </c>
      <c r="BO2" s="1973"/>
      <c r="BP2" s="1969"/>
      <c r="BQ2" s="1969"/>
      <c r="BR2" s="1969"/>
      <c r="BS2" s="1969"/>
      <c r="BT2" s="1969"/>
      <c r="BU2" s="1971"/>
      <c r="BV2" s="1972">
        <v>22013</v>
      </c>
      <c r="BW2" s="1973"/>
      <c r="BX2" s="1969"/>
      <c r="BY2" s="1969"/>
      <c r="BZ2" s="1969"/>
      <c r="CA2" s="1969"/>
      <c r="CB2" s="1969"/>
      <c r="CC2" s="1971"/>
      <c r="CD2" s="1972">
        <v>22015</v>
      </c>
      <c r="CE2" s="1973"/>
      <c r="CF2" s="1969"/>
      <c r="CG2" s="1969"/>
      <c r="CH2" s="1969"/>
      <c r="CI2" s="1969"/>
      <c r="CJ2" s="1969"/>
      <c r="CK2" s="1971"/>
      <c r="CL2" s="1972">
        <v>22005</v>
      </c>
      <c r="CM2" s="1973"/>
      <c r="CN2" s="1969"/>
      <c r="CO2" s="1969"/>
      <c r="CP2" s="1969"/>
      <c r="CQ2" s="1969"/>
      <c r="CR2" s="1969"/>
      <c r="CS2" s="1971"/>
      <c r="CT2" s="1972"/>
      <c r="CU2" s="1973"/>
      <c r="CV2" s="1969"/>
      <c r="CW2" s="1969"/>
      <c r="CX2" s="1969"/>
      <c r="CY2" s="1969"/>
      <c r="CZ2" s="1969"/>
      <c r="DA2" s="1971"/>
      <c r="DB2" s="1972"/>
      <c r="DC2" s="1973"/>
      <c r="DD2" s="1969"/>
      <c r="DE2" s="1969"/>
      <c r="DF2" s="1969"/>
      <c r="DG2" s="1969"/>
      <c r="DH2" s="1969"/>
      <c r="DI2" s="1971"/>
      <c r="DJ2" s="1972"/>
      <c r="DK2" s="1973"/>
      <c r="DL2" s="1969"/>
      <c r="DM2" s="1969"/>
      <c r="DN2" s="1969"/>
      <c r="DO2" s="1969"/>
      <c r="DP2" s="1969"/>
      <c r="DQ2" s="1971"/>
      <c r="DR2" s="1972"/>
      <c r="DS2" s="1973"/>
      <c r="DT2" s="1969"/>
      <c r="DU2" s="1969"/>
      <c r="DV2" s="1969"/>
      <c r="DW2" s="1969"/>
      <c r="DX2" s="1969"/>
      <c r="DY2" s="1971"/>
      <c r="DZ2" s="1972"/>
      <c r="EA2" s="1973"/>
      <c r="EB2" s="1979"/>
      <c r="EC2" s="1979"/>
      <c r="ED2" s="1979"/>
      <c r="EE2" s="1979"/>
      <c r="EF2" s="1979"/>
      <c r="EG2" s="1980"/>
      <c r="EH2" s="1972"/>
      <c r="EI2" s="1973"/>
      <c r="EJ2" s="1969"/>
      <c r="EK2" s="1969"/>
      <c r="EL2" s="1969"/>
      <c r="EM2" s="1969"/>
      <c r="EN2" s="1969"/>
      <c r="EO2" s="1971"/>
      <c r="EP2" s="1972"/>
      <c r="EQ2" s="1973"/>
      <c r="ER2" s="1969"/>
      <c r="ES2" s="1969"/>
      <c r="ET2" s="1969"/>
      <c r="EU2" s="1969"/>
      <c r="EV2" s="1969"/>
      <c r="EW2" s="1971"/>
      <c r="EX2" s="1972"/>
      <c r="EY2" s="1973"/>
      <c r="EZ2" s="1969"/>
      <c r="FA2" s="1969"/>
      <c r="FB2" s="1969"/>
      <c r="FC2" s="1969"/>
      <c r="FD2" s="1969"/>
      <c r="FE2" s="1971"/>
      <c r="FF2" s="1972"/>
      <c r="FG2" s="1973"/>
      <c r="FH2" s="1969"/>
      <c r="FI2" s="1969"/>
      <c r="FJ2" s="1969"/>
      <c r="FK2" s="1969"/>
      <c r="FL2" s="1969"/>
      <c r="FM2" s="1971"/>
      <c r="FN2" s="1972"/>
      <c r="FO2" s="1973"/>
      <c r="FP2" s="1969"/>
      <c r="FQ2" s="1969"/>
      <c r="FR2" s="1969"/>
      <c r="FS2" s="1969"/>
      <c r="FT2" s="1969"/>
      <c r="FU2" s="1971"/>
      <c r="FV2" s="1972"/>
      <c r="FW2" s="1973"/>
      <c r="FX2" s="1969"/>
      <c r="FY2" s="1969"/>
      <c r="FZ2" s="1969"/>
      <c r="GA2" s="1969"/>
      <c r="GB2" s="1969"/>
      <c r="GC2" s="1971"/>
      <c r="GD2" s="1972"/>
      <c r="GE2" s="1973"/>
      <c r="GF2" s="1969"/>
      <c r="GG2" s="1969"/>
      <c r="GH2" s="1969"/>
      <c r="GI2" s="1969"/>
      <c r="GJ2" s="1969"/>
      <c r="GK2" s="1971"/>
      <c r="GL2" s="1972"/>
      <c r="GM2" s="1973"/>
      <c r="GN2" s="1969"/>
      <c r="GO2" s="1969"/>
      <c r="GP2" s="1969"/>
      <c r="GQ2" s="1969"/>
      <c r="GR2" s="1969"/>
      <c r="GS2" s="1971"/>
      <c r="GT2" s="1972"/>
      <c r="GU2" s="1973"/>
      <c r="GV2" s="1969"/>
      <c r="GW2" s="1969"/>
      <c r="GX2" s="1969"/>
      <c r="GY2" s="1969"/>
      <c r="GZ2" s="1969"/>
      <c r="HA2" s="1971"/>
      <c r="HB2" s="1972"/>
      <c r="HC2" s="1973"/>
      <c r="HD2" s="1969"/>
      <c r="HE2" s="1969"/>
      <c r="HF2" s="1969"/>
      <c r="HG2" s="1969"/>
      <c r="HH2" s="1969"/>
      <c r="HI2" s="1971"/>
      <c r="HJ2" s="1972"/>
      <c r="HK2" s="1973"/>
      <c r="HL2" s="1969"/>
      <c r="HM2" s="1969"/>
      <c r="HN2" s="1969"/>
      <c r="HO2" s="1969"/>
      <c r="HP2" s="1969"/>
      <c r="HQ2" s="1971"/>
      <c r="HR2" s="1972"/>
      <c r="HS2" s="1973"/>
      <c r="HT2" s="2006"/>
      <c r="HU2" s="2006"/>
      <c r="HV2" s="2006"/>
      <c r="HW2" s="2006"/>
      <c r="HX2" s="2006"/>
      <c r="HY2" s="2007"/>
      <c r="HZ2" s="1972">
        <v>20000</v>
      </c>
      <c r="IA2" s="1973"/>
      <c r="IB2" s="1976"/>
      <c r="IC2" s="1976"/>
      <c r="ID2" s="1976"/>
      <c r="IE2" s="1976"/>
      <c r="IF2" s="1976"/>
      <c r="IG2" s="1977"/>
    </row>
    <row r="3" spans="1:241" s="1282" customFormat="1" ht="67.5" customHeight="1" thickBot="1" x14ac:dyDescent="0.25">
      <c r="A3" s="1283" t="s">
        <v>809</v>
      </c>
      <c r="B3" s="1985" t="s">
        <v>902</v>
      </c>
      <c r="C3" s="1986"/>
      <c r="D3" s="1986"/>
      <c r="E3" s="1986"/>
      <c r="F3" s="1986"/>
      <c r="G3" s="1986"/>
      <c r="H3" s="1986"/>
      <c r="I3" s="1987"/>
      <c r="J3" s="1994" t="s">
        <v>1004</v>
      </c>
      <c r="K3" s="1995"/>
      <c r="L3" s="1995"/>
      <c r="M3" s="1995"/>
      <c r="N3" s="1995"/>
      <c r="O3" s="1995"/>
      <c r="P3" s="1995"/>
      <c r="Q3" s="1996"/>
      <c r="R3" s="1985" t="s">
        <v>992</v>
      </c>
      <c r="S3" s="1986"/>
      <c r="T3" s="1986"/>
      <c r="U3" s="1986"/>
      <c r="V3" s="1986"/>
      <c r="W3" s="1986"/>
      <c r="X3" s="1986"/>
      <c r="Y3" s="1987"/>
      <c r="Z3" s="1997" t="s">
        <v>1020</v>
      </c>
      <c r="AA3" s="1998"/>
      <c r="AB3" s="1998"/>
      <c r="AC3" s="1998"/>
      <c r="AD3" s="1998"/>
      <c r="AE3" s="1998"/>
      <c r="AF3" s="1998"/>
      <c r="AG3" s="1999"/>
      <c r="AH3" s="1985" t="s">
        <v>1076</v>
      </c>
      <c r="AI3" s="1986"/>
      <c r="AJ3" s="1986"/>
      <c r="AK3" s="1986"/>
      <c r="AL3" s="1986"/>
      <c r="AM3" s="1986"/>
      <c r="AN3" s="1986"/>
      <c r="AO3" s="1987"/>
      <c r="AP3" s="1985" t="s">
        <v>1631</v>
      </c>
      <c r="AQ3" s="1986"/>
      <c r="AR3" s="1986"/>
      <c r="AS3" s="1986"/>
      <c r="AT3" s="1986"/>
      <c r="AU3" s="1986"/>
      <c r="AV3" s="1986"/>
      <c r="AW3" s="1987"/>
      <c r="AX3" s="2000" t="s">
        <v>1089</v>
      </c>
      <c r="AY3" s="2001"/>
      <c r="AZ3" s="2001"/>
      <c r="BA3" s="2001"/>
      <c r="BB3" s="2001"/>
      <c r="BC3" s="2001"/>
      <c r="BD3" s="2001"/>
      <c r="BE3" s="2002"/>
      <c r="BF3" s="1985"/>
      <c r="BG3" s="1986"/>
      <c r="BH3" s="1986"/>
      <c r="BI3" s="1986"/>
      <c r="BJ3" s="1986"/>
      <c r="BK3" s="1986"/>
      <c r="BL3" s="1986"/>
      <c r="BM3" s="1987"/>
      <c r="BN3" s="1985" t="s">
        <v>1171</v>
      </c>
      <c r="BO3" s="1986"/>
      <c r="BP3" s="1986"/>
      <c r="BQ3" s="1986"/>
      <c r="BR3" s="1986"/>
      <c r="BS3" s="1986"/>
      <c r="BT3" s="1986"/>
      <c r="BU3" s="1987"/>
      <c r="BV3" s="2003" t="s">
        <v>1005</v>
      </c>
      <c r="BW3" s="2004"/>
      <c r="BX3" s="2004"/>
      <c r="BY3" s="2004"/>
      <c r="BZ3" s="2004"/>
      <c r="CA3" s="2004"/>
      <c r="CB3" s="2004"/>
      <c r="CC3" s="2005"/>
      <c r="CD3" s="1985" t="s">
        <v>1298</v>
      </c>
      <c r="CE3" s="1986"/>
      <c r="CF3" s="1986"/>
      <c r="CG3" s="1986"/>
      <c r="CH3" s="1986"/>
      <c r="CI3" s="1986"/>
      <c r="CJ3" s="1986"/>
      <c r="CK3" s="1987"/>
      <c r="CL3" s="1994" t="s">
        <v>1149</v>
      </c>
      <c r="CM3" s="1995"/>
      <c r="CN3" s="1995"/>
      <c r="CO3" s="1995"/>
      <c r="CP3" s="1995"/>
      <c r="CQ3" s="1995"/>
      <c r="CR3" s="1995"/>
      <c r="CS3" s="1996"/>
      <c r="CT3" s="1994"/>
      <c r="CU3" s="1995"/>
      <c r="CV3" s="1995"/>
      <c r="CW3" s="1995"/>
      <c r="CX3" s="1995"/>
      <c r="CY3" s="1995"/>
      <c r="CZ3" s="1995"/>
      <c r="DA3" s="1996"/>
      <c r="DB3" s="1985"/>
      <c r="DC3" s="1986"/>
      <c r="DD3" s="1986"/>
      <c r="DE3" s="1986"/>
      <c r="DF3" s="1986"/>
      <c r="DG3" s="1986"/>
      <c r="DH3" s="1986"/>
      <c r="DI3" s="1987"/>
      <c r="DJ3" s="1985"/>
      <c r="DK3" s="1986"/>
      <c r="DL3" s="1986"/>
      <c r="DM3" s="1986"/>
      <c r="DN3" s="1986"/>
      <c r="DO3" s="1986"/>
      <c r="DP3" s="1986"/>
      <c r="DQ3" s="1987"/>
      <c r="DR3" s="1985"/>
      <c r="DS3" s="1986"/>
      <c r="DT3" s="1986"/>
      <c r="DU3" s="1986"/>
      <c r="DV3" s="1986"/>
      <c r="DW3" s="1986"/>
      <c r="DX3" s="1986"/>
      <c r="DY3" s="1987"/>
      <c r="DZ3" s="1985"/>
      <c r="EA3" s="1986"/>
      <c r="EB3" s="1986"/>
      <c r="EC3" s="1986"/>
      <c r="ED3" s="1986"/>
      <c r="EE3" s="1986"/>
      <c r="EF3" s="1986"/>
      <c r="EG3" s="1987"/>
      <c r="EH3" s="1985"/>
      <c r="EI3" s="1986"/>
      <c r="EJ3" s="1986"/>
      <c r="EK3" s="1986"/>
      <c r="EL3" s="1986"/>
      <c r="EM3" s="1986"/>
      <c r="EN3" s="1986"/>
      <c r="EO3" s="1987"/>
      <c r="EP3" s="1985"/>
      <c r="EQ3" s="1986"/>
      <c r="ER3" s="1986"/>
      <c r="ES3" s="1986"/>
      <c r="ET3" s="1986"/>
      <c r="EU3" s="1986"/>
      <c r="EV3" s="1986"/>
      <c r="EW3" s="1987"/>
      <c r="EX3" s="1985"/>
      <c r="EY3" s="1986"/>
      <c r="EZ3" s="1986"/>
      <c r="FA3" s="1986"/>
      <c r="FB3" s="1986"/>
      <c r="FC3" s="1986"/>
      <c r="FD3" s="1986"/>
      <c r="FE3" s="1987"/>
      <c r="FF3" s="1985"/>
      <c r="FG3" s="1986"/>
      <c r="FH3" s="1986"/>
      <c r="FI3" s="1986"/>
      <c r="FJ3" s="1986"/>
      <c r="FK3" s="1986"/>
      <c r="FL3" s="1986"/>
      <c r="FM3" s="1987"/>
      <c r="FN3" s="1985"/>
      <c r="FO3" s="1986"/>
      <c r="FP3" s="1986"/>
      <c r="FQ3" s="1986"/>
      <c r="FR3" s="1986"/>
      <c r="FS3" s="1986"/>
      <c r="FT3" s="1986"/>
      <c r="FU3" s="1987"/>
      <c r="FV3" s="1985"/>
      <c r="FW3" s="1986"/>
      <c r="FX3" s="1986"/>
      <c r="FY3" s="1986"/>
      <c r="FZ3" s="1986"/>
      <c r="GA3" s="1986"/>
      <c r="GB3" s="1986"/>
      <c r="GC3" s="1987"/>
      <c r="GD3" s="1985"/>
      <c r="GE3" s="1986"/>
      <c r="GF3" s="1986"/>
      <c r="GG3" s="1986"/>
      <c r="GH3" s="1986"/>
      <c r="GI3" s="1986"/>
      <c r="GJ3" s="1986"/>
      <c r="GK3" s="1987"/>
      <c r="GL3" s="1985"/>
      <c r="GM3" s="1986"/>
      <c r="GN3" s="1986"/>
      <c r="GO3" s="1986"/>
      <c r="GP3" s="1986"/>
      <c r="GQ3" s="1986"/>
      <c r="GR3" s="1986"/>
      <c r="GS3" s="1987"/>
      <c r="GT3" s="1985"/>
      <c r="GU3" s="1986"/>
      <c r="GV3" s="1986"/>
      <c r="GW3" s="1986"/>
      <c r="GX3" s="1986"/>
      <c r="GY3" s="1986"/>
      <c r="GZ3" s="1986"/>
      <c r="HA3" s="1987"/>
      <c r="HB3" s="1985"/>
      <c r="HC3" s="1986"/>
      <c r="HD3" s="1986"/>
      <c r="HE3" s="1986"/>
      <c r="HF3" s="1986"/>
      <c r="HG3" s="1986"/>
      <c r="HH3" s="1986"/>
      <c r="HI3" s="1987"/>
      <c r="HJ3" s="1985" t="s">
        <v>993</v>
      </c>
      <c r="HK3" s="1986"/>
      <c r="HL3" s="1986"/>
      <c r="HM3" s="1986"/>
      <c r="HN3" s="1986"/>
      <c r="HO3" s="1986"/>
      <c r="HP3" s="1986"/>
      <c r="HQ3" s="1987"/>
      <c r="HR3" s="1985" t="s">
        <v>900</v>
      </c>
      <c r="HS3" s="1986"/>
      <c r="HT3" s="1986"/>
      <c r="HU3" s="1986"/>
      <c r="HV3" s="1986"/>
      <c r="HW3" s="1986"/>
      <c r="HX3" s="1986"/>
      <c r="HY3" s="1987"/>
      <c r="HZ3" s="1985" t="s">
        <v>1021</v>
      </c>
      <c r="IA3" s="1986"/>
      <c r="IB3" s="1986" t="s">
        <v>1021</v>
      </c>
      <c r="IC3" s="1986"/>
      <c r="ID3" s="1986"/>
      <c r="IE3" s="1986"/>
      <c r="IF3" s="1986"/>
      <c r="IG3" s="1987"/>
    </row>
    <row r="4" spans="1:241" s="1286" customFormat="1" ht="57" hidden="1" customHeight="1" x14ac:dyDescent="0.25">
      <c r="A4" s="1284" t="s">
        <v>407</v>
      </c>
      <c r="B4" s="1965"/>
      <c r="C4" s="1966"/>
      <c r="D4" s="1966"/>
      <c r="E4" s="1966"/>
      <c r="F4" s="1966"/>
      <c r="G4" s="1966"/>
      <c r="H4" s="1966"/>
      <c r="I4" s="1967"/>
      <c r="J4" s="1965"/>
      <c r="K4" s="1966"/>
      <c r="L4" s="1966"/>
      <c r="M4" s="1966"/>
      <c r="N4" s="1966"/>
      <c r="O4" s="1966"/>
      <c r="P4" s="1966"/>
      <c r="Q4" s="1967"/>
      <c r="R4" s="1965"/>
      <c r="S4" s="1966"/>
      <c r="T4" s="1966"/>
      <c r="U4" s="1966"/>
      <c r="V4" s="1966"/>
      <c r="W4" s="1966"/>
      <c r="X4" s="1966"/>
      <c r="Y4" s="1967"/>
      <c r="Z4" s="1965"/>
      <c r="AA4" s="1966"/>
      <c r="AB4" s="1966"/>
      <c r="AC4" s="1966"/>
      <c r="AD4" s="1966"/>
      <c r="AE4" s="1966"/>
      <c r="AF4" s="1966"/>
      <c r="AG4" s="1967"/>
      <c r="AH4" s="1965"/>
      <c r="AI4" s="1966"/>
      <c r="AJ4" s="1966"/>
      <c r="AK4" s="1966"/>
      <c r="AL4" s="1966"/>
      <c r="AM4" s="1966"/>
      <c r="AN4" s="1966"/>
      <c r="AO4" s="1967"/>
      <c r="AP4" s="1965"/>
      <c r="AQ4" s="1966"/>
      <c r="AR4" s="1966"/>
      <c r="AS4" s="1966"/>
      <c r="AT4" s="1966"/>
      <c r="AU4" s="1966"/>
      <c r="AV4" s="1966"/>
      <c r="AW4" s="1967"/>
      <c r="AX4" s="1965"/>
      <c r="AY4" s="1966"/>
      <c r="AZ4" s="1966"/>
      <c r="BA4" s="1966"/>
      <c r="BB4" s="1966"/>
      <c r="BC4" s="1966"/>
      <c r="BD4" s="1966"/>
      <c r="BE4" s="1967"/>
      <c r="BF4" s="1965"/>
      <c r="BG4" s="1966"/>
      <c r="BH4" s="1966"/>
      <c r="BI4" s="1966"/>
      <c r="BJ4" s="1966"/>
      <c r="BK4" s="1966"/>
      <c r="BL4" s="1966"/>
      <c r="BM4" s="1967"/>
      <c r="BN4" s="1965"/>
      <c r="BO4" s="1966"/>
      <c r="BP4" s="1966"/>
      <c r="BQ4" s="1966"/>
      <c r="BR4" s="1966"/>
      <c r="BS4" s="1966"/>
      <c r="BT4" s="1966"/>
      <c r="BU4" s="1967"/>
      <c r="BV4" s="1965"/>
      <c r="BW4" s="1966"/>
      <c r="BX4" s="1966"/>
      <c r="BY4" s="1966"/>
      <c r="BZ4" s="1966"/>
      <c r="CA4" s="1966"/>
      <c r="CB4" s="1966"/>
      <c r="CC4" s="1967"/>
      <c r="CD4" s="1965"/>
      <c r="CE4" s="1966"/>
      <c r="CF4" s="1966"/>
      <c r="CG4" s="1966"/>
      <c r="CH4" s="1966"/>
      <c r="CI4" s="1966"/>
      <c r="CJ4" s="1966"/>
      <c r="CK4" s="1967"/>
      <c r="CL4" s="1965"/>
      <c r="CM4" s="1966"/>
      <c r="CN4" s="1966"/>
      <c r="CO4" s="1966"/>
      <c r="CP4" s="1966"/>
      <c r="CQ4" s="1966"/>
      <c r="CR4" s="1966"/>
      <c r="CS4" s="1967"/>
      <c r="CT4" s="1965"/>
      <c r="CU4" s="1966"/>
      <c r="CV4" s="1966"/>
      <c r="CW4" s="1966"/>
      <c r="CX4" s="1966"/>
      <c r="CY4" s="1966"/>
      <c r="CZ4" s="1966"/>
      <c r="DA4" s="1967"/>
      <c r="DB4" s="1965"/>
      <c r="DC4" s="1966"/>
      <c r="DD4" s="1966"/>
      <c r="DE4" s="1966"/>
      <c r="DF4" s="1966"/>
      <c r="DG4" s="1966"/>
      <c r="DH4" s="1966"/>
      <c r="DI4" s="1967"/>
      <c r="DJ4" s="1965"/>
      <c r="DK4" s="1966"/>
      <c r="DL4" s="1966"/>
      <c r="DM4" s="1966"/>
      <c r="DN4" s="1966"/>
      <c r="DO4" s="1966"/>
      <c r="DP4" s="1966"/>
      <c r="DQ4" s="1967"/>
      <c r="DR4" s="1965"/>
      <c r="DS4" s="1966"/>
      <c r="DT4" s="1966"/>
      <c r="DU4" s="1966"/>
      <c r="DV4" s="1966"/>
      <c r="DW4" s="1966"/>
      <c r="DX4" s="1966"/>
      <c r="DY4" s="1967"/>
      <c r="DZ4" s="1307"/>
      <c r="EA4" s="1308"/>
      <c r="EB4" s="2010"/>
      <c r="EC4" s="2010"/>
      <c r="ED4" s="2010"/>
      <c r="EE4" s="1309"/>
      <c r="EF4" s="1309"/>
      <c r="EG4" s="1310"/>
      <c r="EH4" s="1965"/>
      <c r="EI4" s="1966"/>
      <c r="EJ4" s="1966"/>
      <c r="EK4" s="1966"/>
      <c r="EL4" s="1966"/>
      <c r="EM4" s="1966"/>
      <c r="EN4" s="1966"/>
      <c r="EO4" s="1967"/>
      <c r="EP4" s="1965"/>
      <c r="EQ4" s="1966"/>
      <c r="ER4" s="1966"/>
      <c r="ES4" s="1966"/>
      <c r="ET4" s="1966"/>
      <c r="EU4" s="1966"/>
      <c r="EV4" s="1966"/>
      <c r="EW4" s="1967"/>
      <c r="EX4" s="1965"/>
      <c r="EY4" s="1966"/>
      <c r="EZ4" s="1966"/>
      <c r="FA4" s="1966"/>
      <c r="FB4" s="1966"/>
      <c r="FC4" s="1966"/>
      <c r="FD4" s="1966"/>
      <c r="FE4" s="1967"/>
      <c r="FF4" s="1965"/>
      <c r="FG4" s="1966"/>
      <c r="FH4" s="1966"/>
      <c r="FI4" s="1966"/>
      <c r="FJ4" s="1966"/>
      <c r="FK4" s="1966"/>
      <c r="FL4" s="1966"/>
      <c r="FM4" s="1967"/>
      <c r="FN4" s="1965"/>
      <c r="FO4" s="1966"/>
      <c r="FP4" s="1966"/>
      <c r="FQ4" s="1966"/>
      <c r="FR4" s="1966"/>
      <c r="FS4" s="1966"/>
      <c r="FT4" s="1966"/>
      <c r="FU4" s="1967"/>
      <c r="FV4" s="1965"/>
      <c r="FW4" s="1966"/>
      <c r="FX4" s="1966"/>
      <c r="FY4" s="1966"/>
      <c r="FZ4" s="1966"/>
      <c r="GA4" s="1966"/>
      <c r="GB4" s="1966"/>
      <c r="GC4" s="1967"/>
      <c r="GD4" s="1965"/>
      <c r="GE4" s="1966"/>
      <c r="GF4" s="1966"/>
      <c r="GG4" s="1966"/>
      <c r="GH4" s="1966"/>
      <c r="GI4" s="1966"/>
      <c r="GJ4" s="1966"/>
      <c r="GK4" s="1967"/>
      <c r="GL4" s="1965"/>
      <c r="GM4" s="1966"/>
      <c r="GN4" s="1966"/>
      <c r="GO4" s="1966"/>
      <c r="GP4" s="1966"/>
      <c r="GQ4" s="1966"/>
      <c r="GR4" s="1966"/>
      <c r="GS4" s="1967"/>
      <c r="GT4" s="1965"/>
      <c r="GU4" s="1966"/>
      <c r="GV4" s="1966"/>
      <c r="GW4" s="1966"/>
      <c r="GX4" s="1966"/>
      <c r="GY4" s="1966"/>
      <c r="GZ4" s="1966"/>
      <c r="HA4" s="1967"/>
      <c r="HB4" s="1965"/>
      <c r="HC4" s="1966"/>
      <c r="HD4" s="1966"/>
      <c r="HE4" s="1966"/>
      <c r="HF4" s="1966"/>
      <c r="HG4" s="1966"/>
      <c r="HH4" s="1966"/>
      <c r="HI4" s="1967"/>
      <c r="HJ4" s="1965"/>
      <c r="HK4" s="1966"/>
      <c r="HL4" s="1966"/>
      <c r="HM4" s="1966"/>
      <c r="HN4" s="1966"/>
      <c r="HO4" s="1966"/>
      <c r="HP4" s="1966"/>
      <c r="HQ4" s="1967"/>
      <c r="HR4" s="1311"/>
      <c r="HS4" s="1302"/>
      <c r="HT4" s="2008" t="s">
        <v>89</v>
      </c>
      <c r="HU4" s="1989"/>
      <c r="HV4" s="2009"/>
      <c r="HW4" s="1302"/>
      <c r="HX4" s="1302"/>
      <c r="HY4" s="1312"/>
      <c r="HZ4" s="1988" t="s">
        <v>89</v>
      </c>
      <c r="IA4" s="1989"/>
      <c r="IB4" s="1989"/>
      <c r="IC4" s="1989"/>
      <c r="ID4" s="1989"/>
      <c r="IE4" s="1989"/>
      <c r="IF4" s="1989"/>
      <c r="IG4" s="1990"/>
    </row>
    <row r="5" spans="1:241" s="1280" customFormat="1" ht="57" hidden="1" customHeight="1" thickBot="1" x14ac:dyDescent="0.3">
      <c r="A5" s="1287" t="s">
        <v>90</v>
      </c>
      <c r="B5" s="1288"/>
      <c r="C5" s="1289"/>
      <c r="D5" s="1991"/>
      <c r="E5" s="1992"/>
      <c r="F5" s="1993"/>
      <c r="G5" s="1290"/>
      <c r="H5" s="1290"/>
      <c r="I5" s="1291"/>
      <c r="J5" s="1292"/>
      <c r="K5" s="1290"/>
      <c r="L5" s="1991"/>
      <c r="M5" s="1992"/>
      <c r="N5" s="1993"/>
      <c r="O5" s="1290"/>
      <c r="P5" s="1290"/>
      <c r="Q5" s="1291"/>
      <c r="R5" s="1292"/>
      <c r="S5" s="1290"/>
      <c r="T5" s="1991"/>
      <c r="U5" s="1992"/>
      <c r="V5" s="1993"/>
      <c r="W5" s="1290"/>
      <c r="X5" s="1290"/>
      <c r="Y5" s="1291"/>
      <c r="Z5" s="1292"/>
      <c r="AA5" s="1290"/>
      <c r="AB5" s="1991"/>
      <c r="AC5" s="1992"/>
      <c r="AD5" s="1993"/>
      <c r="AE5" s="1290"/>
      <c r="AF5" s="1290"/>
      <c r="AG5" s="1291"/>
      <c r="AH5" s="1292"/>
      <c r="AI5" s="1290"/>
      <c r="AJ5" s="1991"/>
      <c r="AK5" s="1992"/>
      <c r="AL5" s="1993"/>
      <c r="AM5" s="1290"/>
      <c r="AN5" s="1290"/>
      <c r="AO5" s="1291"/>
      <c r="AP5" s="1292"/>
      <c r="AQ5" s="1290"/>
      <c r="AR5" s="1991"/>
      <c r="AS5" s="1992"/>
      <c r="AT5" s="1993"/>
      <c r="AU5" s="1290"/>
      <c r="AV5" s="1290"/>
      <c r="AW5" s="1291"/>
      <c r="AX5" s="1292"/>
      <c r="AY5" s="1290"/>
      <c r="AZ5" s="1991"/>
      <c r="BA5" s="1992"/>
      <c r="BB5" s="1993"/>
      <c r="BC5" s="1290"/>
      <c r="BD5" s="1290"/>
      <c r="BE5" s="1291"/>
      <c r="BF5" s="1292"/>
      <c r="BG5" s="1290"/>
      <c r="BH5" s="1991"/>
      <c r="BI5" s="1992"/>
      <c r="BJ5" s="1993"/>
      <c r="BK5" s="1290"/>
      <c r="BL5" s="1290"/>
      <c r="BM5" s="1291"/>
      <c r="BN5" s="1292"/>
      <c r="BO5" s="1290"/>
      <c r="BP5" s="1991"/>
      <c r="BQ5" s="1992"/>
      <c r="BR5" s="1993"/>
      <c r="BS5" s="1290"/>
      <c r="BT5" s="1290"/>
      <c r="BU5" s="1291"/>
      <c r="BV5" s="1292"/>
      <c r="BW5" s="1290"/>
      <c r="BX5" s="1991"/>
      <c r="BY5" s="1992"/>
      <c r="BZ5" s="1993"/>
      <c r="CA5" s="1290"/>
      <c r="CB5" s="1290"/>
      <c r="CC5" s="1291"/>
      <c r="CD5" s="1292"/>
      <c r="CE5" s="1290"/>
      <c r="CF5" s="1991"/>
      <c r="CG5" s="1992"/>
      <c r="CH5" s="1993"/>
      <c r="CI5" s="1290"/>
      <c r="CJ5" s="1290"/>
      <c r="CK5" s="1291"/>
      <c r="CL5" s="1292"/>
      <c r="CM5" s="1290"/>
      <c r="CN5" s="1991"/>
      <c r="CO5" s="1992"/>
      <c r="CP5" s="1993"/>
      <c r="CQ5" s="1290"/>
      <c r="CR5" s="1290"/>
      <c r="CS5" s="1291"/>
      <c r="CT5" s="1292"/>
      <c r="CU5" s="1290"/>
      <c r="CV5" s="1991"/>
      <c r="CW5" s="1992"/>
      <c r="CX5" s="1993"/>
      <c r="CY5" s="1290"/>
      <c r="CZ5" s="1290"/>
      <c r="DA5" s="1291"/>
      <c r="DB5" s="1292"/>
      <c r="DC5" s="1290"/>
      <c r="DD5" s="1991"/>
      <c r="DE5" s="1992"/>
      <c r="DF5" s="1993"/>
      <c r="DG5" s="1290"/>
      <c r="DH5" s="1290"/>
      <c r="DI5" s="1291"/>
      <c r="DJ5" s="1292"/>
      <c r="DK5" s="1290"/>
      <c r="DL5" s="1991"/>
      <c r="DM5" s="1992"/>
      <c r="DN5" s="1993"/>
      <c r="DO5" s="1290"/>
      <c r="DP5" s="1290"/>
      <c r="DQ5" s="1291"/>
      <c r="DR5" s="1292"/>
      <c r="DS5" s="1290"/>
      <c r="DT5" s="1290"/>
      <c r="DU5" s="1290"/>
      <c r="DV5" s="1290"/>
      <c r="DW5" s="1290"/>
      <c r="DX5" s="1290"/>
      <c r="DY5" s="1291"/>
      <c r="DZ5" s="1292"/>
      <c r="EA5" s="1290"/>
      <c r="EB5" s="1313"/>
      <c r="EC5" s="1313"/>
      <c r="ED5" s="1313"/>
      <c r="EE5" s="1313"/>
      <c r="EF5" s="1313"/>
      <c r="EG5" s="1314"/>
      <c r="EH5" s="1288"/>
      <c r="EI5" s="1289"/>
      <c r="EJ5" s="1991"/>
      <c r="EK5" s="1992"/>
      <c r="EL5" s="1993"/>
      <c r="EM5" s="1290"/>
      <c r="EN5" s="1290"/>
      <c r="EO5" s="1291"/>
      <c r="EP5" s="1288"/>
      <c r="EQ5" s="1289"/>
      <c r="ER5" s="1991"/>
      <c r="ES5" s="1992"/>
      <c r="ET5" s="1993"/>
      <c r="EU5" s="1290"/>
      <c r="EV5" s="1290"/>
      <c r="EW5" s="1291"/>
      <c r="EX5" s="1288"/>
      <c r="EY5" s="1289"/>
      <c r="EZ5" s="1991"/>
      <c r="FA5" s="1992"/>
      <c r="FB5" s="1993"/>
      <c r="FC5" s="1290"/>
      <c r="FD5" s="1290"/>
      <c r="FE5" s="1291"/>
      <c r="FF5" s="1288"/>
      <c r="FG5" s="1289"/>
      <c r="FH5" s="1991"/>
      <c r="FI5" s="1992"/>
      <c r="FJ5" s="1993"/>
      <c r="FK5" s="1290"/>
      <c r="FL5" s="1290"/>
      <c r="FM5" s="1291"/>
      <c r="FN5" s="1288"/>
      <c r="FO5" s="1289"/>
      <c r="FP5" s="1991"/>
      <c r="FQ5" s="1992"/>
      <c r="FR5" s="1993"/>
      <c r="FS5" s="1290"/>
      <c r="FT5" s="1290"/>
      <c r="FU5" s="1291"/>
      <c r="FV5" s="1288"/>
      <c r="FW5" s="1289"/>
      <c r="FX5" s="1991"/>
      <c r="FY5" s="1992"/>
      <c r="FZ5" s="1993"/>
      <c r="GA5" s="1290"/>
      <c r="GB5" s="1290"/>
      <c r="GC5" s="1291"/>
      <c r="GD5" s="1288"/>
      <c r="GE5" s="1289"/>
      <c r="GF5" s="1991"/>
      <c r="GG5" s="1992"/>
      <c r="GH5" s="1993"/>
      <c r="GI5" s="1290"/>
      <c r="GJ5" s="1290"/>
      <c r="GK5" s="1291"/>
      <c r="GL5" s="1288"/>
      <c r="GM5" s="1289"/>
      <c r="GN5" s="1991"/>
      <c r="GO5" s="1992"/>
      <c r="GP5" s="1993"/>
      <c r="GQ5" s="1290"/>
      <c r="GR5" s="1290"/>
      <c r="GS5" s="1291"/>
      <c r="GT5" s="1288"/>
      <c r="GU5" s="1289"/>
      <c r="GV5" s="1991"/>
      <c r="GW5" s="1992"/>
      <c r="GX5" s="1993"/>
      <c r="GY5" s="1290"/>
      <c r="GZ5" s="1290"/>
      <c r="HA5" s="1291"/>
      <c r="HB5" s="1288"/>
      <c r="HC5" s="1289"/>
      <c r="HD5" s="1991"/>
      <c r="HE5" s="1992"/>
      <c r="HF5" s="1993"/>
      <c r="HG5" s="1290"/>
      <c r="HH5" s="1290"/>
      <c r="HI5" s="1291"/>
      <c r="HJ5" s="1288"/>
      <c r="HK5" s="1289"/>
      <c r="HL5" s="1991"/>
      <c r="HM5" s="1992"/>
      <c r="HN5" s="1993"/>
      <c r="HO5" s="1290"/>
      <c r="HP5" s="1290"/>
      <c r="HQ5" s="1291"/>
      <c r="HR5" s="1293"/>
      <c r="HS5" s="1294"/>
      <c r="HT5" s="2011" t="s">
        <v>260</v>
      </c>
      <c r="HU5" s="2012"/>
      <c r="HV5" s="2013"/>
      <c r="HW5" s="1315"/>
      <c r="HX5" s="1315"/>
      <c r="HY5" s="1297"/>
      <c r="HZ5" s="1293"/>
      <c r="IA5" s="1294"/>
      <c r="IB5" s="1982"/>
      <c r="IC5" s="1983"/>
      <c r="ID5" s="1984"/>
      <c r="IE5" s="1296"/>
      <c r="IF5" s="1296"/>
      <c r="IG5" s="1297"/>
    </row>
    <row r="6" spans="1:241" s="1280" customFormat="1" ht="48" customHeight="1" thickBot="1" x14ac:dyDescent="0.3">
      <c r="A6" s="1284" t="s">
        <v>92</v>
      </c>
      <c r="B6" s="1299" t="s">
        <v>767</v>
      </c>
      <c r="C6" s="1299" t="s">
        <v>1186</v>
      </c>
      <c r="D6" s="1299" t="s">
        <v>1284</v>
      </c>
      <c r="E6" s="1299" t="s">
        <v>766</v>
      </c>
      <c r="F6" s="1299" t="s">
        <v>1300</v>
      </c>
      <c r="G6" s="1299" t="s">
        <v>750</v>
      </c>
      <c r="H6" s="1299" t="s">
        <v>687</v>
      </c>
      <c r="I6" s="1299" t="s">
        <v>774</v>
      </c>
      <c r="J6" s="1299" t="s">
        <v>767</v>
      </c>
      <c r="K6" s="1299" t="s">
        <v>1186</v>
      </c>
      <c r="L6" s="1299" t="s">
        <v>1284</v>
      </c>
      <c r="M6" s="1299" t="s">
        <v>766</v>
      </c>
      <c r="N6" s="1299" t="s">
        <v>1300</v>
      </c>
      <c r="O6" s="1299" t="s">
        <v>750</v>
      </c>
      <c r="P6" s="1299" t="s">
        <v>687</v>
      </c>
      <c r="Q6" s="1299" t="s">
        <v>774</v>
      </c>
      <c r="R6" s="1299" t="s">
        <v>767</v>
      </c>
      <c r="S6" s="1299" t="s">
        <v>1186</v>
      </c>
      <c r="T6" s="1299" t="s">
        <v>1284</v>
      </c>
      <c r="U6" s="1299" t="s">
        <v>766</v>
      </c>
      <c r="V6" s="1299" t="s">
        <v>1300</v>
      </c>
      <c r="W6" s="1299" t="s">
        <v>750</v>
      </c>
      <c r="X6" s="1299" t="s">
        <v>687</v>
      </c>
      <c r="Y6" s="1299" t="s">
        <v>774</v>
      </c>
      <c r="Z6" s="1299" t="s">
        <v>767</v>
      </c>
      <c r="AA6" s="1299" t="s">
        <v>1186</v>
      </c>
      <c r="AB6" s="1299" t="s">
        <v>1284</v>
      </c>
      <c r="AC6" s="1299" t="s">
        <v>766</v>
      </c>
      <c r="AD6" s="1299" t="s">
        <v>1300</v>
      </c>
      <c r="AE6" s="1299" t="s">
        <v>750</v>
      </c>
      <c r="AF6" s="1299" t="s">
        <v>687</v>
      </c>
      <c r="AG6" s="1299" t="s">
        <v>774</v>
      </c>
      <c r="AH6" s="1299" t="s">
        <v>767</v>
      </c>
      <c r="AI6" s="1299" t="s">
        <v>1186</v>
      </c>
      <c r="AJ6" s="1299" t="s">
        <v>1284</v>
      </c>
      <c r="AK6" s="1299" t="s">
        <v>766</v>
      </c>
      <c r="AL6" s="1299" t="s">
        <v>1300</v>
      </c>
      <c r="AM6" s="1299" t="s">
        <v>750</v>
      </c>
      <c r="AN6" s="1299" t="s">
        <v>687</v>
      </c>
      <c r="AO6" s="1299" t="s">
        <v>774</v>
      </c>
      <c r="AP6" s="1299" t="s">
        <v>768</v>
      </c>
      <c r="AQ6" s="1299" t="s">
        <v>1186</v>
      </c>
      <c r="AR6" s="1299" t="s">
        <v>769</v>
      </c>
      <c r="AS6" s="1299" t="s">
        <v>766</v>
      </c>
      <c r="AT6" s="1299" t="s">
        <v>770</v>
      </c>
      <c r="AU6" s="1299" t="s">
        <v>750</v>
      </c>
      <c r="AV6" s="1299" t="s">
        <v>687</v>
      </c>
      <c r="AW6" s="1299" t="s">
        <v>774</v>
      </c>
      <c r="AX6" s="1299" t="s">
        <v>767</v>
      </c>
      <c r="AY6" s="1299" t="s">
        <v>1186</v>
      </c>
      <c r="AZ6" s="1299" t="s">
        <v>1284</v>
      </c>
      <c r="BA6" s="1299" t="s">
        <v>766</v>
      </c>
      <c r="BB6" s="1299" t="s">
        <v>1300</v>
      </c>
      <c r="BC6" s="1299" t="s">
        <v>750</v>
      </c>
      <c r="BD6" s="1299" t="s">
        <v>687</v>
      </c>
      <c r="BE6" s="1299" t="s">
        <v>774</v>
      </c>
      <c r="BF6" s="1299" t="s">
        <v>767</v>
      </c>
      <c r="BG6" s="1299" t="s">
        <v>1186</v>
      </c>
      <c r="BH6" s="1299" t="s">
        <v>1284</v>
      </c>
      <c r="BI6" s="1299" t="s">
        <v>766</v>
      </c>
      <c r="BJ6" s="1299" t="s">
        <v>1300</v>
      </c>
      <c r="BK6" s="1299" t="s">
        <v>750</v>
      </c>
      <c r="BL6" s="1299" t="s">
        <v>687</v>
      </c>
      <c r="BM6" s="1299" t="s">
        <v>774</v>
      </c>
      <c r="BN6" s="1299" t="s">
        <v>767</v>
      </c>
      <c r="BO6" s="1299" t="s">
        <v>1186</v>
      </c>
      <c r="BP6" s="1299" t="s">
        <v>1284</v>
      </c>
      <c r="BQ6" s="1299" t="s">
        <v>766</v>
      </c>
      <c r="BR6" s="1299" t="s">
        <v>1300</v>
      </c>
      <c r="BS6" s="1299" t="s">
        <v>750</v>
      </c>
      <c r="BT6" s="1299" t="s">
        <v>687</v>
      </c>
      <c r="BU6" s="1299" t="s">
        <v>774</v>
      </c>
      <c r="BV6" s="1299" t="s">
        <v>767</v>
      </c>
      <c r="BW6" s="1299" t="s">
        <v>1186</v>
      </c>
      <c r="BX6" s="1299" t="s">
        <v>1284</v>
      </c>
      <c r="BY6" s="1299" t="s">
        <v>766</v>
      </c>
      <c r="BZ6" s="1299" t="s">
        <v>1300</v>
      </c>
      <c r="CA6" s="1299" t="s">
        <v>750</v>
      </c>
      <c r="CB6" s="1299" t="s">
        <v>687</v>
      </c>
      <c r="CC6" s="1299" t="s">
        <v>774</v>
      </c>
      <c r="CD6" s="1299" t="s">
        <v>767</v>
      </c>
      <c r="CE6" s="1299" t="s">
        <v>1186</v>
      </c>
      <c r="CF6" s="1299" t="s">
        <v>1284</v>
      </c>
      <c r="CG6" s="1299" t="s">
        <v>766</v>
      </c>
      <c r="CH6" s="1299" t="s">
        <v>1300</v>
      </c>
      <c r="CI6" s="1299" t="s">
        <v>750</v>
      </c>
      <c r="CJ6" s="1299" t="s">
        <v>687</v>
      </c>
      <c r="CK6" s="1299" t="s">
        <v>774</v>
      </c>
      <c r="CL6" s="1299" t="s">
        <v>767</v>
      </c>
      <c r="CM6" s="1299" t="s">
        <v>1186</v>
      </c>
      <c r="CN6" s="1299" t="s">
        <v>1284</v>
      </c>
      <c r="CO6" s="1299" t="s">
        <v>766</v>
      </c>
      <c r="CP6" s="1299" t="s">
        <v>1300</v>
      </c>
      <c r="CQ6" s="1299" t="s">
        <v>750</v>
      </c>
      <c r="CR6" s="1299" t="s">
        <v>687</v>
      </c>
      <c r="CS6" s="1299" t="s">
        <v>774</v>
      </c>
      <c r="CT6" s="1299" t="s">
        <v>767</v>
      </c>
      <c r="CU6" s="1299" t="s">
        <v>1186</v>
      </c>
      <c r="CV6" s="1299" t="s">
        <v>1284</v>
      </c>
      <c r="CW6" s="1299" t="s">
        <v>766</v>
      </c>
      <c r="CX6" s="1299" t="s">
        <v>1300</v>
      </c>
      <c r="CY6" s="1299" t="s">
        <v>750</v>
      </c>
      <c r="CZ6" s="1299" t="s">
        <v>687</v>
      </c>
      <c r="DA6" s="1299" t="s">
        <v>774</v>
      </c>
      <c r="DB6" s="1299" t="s">
        <v>767</v>
      </c>
      <c r="DC6" s="1299" t="s">
        <v>1186</v>
      </c>
      <c r="DD6" s="1299" t="s">
        <v>1284</v>
      </c>
      <c r="DE6" s="1299" t="s">
        <v>766</v>
      </c>
      <c r="DF6" s="1299" t="s">
        <v>1300</v>
      </c>
      <c r="DG6" s="1299" t="s">
        <v>750</v>
      </c>
      <c r="DH6" s="1299" t="s">
        <v>687</v>
      </c>
      <c r="DI6" s="1299" t="s">
        <v>774</v>
      </c>
      <c r="DJ6" s="1299" t="s">
        <v>768</v>
      </c>
      <c r="DK6" s="1299" t="s">
        <v>767</v>
      </c>
      <c r="DL6" s="1299" t="s">
        <v>769</v>
      </c>
      <c r="DM6" s="1299" t="s">
        <v>766</v>
      </c>
      <c r="DN6" s="1299" t="s">
        <v>770</v>
      </c>
      <c r="DO6" s="1299" t="s">
        <v>750</v>
      </c>
      <c r="DP6" s="1299" t="s">
        <v>687</v>
      </c>
      <c r="DQ6" s="1299" t="s">
        <v>774</v>
      </c>
      <c r="DR6" s="1299" t="s">
        <v>768</v>
      </c>
      <c r="DS6" s="1299" t="s">
        <v>767</v>
      </c>
      <c r="DT6" s="1299" t="s">
        <v>769</v>
      </c>
      <c r="DU6" s="1299" t="s">
        <v>766</v>
      </c>
      <c r="DV6" s="1299" t="s">
        <v>770</v>
      </c>
      <c r="DW6" s="1299" t="s">
        <v>750</v>
      </c>
      <c r="DX6" s="1299" t="s">
        <v>687</v>
      </c>
      <c r="DY6" s="1299" t="s">
        <v>774</v>
      </c>
      <c r="DZ6" s="1299" t="s">
        <v>768</v>
      </c>
      <c r="EA6" s="1299" t="s">
        <v>767</v>
      </c>
      <c r="EB6" s="1299" t="s">
        <v>769</v>
      </c>
      <c r="EC6" s="1299" t="s">
        <v>766</v>
      </c>
      <c r="ED6" s="1299" t="s">
        <v>770</v>
      </c>
      <c r="EE6" s="1299" t="s">
        <v>750</v>
      </c>
      <c r="EF6" s="1299" t="s">
        <v>687</v>
      </c>
      <c r="EG6" s="1299" t="s">
        <v>774</v>
      </c>
      <c r="EH6" s="1299" t="s">
        <v>768</v>
      </c>
      <c r="EI6" s="1299" t="s">
        <v>767</v>
      </c>
      <c r="EJ6" s="1299" t="s">
        <v>769</v>
      </c>
      <c r="EK6" s="1299" t="s">
        <v>766</v>
      </c>
      <c r="EL6" s="1299" t="s">
        <v>770</v>
      </c>
      <c r="EM6" s="1299" t="s">
        <v>750</v>
      </c>
      <c r="EN6" s="1299" t="s">
        <v>687</v>
      </c>
      <c r="EO6" s="1299" t="s">
        <v>774</v>
      </c>
      <c r="EP6" s="1299" t="s">
        <v>768</v>
      </c>
      <c r="EQ6" s="1299" t="s">
        <v>767</v>
      </c>
      <c r="ER6" s="1299" t="s">
        <v>769</v>
      </c>
      <c r="ES6" s="1299" t="s">
        <v>766</v>
      </c>
      <c r="ET6" s="1299" t="s">
        <v>770</v>
      </c>
      <c r="EU6" s="1299" t="s">
        <v>750</v>
      </c>
      <c r="EV6" s="1299" t="s">
        <v>687</v>
      </c>
      <c r="EW6" s="1299" t="s">
        <v>774</v>
      </c>
      <c r="EX6" s="1299" t="s">
        <v>768</v>
      </c>
      <c r="EY6" s="1299" t="s">
        <v>767</v>
      </c>
      <c r="EZ6" s="1299" t="s">
        <v>769</v>
      </c>
      <c r="FA6" s="1299" t="s">
        <v>766</v>
      </c>
      <c r="FB6" s="1299" t="s">
        <v>770</v>
      </c>
      <c r="FC6" s="1299" t="s">
        <v>750</v>
      </c>
      <c r="FD6" s="1299" t="s">
        <v>687</v>
      </c>
      <c r="FE6" s="1299" t="s">
        <v>774</v>
      </c>
      <c r="FF6" s="1299" t="s">
        <v>768</v>
      </c>
      <c r="FG6" s="1299" t="s">
        <v>767</v>
      </c>
      <c r="FH6" s="1299" t="s">
        <v>769</v>
      </c>
      <c r="FI6" s="1299" t="s">
        <v>766</v>
      </c>
      <c r="FJ6" s="1299" t="s">
        <v>770</v>
      </c>
      <c r="FK6" s="1299" t="s">
        <v>750</v>
      </c>
      <c r="FL6" s="1299" t="s">
        <v>687</v>
      </c>
      <c r="FM6" s="1299" t="s">
        <v>774</v>
      </c>
      <c r="FN6" s="1299" t="s">
        <v>768</v>
      </c>
      <c r="FO6" s="1299" t="s">
        <v>767</v>
      </c>
      <c r="FP6" s="1299" t="s">
        <v>769</v>
      </c>
      <c r="FQ6" s="1299" t="s">
        <v>766</v>
      </c>
      <c r="FR6" s="1299" t="s">
        <v>770</v>
      </c>
      <c r="FS6" s="1299" t="s">
        <v>750</v>
      </c>
      <c r="FT6" s="1299" t="s">
        <v>687</v>
      </c>
      <c r="FU6" s="1299" t="s">
        <v>774</v>
      </c>
      <c r="FV6" s="1299" t="s">
        <v>768</v>
      </c>
      <c r="FW6" s="1299" t="s">
        <v>767</v>
      </c>
      <c r="FX6" s="1299" t="s">
        <v>769</v>
      </c>
      <c r="FY6" s="1299" t="s">
        <v>766</v>
      </c>
      <c r="FZ6" s="1299" t="s">
        <v>770</v>
      </c>
      <c r="GA6" s="1299" t="s">
        <v>750</v>
      </c>
      <c r="GB6" s="1299" t="s">
        <v>687</v>
      </c>
      <c r="GC6" s="1299" t="s">
        <v>774</v>
      </c>
      <c r="GD6" s="1299" t="s">
        <v>768</v>
      </c>
      <c r="GE6" s="1299" t="s">
        <v>767</v>
      </c>
      <c r="GF6" s="1299" t="s">
        <v>769</v>
      </c>
      <c r="GG6" s="1299" t="s">
        <v>766</v>
      </c>
      <c r="GH6" s="1299" t="s">
        <v>770</v>
      </c>
      <c r="GI6" s="1299" t="s">
        <v>750</v>
      </c>
      <c r="GJ6" s="1299" t="s">
        <v>687</v>
      </c>
      <c r="GK6" s="1299" t="s">
        <v>774</v>
      </c>
      <c r="GL6" s="1299" t="s">
        <v>768</v>
      </c>
      <c r="GM6" s="1299" t="s">
        <v>767</v>
      </c>
      <c r="GN6" s="1299" t="s">
        <v>769</v>
      </c>
      <c r="GO6" s="1299" t="s">
        <v>766</v>
      </c>
      <c r="GP6" s="1299" t="s">
        <v>770</v>
      </c>
      <c r="GQ6" s="1299" t="s">
        <v>750</v>
      </c>
      <c r="GR6" s="1299" t="s">
        <v>687</v>
      </c>
      <c r="GS6" s="1299" t="s">
        <v>774</v>
      </c>
      <c r="GT6" s="1299" t="s">
        <v>768</v>
      </c>
      <c r="GU6" s="1299" t="s">
        <v>767</v>
      </c>
      <c r="GV6" s="1299" t="s">
        <v>769</v>
      </c>
      <c r="GW6" s="1299" t="s">
        <v>766</v>
      </c>
      <c r="GX6" s="1299" t="s">
        <v>770</v>
      </c>
      <c r="GY6" s="1299" t="s">
        <v>750</v>
      </c>
      <c r="GZ6" s="1299" t="s">
        <v>687</v>
      </c>
      <c r="HA6" s="1299" t="s">
        <v>774</v>
      </c>
      <c r="HB6" s="1299" t="s">
        <v>768</v>
      </c>
      <c r="HC6" s="1299" t="s">
        <v>767</v>
      </c>
      <c r="HD6" s="1299" t="s">
        <v>769</v>
      </c>
      <c r="HE6" s="1299" t="s">
        <v>766</v>
      </c>
      <c r="HF6" s="1299" t="s">
        <v>770</v>
      </c>
      <c r="HG6" s="1299" t="s">
        <v>750</v>
      </c>
      <c r="HH6" s="1299" t="s">
        <v>687</v>
      </c>
      <c r="HI6" s="1299" t="s">
        <v>774</v>
      </c>
      <c r="HJ6" s="1299" t="s">
        <v>767</v>
      </c>
      <c r="HK6" s="1299" t="s">
        <v>1186</v>
      </c>
      <c r="HL6" s="1299" t="s">
        <v>769</v>
      </c>
      <c r="HM6" s="1299" t="s">
        <v>766</v>
      </c>
      <c r="HN6" s="1299" t="s">
        <v>770</v>
      </c>
      <c r="HO6" s="1299" t="s">
        <v>750</v>
      </c>
      <c r="HP6" s="1299" t="s">
        <v>687</v>
      </c>
      <c r="HQ6" s="1299" t="s">
        <v>774</v>
      </c>
      <c r="HR6" s="1299" t="s">
        <v>767</v>
      </c>
      <c r="HS6" s="1299" t="s">
        <v>1186</v>
      </c>
      <c r="HT6" s="1299" t="s">
        <v>769</v>
      </c>
      <c r="HU6" s="1299" t="s">
        <v>766</v>
      </c>
      <c r="HV6" s="1299" t="s">
        <v>770</v>
      </c>
      <c r="HW6" s="1299" t="s">
        <v>750</v>
      </c>
      <c r="HX6" s="1299" t="s">
        <v>687</v>
      </c>
      <c r="HY6" s="1299" t="s">
        <v>774</v>
      </c>
      <c r="HZ6" s="1299" t="s">
        <v>767</v>
      </c>
      <c r="IA6" s="1299" t="s">
        <v>1186</v>
      </c>
      <c r="IB6" s="1299" t="s">
        <v>1284</v>
      </c>
      <c r="IC6" s="1299" t="s">
        <v>766</v>
      </c>
      <c r="ID6" s="1299" t="s">
        <v>1300</v>
      </c>
      <c r="IE6" s="1299" t="s">
        <v>750</v>
      </c>
      <c r="IF6" s="1299" t="s">
        <v>687</v>
      </c>
      <c r="IG6" s="1299" t="s">
        <v>774</v>
      </c>
    </row>
    <row r="7" spans="1:241" s="1935" customFormat="1" ht="14.25" customHeight="1" thickBot="1" x14ac:dyDescent="0.25">
      <c r="A7" s="129"/>
      <c r="B7" s="1936" t="s">
        <v>619</v>
      </c>
      <c r="C7" s="1937" t="s">
        <v>25</v>
      </c>
      <c r="D7" s="1937" t="s">
        <v>59</v>
      </c>
      <c r="E7" s="1937" t="s">
        <v>284</v>
      </c>
      <c r="F7" s="1937" t="s">
        <v>285</v>
      </c>
      <c r="G7" s="1937" t="s">
        <v>624</v>
      </c>
      <c r="H7" s="1937" t="s">
        <v>625</v>
      </c>
      <c r="I7" s="1937" t="s">
        <v>626</v>
      </c>
      <c r="J7" s="1937" t="s">
        <v>688</v>
      </c>
      <c r="K7" s="1937" t="s">
        <v>26</v>
      </c>
      <c r="L7" s="1936" t="s">
        <v>286</v>
      </c>
      <c r="M7" s="1936" t="s">
        <v>287</v>
      </c>
      <c r="N7" s="1936" t="s">
        <v>295</v>
      </c>
      <c r="O7" s="1936" t="s">
        <v>693</v>
      </c>
      <c r="P7" s="1936" t="s">
        <v>694</v>
      </c>
      <c r="Q7" s="1936" t="s">
        <v>695</v>
      </c>
      <c r="R7" s="1936" t="s">
        <v>696</v>
      </c>
      <c r="S7" s="1936" t="s">
        <v>27</v>
      </c>
      <c r="T7" s="1936" t="s">
        <v>296</v>
      </c>
      <c r="U7" s="1936" t="s">
        <v>297</v>
      </c>
      <c r="V7" s="1936" t="s">
        <v>298</v>
      </c>
      <c r="W7" s="1936" t="s">
        <v>701</v>
      </c>
      <c r="X7" s="1936" t="s">
        <v>702</v>
      </c>
      <c r="Y7" s="1936" t="s">
        <v>703</v>
      </c>
      <c r="Z7" s="1936" t="s">
        <v>704</v>
      </c>
      <c r="AA7" s="1936" t="s">
        <v>289</v>
      </c>
      <c r="AB7" s="1936" t="s">
        <v>299</v>
      </c>
      <c r="AC7" s="1936" t="s">
        <v>300</v>
      </c>
      <c r="AD7" s="1936" t="s">
        <v>301</v>
      </c>
      <c r="AE7" s="1936" t="s">
        <v>709</v>
      </c>
      <c r="AF7" s="1936" t="s">
        <v>710</v>
      </c>
      <c r="AG7" s="1936" t="s">
        <v>711</v>
      </c>
      <c r="AH7" s="1936" t="s">
        <v>712</v>
      </c>
      <c r="AI7" s="1936" t="s">
        <v>28</v>
      </c>
      <c r="AJ7" s="1936" t="s">
        <v>302</v>
      </c>
      <c r="AK7" s="1936" t="s">
        <v>303</v>
      </c>
      <c r="AL7" s="1936" t="s">
        <v>304</v>
      </c>
      <c r="AM7" s="1936" t="s">
        <v>717</v>
      </c>
      <c r="AN7" s="1936" t="s">
        <v>718</v>
      </c>
      <c r="AO7" s="1938" t="s">
        <v>719</v>
      </c>
      <c r="AP7" s="1936" t="s">
        <v>720</v>
      </c>
      <c r="AQ7" s="1936" t="s">
        <v>29</v>
      </c>
      <c r="AR7" s="1936" t="s">
        <v>722</v>
      </c>
      <c r="AS7" s="1936" t="s">
        <v>723</v>
      </c>
      <c r="AT7" s="1936" t="s">
        <v>724</v>
      </c>
      <c r="AU7" s="1936" t="s">
        <v>725</v>
      </c>
      <c r="AV7" s="1936" t="s">
        <v>726</v>
      </c>
      <c r="AW7" s="1936" t="s">
        <v>727</v>
      </c>
      <c r="AX7" s="1936" t="s">
        <v>728</v>
      </c>
      <c r="AY7" s="1936" t="s">
        <v>290</v>
      </c>
      <c r="AZ7" s="1936" t="s">
        <v>305</v>
      </c>
      <c r="BA7" s="1936" t="s">
        <v>236</v>
      </c>
      <c r="BB7" s="1936" t="s">
        <v>237</v>
      </c>
      <c r="BC7" s="1936" t="s">
        <v>733</v>
      </c>
      <c r="BD7" s="1936" t="s">
        <v>734</v>
      </c>
      <c r="BE7" s="1936" t="s">
        <v>735</v>
      </c>
      <c r="BF7" s="1936" t="s">
        <v>736</v>
      </c>
      <c r="BG7" s="1936" t="s">
        <v>29</v>
      </c>
      <c r="BH7" s="1936" t="s">
        <v>238</v>
      </c>
      <c r="BI7" s="1936" t="s">
        <v>239</v>
      </c>
      <c r="BJ7" s="1936" t="s">
        <v>240</v>
      </c>
      <c r="BK7" s="1936" t="s">
        <v>741</v>
      </c>
      <c r="BL7" s="1936" t="s">
        <v>742</v>
      </c>
      <c r="BM7" s="1936" t="s">
        <v>743</v>
      </c>
      <c r="BN7" s="1936" t="s">
        <v>744</v>
      </c>
      <c r="BO7" s="1936" t="s">
        <v>63</v>
      </c>
      <c r="BP7" s="1936" t="s">
        <v>241</v>
      </c>
      <c r="BQ7" s="1936" t="s">
        <v>242</v>
      </c>
      <c r="BR7" s="1936" t="s">
        <v>243</v>
      </c>
      <c r="BS7" s="1936" t="s">
        <v>745</v>
      </c>
      <c r="BT7" s="1936" t="s">
        <v>746</v>
      </c>
      <c r="BU7" s="1936" t="s">
        <v>747</v>
      </c>
      <c r="BV7" s="1936" t="s">
        <v>814</v>
      </c>
      <c r="BW7" s="1936" t="s">
        <v>64</v>
      </c>
      <c r="BX7" s="1936" t="s">
        <v>244</v>
      </c>
      <c r="BY7" s="1936" t="s">
        <v>245</v>
      </c>
      <c r="BZ7" s="1936" t="s">
        <v>246</v>
      </c>
      <c r="CA7" s="1936" t="s">
        <v>815</v>
      </c>
      <c r="CB7" s="1936" t="s">
        <v>816</v>
      </c>
      <c r="CC7" s="1936" t="s">
        <v>817</v>
      </c>
      <c r="CD7" s="1936" t="s">
        <v>818</v>
      </c>
      <c r="CE7" s="1936" t="s">
        <v>269</v>
      </c>
      <c r="CF7" s="1936" t="s">
        <v>268</v>
      </c>
      <c r="CG7" s="1936" t="s">
        <v>306</v>
      </c>
      <c r="CH7" s="1936" t="s">
        <v>307</v>
      </c>
      <c r="CI7" s="1936" t="s">
        <v>819</v>
      </c>
      <c r="CJ7" s="1936" t="s">
        <v>820</v>
      </c>
      <c r="CK7" s="1936" t="s">
        <v>821</v>
      </c>
      <c r="CL7" s="1936" t="s">
        <v>822</v>
      </c>
      <c r="CM7" s="1936" t="s">
        <v>270</v>
      </c>
      <c r="CN7" s="1936" t="s">
        <v>247</v>
      </c>
      <c r="CO7" s="1936" t="s">
        <v>452</v>
      </c>
      <c r="CP7" s="1936" t="s">
        <v>453</v>
      </c>
      <c r="CQ7" s="1936" t="s">
        <v>823</v>
      </c>
      <c r="CR7" s="1936" t="s">
        <v>824</v>
      </c>
      <c r="CS7" s="1938" t="s">
        <v>825</v>
      </c>
      <c r="CT7" s="1936" t="s">
        <v>826</v>
      </c>
      <c r="CU7" s="1936" t="s">
        <v>270</v>
      </c>
      <c r="CV7" s="1936" t="s">
        <v>454</v>
      </c>
      <c r="CW7" s="1936" t="s">
        <v>455</v>
      </c>
      <c r="CX7" s="1936" t="s">
        <v>456</v>
      </c>
      <c r="CY7" s="1936" t="s">
        <v>827</v>
      </c>
      <c r="CZ7" s="1936" t="s">
        <v>828</v>
      </c>
      <c r="DA7" s="1936" t="s">
        <v>829</v>
      </c>
      <c r="DB7" s="1936" t="s">
        <v>830</v>
      </c>
      <c r="DC7" s="1936" t="s">
        <v>271</v>
      </c>
      <c r="DD7" s="1936" t="s">
        <v>457</v>
      </c>
      <c r="DE7" s="1936" t="s">
        <v>458</v>
      </c>
      <c r="DF7" s="1936" t="s">
        <v>459</v>
      </c>
      <c r="DG7" s="1936" t="s">
        <v>831</v>
      </c>
      <c r="DH7" s="1936" t="s">
        <v>832</v>
      </c>
      <c r="DI7" s="1936" t="s">
        <v>833</v>
      </c>
      <c r="DJ7" s="1936" t="s">
        <v>834</v>
      </c>
      <c r="DK7" s="1936" t="s">
        <v>835</v>
      </c>
      <c r="DL7" s="1936" t="s">
        <v>836</v>
      </c>
      <c r="DM7" s="1936" t="s">
        <v>837</v>
      </c>
      <c r="DN7" s="1936" t="s">
        <v>838</v>
      </c>
      <c r="DO7" s="1936" t="s">
        <v>839</v>
      </c>
      <c r="DP7" s="1936" t="s">
        <v>840</v>
      </c>
      <c r="DQ7" s="1936" t="s">
        <v>841</v>
      </c>
      <c r="DR7" s="1936" t="s">
        <v>842</v>
      </c>
      <c r="DS7" s="1936" t="s">
        <v>843</v>
      </c>
      <c r="DT7" s="1936" t="s">
        <v>844</v>
      </c>
      <c r="DU7" s="1936" t="s">
        <v>845</v>
      </c>
      <c r="DV7" s="1936" t="s">
        <v>846</v>
      </c>
      <c r="DW7" s="1936" t="s">
        <v>847</v>
      </c>
      <c r="DX7" s="1936" t="s">
        <v>848</v>
      </c>
      <c r="DY7" s="1936" t="s">
        <v>849</v>
      </c>
      <c r="DZ7" s="1936" t="s">
        <v>850</v>
      </c>
      <c r="EA7" s="1936" t="s">
        <v>851</v>
      </c>
      <c r="EB7" s="1936" t="s">
        <v>852</v>
      </c>
      <c r="EC7" s="1936" t="s">
        <v>853</v>
      </c>
      <c r="ED7" s="1936" t="s">
        <v>854</v>
      </c>
      <c r="EE7" s="1936" t="s">
        <v>855</v>
      </c>
      <c r="EF7" s="1936" t="s">
        <v>856</v>
      </c>
      <c r="EG7" s="1936" t="s">
        <v>857</v>
      </c>
      <c r="EH7" s="1936" t="s">
        <v>858</v>
      </c>
      <c r="EI7" s="1936" t="s">
        <v>859</v>
      </c>
      <c r="EJ7" s="1936" t="s">
        <v>860</v>
      </c>
      <c r="EK7" s="1936" t="s">
        <v>861</v>
      </c>
      <c r="EL7" s="1936" t="s">
        <v>862</v>
      </c>
      <c r="EM7" s="1936" t="s">
        <v>863</v>
      </c>
      <c r="EN7" s="1936" t="s">
        <v>864</v>
      </c>
      <c r="EO7" s="1936" t="s">
        <v>865</v>
      </c>
      <c r="EP7" s="1936" t="s">
        <v>866</v>
      </c>
      <c r="EQ7" s="1936" t="s">
        <v>867</v>
      </c>
      <c r="ER7" s="1936" t="s">
        <v>868</v>
      </c>
      <c r="ES7" s="1936" t="s">
        <v>869</v>
      </c>
      <c r="ET7" s="1936" t="s">
        <v>870</v>
      </c>
      <c r="EU7" s="1936" t="s">
        <v>871</v>
      </c>
      <c r="EV7" s="1936" t="s">
        <v>872</v>
      </c>
      <c r="EW7" s="1936" t="s">
        <v>873</v>
      </c>
      <c r="EX7" s="1936" t="s">
        <v>874</v>
      </c>
      <c r="EY7" s="1936" t="s">
        <v>875</v>
      </c>
      <c r="EZ7" s="1936" t="s">
        <v>876</v>
      </c>
      <c r="FA7" s="1936" t="s">
        <v>877</v>
      </c>
      <c r="FB7" s="1936" t="s">
        <v>878</v>
      </c>
      <c r="FC7" s="1936" t="s">
        <v>879</v>
      </c>
      <c r="FD7" s="1936" t="s">
        <v>880</v>
      </c>
      <c r="FE7" s="1936" t="s">
        <v>881</v>
      </c>
      <c r="FF7" s="1936" t="s">
        <v>882</v>
      </c>
      <c r="FG7" s="1936" t="s">
        <v>883</v>
      </c>
      <c r="FH7" s="1936" t="s">
        <v>884</v>
      </c>
      <c r="FI7" s="1936" t="s">
        <v>885</v>
      </c>
      <c r="FJ7" s="1936" t="s">
        <v>886</v>
      </c>
      <c r="FK7" s="1936" t="s">
        <v>887</v>
      </c>
      <c r="FL7" s="1936" t="s">
        <v>888</v>
      </c>
      <c r="FM7" s="1936" t="s">
        <v>889</v>
      </c>
      <c r="FN7" s="1936" t="s">
        <v>890</v>
      </c>
      <c r="FO7" s="1936" t="s">
        <v>891</v>
      </c>
      <c r="FP7" s="1936" t="s">
        <v>892</v>
      </c>
      <c r="FQ7" s="1936" t="s">
        <v>893</v>
      </c>
      <c r="FR7" s="1936" t="s">
        <v>894</v>
      </c>
      <c r="FS7" s="1936" t="s">
        <v>895</v>
      </c>
      <c r="FT7" s="1936" t="s">
        <v>896</v>
      </c>
      <c r="FU7" s="1936" t="s">
        <v>897</v>
      </c>
      <c r="FV7" s="1936" t="s">
        <v>890</v>
      </c>
      <c r="FW7" s="1936" t="s">
        <v>891</v>
      </c>
      <c r="FX7" s="1936" t="s">
        <v>892</v>
      </c>
      <c r="FY7" s="1936" t="s">
        <v>893</v>
      </c>
      <c r="FZ7" s="1936" t="s">
        <v>894</v>
      </c>
      <c r="GA7" s="1936" t="s">
        <v>895</v>
      </c>
      <c r="GB7" s="1936" t="s">
        <v>896</v>
      </c>
      <c r="GC7" s="1936" t="s">
        <v>897</v>
      </c>
      <c r="GD7" s="1936" t="s">
        <v>890</v>
      </c>
      <c r="GE7" s="1936" t="s">
        <v>891</v>
      </c>
      <c r="GF7" s="1936" t="s">
        <v>892</v>
      </c>
      <c r="GG7" s="1936" t="s">
        <v>893</v>
      </c>
      <c r="GH7" s="1936" t="s">
        <v>894</v>
      </c>
      <c r="GI7" s="1936" t="s">
        <v>895</v>
      </c>
      <c r="GJ7" s="1936" t="s">
        <v>896</v>
      </c>
      <c r="GK7" s="1936" t="s">
        <v>897</v>
      </c>
      <c r="GL7" s="1936" t="s">
        <v>890</v>
      </c>
      <c r="GM7" s="1936" t="s">
        <v>891</v>
      </c>
      <c r="GN7" s="1936" t="s">
        <v>892</v>
      </c>
      <c r="GO7" s="1936" t="s">
        <v>893</v>
      </c>
      <c r="GP7" s="1936" t="s">
        <v>894</v>
      </c>
      <c r="GQ7" s="1936" t="s">
        <v>895</v>
      </c>
      <c r="GR7" s="1936" t="s">
        <v>896</v>
      </c>
      <c r="GS7" s="1936" t="s">
        <v>897</v>
      </c>
      <c r="GT7" s="1936" t="s">
        <v>890</v>
      </c>
      <c r="GU7" s="1936" t="s">
        <v>891</v>
      </c>
      <c r="GV7" s="1936" t="s">
        <v>892</v>
      </c>
      <c r="GW7" s="1936" t="s">
        <v>893</v>
      </c>
      <c r="GX7" s="1936" t="s">
        <v>894</v>
      </c>
      <c r="GY7" s="1936" t="s">
        <v>895</v>
      </c>
      <c r="GZ7" s="1936" t="s">
        <v>896</v>
      </c>
      <c r="HA7" s="1936" t="s">
        <v>897</v>
      </c>
      <c r="HB7" s="1936" t="s">
        <v>890</v>
      </c>
      <c r="HC7" s="1936" t="s">
        <v>891</v>
      </c>
      <c r="HD7" s="1936" t="s">
        <v>892</v>
      </c>
      <c r="HE7" s="1936" t="s">
        <v>893</v>
      </c>
      <c r="HF7" s="1936" t="s">
        <v>894</v>
      </c>
      <c r="HG7" s="1936" t="s">
        <v>895</v>
      </c>
      <c r="HH7" s="1936" t="s">
        <v>896</v>
      </c>
      <c r="HI7" s="1936" t="s">
        <v>897</v>
      </c>
      <c r="HJ7" s="1936" t="s">
        <v>890</v>
      </c>
      <c r="HK7" s="1936" t="s">
        <v>891</v>
      </c>
      <c r="HL7" s="1936" t="s">
        <v>892</v>
      </c>
      <c r="HM7" s="1936" t="s">
        <v>893</v>
      </c>
      <c r="HN7" s="1936" t="s">
        <v>894</v>
      </c>
      <c r="HO7" s="1936" t="s">
        <v>895</v>
      </c>
      <c r="HP7" s="1936" t="s">
        <v>896</v>
      </c>
      <c r="HQ7" s="1936" t="s">
        <v>897</v>
      </c>
      <c r="HR7" s="1936"/>
      <c r="HS7" s="1936"/>
      <c r="HT7" s="1936"/>
      <c r="HU7" s="1936"/>
      <c r="HV7" s="1936"/>
      <c r="HW7" s="1936"/>
      <c r="HX7" s="1936"/>
      <c r="HY7" s="1936"/>
      <c r="HZ7" s="1936" t="s">
        <v>271</v>
      </c>
      <c r="IA7" s="1936" t="s">
        <v>272</v>
      </c>
      <c r="IB7" s="1936" t="s">
        <v>308</v>
      </c>
      <c r="IC7" s="1936" t="s">
        <v>309</v>
      </c>
      <c r="ID7" s="1936" t="s">
        <v>310</v>
      </c>
      <c r="IE7" s="1936" t="s">
        <v>898</v>
      </c>
      <c r="IF7" s="1936" t="s">
        <v>899</v>
      </c>
      <c r="IG7" s="1938" t="s">
        <v>273</v>
      </c>
    </row>
    <row r="8" spans="1:241" s="36" customFormat="1" ht="26.25" customHeight="1" x14ac:dyDescent="0.25">
      <c r="A8" s="178" t="s">
        <v>575</v>
      </c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3"/>
      <c r="AF8" s="583"/>
      <c r="AG8" s="583"/>
      <c r="AH8" s="583"/>
      <c r="AI8" s="583"/>
      <c r="AJ8" s="583"/>
      <c r="AK8" s="583"/>
      <c r="AL8" s="583"/>
      <c r="AM8" s="583"/>
      <c r="AN8" s="583"/>
      <c r="AO8" s="583"/>
      <c r="AP8" s="583"/>
      <c r="AQ8" s="583"/>
      <c r="AR8" s="583"/>
      <c r="AS8" s="583"/>
      <c r="AT8" s="583"/>
      <c r="AU8" s="583"/>
      <c r="AV8" s="583"/>
      <c r="AW8" s="583"/>
      <c r="AX8" s="583"/>
      <c r="AY8" s="583"/>
      <c r="AZ8" s="583"/>
      <c r="BA8" s="583"/>
      <c r="BB8" s="583"/>
      <c r="BC8" s="583"/>
      <c r="BD8" s="583"/>
      <c r="BE8" s="583"/>
      <c r="BF8" s="583"/>
      <c r="BG8" s="583"/>
      <c r="BH8" s="583"/>
      <c r="BI8" s="583"/>
      <c r="BJ8" s="583"/>
      <c r="BK8" s="583"/>
      <c r="BL8" s="583"/>
      <c r="BM8" s="583"/>
      <c r="BN8" s="583"/>
      <c r="BO8" s="583"/>
      <c r="BP8" s="583"/>
      <c r="BQ8" s="583"/>
      <c r="BR8" s="583"/>
      <c r="BS8" s="583"/>
      <c r="BT8" s="583"/>
      <c r="BU8" s="583"/>
      <c r="BV8" s="583"/>
      <c r="BW8" s="583"/>
      <c r="BX8" s="583"/>
      <c r="BY8" s="583"/>
      <c r="BZ8" s="583"/>
      <c r="CA8" s="583"/>
      <c r="CB8" s="583"/>
      <c r="CC8" s="583"/>
      <c r="CD8" s="583"/>
      <c r="CE8" s="583"/>
      <c r="CF8" s="583"/>
      <c r="CG8" s="583"/>
      <c r="CH8" s="583"/>
      <c r="CI8" s="583"/>
      <c r="CJ8" s="583"/>
      <c r="CK8" s="583"/>
      <c r="CL8" s="583"/>
      <c r="CM8" s="583"/>
      <c r="CN8" s="583"/>
      <c r="CO8" s="583"/>
      <c r="CP8" s="583"/>
      <c r="CQ8" s="583"/>
      <c r="CR8" s="583"/>
      <c r="CS8" s="583"/>
      <c r="CT8" s="583"/>
      <c r="CU8" s="583"/>
      <c r="CV8" s="583"/>
      <c r="CW8" s="583"/>
      <c r="CX8" s="583"/>
      <c r="CY8" s="583"/>
      <c r="CZ8" s="583"/>
      <c r="DA8" s="583"/>
      <c r="DB8" s="583"/>
      <c r="DC8" s="583"/>
      <c r="DD8" s="583"/>
      <c r="DE8" s="583"/>
      <c r="DF8" s="583"/>
      <c r="DG8" s="583"/>
      <c r="DH8" s="583"/>
      <c r="DI8" s="583"/>
      <c r="DJ8" s="583"/>
      <c r="DK8" s="583"/>
      <c r="DL8" s="583"/>
      <c r="DM8" s="583"/>
      <c r="DN8" s="583"/>
      <c r="DO8" s="583"/>
      <c r="DP8" s="583"/>
      <c r="DQ8" s="583"/>
      <c r="DR8" s="583"/>
      <c r="DS8" s="583"/>
      <c r="DT8" s="583"/>
      <c r="DU8" s="583"/>
      <c r="DV8" s="583"/>
      <c r="DW8" s="583"/>
      <c r="DX8" s="583"/>
      <c r="DY8" s="583"/>
      <c r="DZ8" s="583"/>
      <c r="EA8" s="583"/>
      <c r="EB8" s="583"/>
      <c r="EC8" s="583"/>
      <c r="ED8" s="583"/>
      <c r="EE8" s="583"/>
      <c r="EF8" s="583"/>
      <c r="EG8" s="583"/>
      <c r="EH8" s="603"/>
      <c r="EI8" s="583"/>
      <c r="EJ8" s="583"/>
      <c r="EK8" s="583"/>
      <c r="EL8" s="583"/>
      <c r="EM8" s="583"/>
      <c r="EN8" s="583"/>
      <c r="EO8" s="583"/>
      <c r="EP8" s="603"/>
      <c r="EQ8" s="583"/>
      <c r="ER8" s="583"/>
      <c r="ES8" s="583"/>
      <c r="ET8" s="583"/>
      <c r="EU8" s="583"/>
      <c r="EV8" s="583"/>
      <c r="EW8" s="583"/>
      <c r="EX8" s="603"/>
      <c r="EY8" s="583"/>
      <c r="EZ8" s="583"/>
      <c r="FA8" s="583"/>
      <c r="FB8" s="583"/>
      <c r="FC8" s="583"/>
      <c r="FD8" s="583"/>
      <c r="FE8" s="583"/>
      <c r="FF8" s="603"/>
      <c r="FG8" s="583"/>
      <c r="FH8" s="583"/>
      <c r="FI8" s="583"/>
      <c r="FJ8" s="583"/>
      <c r="FK8" s="583"/>
      <c r="FL8" s="583"/>
      <c r="FM8" s="583"/>
      <c r="FN8" s="603"/>
      <c r="FO8" s="583"/>
      <c r="FP8" s="583"/>
      <c r="FQ8" s="583"/>
      <c r="FR8" s="583"/>
      <c r="FS8" s="583"/>
      <c r="FT8" s="583"/>
      <c r="FU8" s="583"/>
      <c r="FV8" s="603"/>
      <c r="FW8" s="583"/>
      <c r="FX8" s="583"/>
      <c r="FY8" s="583"/>
      <c r="FZ8" s="583"/>
      <c r="GA8" s="583"/>
      <c r="GB8" s="583"/>
      <c r="GC8" s="583"/>
      <c r="GD8" s="603"/>
      <c r="GE8" s="583"/>
      <c r="GF8" s="583"/>
      <c r="GG8" s="583"/>
      <c r="GH8" s="583"/>
      <c r="GI8" s="583"/>
      <c r="GJ8" s="583"/>
      <c r="GK8" s="583"/>
      <c r="GL8" s="603"/>
      <c r="GM8" s="583"/>
      <c r="GN8" s="583"/>
      <c r="GO8" s="583"/>
      <c r="GP8" s="583"/>
      <c r="GQ8" s="583"/>
      <c r="GR8" s="583"/>
      <c r="GS8" s="583"/>
      <c r="GT8" s="603"/>
      <c r="GU8" s="583"/>
      <c r="GV8" s="583"/>
      <c r="GW8" s="583"/>
      <c r="GX8" s="583"/>
      <c r="GY8" s="583"/>
      <c r="GZ8" s="583"/>
      <c r="HA8" s="583"/>
      <c r="HB8" s="603"/>
      <c r="HC8" s="583"/>
      <c r="HD8" s="583"/>
      <c r="HE8" s="583"/>
      <c r="HF8" s="583"/>
      <c r="HG8" s="583"/>
      <c r="HH8" s="583"/>
      <c r="HI8" s="583"/>
      <c r="HJ8" s="535"/>
      <c r="HK8" s="583"/>
      <c r="HL8" s="583"/>
      <c r="HM8" s="583"/>
      <c r="HN8" s="583"/>
      <c r="HO8" s="583"/>
      <c r="HP8" s="583"/>
      <c r="HQ8" s="583"/>
      <c r="HR8" s="598"/>
      <c r="HS8" s="598"/>
      <c r="HT8" s="598"/>
      <c r="HU8" s="598"/>
      <c r="HV8" s="538"/>
      <c r="HW8" s="598"/>
      <c r="HX8" s="538"/>
      <c r="HY8" s="583"/>
      <c r="HZ8" s="598"/>
      <c r="IA8" s="598"/>
      <c r="IB8" s="598"/>
      <c r="IC8" s="598"/>
      <c r="ID8" s="598"/>
      <c r="IE8" s="598"/>
      <c r="IF8" s="598"/>
      <c r="IG8" s="598"/>
    </row>
    <row r="9" spans="1:241" s="5" customFormat="1" hidden="1" x14ac:dyDescent="0.25">
      <c r="A9" s="48" t="s">
        <v>358</v>
      </c>
      <c r="B9" s="574"/>
      <c r="C9" s="574"/>
      <c r="D9" s="574"/>
      <c r="E9" s="607"/>
      <c r="F9" s="574">
        <v>0</v>
      </c>
      <c r="G9" s="574"/>
      <c r="H9" s="574"/>
      <c r="I9" s="574"/>
      <c r="J9" s="573"/>
      <c r="K9" s="573"/>
      <c r="L9" s="573"/>
      <c r="M9" s="607"/>
      <c r="N9" s="573">
        <v>0</v>
      </c>
      <c r="O9" s="573"/>
      <c r="P9" s="573"/>
      <c r="Q9" s="573"/>
      <c r="R9" s="573"/>
      <c r="S9" s="573"/>
      <c r="T9" s="573"/>
      <c r="U9" s="607"/>
      <c r="V9" s="573">
        <v>0</v>
      </c>
      <c r="W9" s="573"/>
      <c r="X9" s="573"/>
      <c r="Y9" s="573"/>
      <c r="Z9" s="573"/>
      <c r="AA9" s="573"/>
      <c r="AB9" s="573"/>
      <c r="AC9" s="607"/>
      <c r="AD9" s="573">
        <v>0</v>
      </c>
      <c r="AE9" s="573"/>
      <c r="AF9" s="573"/>
      <c r="AG9" s="573"/>
      <c r="AH9" s="573"/>
      <c r="AI9" s="573"/>
      <c r="AJ9" s="573"/>
      <c r="AK9" s="607"/>
      <c r="AL9" s="573">
        <v>0</v>
      </c>
      <c r="AM9" s="573"/>
      <c r="AN9" s="573"/>
      <c r="AO9" s="573"/>
      <c r="AP9" s="573"/>
      <c r="AQ9" s="573"/>
      <c r="AR9" s="573"/>
      <c r="AS9" s="607"/>
      <c r="AT9" s="573">
        <v>0</v>
      </c>
      <c r="AU9" s="573"/>
      <c r="AV9" s="573"/>
      <c r="AW9" s="573"/>
      <c r="AX9" s="573"/>
      <c r="AY9" s="573"/>
      <c r="AZ9" s="573"/>
      <c r="BA9" s="607"/>
      <c r="BB9" s="573">
        <v>0</v>
      </c>
      <c r="BC9" s="573"/>
      <c r="BD9" s="573"/>
      <c r="BE9" s="573"/>
      <c r="BF9" s="573"/>
      <c r="BG9" s="573"/>
      <c r="BH9" s="573"/>
      <c r="BI9" s="607"/>
      <c r="BJ9" s="573">
        <v>0</v>
      </c>
      <c r="BK9" s="573"/>
      <c r="BL9" s="573"/>
      <c r="BM9" s="573"/>
      <c r="BN9" s="573"/>
      <c r="BO9" s="573"/>
      <c r="BP9" s="573"/>
      <c r="BQ9" s="607"/>
      <c r="BR9" s="573">
        <v>0</v>
      </c>
      <c r="BS9" s="573"/>
      <c r="BT9" s="573"/>
      <c r="BU9" s="573"/>
      <c r="BV9" s="573"/>
      <c r="BW9" s="573"/>
      <c r="BX9" s="573"/>
      <c r="BY9" s="607"/>
      <c r="BZ9" s="573">
        <v>0</v>
      </c>
      <c r="CA9" s="573"/>
      <c r="CB9" s="573"/>
      <c r="CC9" s="573"/>
      <c r="CD9" s="573"/>
      <c r="CE9" s="573"/>
      <c r="CF9" s="573"/>
      <c r="CG9" s="607"/>
      <c r="CH9" s="573">
        <v>0</v>
      </c>
      <c r="CI9" s="573"/>
      <c r="CJ9" s="573"/>
      <c r="CK9" s="573"/>
      <c r="CL9" s="573"/>
      <c r="CM9" s="573"/>
      <c r="CN9" s="573"/>
      <c r="CO9" s="607"/>
      <c r="CP9" s="573">
        <v>0</v>
      </c>
      <c r="CQ9" s="573"/>
      <c r="CR9" s="573"/>
      <c r="CS9" s="573"/>
      <c r="CT9" s="573"/>
      <c r="CU9" s="573"/>
      <c r="CV9" s="573"/>
      <c r="CW9" s="607"/>
      <c r="CX9" s="573">
        <v>0</v>
      </c>
      <c r="CY9" s="573"/>
      <c r="CZ9" s="573"/>
      <c r="DA9" s="573"/>
      <c r="DB9" s="573"/>
      <c r="DC9" s="573"/>
      <c r="DD9" s="573"/>
      <c r="DE9" s="607"/>
      <c r="DF9" s="573">
        <v>0</v>
      </c>
      <c r="DG9" s="573"/>
      <c r="DH9" s="573"/>
      <c r="DI9" s="573"/>
      <c r="DJ9" s="573"/>
      <c r="DK9" s="573"/>
      <c r="DL9" s="573"/>
      <c r="DM9" s="607"/>
      <c r="DN9" s="573">
        <v>0</v>
      </c>
      <c r="DO9" s="573"/>
      <c r="DP9" s="573"/>
      <c r="DQ9" s="573"/>
      <c r="DR9" s="573"/>
      <c r="DS9" s="573"/>
      <c r="DT9" s="573"/>
      <c r="DU9" s="607"/>
      <c r="DV9" s="573">
        <v>0</v>
      </c>
      <c r="DW9" s="573"/>
      <c r="DX9" s="573"/>
      <c r="DY9" s="573"/>
      <c r="DZ9" s="573"/>
      <c r="EA9" s="573"/>
      <c r="EB9" s="573"/>
      <c r="EC9" s="607"/>
      <c r="ED9" s="573">
        <v>0</v>
      </c>
      <c r="EE9" s="573"/>
      <c r="EF9" s="573"/>
      <c r="EG9" s="573"/>
      <c r="EH9" s="536"/>
      <c r="EI9" s="574"/>
      <c r="EJ9" s="574"/>
      <c r="EK9" s="607"/>
      <c r="EL9" s="574">
        <v>0</v>
      </c>
      <c r="EM9" s="574"/>
      <c r="EN9" s="574"/>
      <c r="EO9" s="574"/>
      <c r="EP9" s="536"/>
      <c r="EQ9" s="574"/>
      <c r="ER9" s="574"/>
      <c r="ES9" s="607"/>
      <c r="ET9" s="574">
        <v>0</v>
      </c>
      <c r="EU9" s="574"/>
      <c r="EV9" s="574"/>
      <c r="EW9" s="574"/>
      <c r="EX9" s="536"/>
      <c r="EY9" s="574"/>
      <c r="EZ9" s="574"/>
      <c r="FA9" s="607"/>
      <c r="FB9" s="574">
        <v>0</v>
      </c>
      <c r="FC9" s="574"/>
      <c r="FD9" s="574"/>
      <c r="FE9" s="574"/>
      <c r="FF9" s="536"/>
      <c r="FG9" s="574"/>
      <c r="FH9" s="574"/>
      <c r="FI9" s="607"/>
      <c r="FJ9" s="574">
        <v>0</v>
      </c>
      <c r="FK9" s="574"/>
      <c r="FL9" s="574"/>
      <c r="FM9" s="574"/>
      <c r="FN9" s="536"/>
      <c r="FO9" s="574"/>
      <c r="FP9" s="574"/>
      <c r="FQ9" s="607"/>
      <c r="FR9" s="574">
        <v>0</v>
      </c>
      <c r="FS9" s="574"/>
      <c r="FT9" s="574"/>
      <c r="FU9" s="574"/>
      <c r="FV9" s="536"/>
      <c r="FW9" s="574"/>
      <c r="FX9" s="574"/>
      <c r="FY9" s="607"/>
      <c r="FZ9" s="574">
        <v>0</v>
      </c>
      <c r="GA9" s="574"/>
      <c r="GB9" s="574"/>
      <c r="GC9" s="574"/>
      <c r="GD9" s="536"/>
      <c r="GE9" s="574"/>
      <c r="GF9" s="574"/>
      <c r="GG9" s="607"/>
      <c r="GH9" s="574">
        <v>0</v>
      </c>
      <c r="GI9" s="574"/>
      <c r="GJ9" s="574"/>
      <c r="GK9" s="574"/>
      <c r="GL9" s="536"/>
      <c r="GM9" s="574"/>
      <c r="GN9" s="574"/>
      <c r="GO9" s="607"/>
      <c r="GP9" s="574">
        <v>0</v>
      </c>
      <c r="GQ9" s="574"/>
      <c r="GR9" s="574"/>
      <c r="GS9" s="574"/>
      <c r="GT9" s="536"/>
      <c r="GU9" s="574"/>
      <c r="GV9" s="574"/>
      <c r="GW9" s="607"/>
      <c r="GX9" s="574">
        <v>0</v>
      </c>
      <c r="GY9" s="574"/>
      <c r="GZ9" s="574"/>
      <c r="HA9" s="574"/>
      <c r="HB9" s="536"/>
      <c r="HC9" s="574"/>
      <c r="HD9" s="574"/>
      <c r="HE9" s="607"/>
      <c r="HF9" s="574">
        <v>0</v>
      </c>
      <c r="HG9" s="574"/>
      <c r="HH9" s="574"/>
      <c r="HI9" s="574"/>
      <c r="HJ9" s="536"/>
      <c r="HK9" s="574"/>
      <c r="HL9" s="574"/>
      <c r="HM9" s="607"/>
      <c r="HN9" s="574">
        <v>0</v>
      </c>
      <c r="HO9" s="574"/>
      <c r="HP9" s="574"/>
      <c r="HQ9" s="574"/>
      <c r="HR9" s="634"/>
      <c r="HS9" s="634"/>
      <c r="HT9" s="634"/>
      <c r="HU9" s="634"/>
      <c r="HV9" s="559"/>
      <c r="HW9" s="634"/>
      <c r="HX9" s="559"/>
      <c r="HY9" s="574"/>
      <c r="HZ9" s="634"/>
      <c r="IA9" s="634"/>
      <c r="IB9" s="634"/>
      <c r="IC9" s="634"/>
      <c r="ID9" s="634"/>
      <c r="IE9" s="634"/>
      <c r="IF9" s="634"/>
      <c r="IG9" s="598"/>
    </row>
    <row r="10" spans="1:241" s="5" customFormat="1" ht="15" customHeight="1" x14ac:dyDescent="0.25">
      <c r="A10" s="48" t="s">
        <v>358</v>
      </c>
      <c r="B10" s="574"/>
      <c r="C10" s="574"/>
      <c r="D10" s="574"/>
      <c r="E10" s="607"/>
      <c r="F10" s="574">
        <v>0</v>
      </c>
      <c r="G10" s="574"/>
      <c r="H10" s="574"/>
      <c r="I10" s="574">
        <v>0</v>
      </c>
      <c r="J10" s="573"/>
      <c r="K10" s="573">
        <v>8218344</v>
      </c>
      <c r="L10" s="573"/>
      <c r="M10" s="607"/>
      <c r="N10" s="573">
        <v>0</v>
      </c>
      <c r="O10" s="573"/>
      <c r="P10" s="573"/>
      <c r="Q10" s="573">
        <v>8218344</v>
      </c>
      <c r="R10" s="573"/>
      <c r="S10" s="573"/>
      <c r="T10" s="573"/>
      <c r="U10" s="607"/>
      <c r="V10" s="573">
        <v>0</v>
      </c>
      <c r="W10" s="573"/>
      <c r="X10" s="573"/>
      <c r="Y10" s="573">
        <v>0</v>
      </c>
      <c r="Z10" s="573"/>
      <c r="AA10" s="573"/>
      <c r="AB10" s="573"/>
      <c r="AC10" s="607"/>
      <c r="AD10" s="573">
        <v>0</v>
      </c>
      <c r="AE10" s="573"/>
      <c r="AF10" s="573"/>
      <c r="AG10" s="573">
        <v>0</v>
      </c>
      <c r="AH10" s="573"/>
      <c r="AI10" s="573"/>
      <c r="AJ10" s="573">
        <v>0</v>
      </c>
      <c r="AK10" s="607"/>
      <c r="AL10" s="573">
        <v>0</v>
      </c>
      <c r="AM10" s="573"/>
      <c r="AN10" s="573"/>
      <c r="AO10" s="573">
        <v>0</v>
      </c>
      <c r="AP10" s="573"/>
      <c r="AQ10" s="573"/>
      <c r="AR10" s="573"/>
      <c r="AS10" s="607"/>
      <c r="AT10" s="573">
        <v>0</v>
      </c>
      <c r="AU10" s="573"/>
      <c r="AV10" s="573"/>
      <c r="AW10" s="573">
        <v>0</v>
      </c>
      <c r="AX10" s="573"/>
      <c r="AY10" s="573">
        <v>33840903</v>
      </c>
      <c r="AZ10" s="573"/>
      <c r="BA10" s="607"/>
      <c r="BB10" s="573">
        <v>0</v>
      </c>
      <c r="BC10" s="573"/>
      <c r="BD10" s="573"/>
      <c r="BE10" s="573">
        <v>33840903</v>
      </c>
      <c r="BF10" s="573"/>
      <c r="BG10" s="573"/>
      <c r="BH10" s="573"/>
      <c r="BI10" s="607"/>
      <c r="BJ10" s="573">
        <v>0</v>
      </c>
      <c r="BK10" s="573"/>
      <c r="BL10" s="573"/>
      <c r="BM10" s="573">
        <v>0</v>
      </c>
      <c r="BN10" s="573"/>
      <c r="BO10" s="573"/>
      <c r="BP10" s="573"/>
      <c r="BQ10" s="607"/>
      <c r="BR10" s="573">
        <v>0</v>
      </c>
      <c r="BS10" s="573"/>
      <c r="BT10" s="573"/>
      <c r="BU10" s="573">
        <v>0</v>
      </c>
      <c r="BV10" s="573"/>
      <c r="BW10" s="573"/>
      <c r="BX10" s="573"/>
      <c r="BY10" s="607"/>
      <c r="BZ10" s="573">
        <v>0</v>
      </c>
      <c r="CA10" s="573"/>
      <c r="CB10" s="573"/>
      <c r="CC10" s="573">
        <v>0</v>
      </c>
      <c r="CD10" s="573"/>
      <c r="CE10" s="573"/>
      <c r="CF10" s="573"/>
      <c r="CG10" s="607"/>
      <c r="CH10" s="573">
        <v>0</v>
      </c>
      <c r="CI10" s="573"/>
      <c r="CJ10" s="573"/>
      <c r="CK10" s="573">
        <v>0</v>
      </c>
      <c r="CL10" s="573"/>
      <c r="CM10" s="573"/>
      <c r="CN10" s="573"/>
      <c r="CO10" s="607"/>
      <c r="CP10" s="573">
        <v>0</v>
      </c>
      <c r="CQ10" s="573"/>
      <c r="CR10" s="573"/>
      <c r="CS10" s="573">
        <v>0</v>
      </c>
      <c r="CT10" s="573"/>
      <c r="CU10" s="573"/>
      <c r="CV10" s="573"/>
      <c r="CW10" s="607"/>
      <c r="CX10" s="573">
        <v>0</v>
      </c>
      <c r="CY10" s="573"/>
      <c r="CZ10" s="573"/>
      <c r="DA10" s="573">
        <v>0</v>
      </c>
      <c r="DB10" s="573"/>
      <c r="DC10" s="573"/>
      <c r="DD10" s="573"/>
      <c r="DE10" s="607"/>
      <c r="DF10" s="573">
        <v>0</v>
      </c>
      <c r="DG10" s="573"/>
      <c r="DH10" s="573"/>
      <c r="DI10" s="573">
        <v>0</v>
      </c>
      <c r="DJ10" s="573"/>
      <c r="DK10" s="573"/>
      <c r="DL10" s="573"/>
      <c r="DM10" s="607"/>
      <c r="DN10" s="573">
        <v>0</v>
      </c>
      <c r="DO10" s="573"/>
      <c r="DP10" s="573"/>
      <c r="DQ10" s="573">
        <v>0</v>
      </c>
      <c r="DR10" s="573"/>
      <c r="DS10" s="573"/>
      <c r="DT10" s="573"/>
      <c r="DU10" s="607"/>
      <c r="DV10" s="573">
        <v>0</v>
      </c>
      <c r="DW10" s="573"/>
      <c r="DX10" s="573"/>
      <c r="DY10" s="573">
        <v>0</v>
      </c>
      <c r="DZ10" s="573"/>
      <c r="EA10" s="573"/>
      <c r="EB10" s="573"/>
      <c r="EC10" s="607"/>
      <c r="ED10" s="573">
        <v>0</v>
      </c>
      <c r="EE10" s="573"/>
      <c r="EF10" s="573"/>
      <c r="EG10" s="573">
        <v>0</v>
      </c>
      <c r="EH10" s="536"/>
      <c r="EI10" s="574"/>
      <c r="EJ10" s="574"/>
      <c r="EK10" s="607"/>
      <c r="EL10" s="574">
        <v>0</v>
      </c>
      <c r="EM10" s="574"/>
      <c r="EN10" s="574"/>
      <c r="EO10" s="574">
        <v>0</v>
      </c>
      <c r="EP10" s="536"/>
      <c r="EQ10" s="574"/>
      <c r="ER10" s="574"/>
      <c r="ES10" s="607"/>
      <c r="ET10" s="574">
        <v>0</v>
      </c>
      <c r="EU10" s="574"/>
      <c r="EV10" s="574"/>
      <c r="EW10" s="574">
        <v>0</v>
      </c>
      <c r="EX10" s="536"/>
      <c r="EY10" s="574"/>
      <c r="EZ10" s="574"/>
      <c r="FA10" s="607"/>
      <c r="FB10" s="574">
        <v>0</v>
      </c>
      <c r="FC10" s="574"/>
      <c r="FD10" s="574"/>
      <c r="FE10" s="574">
        <v>0</v>
      </c>
      <c r="FF10" s="536"/>
      <c r="FG10" s="574"/>
      <c r="FH10" s="574"/>
      <c r="FI10" s="607"/>
      <c r="FJ10" s="574">
        <v>0</v>
      </c>
      <c r="FK10" s="574"/>
      <c r="FL10" s="574"/>
      <c r="FM10" s="574">
        <v>0</v>
      </c>
      <c r="FN10" s="536"/>
      <c r="FO10" s="574"/>
      <c r="FP10" s="574"/>
      <c r="FQ10" s="607"/>
      <c r="FR10" s="574">
        <v>0</v>
      </c>
      <c r="FS10" s="574"/>
      <c r="FT10" s="574"/>
      <c r="FU10" s="574">
        <v>0</v>
      </c>
      <c r="FV10" s="536"/>
      <c r="FW10" s="574"/>
      <c r="FX10" s="574"/>
      <c r="FY10" s="607"/>
      <c r="FZ10" s="574">
        <v>0</v>
      </c>
      <c r="GA10" s="574"/>
      <c r="GB10" s="574"/>
      <c r="GC10" s="574">
        <v>0</v>
      </c>
      <c r="GD10" s="536"/>
      <c r="GE10" s="574"/>
      <c r="GF10" s="574"/>
      <c r="GG10" s="607"/>
      <c r="GH10" s="574">
        <v>0</v>
      </c>
      <c r="GI10" s="574"/>
      <c r="GJ10" s="574"/>
      <c r="GK10" s="574">
        <v>0</v>
      </c>
      <c r="GL10" s="536"/>
      <c r="GM10" s="574"/>
      <c r="GN10" s="574"/>
      <c r="GO10" s="607"/>
      <c r="GP10" s="574">
        <v>0</v>
      </c>
      <c r="GQ10" s="574"/>
      <c r="GR10" s="574"/>
      <c r="GS10" s="574">
        <v>0</v>
      </c>
      <c r="GT10" s="536"/>
      <c r="GU10" s="574"/>
      <c r="GV10" s="574"/>
      <c r="GW10" s="607"/>
      <c r="GX10" s="574">
        <v>0</v>
      </c>
      <c r="GY10" s="574"/>
      <c r="GZ10" s="574"/>
      <c r="HA10" s="574">
        <v>0</v>
      </c>
      <c r="HB10" s="536"/>
      <c r="HC10" s="574"/>
      <c r="HD10" s="574"/>
      <c r="HE10" s="607"/>
      <c r="HF10" s="574">
        <v>0</v>
      </c>
      <c r="HG10" s="574"/>
      <c r="HH10" s="574"/>
      <c r="HI10" s="574">
        <v>0</v>
      </c>
      <c r="HJ10" s="573">
        <v>236733719</v>
      </c>
      <c r="HK10" s="574"/>
      <c r="HL10" s="574"/>
      <c r="HM10" s="607"/>
      <c r="HN10" s="574">
        <v>0</v>
      </c>
      <c r="HO10" s="574"/>
      <c r="HP10" s="574"/>
      <c r="HQ10" s="574">
        <v>-236733719</v>
      </c>
      <c r="HR10" s="538">
        <v>236733719</v>
      </c>
      <c r="HS10" s="538">
        <v>42059247</v>
      </c>
      <c r="HT10" s="538">
        <v>0</v>
      </c>
      <c r="HU10" s="538">
        <v>0</v>
      </c>
      <c r="HV10" s="559">
        <v>0</v>
      </c>
      <c r="HW10" s="538">
        <v>0</v>
      </c>
      <c r="HX10" s="559"/>
      <c r="HY10" s="574">
        <v>-194674472</v>
      </c>
      <c r="HZ10" s="634">
        <v>236733719</v>
      </c>
      <c r="IA10" s="634">
        <v>269782465</v>
      </c>
      <c r="IB10" s="634">
        <v>0</v>
      </c>
      <c r="IC10" s="609">
        <v>0</v>
      </c>
      <c r="ID10" s="634">
        <v>0</v>
      </c>
      <c r="IE10" s="634">
        <v>0</v>
      </c>
      <c r="IF10" s="634"/>
      <c r="IG10" s="598">
        <v>33048746</v>
      </c>
    </row>
    <row r="11" spans="1:241" s="5" customFormat="1" ht="15" hidden="1" customHeight="1" x14ac:dyDescent="0.25">
      <c r="A11" s="48" t="s">
        <v>445</v>
      </c>
      <c r="B11" s="573"/>
      <c r="C11" s="573"/>
      <c r="D11" s="573"/>
      <c r="E11" s="607"/>
      <c r="F11" s="574">
        <v>0</v>
      </c>
      <c r="G11" s="573"/>
      <c r="H11" s="574"/>
      <c r="I11" s="574">
        <v>0</v>
      </c>
      <c r="J11" s="574"/>
      <c r="K11" s="574"/>
      <c r="L11" s="574">
        <v>0</v>
      </c>
      <c r="M11" s="607"/>
      <c r="N11" s="573">
        <v>0</v>
      </c>
      <c r="O11" s="574"/>
      <c r="P11" s="573"/>
      <c r="Q11" s="573">
        <v>0</v>
      </c>
      <c r="R11" s="574"/>
      <c r="S11" s="574"/>
      <c r="T11" s="574"/>
      <c r="U11" s="607"/>
      <c r="V11" s="573">
        <v>0</v>
      </c>
      <c r="W11" s="574"/>
      <c r="X11" s="573"/>
      <c r="Y11" s="573">
        <v>0</v>
      </c>
      <c r="Z11" s="574"/>
      <c r="AA11" s="574"/>
      <c r="AB11" s="574"/>
      <c r="AC11" s="607"/>
      <c r="AD11" s="573">
        <v>0</v>
      </c>
      <c r="AE11" s="574"/>
      <c r="AF11" s="573"/>
      <c r="AG11" s="573">
        <v>0</v>
      </c>
      <c r="AH11" s="574"/>
      <c r="AI11" s="574"/>
      <c r="AJ11" s="574">
        <v>0</v>
      </c>
      <c r="AK11" s="607"/>
      <c r="AL11" s="573">
        <v>0</v>
      </c>
      <c r="AM11" s="574"/>
      <c r="AN11" s="573"/>
      <c r="AO11" s="573">
        <v>0</v>
      </c>
      <c r="AP11" s="574"/>
      <c r="AQ11" s="574"/>
      <c r="AR11" s="574"/>
      <c r="AS11" s="607"/>
      <c r="AT11" s="573">
        <v>0</v>
      </c>
      <c r="AU11" s="574"/>
      <c r="AV11" s="573"/>
      <c r="AW11" s="573">
        <v>0</v>
      </c>
      <c r="AX11" s="574"/>
      <c r="AY11" s="574"/>
      <c r="AZ11" s="574"/>
      <c r="BA11" s="607"/>
      <c r="BB11" s="573">
        <v>0</v>
      </c>
      <c r="BC11" s="574"/>
      <c r="BD11" s="573"/>
      <c r="BE11" s="573">
        <v>0</v>
      </c>
      <c r="BF11" s="574"/>
      <c r="BG11" s="574"/>
      <c r="BH11" s="574"/>
      <c r="BI11" s="607"/>
      <c r="BJ11" s="573">
        <v>0</v>
      </c>
      <c r="BK11" s="574"/>
      <c r="BL11" s="573"/>
      <c r="BM11" s="573">
        <v>0</v>
      </c>
      <c r="BN11" s="574"/>
      <c r="BO11" s="574"/>
      <c r="BP11" s="574"/>
      <c r="BQ11" s="607"/>
      <c r="BR11" s="573">
        <v>0</v>
      </c>
      <c r="BS11" s="574"/>
      <c r="BT11" s="573"/>
      <c r="BU11" s="573">
        <v>0</v>
      </c>
      <c r="BV11" s="574"/>
      <c r="BW11" s="574"/>
      <c r="BX11" s="574"/>
      <c r="BY11" s="607"/>
      <c r="BZ11" s="573">
        <v>0</v>
      </c>
      <c r="CA11" s="574"/>
      <c r="CB11" s="573"/>
      <c r="CC11" s="573">
        <v>0</v>
      </c>
      <c r="CD11" s="574"/>
      <c r="CE11" s="574"/>
      <c r="CF11" s="574"/>
      <c r="CG11" s="607"/>
      <c r="CH11" s="573">
        <v>0</v>
      </c>
      <c r="CI11" s="574"/>
      <c r="CJ11" s="573"/>
      <c r="CK11" s="573">
        <v>0</v>
      </c>
      <c r="CL11" s="574"/>
      <c r="CM11" s="574"/>
      <c r="CN11" s="574"/>
      <c r="CO11" s="607"/>
      <c r="CP11" s="573">
        <v>0</v>
      </c>
      <c r="CQ11" s="574"/>
      <c r="CR11" s="573"/>
      <c r="CS11" s="573">
        <v>0</v>
      </c>
      <c r="CT11" s="574"/>
      <c r="CU11" s="574"/>
      <c r="CV11" s="574"/>
      <c r="CW11" s="607"/>
      <c r="CX11" s="573">
        <v>0</v>
      </c>
      <c r="CY11" s="574"/>
      <c r="CZ11" s="573"/>
      <c r="DA11" s="573">
        <v>0</v>
      </c>
      <c r="DB11" s="573"/>
      <c r="DC11" s="573"/>
      <c r="DD11" s="573"/>
      <c r="DE11" s="607"/>
      <c r="DF11" s="573">
        <v>0</v>
      </c>
      <c r="DG11" s="573"/>
      <c r="DH11" s="573"/>
      <c r="DI11" s="573">
        <v>0</v>
      </c>
      <c r="DJ11" s="573"/>
      <c r="DK11" s="573"/>
      <c r="DL11" s="573"/>
      <c r="DM11" s="607"/>
      <c r="DN11" s="573">
        <v>0</v>
      </c>
      <c r="DO11" s="573"/>
      <c r="DP11" s="573"/>
      <c r="DQ11" s="573">
        <v>0</v>
      </c>
      <c r="DR11" s="573"/>
      <c r="DS11" s="573"/>
      <c r="DT11" s="573"/>
      <c r="DU11" s="607"/>
      <c r="DV11" s="573">
        <v>0</v>
      </c>
      <c r="DW11" s="573"/>
      <c r="DX11" s="573"/>
      <c r="DY11" s="573">
        <v>0</v>
      </c>
      <c r="DZ11" s="573"/>
      <c r="EA11" s="573"/>
      <c r="EB11" s="573"/>
      <c r="EC11" s="607"/>
      <c r="ED11" s="573">
        <v>0</v>
      </c>
      <c r="EE11" s="573"/>
      <c r="EF11" s="573"/>
      <c r="EG11" s="573">
        <v>0</v>
      </c>
      <c r="EH11" s="536"/>
      <c r="EI11" s="573"/>
      <c r="EJ11" s="573"/>
      <c r="EK11" s="607"/>
      <c r="EL11" s="574">
        <v>0</v>
      </c>
      <c r="EM11" s="573"/>
      <c r="EN11" s="574"/>
      <c r="EO11" s="574">
        <v>0</v>
      </c>
      <c r="EP11" s="536"/>
      <c r="EQ11" s="573"/>
      <c r="ER11" s="573"/>
      <c r="ES11" s="607"/>
      <c r="ET11" s="574">
        <v>0</v>
      </c>
      <c r="EU11" s="573"/>
      <c r="EV11" s="574"/>
      <c r="EW11" s="574">
        <v>0</v>
      </c>
      <c r="EX11" s="536"/>
      <c r="EY11" s="573"/>
      <c r="EZ11" s="573"/>
      <c r="FA11" s="607"/>
      <c r="FB11" s="574">
        <v>0</v>
      </c>
      <c r="FC11" s="573"/>
      <c r="FD11" s="574"/>
      <c r="FE11" s="574">
        <v>0</v>
      </c>
      <c r="FF11" s="536"/>
      <c r="FG11" s="573"/>
      <c r="FH11" s="573"/>
      <c r="FI11" s="607"/>
      <c r="FJ11" s="574">
        <v>0</v>
      </c>
      <c r="FK11" s="573"/>
      <c r="FL11" s="574"/>
      <c r="FM11" s="574">
        <v>0</v>
      </c>
      <c r="FN11" s="536"/>
      <c r="FO11" s="573"/>
      <c r="FP11" s="573"/>
      <c r="FQ11" s="607"/>
      <c r="FR11" s="574">
        <v>0</v>
      </c>
      <c r="FS11" s="573"/>
      <c r="FT11" s="574"/>
      <c r="FU11" s="574">
        <v>0</v>
      </c>
      <c r="FV11" s="536"/>
      <c r="FW11" s="573"/>
      <c r="FX11" s="573"/>
      <c r="FY11" s="607"/>
      <c r="FZ11" s="574">
        <v>0</v>
      </c>
      <c r="GA11" s="573"/>
      <c r="GB11" s="574"/>
      <c r="GC11" s="574">
        <v>0</v>
      </c>
      <c r="GD11" s="536"/>
      <c r="GE11" s="573"/>
      <c r="GF11" s="573"/>
      <c r="GG11" s="607"/>
      <c r="GH11" s="574">
        <v>0</v>
      </c>
      <c r="GI11" s="573"/>
      <c r="GJ11" s="574"/>
      <c r="GK11" s="574">
        <v>0</v>
      </c>
      <c r="GL11" s="536"/>
      <c r="GM11" s="573"/>
      <c r="GN11" s="573"/>
      <c r="GO11" s="607"/>
      <c r="GP11" s="574">
        <v>0</v>
      </c>
      <c r="GQ11" s="573"/>
      <c r="GR11" s="574"/>
      <c r="GS11" s="574">
        <v>0</v>
      </c>
      <c r="GT11" s="536"/>
      <c r="GU11" s="573"/>
      <c r="GV11" s="573"/>
      <c r="GW11" s="607"/>
      <c r="GX11" s="574">
        <v>0</v>
      </c>
      <c r="GY11" s="573"/>
      <c r="GZ11" s="574"/>
      <c r="HA11" s="574">
        <v>0</v>
      </c>
      <c r="HB11" s="536"/>
      <c r="HC11" s="573"/>
      <c r="HD11" s="573"/>
      <c r="HE11" s="607"/>
      <c r="HF11" s="574">
        <v>0</v>
      </c>
      <c r="HG11" s="573"/>
      <c r="HH11" s="574"/>
      <c r="HI11" s="574">
        <v>0</v>
      </c>
      <c r="HJ11" s="573">
        <v>0</v>
      </c>
      <c r="HK11" s="573"/>
      <c r="HL11" s="573"/>
      <c r="HM11" s="607"/>
      <c r="HN11" s="574">
        <v>0</v>
      </c>
      <c r="HO11" s="573"/>
      <c r="HP11" s="574"/>
      <c r="HQ11" s="574">
        <v>0</v>
      </c>
      <c r="HR11" s="538">
        <v>0</v>
      </c>
      <c r="HS11" s="538">
        <v>0</v>
      </c>
      <c r="HT11" s="538">
        <v>0</v>
      </c>
      <c r="HU11" s="538">
        <v>0</v>
      </c>
      <c r="HV11" s="559">
        <v>0</v>
      </c>
      <c r="HW11" s="538">
        <v>0</v>
      </c>
      <c r="HX11" s="559"/>
      <c r="HY11" s="574">
        <v>0</v>
      </c>
      <c r="HZ11" s="634">
        <v>0</v>
      </c>
      <c r="IA11" s="634">
        <v>0</v>
      </c>
      <c r="IB11" s="634">
        <v>0</v>
      </c>
      <c r="IC11" s="634">
        <v>0</v>
      </c>
      <c r="ID11" s="634">
        <v>0</v>
      </c>
      <c r="IE11" s="634">
        <v>0</v>
      </c>
      <c r="IF11" s="634"/>
      <c r="IG11" s="598">
        <v>0</v>
      </c>
    </row>
    <row r="12" spans="1:241" s="5" customFormat="1" ht="15" customHeight="1" x14ac:dyDescent="0.25">
      <c r="A12" s="194" t="s">
        <v>446</v>
      </c>
      <c r="B12" s="573"/>
      <c r="C12" s="573"/>
      <c r="D12" s="573"/>
      <c r="E12" s="607"/>
      <c r="F12" s="574">
        <v>0</v>
      </c>
      <c r="G12" s="573"/>
      <c r="H12" s="574"/>
      <c r="I12" s="574">
        <v>0</v>
      </c>
      <c r="J12" s="574"/>
      <c r="K12" s="574">
        <v>3273137</v>
      </c>
      <c r="L12" s="574"/>
      <c r="M12" s="607"/>
      <c r="N12" s="573">
        <v>0</v>
      </c>
      <c r="O12" s="574"/>
      <c r="P12" s="573"/>
      <c r="Q12" s="573">
        <v>3273137</v>
      </c>
      <c r="R12" s="574"/>
      <c r="S12" s="574"/>
      <c r="T12" s="574"/>
      <c r="U12" s="607"/>
      <c r="V12" s="573">
        <v>0</v>
      </c>
      <c r="W12" s="574"/>
      <c r="X12" s="573"/>
      <c r="Y12" s="573">
        <v>0</v>
      </c>
      <c r="Z12" s="574"/>
      <c r="AA12" s="574"/>
      <c r="AB12" s="574"/>
      <c r="AC12" s="607"/>
      <c r="AD12" s="573">
        <v>0</v>
      </c>
      <c r="AE12" s="574"/>
      <c r="AF12" s="573"/>
      <c r="AG12" s="573">
        <v>0</v>
      </c>
      <c r="AH12" s="574"/>
      <c r="AI12" s="574"/>
      <c r="AJ12" s="574">
        <v>0</v>
      </c>
      <c r="AK12" s="607"/>
      <c r="AL12" s="573">
        <v>0</v>
      </c>
      <c r="AM12" s="574"/>
      <c r="AN12" s="573"/>
      <c r="AO12" s="573">
        <v>0</v>
      </c>
      <c r="AP12" s="574"/>
      <c r="AQ12" s="574"/>
      <c r="AR12" s="574"/>
      <c r="AS12" s="607"/>
      <c r="AT12" s="573">
        <v>0</v>
      </c>
      <c r="AU12" s="574"/>
      <c r="AV12" s="573"/>
      <c r="AW12" s="573">
        <v>0</v>
      </c>
      <c r="AX12" s="574"/>
      <c r="AY12" s="574">
        <v>6158576</v>
      </c>
      <c r="AZ12" s="574"/>
      <c r="BA12" s="607"/>
      <c r="BB12" s="573">
        <v>0</v>
      </c>
      <c r="BC12" s="574"/>
      <c r="BD12" s="573"/>
      <c r="BE12" s="573">
        <v>6158576</v>
      </c>
      <c r="BF12" s="574"/>
      <c r="BG12" s="574"/>
      <c r="BH12" s="574"/>
      <c r="BI12" s="607"/>
      <c r="BJ12" s="573">
        <v>0</v>
      </c>
      <c r="BK12" s="574"/>
      <c r="BL12" s="573"/>
      <c r="BM12" s="573">
        <v>0</v>
      </c>
      <c r="BN12" s="574"/>
      <c r="BO12" s="574"/>
      <c r="BP12" s="574"/>
      <c r="BQ12" s="607"/>
      <c r="BR12" s="573">
        <v>0</v>
      </c>
      <c r="BS12" s="574"/>
      <c r="BT12" s="573"/>
      <c r="BU12" s="573">
        <v>0</v>
      </c>
      <c r="BV12" s="574"/>
      <c r="BW12" s="574"/>
      <c r="BX12" s="574"/>
      <c r="BY12" s="607"/>
      <c r="BZ12" s="573">
        <v>0</v>
      </c>
      <c r="CA12" s="574"/>
      <c r="CB12" s="573"/>
      <c r="CC12" s="573">
        <v>0</v>
      </c>
      <c r="CD12" s="574"/>
      <c r="CE12" s="574"/>
      <c r="CF12" s="574"/>
      <c r="CG12" s="607"/>
      <c r="CH12" s="573">
        <v>0</v>
      </c>
      <c r="CI12" s="574"/>
      <c r="CJ12" s="573"/>
      <c r="CK12" s="573">
        <v>0</v>
      </c>
      <c r="CL12" s="574"/>
      <c r="CM12" s="574"/>
      <c r="CN12" s="574"/>
      <c r="CO12" s="607"/>
      <c r="CP12" s="573">
        <v>0</v>
      </c>
      <c r="CQ12" s="574"/>
      <c r="CR12" s="573"/>
      <c r="CS12" s="573">
        <v>0</v>
      </c>
      <c r="CT12" s="574"/>
      <c r="CU12" s="574"/>
      <c r="CV12" s="574"/>
      <c r="CW12" s="607"/>
      <c r="CX12" s="573">
        <v>0</v>
      </c>
      <c r="CY12" s="574"/>
      <c r="CZ12" s="573"/>
      <c r="DA12" s="573">
        <v>0</v>
      </c>
      <c r="DB12" s="573"/>
      <c r="DC12" s="573"/>
      <c r="DD12" s="573"/>
      <c r="DE12" s="607"/>
      <c r="DF12" s="573">
        <v>0</v>
      </c>
      <c r="DG12" s="573"/>
      <c r="DH12" s="573"/>
      <c r="DI12" s="573">
        <v>0</v>
      </c>
      <c r="DJ12" s="573"/>
      <c r="DK12" s="573"/>
      <c r="DL12" s="573"/>
      <c r="DM12" s="607"/>
      <c r="DN12" s="573">
        <v>0</v>
      </c>
      <c r="DO12" s="573"/>
      <c r="DP12" s="573"/>
      <c r="DQ12" s="573">
        <v>0</v>
      </c>
      <c r="DR12" s="573"/>
      <c r="DS12" s="573"/>
      <c r="DT12" s="573"/>
      <c r="DU12" s="607"/>
      <c r="DV12" s="573">
        <v>0</v>
      </c>
      <c r="DW12" s="573"/>
      <c r="DX12" s="573"/>
      <c r="DY12" s="573">
        <v>0</v>
      </c>
      <c r="DZ12" s="573"/>
      <c r="EA12" s="573"/>
      <c r="EB12" s="573"/>
      <c r="EC12" s="607"/>
      <c r="ED12" s="573">
        <v>0</v>
      </c>
      <c r="EE12" s="573"/>
      <c r="EF12" s="573"/>
      <c r="EG12" s="573">
        <v>0</v>
      </c>
      <c r="EH12" s="564"/>
      <c r="EI12" s="573"/>
      <c r="EJ12" s="573"/>
      <c r="EK12" s="607"/>
      <c r="EL12" s="574">
        <v>0</v>
      </c>
      <c r="EM12" s="573"/>
      <c r="EN12" s="574"/>
      <c r="EO12" s="574">
        <v>0</v>
      </c>
      <c r="EP12" s="564"/>
      <c r="EQ12" s="573"/>
      <c r="ER12" s="573"/>
      <c r="ES12" s="607"/>
      <c r="ET12" s="574">
        <v>0</v>
      </c>
      <c r="EU12" s="573"/>
      <c r="EV12" s="574"/>
      <c r="EW12" s="574">
        <v>0</v>
      </c>
      <c r="EX12" s="564"/>
      <c r="EY12" s="573"/>
      <c r="EZ12" s="573"/>
      <c r="FA12" s="607"/>
      <c r="FB12" s="574">
        <v>0</v>
      </c>
      <c r="FC12" s="573"/>
      <c r="FD12" s="574"/>
      <c r="FE12" s="574">
        <v>0</v>
      </c>
      <c r="FF12" s="564"/>
      <c r="FG12" s="573"/>
      <c r="FH12" s="573"/>
      <c r="FI12" s="607"/>
      <c r="FJ12" s="574">
        <v>0</v>
      </c>
      <c r="FK12" s="573"/>
      <c r="FL12" s="574"/>
      <c r="FM12" s="574">
        <v>0</v>
      </c>
      <c r="FN12" s="564"/>
      <c r="FO12" s="573"/>
      <c r="FP12" s="573"/>
      <c r="FQ12" s="607"/>
      <c r="FR12" s="574">
        <v>0</v>
      </c>
      <c r="FS12" s="573"/>
      <c r="FT12" s="574"/>
      <c r="FU12" s="574">
        <v>0</v>
      </c>
      <c r="FV12" s="564"/>
      <c r="FW12" s="573"/>
      <c r="FX12" s="573"/>
      <c r="FY12" s="607"/>
      <c r="FZ12" s="574">
        <v>0</v>
      </c>
      <c r="GA12" s="573"/>
      <c r="GB12" s="574"/>
      <c r="GC12" s="574">
        <v>0</v>
      </c>
      <c r="GD12" s="564"/>
      <c r="GE12" s="573"/>
      <c r="GF12" s="573"/>
      <c r="GG12" s="607"/>
      <c r="GH12" s="574">
        <v>0</v>
      </c>
      <c r="GI12" s="573"/>
      <c r="GJ12" s="574"/>
      <c r="GK12" s="574">
        <v>0</v>
      </c>
      <c r="GL12" s="564"/>
      <c r="GM12" s="573"/>
      <c r="GN12" s="573"/>
      <c r="GO12" s="607"/>
      <c r="GP12" s="574">
        <v>0</v>
      </c>
      <c r="GQ12" s="573"/>
      <c r="GR12" s="574"/>
      <c r="GS12" s="574">
        <v>0</v>
      </c>
      <c r="GT12" s="564"/>
      <c r="GU12" s="573"/>
      <c r="GV12" s="573"/>
      <c r="GW12" s="607"/>
      <c r="GX12" s="574">
        <v>0</v>
      </c>
      <c r="GY12" s="573"/>
      <c r="GZ12" s="574"/>
      <c r="HA12" s="574">
        <v>0</v>
      </c>
      <c r="HB12" s="564"/>
      <c r="HC12" s="573"/>
      <c r="HD12" s="573"/>
      <c r="HE12" s="607"/>
      <c r="HF12" s="574">
        <v>0</v>
      </c>
      <c r="HG12" s="573"/>
      <c r="HH12" s="574"/>
      <c r="HI12" s="574">
        <v>0</v>
      </c>
      <c r="HJ12" s="573">
        <v>40433911</v>
      </c>
      <c r="HK12" s="573"/>
      <c r="HL12" s="573"/>
      <c r="HM12" s="607"/>
      <c r="HN12" s="574">
        <v>0</v>
      </c>
      <c r="HO12" s="573"/>
      <c r="HP12" s="574"/>
      <c r="HQ12" s="574">
        <v>-40433911</v>
      </c>
      <c r="HR12" s="538">
        <v>40433911</v>
      </c>
      <c r="HS12" s="538">
        <v>9431713</v>
      </c>
      <c r="HT12" s="538">
        <v>0</v>
      </c>
      <c r="HU12" s="538">
        <v>0</v>
      </c>
      <c r="HV12" s="559">
        <v>0</v>
      </c>
      <c r="HW12" s="538">
        <v>0</v>
      </c>
      <c r="HX12" s="559"/>
      <c r="HY12" s="574">
        <v>-31002198</v>
      </c>
      <c r="HZ12" s="634">
        <v>40433911</v>
      </c>
      <c r="IA12" s="634">
        <v>43423341</v>
      </c>
      <c r="IB12" s="634">
        <v>0</v>
      </c>
      <c r="IC12" s="609">
        <v>0</v>
      </c>
      <c r="ID12" s="634">
        <v>0</v>
      </c>
      <c r="IE12" s="634">
        <v>0</v>
      </c>
      <c r="IF12" s="634"/>
      <c r="IG12" s="598">
        <v>2989430</v>
      </c>
    </row>
    <row r="13" spans="1:241" s="5" customFormat="1" ht="15" hidden="1" customHeight="1" x14ac:dyDescent="0.25">
      <c r="A13" s="268" t="s">
        <v>447</v>
      </c>
      <c r="B13" s="574"/>
      <c r="C13" s="574"/>
      <c r="D13" s="574"/>
      <c r="E13" s="607"/>
      <c r="F13" s="574"/>
      <c r="G13" s="574"/>
      <c r="H13" s="574"/>
      <c r="I13" s="574"/>
      <c r="J13" s="574"/>
      <c r="K13" s="574"/>
      <c r="L13" s="574"/>
      <c r="M13" s="607"/>
      <c r="N13" s="573"/>
      <c r="O13" s="574"/>
      <c r="P13" s="573"/>
      <c r="Q13" s="573"/>
      <c r="R13" s="574"/>
      <c r="S13" s="574"/>
      <c r="T13" s="574"/>
      <c r="U13" s="607"/>
      <c r="V13" s="573"/>
      <c r="W13" s="574"/>
      <c r="X13" s="573"/>
      <c r="Y13" s="573"/>
      <c r="Z13" s="574"/>
      <c r="AA13" s="574"/>
      <c r="AB13" s="574"/>
      <c r="AC13" s="607"/>
      <c r="AD13" s="573"/>
      <c r="AE13" s="574"/>
      <c r="AF13" s="573"/>
      <c r="AG13" s="573"/>
      <c r="AH13" s="574"/>
      <c r="AI13" s="574"/>
      <c r="AJ13" s="574"/>
      <c r="AK13" s="607"/>
      <c r="AL13" s="573"/>
      <c r="AM13" s="574"/>
      <c r="AN13" s="573"/>
      <c r="AO13" s="573"/>
      <c r="AP13" s="574"/>
      <c r="AQ13" s="574"/>
      <c r="AR13" s="574"/>
      <c r="AS13" s="607"/>
      <c r="AT13" s="573"/>
      <c r="AU13" s="574"/>
      <c r="AV13" s="573"/>
      <c r="AW13" s="573"/>
      <c r="AX13" s="574"/>
      <c r="AY13" s="574"/>
      <c r="AZ13" s="574"/>
      <c r="BA13" s="607"/>
      <c r="BB13" s="573"/>
      <c r="BC13" s="574"/>
      <c r="BD13" s="573"/>
      <c r="BE13" s="573"/>
      <c r="BF13" s="574"/>
      <c r="BG13" s="574"/>
      <c r="BH13" s="574"/>
      <c r="BI13" s="607"/>
      <c r="BJ13" s="573"/>
      <c r="BK13" s="574"/>
      <c r="BL13" s="573"/>
      <c r="BM13" s="573"/>
      <c r="BN13" s="574"/>
      <c r="BO13" s="574"/>
      <c r="BP13" s="574"/>
      <c r="BQ13" s="607"/>
      <c r="BR13" s="573"/>
      <c r="BS13" s="574"/>
      <c r="BT13" s="573"/>
      <c r="BU13" s="573"/>
      <c r="BV13" s="574"/>
      <c r="BW13" s="574"/>
      <c r="BX13" s="574"/>
      <c r="BY13" s="607"/>
      <c r="BZ13" s="573"/>
      <c r="CA13" s="574"/>
      <c r="CB13" s="573"/>
      <c r="CC13" s="573"/>
      <c r="CD13" s="574"/>
      <c r="CE13" s="574"/>
      <c r="CF13" s="574"/>
      <c r="CG13" s="607"/>
      <c r="CH13" s="573"/>
      <c r="CI13" s="574"/>
      <c r="CJ13" s="573"/>
      <c r="CK13" s="573"/>
      <c r="CL13" s="574"/>
      <c r="CM13" s="574"/>
      <c r="CN13" s="574"/>
      <c r="CO13" s="607"/>
      <c r="CP13" s="573"/>
      <c r="CQ13" s="574"/>
      <c r="CR13" s="573"/>
      <c r="CS13" s="573"/>
      <c r="CT13" s="574"/>
      <c r="CU13" s="574"/>
      <c r="CV13" s="574"/>
      <c r="CW13" s="607"/>
      <c r="CX13" s="573"/>
      <c r="CY13" s="574"/>
      <c r="CZ13" s="573"/>
      <c r="DA13" s="573"/>
      <c r="DB13" s="573"/>
      <c r="DC13" s="573"/>
      <c r="DD13" s="573"/>
      <c r="DE13" s="607"/>
      <c r="DF13" s="573"/>
      <c r="DG13" s="573"/>
      <c r="DH13" s="573"/>
      <c r="DI13" s="573"/>
      <c r="DJ13" s="573"/>
      <c r="DK13" s="573"/>
      <c r="DL13" s="573"/>
      <c r="DM13" s="607"/>
      <c r="DN13" s="573"/>
      <c r="DO13" s="573"/>
      <c r="DP13" s="573"/>
      <c r="DQ13" s="573"/>
      <c r="DR13" s="573"/>
      <c r="DS13" s="573"/>
      <c r="DT13" s="573"/>
      <c r="DU13" s="607"/>
      <c r="DV13" s="573"/>
      <c r="DW13" s="573"/>
      <c r="DX13" s="573"/>
      <c r="DY13" s="573"/>
      <c r="DZ13" s="573"/>
      <c r="EA13" s="573"/>
      <c r="EB13" s="573"/>
      <c r="EC13" s="607"/>
      <c r="ED13" s="573"/>
      <c r="EE13" s="573"/>
      <c r="EF13" s="573"/>
      <c r="EG13" s="573"/>
      <c r="EH13" s="564"/>
      <c r="EI13" s="574"/>
      <c r="EJ13" s="574"/>
      <c r="EK13" s="607"/>
      <c r="EL13" s="574"/>
      <c r="EM13" s="574"/>
      <c r="EN13" s="574"/>
      <c r="EO13" s="574"/>
      <c r="EP13" s="564"/>
      <c r="EQ13" s="574"/>
      <c r="ER13" s="574"/>
      <c r="ES13" s="607"/>
      <c r="ET13" s="574"/>
      <c r="EU13" s="574"/>
      <c r="EV13" s="574"/>
      <c r="EW13" s="574"/>
      <c r="EX13" s="564"/>
      <c r="EY13" s="574"/>
      <c r="EZ13" s="574"/>
      <c r="FA13" s="607"/>
      <c r="FB13" s="574"/>
      <c r="FC13" s="574"/>
      <c r="FD13" s="574"/>
      <c r="FE13" s="574"/>
      <c r="FF13" s="564"/>
      <c r="FG13" s="574"/>
      <c r="FH13" s="574"/>
      <c r="FI13" s="607"/>
      <c r="FJ13" s="574"/>
      <c r="FK13" s="574"/>
      <c r="FL13" s="574"/>
      <c r="FM13" s="574"/>
      <c r="FN13" s="564"/>
      <c r="FO13" s="574"/>
      <c r="FP13" s="574"/>
      <c r="FQ13" s="607"/>
      <c r="FR13" s="574"/>
      <c r="FS13" s="574"/>
      <c r="FT13" s="574"/>
      <c r="FU13" s="574"/>
      <c r="FV13" s="564"/>
      <c r="FW13" s="574"/>
      <c r="FX13" s="574"/>
      <c r="FY13" s="607"/>
      <c r="FZ13" s="574"/>
      <c r="GA13" s="574"/>
      <c r="GB13" s="574"/>
      <c r="GC13" s="574"/>
      <c r="GD13" s="564"/>
      <c r="GE13" s="574"/>
      <c r="GF13" s="574"/>
      <c r="GG13" s="607"/>
      <c r="GH13" s="574"/>
      <c r="GI13" s="574"/>
      <c r="GJ13" s="574"/>
      <c r="GK13" s="574"/>
      <c r="GL13" s="564"/>
      <c r="GM13" s="574"/>
      <c r="GN13" s="574"/>
      <c r="GO13" s="607"/>
      <c r="GP13" s="574"/>
      <c r="GQ13" s="574"/>
      <c r="GR13" s="574"/>
      <c r="GS13" s="574"/>
      <c r="GT13" s="564"/>
      <c r="GU13" s="574"/>
      <c r="GV13" s="574"/>
      <c r="GW13" s="607"/>
      <c r="GX13" s="574"/>
      <c r="GY13" s="574"/>
      <c r="GZ13" s="574"/>
      <c r="HA13" s="574"/>
      <c r="HB13" s="564"/>
      <c r="HC13" s="574"/>
      <c r="HD13" s="574"/>
      <c r="HE13" s="607"/>
      <c r="HF13" s="574"/>
      <c r="HG13" s="574"/>
      <c r="HH13" s="574"/>
      <c r="HI13" s="574"/>
      <c r="HJ13" s="573">
        <v>0</v>
      </c>
      <c r="HK13" s="574"/>
      <c r="HL13" s="574"/>
      <c r="HM13" s="607"/>
      <c r="HN13" s="574"/>
      <c r="HO13" s="574"/>
      <c r="HP13" s="574"/>
      <c r="HQ13" s="574"/>
      <c r="HR13" s="538">
        <v>0</v>
      </c>
      <c r="HS13" s="538">
        <v>0</v>
      </c>
      <c r="HT13" s="538">
        <v>0</v>
      </c>
      <c r="HU13" s="538">
        <v>0</v>
      </c>
      <c r="HV13" s="559"/>
      <c r="HW13" s="538">
        <v>0</v>
      </c>
      <c r="HX13" s="559"/>
      <c r="HY13" s="574"/>
      <c r="HZ13" s="634">
        <v>0</v>
      </c>
      <c r="IA13" s="634">
        <v>0</v>
      </c>
      <c r="IB13" s="634">
        <v>0</v>
      </c>
      <c r="IC13" s="609">
        <v>0</v>
      </c>
      <c r="ID13" s="634">
        <v>0</v>
      </c>
      <c r="IE13" s="634">
        <v>0</v>
      </c>
      <c r="IF13" s="634"/>
      <c r="IG13" s="598"/>
    </row>
    <row r="14" spans="1:241" s="5" customFormat="1" ht="15" hidden="1" customHeight="1" x14ac:dyDescent="0.25">
      <c r="A14" s="48" t="s">
        <v>995</v>
      </c>
      <c r="B14" s="574"/>
      <c r="C14" s="574"/>
      <c r="D14" s="574"/>
      <c r="E14" s="607"/>
      <c r="F14" s="574">
        <v>0</v>
      </c>
      <c r="G14" s="574"/>
      <c r="H14" s="574"/>
      <c r="I14" s="574">
        <v>0</v>
      </c>
      <c r="J14" s="574"/>
      <c r="K14" s="574"/>
      <c r="L14" s="574"/>
      <c r="M14" s="607"/>
      <c r="N14" s="573">
        <v>0</v>
      </c>
      <c r="O14" s="574"/>
      <c r="P14" s="573"/>
      <c r="Q14" s="573">
        <v>0</v>
      </c>
      <c r="R14" s="574"/>
      <c r="S14" s="574"/>
      <c r="T14" s="574"/>
      <c r="U14" s="607"/>
      <c r="V14" s="573">
        <v>0</v>
      </c>
      <c r="W14" s="574"/>
      <c r="X14" s="573"/>
      <c r="Y14" s="573">
        <v>0</v>
      </c>
      <c r="Z14" s="574"/>
      <c r="AA14" s="574"/>
      <c r="AB14" s="574"/>
      <c r="AC14" s="607"/>
      <c r="AD14" s="573">
        <v>0</v>
      </c>
      <c r="AE14" s="574"/>
      <c r="AF14" s="573"/>
      <c r="AG14" s="573">
        <v>0</v>
      </c>
      <c r="AH14" s="574"/>
      <c r="AI14" s="574"/>
      <c r="AJ14" s="574">
        <v>0</v>
      </c>
      <c r="AK14" s="607"/>
      <c r="AL14" s="573">
        <v>0</v>
      </c>
      <c r="AM14" s="574"/>
      <c r="AN14" s="573"/>
      <c r="AO14" s="573">
        <v>0</v>
      </c>
      <c r="AP14" s="574"/>
      <c r="AQ14" s="574"/>
      <c r="AR14" s="574"/>
      <c r="AS14" s="607"/>
      <c r="AT14" s="573">
        <v>0</v>
      </c>
      <c r="AU14" s="574"/>
      <c r="AV14" s="573"/>
      <c r="AW14" s="573">
        <v>0</v>
      </c>
      <c r="AX14" s="574"/>
      <c r="AY14" s="574"/>
      <c r="AZ14" s="574"/>
      <c r="BA14" s="607"/>
      <c r="BB14" s="573">
        <v>0</v>
      </c>
      <c r="BC14" s="574"/>
      <c r="BD14" s="573"/>
      <c r="BE14" s="573">
        <v>0</v>
      </c>
      <c r="BF14" s="574"/>
      <c r="BG14" s="574"/>
      <c r="BH14" s="574"/>
      <c r="BI14" s="607"/>
      <c r="BJ14" s="573">
        <v>0</v>
      </c>
      <c r="BK14" s="574"/>
      <c r="BL14" s="573"/>
      <c r="BM14" s="573">
        <v>0</v>
      </c>
      <c r="BN14" s="574"/>
      <c r="BO14" s="574"/>
      <c r="BP14" s="574"/>
      <c r="BQ14" s="607"/>
      <c r="BR14" s="573">
        <v>0</v>
      </c>
      <c r="BS14" s="574"/>
      <c r="BT14" s="573"/>
      <c r="BU14" s="573">
        <v>0</v>
      </c>
      <c r="BV14" s="574"/>
      <c r="BW14" s="574"/>
      <c r="BX14" s="574"/>
      <c r="BY14" s="607"/>
      <c r="BZ14" s="573">
        <v>0</v>
      </c>
      <c r="CA14" s="574"/>
      <c r="CB14" s="573"/>
      <c r="CC14" s="573">
        <v>0</v>
      </c>
      <c r="CD14" s="574"/>
      <c r="CE14" s="574"/>
      <c r="CF14" s="574"/>
      <c r="CG14" s="607"/>
      <c r="CH14" s="573">
        <v>0</v>
      </c>
      <c r="CI14" s="574"/>
      <c r="CJ14" s="573"/>
      <c r="CK14" s="573">
        <v>0</v>
      </c>
      <c r="CL14" s="574"/>
      <c r="CM14" s="574"/>
      <c r="CN14" s="574"/>
      <c r="CO14" s="607"/>
      <c r="CP14" s="573">
        <v>0</v>
      </c>
      <c r="CQ14" s="574"/>
      <c r="CR14" s="573"/>
      <c r="CS14" s="573">
        <v>0</v>
      </c>
      <c r="CT14" s="574"/>
      <c r="CU14" s="574"/>
      <c r="CV14" s="574"/>
      <c r="CW14" s="607"/>
      <c r="CX14" s="573">
        <v>0</v>
      </c>
      <c r="CY14" s="574"/>
      <c r="CZ14" s="573"/>
      <c r="DA14" s="573">
        <v>0</v>
      </c>
      <c r="DB14" s="573"/>
      <c r="DC14" s="573"/>
      <c r="DD14" s="573"/>
      <c r="DE14" s="607"/>
      <c r="DF14" s="573">
        <v>0</v>
      </c>
      <c r="DG14" s="573"/>
      <c r="DH14" s="573"/>
      <c r="DI14" s="573">
        <v>0</v>
      </c>
      <c r="DJ14" s="573"/>
      <c r="DK14" s="573"/>
      <c r="DL14" s="573"/>
      <c r="DM14" s="607"/>
      <c r="DN14" s="573">
        <v>0</v>
      </c>
      <c r="DO14" s="573"/>
      <c r="DP14" s="573"/>
      <c r="DQ14" s="573">
        <v>0</v>
      </c>
      <c r="DR14" s="573"/>
      <c r="DS14" s="573"/>
      <c r="DT14" s="573"/>
      <c r="DU14" s="607"/>
      <c r="DV14" s="573">
        <v>0</v>
      </c>
      <c r="DW14" s="573"/>
      <c r="DX14" s="573"/>
      <c r="DY14" s="573">
        <v>0</v>
      </c>
      <c r="DZ14" s="573"/>
      <c r="EA14" s="573"/>
      <c r="EB14" s="573"/>
      <c r="EC14" s="607"/>
      <c r="ED14" s="573">
        <v>0</v>
      </c>
      <c r="EE14" s="573"/>
      <c r="EF14" s="573"/>
      <c r="EG14" s="573">
        <v>0</v>
      </c>
      <c r="EH14" s="574"/>
      <c r="EI14" s="574"/>
      <c r="EJ14" s="574"/>
      <c r="EK14" s="607"/>
      <c r="EL14" s="574">
        <v>0</v>
      </c>
      <c r="EM14" s="574"/>
      <c r="EN14" s="574"/>
      <c r="EO14" s="574">
        <v>0</v>
      </c>
      <c r="EP14" s="574"/>
      <c r="EQ14" s="574"/>
      <c r="ER14" s="574"/>
      <c r="ES14" s="607"/>
      <c r="ET14" s="574">
        <v>0</v>
      </c>
      <c r="EU14" s="574"/>
      <c r="EV14" s="574"/>
      <c r="EW14" s="574">
        <v>0</v>
      </c>
      <c r="EX14" s="574"/>
      <c r="EY14" s="574"/>
      <c r="EZ14" s="574"/>
      <c r="FA14" s="607"/>
      <c r="FB14" s="574">
        <v>0</v>
      </c>
      <c r="FC14" s="574"/>
      <c r="FD14" s="574"/>
      <c r="FE14" s="574">
        <v>0</v>
      </c>
      <c r="FF14" s="574"/>
      <c r="FG14" s="574"/>
      <c r="FH14" s="574"/>
      <c r="FI14" s="607"/>
      <c r="FJ14" s="574">
        <v>0</v>
      </c>
      <c r="FK14" s="574"/>
      <c r="FL14" s="574"/>
      <c r="FM14" s="574">
        <v>0</v>
      </c>
      <c r="FN14" s="574"/>
      <c r="FO14" s="574"/>
      <c r="FP14" s="574"/>
      <c r="FQ14" s="607"/>
      <c r="FR14" s="574">
        <v>0</v>
      </c>
      <c r="FS14" s="574"/>
      <c r="FT14" s="574"/>
      <c r="FU14" s="574">
        <v>0</v>
      </c>
      <c r="FV14" s="574"/>
      <c r="FW14" s="574"/>
      <c r="FX14" s="574"/>
      <c r="FY14" s="607"/>
      <c r="FZ14" s="574">
        <v>0</v>
      </c>
      <c r="GA14" s="574"/>
      <c r="GB14" s="574"/>
      <c r="GC14" s="574">
        <v>0</v>
      </c>
      <c r="GD14" s="574"/>
      <c r="GE14" s="574"/>
      <c r="GF14" s="574"/>
      <c r="GG14" s="607"/>
      <c r="GH14" s="574">
        <v>0</v>
      </c>
      <c r="GI14" s="574"/>
      <c r="GJ14" s="574"/>
      <c r="GK14" s="574">
        <v>0</v>
      </c>
      <c r="GL14" s="574"/>
      <c r="GM14" s="574"/>
      <c r="GN14" s="574"/>
      <c r="GO14" s="607"/>
      <c r="GP14" s="574">
        <v>0</v>
      </c>
      <c r="GQ14" s="574"/>
      <c r="GR14" s="574"/>
      <c r="GS14" s="574">
        <v>0</v>
      </c>
      <c r="GT14" s="574"/>
      <c r="GU14" s="574"/>
      <c r="GV14" s="574"/>
      <c r="GW14" s="607"/>
      <c r="GX14" s="574">
        <v>0</v>
      </c>
      <c r="GY14" s="574"/>
      <c r="GZ14" s="574"/>
      <c r="HA14" s="574">
        <v>0</v>
      </c>
      <c r="HB14" s="574"/>
      <c r="HC14" s="574"/>
      <c r="HD14" s="574"/>
      <c r="HE14" s="607"/>
      <c r="HF14" s="574">
        <v>0</v>
      </c>
      <c r="HG14" s="574"/>
      <c r="HH14" s="574"/>
      <c r="HI14" s="574">
        <v>0</v>
      </c>
      <c r="HJ14" s="573">
        <v>0</v>
      </c>
      <c r="HK14" s="574"/>
      <c r="HL14" s="574"/>
      <c r="HM14" s="607"/>
      <c r="HN14" s="574">
        <v>0</v>
      </c>
      <c r="HO14" s="574"/>
      <c r="HP14" s="574"/>
      <c r="HQ14" s="574">
        <v>0</v>
      </c>
      <c r="HR14" s="538">
        <v>0</v>
      </c>
      <c r="HS14" s="538">
        <v>0</v>
      </c>
      <c r="HT14" s="538">
        <v>0</v>
      </c>
      <c r="HU14" s="538">
        <v>0</v>
      </c>
      <c r="HV14" s="559">
        <v>0</v>
      </c>
      <c r="HW14" s="538">
        <v>0</v>
      </c>
      <c r="HX14" s="559"/>
      <c r="HY14" s="574">
        <v>0</v>
      </c>
      <c r="HZ14" s="634">
        <v>0</v>
      </c>
      <c r="IA14" s="634">
        <v>0</v>
      </c>
      <c r="IB14" s="634">
        <v>0</v>
      </c>
      <c r="IC14" s="609">
        <v>0</v>
      </c>
      <c r="ID14" s="634">
        <v>0</v>
      </c>
      <c r="IE14" s="634">
        <v>0</v>
      </c>
      <c r="IF14" s="634"/>
      <c r="IG14" s="598">
        <v>0</v>
      </c>
    </row>
    <row r="15" spans="1:241" s="5" customFormat="1" ht="15" hidden="1" customHeight="1" x14ac:dyDescent="0.25">
      <c r="A15" s="268"/>
      <c r="B15" s="574"/>
      <c r="C15" s="574"/>
      <c r="D15" s="574"/>
      <c r="E15" s="607"/>
      <c r="F15" s="574"/>
      <c r="G15" s="574"/>
      <c r="H15" s="574"/>
      <c r="I15" s="574"/>
      <c r="J15" s="574"/>
      <c r="K15" s="574"/>
      <c r="L15" s="574"/>
      <c r="M15" s="607"/>
      <c r="N15" s="573"/>
      <c r="O15" s="574"/>
      <c r="P15" s="573"/>
      <c r="Q15" s="573"/>
      <c r="R15" s="574"/>
      <c r="S15" s="574"/>
      <c r="T15" s="574"/>
      <c r="U15" s="607"/>
      <c r="V15" s="573"/>
      <c r="W15" s="574"/>
      <c r="X15" s="573"/>
      <c r="Y15" s="573"/>
      <c r="Z15" s="574"/>
      <c r="AA15" s="574"/>
      <c r="AB15" s="574"/>
      <c r="AC15" s="607"/>
      <c r="AD15" s="573"/>
      <c r="AE15" s="574"/>
      <c r="AF15" s="573"/>
      <c r="AG15" s="573"/>
      <c r="AH15" s="574"/>
      <c r="AI15" s="574"/>
      <c r="AJ15" s="574"/>
      <c r="AK15" s="607"/>
      <c r="AL15" s="573"/>
      <c r="AM15" s="574"/>
      <c r="AN15" s="573"/>
      <c r="AO15" s="573"/>
      <c r="AP15" s="574"/>
      <c r="AQ15" s="574"/>
      <c r="AR15" s="574"/>
      <c r="AS15" s="607"/>
      <c r="AT15" s="573"/>
      <c r="AU15" s="574"/>
      <c r="AV15" s="573"/>
      <c r="AW15" s="573"/>
      <c r="AX15" s="574"/>
      <c r="AY15" s="574"/>
      <c r="AZ15" s="574"/>
      <c r="BA15" s="607"/>
      <c r="BB15" s="573"/>
      <c r="BC15" s="574"/>
      <c r="BD15" s="573"/>
      <c r="BE15" s="573"/>
      <c r="BF15" s="574"/>
      <c r="BG15" s="574"/>
      <c r="BH15" s="574"/>
      <c r="BI15" s="607"/>
      <c r="BJ15" s="573"/>
      <c r="BK15" s="574"/>
      <c r="BL15" s="573"/>
      <c r="BM15" s="573"/>
      <c r="BN15" s="574"/>
      <c r="BO15" s="574"/>
      <c r="BP15" s="574"/>
      <c r="BQ15" s="607"/>
      <c r="BR15" s="573"/>
      <c r="BS15" s="574"/>
      <c r="BT15" s="573"/>
      <c r="BU15" s="573"/>
      <c r="BV15" s="574"/>
      <c r="BW15" s="574"/>
      <c r="BX15" s="574"/>
      <c r="BY15" s="607"/>
      <c r="BZ15" s="573"/>
      <c r="CA15" s="574"/>
      <c r="CB15" s="573"/>
      <c r="CC15" s="573"/>
      <c r="CD15" s="574"/>
      <c r="CE15" s="574"/>
      <c r="CF15" s="574"/>
      <c r="CG15" s="607"/>
      <c r="CH15" s="573"/>
      <c r="CI15" s="574"/>
      <c r="CJ15" s="573"/>
      <c r="CK15" s="573"/>
      <c r="CL15" s="574"/>
      <c r="CM15" s="574"/>
      <c r="CN15" s="574"/>
      <c r="CO15" s="607"/>
      <c r="CP15" s="573"/>
      <c r="CQ15" s="574"/>
      <c r="CR15" s="573"/>
      <c r="CS15" s="573"/>
      <c r="CT15" s="574"/>
      <c r="CU15" s="574"/>
      <c r="CV15" s="574"/>
      <c r="CW15" s="607"/>
      <c r="CX15" s="573"/>
      <c r="CY15" s="574"/>
      <c r="CZ15" s="573"/>
      <c r="DA15" s="573"/>
      <c r="DB15" s="573"/>
      <c r="DC15" s="573"/>
      <c r="DD15" s="573"/>
      <c r="DE15" s="607"/>
      <c r="DF15" s="573"/>
      <c r="DG15" s="573"/>
      <c r="DH15" s="573"/>
      <c r="DI15" s="573"/>
      <c r="DJ15" s="573"/>
      <c r="DK15" s="573"/>
      <c r="DL15" s="573"/>
      <c r="DM15" s="607"/>
      <c r="DN15" s="573"/>
      <c r="DO15" s="573"/>
      <c r="DP15" s="573"/>
      <c r="DQ15" s="573"/>
      <c r="DR15" s="573"/>
      <c r="DS15" s="573"/>
      <c r="DT15" s="573"/>
      <c r="DU15" s="607"/>
      <c r="DV15" s="573"/>
      <c r="DW15" s="573"/>
      <c r="DX15" s="573"/>
      <c r="DY15" s="573"/>
      <c r="DZ15" s="573"/>
      <c r="EA15" s="573"/>
      <c r="EB15" s="573"/>
      <c r="EC15" s="607"/>
      <c r="ED15" s="573"/>
      <c r="EE15" s="573"/>
      <c r="EF15" s="573"/>
      <c r="EG15" s="573"/>
      <c r="EH15" s="574"/>
      <c r="EI15" s="574"/>
      <c r="EJ15" s="574"/>
      <c r="EK15" s="607"/>
      <c r="EL15" s="574"/>
      <c r="EM15" s="574"/>
      <c r="EN15" s="574"/>
      <c r="EO15" s="574"/>
      <c r="EP15" s="574"/>
      <c r="EQ15" s="574"/>
      <c r="ER15" s="574"/>
      <c r="ES15" s="607"/>
      <c r="ET15" s="574"/>
      <c r="EU15" s="574"/>
      <c r="EV15" s="574"/>
      <c r="EW15" s="574"/>
      <c r="EX15" s="574"/>
      <c r="EY15" s="574"/>
      <c r="EZ15" s="574"/>
      <c r="FA15" s="607"/>
      <c r="FB15" s="574"/>
      <c r="FC15" s="574"/>
      <c r="FD15" s="574"/>
      <c r="FE15" s="574"/>
      <c r="FF15" s="574"/>
      <c r="FG15" s="574"/>
      <c r="FH15" s="574"/>
      <c r="FI15" s="607"/>
      <c r="FJ15" s="574"/>
      <c r="FK15" s="574"/>
      <c r="FL15" s="574"/>
      <c r="FM15" s="574"/>
      <c r="FN15" s="574"/>
      <c r="FO15" s="574"/>
      <c r="FP15" s="574"/>
      <c r="FQ15" s="607"/>
      <c r="FR15" s="574"/>
      <c r="FS15" s="574"/>
      <c r="FT15" s="574"/>
      <c r="FU15" s="574"/>
      <c r="FV15" s="574"/>
      <c r="FW15" s="574"/>
      <c r="FX15" s="574"/>
      <c r="FY15" s="607"/>
      <c r="FZ15" s="574"/>
      <c r="GA15" s="574"/>
      <c r="GB15" s="574"/>
      <c r="GC15" s="574"/>
      <c r="GD15" s="574"/>
      <c r="GE15" s="574"/>
      <c r="GF15" s="574"/>
      <c r="GG15" s="607"/>
      <c r="GH15" s="574"/>
      <c r="GI15" s="574"/>
      <c r="GJ15" s="574"/>
      <c r="GK15" s="574"/>
      <c r="GL15" s="574"/>
      <c r="GM15" s="574"/>
      <c r="GN15" s="574"/>
      <c r="GO15" s="607"/>
      <c r="GP15" s="574"/>
      <c r="GQ15" s="574"/>
      <c r="GR15" s="574"/>
      <c r="GS15" s="574"/>
      <c r="GT15" s="574"/>
      <c r="GU15" s="574"/>
      <c r="GV15" s="574"/>
      <c r="GW15" s="607"/>
      <c r="GX15" s="574"/>
      <c r="GY15" s="574"/>
      <c r="GZ15" s="574"/>
      <c r="HA15" s="574"/>
      <c r="HB15" s="574"/>
      <c r="HC15" s="574"/>
      <c r="HD15" s="574"/>
      <c r="HE15" s="607"/>
      <c r="HF15" s="574"/>
      <c r="HG15" s="574"/>
      <c r="HH15" s="574"/>
      <c r="HI15" s="574"/>
      <c r="HJ15" s="573"/>
      <c r="HK15" s="574"/>
      <c r="HL15" s="574"/>
      <c r="HM15" s="607"/>
      <c r="HN15" s="574"/>
      <c r="HO15" s="574"/>
      <c r="HP15" s="574"/>
      <c r="HQ15" s="574"/>
      <c r="HR15" s="538">
        <v>0</v>
      </c>
      <c r="HS15" s="538">
        <v>0</v>
      </c>
      <c r="HT15" s="538">
        <v>0</v>
      </c>
      <c r="HU15" s="538">
        <v>0</v>
      </c>
      <c r="HV15" s="559"/>
      <c r="HW15" s="538">
        <v>0</v>
      </c>
      <c r="HX15" s="559"/>
      <c r="HY15" s="574"/>
      <c r="HZ15" s="634"/>
      <c r="IA15" s="634"/>
      <c r="IB15" s="634"/>
      <c r="IC15" s="609"/>
      <c r="ID15" s="634"/>
      <c r="IE15" s="634"/>
      <c r="IF15" s="634"/>
      <c r="IG15" s="598"/>
    </row>
    <row r="16" spans="1:241" s="5" customFormat="1" ht="15" customHeight="1" x14ac:dyDescent="0.25">
      <c r="A16" s="48" t="s">
        <v>447</v>
      </c>
      <c r="B16" s="574"/>
      <c r="C16" s="574"/>
      <c r="D16" s="574"/>
      <c r="E16" s="607"/>
      <c r="F16" s="574">
        <v>0</v>
      </c>
      <c r="G16" s="574"/>
      <c r="H16" s="574"/>
      <c r="I16" s="574">
        <v>0</v>
      </c>
      <c r="J16" s="574"/>
      <c r="K16" s="574">
        <v>10187287</v>
      </c>
      <c r="L16" s="574"/>
      <c r="M16" s="607"/>
      <c r="N16" s="573">
        <v>0</v>
      </c>
      <c r="O16" s="574"/>
      <c r="P16" s="573"/>
      <c r="Q16" s="573">
        <v>10187287</v>
      </c>
      <c r="R16" s="574"/>
      <c r="S16" s="574"/>
      <c r="T16" s="574"/>
      <c r="U16" s="607"/>
      <c r="V16" s="573">
        <v>0</v>
      </c>
      <c r="W16" s="574"/>
      <c r="X16" s="573"/>
      <c r="Y16" s="573">
        <v>0</v>
      </c>
      <c r="Z16" s="574"/>
      <c r="AA16" s="574"/>
      <c r="AB16" s="574"/>
      <c r="AC16" s="607"/>
      <c r="AD16" s="573">
        <v>0</v>
      </c>
      <c r="AE16" s="574"/>
      <c r="AF16" s="573"/>
      <c r="AG16" s="573">
        <v>0</v>
      </c>
      <c r="AH16" s="574"/>
      <c r="AI16" s="574">
        <v>138773</v>
      </c>
      <c r="AJ16" s="574"/>
      <c r="AK16" s="607"/>
      <c r="AL16" s="573">
        <v>0</v>
      </c>
      <c r="AM16" s="574"/>
      <c r="AN16" s="573"/>
      <c r="AO16" s="573">
        <v>138773</v>
      </c>
      <c r="AP16" s="574"/>
      <c r="AQ16" s="574">
        <v>13338000</v>
      </c>
      <c r="AR16" s="574"/>
      <c r="AS16" s="607"/>
      <c r="AT16" s="573">
        <v>0</v>
      </c>
      <c r="AU16" s="574"/>
      <c r="AV16" s="573"/>
      <c r="AW16" s="573">
        <v>13338000</v>
      </c>
      <c r="AX16" s="574"/>
      <c r="AY16" s="574">
        <v>27029166</v>
      </c>
      <c r="AZ16" s="574"/>
      <c r="BA16" s="607"/>
      <c r="BB16" s="573">
        <v>0</v>
      </c>
      <c r="BC16" s="574"/>
      <c r="BD16" s="573"/>
      <c r="BE16" s="573">
        <v>27029166</v>
      </c>
      <c r="BF16" s="574"/>
      <c r="BG16" s="574"/>
      <c r="BH16" s="574"/>
      <c r="BI16" s="607"/>
      <c r="BJ16" s="573">
        <v>0</v>
      </c>
      <c r="BK16" s="574"/>
      <c r="BL16" s="573"/>
      <c r="BM16" s="573">
        <v>0</v>
      </c>
      <c r="BN16" s="574"/>
      <c r="BO16" s="574"/>
      <c r="BP16" s="574"/>
      <c r="BQ16" s="607"/>
      <c r="BR16" s="573">
        <v>0</v>
      </c>
      <c r="BS16" s="574"/>
      <c r="BT16" s="573"/>
      <c r="BU16" s="573">
        <v>0</v>
      </c>
      <c r="BV16" s="574"/>
      <c r="BW16" s="574"/>
      <c r="BX16" s="574"/>
      <c r="BY16" s="607"/>
      <c r="BZ16" s="573">
        <v>0</v>
      </c>
      <c r="CA16" s="574"/>
      <c r="CB16" s="573"/>
      <c r="CC16" s="573">
        <v>0</v>
      </c>
      <c r="CD16" s="574"/>
      <c r="CE16" s="574">
        <v>5000000</v>
      </c>
      <c r="CF16" s="574"/>
      <c r="CG16" s="607"/>
      <c r="CH16" s="573">
        <v>0</v>
      </c>
      <c r="CI16" s="574"/>
      <c r="CJ16" s="573"/>
      <c r="CK16" s="573">
        <v>5000000</v>
      </c>
      <c r="CL16" s="574"/>
      <c r="CM16" s="574"/>
      <c r="CN16" s="574"/>
      <c r="CO16" s="607"/>
      <c r="CP16" s="573">
        <v>0</v>
      </c>
      <c r="CQ16" s="574"/>
      <c r="CR16" s="573"/>
      <c r="CS16" s="573">
        <v>0</v>
      </c>
      <c r="CT16" s="574"/>
      <c r="CU16" s="574"/>
      <c r="CV16" s="574"/>
      <c r="CW16" s="607"/>
      <c r="CX16" s="573">
        <v>0</v>
      </c>
      <c r="CY16" s="574"/>
      <c r="CZ16" s="573"/>
      <c r="DA16" s="573">
        <v>0</v>
      </c>
      <c r="DB16" s="573"/>
      <c r="DC16" s="573"/>
      <c r="DD16" s="573"/>
      <c r="DE16" s="607"/>
      <c r="DF16" s="573">
        <v>0</v>
      </c>
      <c r="DG16" s="573"/>
      <c r="DH16" s="573"/>
      <c r="DI16" s="573">
        <v>0</v>
      </c>
      <c r="DJ16" s="573"/>
      <c r="DK16" s="573"/>
      <c r="DL16" s="573"/>
      <c r="DM16" s="607"/>
      <c r="DN16" s="573">
        <v>0</v>
      </c>
      <c r="DO16" s="573"/>
      <c r="DP16" s="573"/>
      <c r="DQ16" s="573">
        <v>0</v>
      </c>
      <c r="DR16" s="573"/>
      <c r="DS16" s="573"/>
      <c r="DT16" s="573"/>
      <c r="DU16" s="607"/>
      <c r="DV16" s="573">
        <v>0</v>
      </c>
      <c r="DW16" s="573"/>
      <c r="DX16" s="573"/>
      <c r="DY16" s="573">
        <v>0</v>
      </c>
      <c r="DZ16" s="573"/>
      <c r="EA16" s="573"/>
      <c r="EB16" s="573"/>
      <c r="EC16" s="607"/>
      <c r="ED16" s="573">
        <v>0</v>
      </c>
      <c r="EE16" s="573"/>
      <c r="EF16" s="573"/>
      <c r="EG16" s="573">
        <v>0</v>
      </c>
      <c r="EH16" s="574"/>
      <c r="EI16" s="574"/>
      <c r="EJ16" s="574"/>
      <c r="EK16" s="607"/>
      <c r="EL16" s="574">
        <v>0</v>
      </c>
      <c r="EM16" s="574"/>
      <c r="EN16" s="574"/>
      <c r="EO16" s="574">
        <v>0</v>
      </c>
      <c r="EP16" s="574"/>
      <c r="EQ16" s="574"/>
      <c r="ER16" s="574"/>
      <c r="ES16" s="607"/>
      <c r="ET16" s="574">
        <v>0</v>
      </c>
      <c r="EU16" s="574"/>
      <c r="EV16" s="574"/>
      <c r="EW16" s="574">
        <v>0</v>
      </c>
      <c r="EX16" s="574"/>
      <c r="EY16" s="574"/>
      <c r="EZ16" s="574"/>
      <c r="FA16" s="607"/>
      <c r="FB16" s="574">
        <v>0</v>
      </c>
      <c r="FC16" s="574"/>
      <c r="FD16" s="574"/>
      <c r="FE16" s="574">
        <v>0</v>
      </c>
      <c r="FF16" s="574"/>
      <c r="FG16" s="574"/>
      <c r="FH16" s="574"/>
      <c r="FI16" s="607"/>
      <c r="FJ16" s="574">
        <v>0</v>
      </c>
      <c r="FK16" s="574"/>
      <c r="FL16" s="574"/>
      <c r="FM16" s="574">
        <v>0</v>
      </c>
      <c r="FN16" s="574"/>
      <c r="FO16" s="574"/>
      <c r="FP16" s="574"/>
      <c r="FQ16" s="607"/>
      <c r="FR16" s="574">
        <v>0</v>
      </c>
      <c r="FS16" s="574"/>
      <c r="FT16" s="574"/>
      <c r="FU16" s="574">
        <v>0</v>
      </c>
      <c r="FV16" s="574"/>
      <c r="FW16" s="574"/>
      <c r="FX16" s="574"/>
      <c r="FY16" s="607"/>
      <c r="FZ16" s="574">
        <v>0</v>
      </c>
      <c r="GA16" s="574"/>
      <c r="GB16" s="574"/>
      <c r="GC16" s="574">
        <v>0</v>
      </c>
      <c r="GD16" s="574"/>
      <c r="GE16" s="574"/>
      <c r="GF16" s="574"/>
      <c r="GG16" s="607"/>
      <c r="GH16" s="574">
        <v>0</v>
      </c>
      <c r="GI16" s="574"/>
      <c r="GJ16" s="574"/>
      <c r="GK16" s="574">
        <v>0</v>
      </c>
      <c r="GL16" s="574"/>
      <c r="GM16" s="574"/>
      <c r="GN16" s="574"/>
      <c r="GO16" s="607"/>
      <c r="GP16" s="574">
        <v>0</v>
      </c>
      <c r="GQ16" s="574"/>
      <c r="GR16" s="574"/>
      <c r="GS16" s="574">
        <v>0</v>
      </c>
      <c r="GT16" s="574"/>
      <c r="GU16" s="574"/>
      <c r="GV16" s="574"/>
      <c r="GW16" s="607"/>
      <c r="GX16" s="574">
        <v>0</v>
      </c>
      <c r="GY16" s="574"/>
      <c r="GZ16" s="574"/>
      <c r="HA16" s="574">
        <v>0</v>
      </c>
      <c r="HB16" s="574"/>
      <c r="HC16" s="574"/>
      <c r="HD16" s="574"/>
      <c r="HE16" s="607"/>
      <c r="HF16" s="574">
        <v>0</v>
      </c>
      <c r="HG16" s="574"/>
      <c r="HH16" s="574"/>
      <c r="HI16" s="574">
        <v>0</v>
      </c>
      <c r="HJ16" s="573">
        <v>5363538343</v>
      </c>
      <c r="HK16" s="574"/>
      <c r="HL16" s="574"/>
      <c r="HM16" s="607"/>
      <c r="HN16" s="574">
        <v>0</v>
      </c>
      <c r="HO16" s="574"/>
      <c r="HP16" s="574"/>
      <c r="HQ16" s="574">
        <v>-5363538343</v>
      </c>
      <c r="HR16" s="538">
        <v>5363538343</v>
      </c>
      <c r="HS16" s="538">
        <v>55693226</v>
      </c>
      <c r="HT16" s="538">
        <v>0</v>
      </c>
      <c r="HU16" s="538">
        <v>0</v>
      </c>
      <c r="HV16" s="559">
        <v>0</v>
      </c>
      <c r="HW16" s="538">
        <v>0</v>
      </c>
      <c r="HX16" s="559"/>
      <c r="HY16" s="574">
        <v>-5307845117</v>
      </c>
      <c r="HZ16" s="634">
        <v>5363538343</v>
      </c>
      <c r="IA16" s="634">
        <v>6647081759</v>
      </c>
      <c r="IB16" s="634">
        <v>0</v>
      </c>
      <c r="IC16" s="609">
        <v>0</v>
      </c>
      <c r="ID16" s="634">
        <v>0</v>
      </c>
      <c r="IE16" s="634">
        <v>0</v>
      </c>
      <c r="IF16" s="634"/>
      <c r="IG16" s="598">
        <v>1283543416</v>
      </c>
    </row>
    <row r="17" spans="1:241" s="5" customFormat="1" ht="15" customHeight="1" x14ac:dyDescent="0.25">
      <c r="A17" s="48" t="s">
        <v>68</v>
      </c>
      <c r="B17" s="574"/>
      <c r="C17" s="574"/>
      <c r="D17" s="574"/>
      <c r="E17" s="607"/>
      <c r="F17" s="574">
        <v>0</v>
      </c>
      <c r="G17" s="574"/>
      <c r="H17" s="574"/>
      <c r="I17" s="574">
        <v>0</v>
      </c>
      <c r="J17" s="573"/>
      <c r="K17" s="573"/>
      <c r="L17" s="573"/>
      <c r="M17" s="607"/>
      <c r="N17" s="573">
        <v>0</v>
      </c>
      <c r="O17" s="573"/>
      <c r="P17" s="573"/>
      <c r="Q17" s="573">
        <v>0</v>
      </c>
      <c r="R17" s="573"/>
      <c r="S17" s="573"/>
      <c r="T17" s="573"/>
      <c r="U17" s="607"/>
      <c r="V17" s="573">
        <v>0</v>
      </c>
      <c r="W17" s="573"/>
      <c r="X17" s="573"/>
      <c r="Y17" s="573">
        <v>0</v>
      </c>
      <c r="Z17" s="573"/>
      <c r="AA17" s="573"/>
      <c r="AB17" s="573"/>
      <c r="AC17" s="607"/>
      <c r="AD17" s="573">
        <v>0</v>
      </c>
      <c r="AE17" s="573"/>
      <c r="AF17" s="573"/>
      <c r="AG17" s="573">
        <v>0</v>
      </c>
      <c r="AH17" s="573"/>
      <c r="AI17" s="573"/>
      <c r="AJ17" s="573">
        <v>0</v>
      </c>
      <c r="AK17" s="607"/>
      <c r="AL17" s="573">
        <v>0</v>
      </c>
      <c r="AM17" s="573"/>
      <c r="AN17" s="573"/>
      <c r="AO17" s="573">
        <v>0</v>
      </c>
      <c r="AP17" s="573"/>
      <c r="AQ17" s="573"/>
      <c r="AR17" s="573"/>
      <c r="AS17" s="607"/>
      <c r="AT17" s="573">
        <v>0</v>
      </c>
      <c r="AU17" s="573"/>
      <c r="AV17" s="573"/>
      <c r="AW17" s="573">
        <v>0</v>
      </c>
      <c r="AX17" s="573"/>
      <c r="AY17" s="573"/>
      <c r="AZ17" s="573"/>
      <c r="BA17" s="607"/>
      <c r="BB17" s="573">
        <v>0</v>
      </c>
      <c r="BC17" s="573"/>
      <c r="BD17" s="573"/>
      <c r="BE17" s="573">
        <v>0</v>
      </c>
      <c r="BF17" s="573"/>
      <c r="BG17" s="573"/>
      <c r="BH17" s="573"/>
      <c r="BI17" s="607"/>
      <c r="BJ17" s="573">
        <v>0</v>
      </c>
      <c r="BK17" s="573"/>
      <c r="BL17" s="573"/>
      <c r="BM17" s="573">
        <v>0</v>
      </c>
      <c r="BN17" s="573"/>
      <c r="BO17" s="573"/>
      <c r="BP17" s="573"/>
      <c r="BQ17" s="607"/>
      <c r="BR17" s="573">
        <v>0</v>
      </c>
      <c r="BS17" s="573"/>
      <c r="BT17" s="573"/>
      <c r="BU17" s="573">
        <v>0</v>
      </c>
      <c r="BV17" s="573"/>
      <c r="BW17" s="573"/>
      <c r="BX17" s="573"/>
      <c r="BY17" s="607"/>
      <c r="BZ17" s="573">
        <v>0</v>
      </c>
      <c r="CA17" s="573"/>
      <c r="CB17" s="573"/>
      <c r="CC17" s="573">
        <v>0</v>
      </c>
      <c r="CD17" s="573"/>
      <c r="CE17" s="573"/>
      <c r="CF17" s="573"/>
      <c r="CG17" s="607"/>
      <c r="CH17" s="573">
        <v>0</v>
      </c>
      <c r="CI17" s="573"/>
      <c r="CJ17" s="573"/>
      <c r="CK17" s="573">
        <v>0</v>
      </c>
      <c r="CL17" s="573"/>
      <c r="CM17" s="573"/>
      <c r="CN17" s="573"/>
      <c r="CO17" s="607"/>
      <c r="CP17" s="573">
        <v>0</v>
      </c>
      <c r="CQ17" s="573"/>
      <c r="CR17" s="573"/>
      <c r="CS17" s="573">
        <v>0</v>
      </c>
      <c r="CT17" s="573"/>
      <c r="CU17" s="573"/>
      <c r="CV17" s="573"/>
      <c r="CW17" s="607"/>
      <c r="CX17" s="573">
        <v>0</v>
      </c>
      <c r="CY17" s="573"/>
      <c r="CZ17" s="573"/>
      <c r="DA17" s="573">
        <v>0</v>
      </c>
      <c r="DB17" s="573"/>
      <c r="DC17" s="573"/>
      <c r="DD17" s="573"/>
      <c r="DE17" s="607"/>
      <c r="DF17" s="573">
        <v>0</v>
      </c>
      <c r="DG17" s="573"/>
      <c r="DH17" s="573"/>
      <c r="DI17" s="573">
        <v>0</v>
      </c>
      <c r="DJ17" s="573"/>
      <c r="DK17" s="573"/>
      <c r="DL17" s="573"/>
      <c r="DM17" s="607"/>
      <c r="DN17" s="573">
        <v>0</v>
      </c>
      <c r="DO17" s="573"/>
      <c r="DP17" s="573"/>
      <c r="DQ17" s="573">
        <v>0</v>
      </c>
      <c r="DR17" s="573"/>
      <c r="DS17" s="573"/>
      <c r="DT17" s="573"/>
      <c r="DU17" s="607"/>
      <c r="DV17" s="573">
        <v>0</v>
      </c>
      <c r="DW17" s="573"/>
      <c r="DX17" s="573"/>
      <c r="DY17" s="573">
        <v>0</v>
      </c>
      <c r="DZ17" s="573"/>
      <c r="EA17" s="573"/>
      <c r="EB17" s="573"/>
      <c r="EC17" s="607"/>
      <c r="ED17" s="573">
        <v>0</v>
      </c>
      <c r="EE17" s="573"/>
      <c r="EF17" s="573"/>
      <c r="EG17" s="573">
        <v>0</v>
      </c>
      <c r="EH17" s="536"/>
      <c r="EI17" s="574"/>
      <c r="EJ17" s="574"/>
      <c r="EK17" s="607"/>
      <c r="EL17" s="574">
        <v>0</v>
      </c>
      <c r="EM17" s="574"/>
      <c r="EN17" s="574"/>
      <c r="EO17" s="574">
        <v>0</v>
      </c>
      <c r="EP17" s="536"/>
      <c r="EQ17" s="574"/>
      <c r="ER17" s="574"/>
      <c r="ES17" s="607"/>
      <c r="ET17" s="574">
        <v>0</v>
      </c>
      <c r="EU17" s="574"/>
      <c r="EV17" s="574"/>
      <c r="EW17" s="574">
        <v>0</v>
      </c>
      <c r="EX17" s="536"/>
      <c r="EY17" s="574"/>
      <c r="EZ17" s="574"/>
      <c r="FA17" s="607"/>
      <c r="FB17" s="574">
        <v>0</v>
      </c>
      <c r="FC17" s="574"/>
      <c r="FD17" s="574"/>
      <c r="FE17" s="574">
        <v>0</v>
      </c>
      <c r="FF17" s="536"/>
      <c r="FG17" s="574"/>
      <c r="FH17" s="574"/>
      <c r="FI17" s="607"/>
      <c r="FJ17" s="574">
        <v>0</v>
      </c>
      <c r="FK17" s="574"/>
      <c r="FL17" s="574"/>
      <c r="FM17" s="574">
        <v>0</v>
      </c>
      <c r="FN17" s="536"/>
      <c r="FO17" s="574"/>
      <c r="FP17" s="574"/>
      <c r="FQ17" s="607"/>
      <c r="FR17" s="574">
        <v>0</v>
      </c>
      <c r="FS17" s="574"/>
      <c r="FT17" s="574"/>
      <c r="FU17" s="574">
        <v>0</v>
      </c>
      <c r="FV17" s="536"/>
      <c r="FW17" s="574"/>
      <c r="FX17" s="574"/>
      <c r="FY17" s="607"/>
      <c r="FZ17" s="574">
        <v>0</v>
      </c>
      <c r="GA17" s="574"/>
      <c r="GB17" s="574"/>
      <c r="GC17" s="574">
        <v>0</v>
      </c>
      <c r="GD17" s="536"/>
      <c r="GE17" s="574"/>
      <c r="GF17" s="574"/>
      <c r="GG17" s="607"/>
      <c r="GH17" s="574">
        <v>0</v>
      </c>
      <c r="GI17" s="574"/>
      <c r="GJ17" s="574"/>
      <c r="GK17" s="574">
        <v>0</v>
      </c>
      <c r="GL17" s="536"/>
      <c r="GM17" s="574"/>
      <c r="GN17" s="574"/>
      <c r="GO17" s="607"/>
      <c r="GP17" s="574">
        <v>0</v>
      </c>
      <c r="GQ17" s="574"/>
      <c r="GR17" s="574"/>
      <c r="GS17" s="574">
        <v>0</v>
      </c>
      <c r="GT17" s="536"/>
      <c r="GU17" s="574"/>
      <c r="GV17" s="574"/>
      <c r="GW17" s="607"/>
      <c r="GX17" s="574">
        <v>0</v>
      </c>
      <c r="GY17" s="574"/>
      <c r="GZ17" s="574"/>
      <c r="HA17" s="574">
        <v>0</v>
      </c>
      <c r="HB17" s="536"/>
      <c r="HC17" s="574"/>
      <c r="HD17" s="574"/>
      <c r="HE17" s="607"/>
      <c r="HF17" s="574">
        <v>0</v>
      </c>
      <c r="HG17" s="574"/>
      <c r="HH17" s="574"/>
      <c r="HI17" s="574">
        <v>0</v>
      </c>
      <c r="HJ17" s="573">
        <v>118200000</v>
      </c>
      <c r="HK17" s="574"/>
      <c r="HL17" s="574"/>
      <c r="HM17" s="607"/>
      <c r="HN17" s="574">
        <v>0</v>
      </c>
      <c r="HO17" s="574"/>
      <c r="HP17" s="574"/>
      <c r="HQ17" s="574">
        <v>-118200000</v>
      </c>
      <c r="HR17" s="538">
        <v>118200000</v>
      </c>
      <c r="HS17" s="538">
        <v>0</v>
      </c>
      <c r="HT17" s="538">
        <v>0</v>
      </c>
      <c r="HU17" s="538">
        <v>0</v>
      </c>
      <c r="HV17" s="559">
        <v>0</v>
      </c>
      <c r="HW17" s="538">
        <v>0</v>
      </c>
      <c r="HX17" s="559"/>
      <c r="HY17" s="574">
        <v>-118200000</v>
      </c>
      <c r="HZ17" s="634">
        <v>118200000</v>
      </c>
      <c r="IA17" s="634">
        <v>134833593</v>
      </c>
      <c r="IB17" s="634">
        <v>0</v>
      </c>
      <c r="IC17" s="609">
        <v>0</v>
      </c>
      <c r="ID17" s="634">
        <v>0</v>
      </c>
      <c r="IE17" s="634">
        <v>0</v>
      </c>
      <c r="IF17" s="634"/>
      <c r="IG17" s="598">
        <v>16633593</v>
      </c>
    </row>
    <row r="18" spans="1:241" s="5" customFormat="1" ht="15" hidden="1" customHeight="1" x14ac:dyDescent="0.25">
      <c r="A18" s="194" t="s">
        <v>778</v>
      </c>
      <c r="B18" s="574"/>
      <c r="C18" s="574"/>
      <c r="D18" s="574"/>
      <c r="E18" s="607"/>
      <c r="F18" s="574">
        <v>0</v>
      </c>
      <c r="G18" s="574"/>
      <c r="H18" s="574"/>
      <c r="I18" s="574"/>
      <c r="J18" s="573"/>
      <c r="K18" s="573"/>
      <c r="L18" s="573"/>
      <c r="M18" s="607"/>
      <c r="N18" s="573">
        <v>0</v>
      </c>
      <c r="O18" s="573"/>
      <c r="P18" s="573"/>
      <c r="Q18" s="573"/>
      <c r="R18" s="573"/>
      <c r="S18" s="573"/>
      <c r="T18" s="573"/>
      <c r="U18" s="607"/>
      <c r="V18" s="573">
        <v>0</v>
      </c>
      <c r="W18" s="573"/>
      <c r="X18" s="573"/>
      <c r="Y18" s="573"/>
      <c r="Z18" s="573"/>
      <c r="AA18" s="573"/>
      <c r="AB18" s="573"/>
      <c r="AC18" s="607"/>
      <c r="AD18" s="573">
        <v>0</v>
      </c>
      <c r="AE18" s="573"/>
      <c r="AF18" s="573"/>
      <c r="AG18" s="573"/>
      <c r="AH18" s="573"/>
      <c r="AI18" s="573"/>
      <c r="AJ18" s="573">
        <v>0</v>
      </c>
      <c r="AK18" s="607"/>
      <c r="AL18" s="573">
        <v>0</v>
      </c>
      <c r="AM18" s="573"/>
      <c r="AN18" s="573"/>
      <c r="AO18" s="573"/>
      <c r="AP18" s="573"/>
      <c r="AQ18" s="573"/>
      <c r="AR18" s="573"/>
      <c r="AS18" s="607"/>
      <c r="AT18" s="573">
        <v>0</v>
      </c>
      <c r="AU18" s="573"/>
      <c r="AV18" s="573"/>
      <c r="AW18" s="573"/>
      <c r="AX18" s="573"/>
      <c r="AY18" s="573"/>
      <c r="AZ18" s="573"/>
      <c r="BA18" s="607"/>
      <c r="BB18" s="573">
        <v>0</v>
      </c>
      <c r="BC18" s="573"/>
      <c r="BD18" s="573"/>
      <c r="BE18" s="573"/>
      <c r="BF18" s="573"/>
      <c r="BG18" s="573"/>
      <c r="BH18" s="573"/>
      <c r="BI18" s="607"/>
      <c r="BJ18" s="573">
        <v>0</v>
      </c>
      <c r="BK18" s="573"/>
      <c r="BL18" s="573"/>
      <c r="BM18" s="573"/>
      <c r="BN18" s="573"/>
      <c r="BO18" s="573"/>
      <c r="BP18" s="573"/>
      <c r="BQ18" s="607"/>
      <c r="BR18" s="573">
        <v>0</v>
      </c>
      <c r="BS18" s="573"/>
      <c r="BT18" s="573"/>
      <c r="BU18" s="573"/>
      <c r="BV18" s="573"/>
      <c r="BW18" s="573"/>
      <c r="BX18" s="573"/>
      <c r="BY18" s="607"/>
      <c r="BZ18" s="573">
        <v>0</v>
      </c>
      <c r="CA18" s="573"/>
      <c r="CB18" s="573"/>
      <c r="CC18" s="573"/>
      <c r="CD18" s="573"/>
      <c r="CE18" s="573"/>
      <c r="CF18" s="573"/>
      <c r="CG18" s="607"/>
      <c r="CH18" s="573">
        <v>0</v>
      </c>
      <c r="CI18" s="573"/>
      <c r="CJ18" s="573"/>
      <c r="CK18" s="573"/>
      <c r="CL18" s="573"/>
      <c r="CM18" s="573"/>
      <c r="CN18" s="573"/>
      <c r="CO18" s="607"/>
      <c r="CP18" s="573">
        <v>0</v>
      </c>
      <c r="CQ18" s="573"/>
      <c r="CR18" s="573"/>
      <c r="CS18" s="573"/>
      <c r="CT18" s="573"/>
      <c r="CU18" s="573"/>
      <c r="CV18" s="573"/>
      <c r="CW18" s="607"/>
      <c r="CX18" s="573">
        <v>0</v>
      </c>
      <c r="CY18" s="573"/>
      <c r="CZ18" s="573"/>
      <c r="DA18" s="573"/>
      <c r="DB18" s="573"/>
      <c r="DC18" s="573"/>
      <c r="DD18" s="573"/>
      <c r="DE18" s="607"/>
      <c r="DF18" s="573">
        <v>0</v>
      </c>
      <c r="DG18" s="573"/>
      <c r="DH18" s="573"/>
      <c r="DI18" s="573"/>
      <c r="DJ18" s="573"/>
      <c r="DK18" s="573"/>
      <c r="DL18" s="573"/>
      <c r="DM18" s="607"/>
      <c r="DN18" s="573">
        <v>0</v>
      </c>
      <c r="DO18" s="573"/>
      <c r="DP18" s="573"/>
      <c r="DQ18" s="573"/>
      <c r="DR18" s="573"/>
      <c r="DS18" s="573"/>
      <c r="DT18" s="573"/>
      <c r="DU18" s="607"/>
      <c r="DV18" s="573">
        <v>0</v>
      </c>
      <c r="DW18" s="573"/>
      <c r="DX18" s="573"/>
      <c r="DY18" s="573"/>
      <c r="DZ18" s="573"/>
      <c r="EA18" s="573"/>
      <c r="EB18" s="573"/>
      <c r="EC18" s="607"/>
      <c r="ED18" s="573">
        <v>0</v>
      </c>
      <c r="EE18" s="573"/>
      <c r="EF18" s="573"/>
      <c r="EG18" s="573"/>
      <c r="EH18" s="536"/>
      <c r="EI18" s="574"/>
      <c r="EJ18" s="574"/>
      <c r="EK18" s="607"/>
      <c r="EL18" s="574">
        <v>0</v>
      </c>
      <c r="EM18" s="574"/>
      <c r="EN18" s="574"/>
      <c r="EO18" s="574"/>
      <c r="EP18" s="536"/>
      <c r="EQ18" s="574"/>
      <c r="ER18" s="574"/>
      <c r="ES18" s="607"/>
      <c r="ET18" s="574">
        <v>0</v>
      </c>
      <c r="EU18" s="574"/>
      <c r="EV18" s="574"/>
      <c r="EW18" s="574"/>
      <c r="EX18" s="536"/>
      <c r="EY18" s="574"/>
      <c r="EZ18" s="574"/>
      <c r="FA18" s="607"/>
      <c r="FB18" s="574">
        <v>0</v>
      </c>
      <c r="FC18" s="574"/>
      <c r="FD18" s="574"/>
      <c r="FE18" s="574"/>
      <c r="FF18" s="536"/>
      <c r="FG18" s="574"/>
      <c r="FH18" s="574"/>
      <c r="FI18" s="607"/>
      <c r="FJ18" s="574">
        <v>0</v>
      </c>
      <c r="FK18" s="574"/>
      <c r="FL18" s="574"/>
      <c r="FM18" s="574"/>
      <c r="FN18" s="536"/>
      <c r="FO18" s="574"/>
      <c r="FP18" s="574"/>
      <c r="FQ18" s="607"/>
      <c r="FR18" s="574">
        <v>0</v>
      </c>
      <c r="FS18" s="574"/>
      <c r="FT18" s="574"/>
      <c r="FU18" s="574"/>
      <c r="FV18" s="536"/>
      <c r="FW18" s="574"/>
      <c r="FX18" s="574"/>
      <c r="FY18" s="607"/>
      <c r="FZ18" s="574">
        <v>0</v>
      </c>
      <c r="GA18" s="574"/>
      <c r="GB18" s="574"/>
      <c r="GC18" s="574"/>
      <c r="GD18" s="536"/>
      <c r="GE18" s="574"/>
      <c r="GF18" s="574"/>
      <c r="GG18" s="607"/>
      <c r="GH18" s="574">
        <v>0</v>
      </c>
      <c r="GI18" s="574"/>
      <c r="GJ18" s="574"/>
      <c r="GK18" s="574"/>
      <c r="GL18" s="536"/>
      <c r="GM18" s="574"/>
      <c r="GN18" s="574"/>
      <c r="GO18" s="607"/>
      <c r="GP18" s="574">
        <v>0</v>
      </c>
      <c r="GQ18" s="574"/>
      <c r="GR18" s="574"/>
      <c r="GS18" s="574"/>
      <c r="GT18" s="536"/>
      <c r="GU18" s="574"/>
      <c r="GV18" s="574"/>
      <c r="GW18" s="607"/>
      <c r="GX18" s="574">
        <v>0</v>
      </c>
      <c r="GY18" s="574"/>
      <c r="GZ18" s="574"/>
      <c r="HA18" s="574"/>
      <c r="HB18" s="536"/>
      <c r="HC18" s="574"/>
      <c r="HD18" s="574"/>
      <c r="HE18" s="607"/>
      <c r="HF18" s="574">
        <v>0</v>
      </c>
      <c r="HG18" s="574"/>
      <c r="HH18" s="574"/>
      <c r="HI18" s="574"/>
      <c r="HJ18" s="573">
        <v>0</v>
      </c>
      <c r="HK18" s="574"/>
      <c r="HL18" s="574"/>
      <c r="HM18" s="607"/>
      <c r="HN18" s="574">
        <v>0</v>
      </c>
      <c r="HO18" s="574"/>
      <c r="HP18" s="574"/>
      <c r="HQ18" s="574"/>
      <c r="HR18" s="538">
        <v>0</v>
      </c>
      <c r="HS18" s="538">
        <v>0</v>
      </c>
      <c r="HT18" s="538">
        <v>0</v>
      </c>
      <c r="HU18" s="538">
        <v>0</v>
      </c>
      <c r="HV18" s="559">
        <v>0</v>
      </c>
      <c r="HW18" s="538">
        <v>0</v>
      </c>
      <c r="HX18" s="559"/>
      <c r="HY18" s="574"/>
      <c r="HZ18" s="634">
        <v>0</v>
      </c>
      <c r="IA18" s="634">
        <v>0</v>
      </c>
      <c r="IB18" s="634">
        <v>0</v>
      </c>
      <c r="IC18" s="609">
        <v>0</v>
      </c>
      <c r="ID18" s="634">
        <v>0</v>
      </c>
      <c r="IE18" s="634">
        <v>0</v>
      </c>
      <c r="IF18" s="634"/>
      <c r="IG18" s="598"/>
    </row>
    <row r="19" spans="1:241" s="5" customFormat="1" ht="15" customHeight="1" x14ac:dyDescent="0.25">
      <c r="A19" s="33" t="s">
        <v>538</v>
      </c>
      <c r="B19" s="574"/>
      <c r="C19" s="574"/>
      <c r="D19" s="574"/>
      <c r="E19" s="607"/>
      <c r="F19" s="574"/>
      <c r="G19" s="574"/>
      <c r="H19" s="574"/>
      <c r="I19" s="574">
        <v>0</v>
      </c>
      <c r="J19" s="573"/>
      <c r="K19" s="573"/>
      <c r="L19" s="573"/>
      <c r="M19" s="607"/>
      <c r="N19" s="573">
        <v>0</v>
      </c>
      <c r="O19" s="573"/>
      <c r="P19" s="573"/>
      <c r="Q19" s="573">
        <v>0</v>
      </c>
      <c r="R19" s="573"/>
      <c r="S19" s="573"/>
      <c r="T19" s="573"/>
      <c r="U19" s="607"/>
      <c r="V19" s="573">
        <v>0</v>
      </c>
      <c r="W19" s="573"/>
      <c r="X19" s="573"/>
      <c r="Y19" s="573">
        <v>0</v>
      </c>
      <c r="Z19" s="573"/>
      <c r="AA19" s="573"/>
      <c r="AB19" s="573"/>
      <c r="AC19" s="607"/>
      <c r="AD19" s="573">
        <v>0</v>
      </c>
      <c r="AE19" s="573"/>
      <c r="AF19" s="573"/>
      <c r="AG19" s="573">
        <v>0</v>
      </c>
      <c r="AH19" s="573"/>
      <c r="AI19" s="573"/>
      <c r="AJ19" s="573">
        <v>0</v>
      </c>
      <c r="AK19" s="607"/>
      <c r="AL19" s="573">
        <v>0</v>
      </c>
      <c r="AM19" s="573"/>
      <c r="AN19" s="573"/>
      <c r="AO19" s="573">
        <v>0</v>
      </c>
      <c r="AP19" s="573"/>
      <c r="AQ19" s="573"/>
      <c r="AR19" s="573"/>
      <c r="AS19" s="607"/>
      <c r="AT19" s="573">
        <v>0</v>
      </c>
      <c r="AU19" s="573"/>
      <c r="AV19" s="573"/>
      <c r="AW19" s="573">
        <v>0</v>
      </c>
      <c r="AX19" s="573"/>
      <c r="AY19" s="573"/>
      <c r="AZ19" s="573"/>
      <c r="BA19" s="607"/>
      <c r="BB19" s="573">
        <v>0</v>
      </c>
      <c r="BC19" s="573"/>
      <c r="BD19" s="573"/>
      <c r="BE19" s="573">
        <v>0</v>
      </c>
      <c r="BF19" s="573"/>
      <c r="BG19" s="573"/>
      <c r="BH19" s="573"/>
      <c r="BI19" s="607"/>
      <c r="BJ19" s="573">
        <v>0</v>
      </c>
      <c r="BK19" s="573"/>
      <c r="BL19" s="573"/>
      <c r="BM19" s="573">
        <v>0</v>
      </c>
      <c r="BN19" s="573"/>
      <c r="BO19" s="573"/>
      <c r="BP19" s="573"/>
      <c r="BQ19" s="607"/>
      <c r="BR19" s="573">
        <v>0</v>
      </c>
      <c r="BS19" s="573"/>
      <c r="BT19" s="573"/>
      <c r="BU19" s="573">
        <v>0</v>
      </c>
      <c r="BV19" s="573"/>
      <c r="BW19" s="573">
        <v>6825001</v>
      </c>
      <c r="BX19" s="573"/>
      <c r="BY19" s="607"/>
      <c r="BZ19" s="573">
        <v>0</v>
      </c>
      <c r="CA19" s="573"/>
      <c r="CB19" s="573"/>
      <c r="CC19" s="573">
        <v>6825001</v>
      </c>
      <c r="CD19" s="573"/>
      <c r="CE19" s="573"/>
      <c r="CF19" s="573"/>
      <c r="CG19" s="607"/>
      <c r="CH19" s="573">
        <v>0</v>
      </c>
      <c r="CI19" s="573"/>
      <c r="CJ19" s="573"/>
      <c r="CK19" s="573">
        <v>0</v>
      </c>
      <c r="CL19" s="573"/>
      <c r="CM19" s="573"/>
      <c r="CN19" s="573"/>
      <c r="CO19" s="607"/>
      <c r="CP19" s="573">
        <v>0</v>
      </c>
      <c r="CQ19" s="573"/>
      <c r="CR19" s="573"/>
      <c r="CS19" s="573">
        <v>0</v>
      </c>
      <c r="CT19" s="573"/>
      <c r="CU19" s="573"/>
      <c r="CV19" s="573"/>
      <c r="CW19" s="607"/>
      <c r="CX19" s="573">
        <v>0</v>
      </c>
      <c r="CY19" s="573"/>
      <c r="CZ19" s="573"/>
      <c r="DA19" s="573">
        <v>0</v>
      </c>
      <c r="DB19" s="573"/>
      <c r="DC19" s="573"/>
      <c r="DD19" s="573">
        <v>6070000</v>
      </c>
      <c r="DE19" s="607"/>
      <c r="DF19" s="573">
        <v>6070000</v>
      </c>
      <c r="DG19" s="573"/>
      <c r="DH19" s="573"/>
      <c r="DI19" s="573">
        <v>0</v>
      </c>
      <c r="DJ19" s="573"/>
      <c r="DK19" s="573"/>
      <c r="DL19" s="573"/>
      <c r="DM19" s="607"/>
      <c r="DN19" s="573">
        <v>0</v>
      </c>
      <c r="DO19" s="573"/>
      <c r="DP19" s="573"/>
      <c r="DQ19" s="573">
        <v>0</v>
      </c>
      <c r="DR19" s="573"/>
      <c r="DS19" s="573"/>
      <c r="DT19" s="573"/>
      <c r="DU19" s="607"/>
      <c r="DV19" s="573">
        <v>0</v>
      </c>
      <c r="DW19" s="573"/>
      <c r="DX19" s="573"/>
      <c r="DY19" s="573">
        <v>0</v>
      </c>
      <c r="DZ19" s="573"/>
      <c r="EA19" s="573"/>
      <c r="EB19" s="573"/>
      <c r="EC19" s="607"/>
      <c r="ED19" s="573">
        <v>0</v>
      </c>
      <c r="EE19" s="573"/>
      <c r="EF19" s="573"/>
      <c r="EG19" s="573">
        <v>0</v>
      </c>
      <c r="EH19" s="536"/>
      <c r="EI19" s="574"/>
      <c r="EJ19" s="574"/>
      <c r="EK19" s="607"/>
      <c r="EL19" s="574"/>
      <c r="EM19" s="574"/>
      <c r="EN19" s="574"/>
      <c r="EO19" s="574">
        <v>0</v>
      </c>
      <c r="EP19" s="536"/>
      <c r="EQ19" s="574"/>
      <c r="ER19" s="574"/>
      <c r="ES19" s="607"/>
      <c r="ET19" s="574"/>
      <c r="EU19" s="574"/>
      <c r="EV19" s="574"/>
      <c r="EW19" s="574">
        <v>0</v>
      </c>
      <c r="EX19" s="536"/>
      <c r="EY19" s="574"/>
      <c r="EZ19" s="574"/>
      <c r="FA19" s="607"/>
      <c r="FB19" s="574"/>
      <c r="FC19" s="574"/>
      <c r="FD19" s="574"/>
      <c r="FE19" s="574">
        <v>0</v>
      </c>
      <c r="FF19" s="536"/>
      <c r="FG19" s="574"/>
      <c r="FH19" s="574"/>
      <c r="FI19" s="607"/>
      <c r="FJ19" s="574"/>
      <c r="FK19" s="574"/>
      <c r="FL19" s="574"/>
      <c r="FM19" s="574">
        <v>0</v>
      </c>
      <c r="FN19" s="536"/>
      <c r="FO19" s="574"/>
      <c r="FP19" s="574"/>
      <c r="FQ19" s="607"/>
      <c r="FR19" s="574"/>
      <c r="FS19" s="574"/>
      <c r="FT19" s="574"/>
      <c r="FU19" s="574">
        <v>0</v>
      </c>
      <c r="FV19" s="536"/>
      <c r="FW19" s="574"/>
      <c r="FX19" s="574"/>
      <c r="FY19" s="607"/>
      <c r="FZ19" s="574"/>
      <c r="GA19" s="574"/>
      <c r="GB19" s="574"/>
      <c r="GC19" s="574">
        <v>0</v>
      </c>
      <c r="GD19" s="536"/>
      <c r="GE19" s="574"/>
      <c r="GF19" s="574"/>
      <c r="GG19" s="607"/>
      <c r="GH19" s="574"/>
      <c r="GI19" s="574"/>
      <c r="GJ19" s="574"/>
      <c r="GK19" s="574">
        <v>0</v>
      </c>
      <c r="GL19" s="536"/>
      <c r="GM19" s="574"/>
      <c r="GN19" s="574"/>
      <c r="GO19" s="607"/>
      <c r="GP19" s="574"/>
      <c r="GQ19" s="574"/>
      <c r="GR19" s="574"/>
      <c r="GS19" s="574">
        <v>0</v>
      </c>
      <c r="GT19" s="536"/>
      <c r="GU19" s="574"/>
      <c r="GV19" s="574"/>
      <c r="GW19" s="607"/>
      <c r="GX19" s="574"/>
      <c r="GY19" s="574"/>
      <c r="GZ19" s="574"/>
      <c r="HA19" s="574">
        <v>0</v>
      </c>
      <c r="HB19" s="536"/>
      <c r="HC19" s="574"/>
      <c r="HD19" s="574"/>
      <c r="HE19" s="607"/>
      <c r="HF19" s="574"/>
      <c r="HG19" s="574"/>
      <c r="HH19" s="574"/>
      <c r="HI19" s="574">
        <v>0</v>
      </c>
      <c r="HJ19" s="573">
        <v>990715951</v>
      </c>
      <c r="HK19" s="574"/>
      <c r="HL19" s="574"/>
      <c r="HM19" s="607"/>
      <c r="HN19" s="574"/>
      <c r="HO19" s="574"/>
      <c r="HP19" s="574"/>
      <c r="HQ19" s="574">
        <v>-990715951</v>
      </c>
      <c r="HR19" s="538">
        <v>990715951</v>
      </c>
      <c r="HS19" s="538">
        <v>6825001</v>
      </c>
      <c r="HT19" s="538">
        <v>6070000</v>
      </c>
      <c r="HU19" s="538">
        <v>0</v>
      </c>
      <c r="HV19" s="559">
        <v>6070000</v>
      </c>
      <c r="HW19" s="538">
        <v>0</v>
      </c>
      <c r="HX19" s="559"/>
      <c r="HY19" s="574">
        <v>-983890950</v>
      </c>
      <c r="HZ19" s="634">
        <v>990715951</v>
      </c>
      <c r="IA19" s="634">
        <v>1017936123</v>
      </c>
      <c r="IB19" s="634">
        <v>6070000</v>
      </c>
      <c r="IC19" s="609">
        <v>0</v>
      </c>
      <c r="ID19" s="634">
        <v>6070000</v>
      </c>
      <c r="IE19" s="634">
        <v>0</v>
      </c>
      <c r="IF19" s="634"/>
      <c r="IG19" s="598">
        <v>27220172</v>
      </c>
    </row>
    <row r="20" spans="1:241" s="5" customFormat="1" ht="15" customHeight="1" x14ac:dyDescent="0.25">
      <c r="A20" s="33" t="s">
        <v>539</v>
      </c>
      <c r="B20" s="574"/>
      <c r="C20" s="574"/>
      <c r="D20" s="574"/>
      <c r="E20" s="607"/>
      <c r="F20" s="574">
        <v>0</v>
      </c>
      <c r="G20" s="574"/>
      <c r="H20" s="574"/>
      <c r="I20" s="574">
        <v>0</v>
      </c>
      <c r="J20" s="573"/>
      <c r="K20" s="573"/>
      <c r="L20" s="573"/>
      <c r="M20" s="607"/>
      <c r="N20" s="573">
        <v>0</v>
      </c>
      <c r="O20" s="573"/>
      <c r="P20" s="573"/>
      <c r="Q20" s="573">
        <v>0</v>
      </c>
      <c r="R20" s="573"/>
      <c r="S20" s="573"/>
      <c r="T20" s="573"/>
      <c r="U20" s="607"/>
      <c r="V20" s="573">
        <v>0</v>
      </c>
      <c r="W20" s="573"/>
      <c r="X20" s="573"/>
      <c r="Y20" s="573">
        <v>0</v>
      </c>
      <c r="Z20" s="573"/>
      <c r="AA20" s="573"/>
      <c r="AB20" s="573"/>
      <c r="AC20" s="607"/>
      <c r="AD20" s="573">
        <v>0</v>
      </c>
      <c r="AE20" s="573"/>
      <c r="AF20" s="573"/>
      <c r="AG20" s="573">
        <v>0</v>
      </c>
      <c r="AH20" s="573"/>
      <c r="AI20" s="573"/>
      <c r="AJ20" s="573"/>
      <c r="AK20" s="607"/>
      <c r="AL20" s="573">
        <v>0</v>
      </c>
      <c r="AM20" s="573"/>
      <c r="AN20" s="573"/>
      <c r="AO20" s="573">
        <v>0</v>
      </c>
      <c r="AP20" s="573"/>
      <c r="AQ20" s="573"/>
      <c r="AR20" s="573"/>
      <c r="AS20" s="607"/>
      <c r="AT20" s="573">
        <v>0</v>
      </c>
      <c r="AU20" s="573"/>
      <c r="AV20" s="573"/>
      <c r="AW20" s="573">
        <v>0</v>
      </c>
      <c r="AX20" s="573"/>
      <c r="AY20" s="573"/>
      <c r="AZ20" s="573"/>
      <c r="BA20" s="607"/>
      <c r="BB20" s="573">
        <v>0</v>
      </c>
      <c r="BC20" s="573"/>
      <c r="BD20" s="573"/>
      <c r="BE20" s="573">
        <v>0</v>
      </c>
      <c r="BF20" s="573"/>
      <c r="BG20" s="573"/>
      <c r="BH20" s="573"/>
      <c r="BI20" s="607"/>
      <c r="BJ20" s="573">
        <v>0</v>
      </c>
      <c r="BK20" s="573"/>
      <c r="BL20" s="573"/>
      <c r="BM20" s="573">
        <v>0</v>
      </c>
      <c r="BN20" s="573"/>
      <c r="BO20" s="573"/>
      <c r="BP20" s="573"/>
      <c r="BQ20" s="607"/>
      <c r="BR20" s="573">
        <v>0</v>
      </c>
      <c r="BS20" s="573"/>
      <c r="BT20" s="573"/>
      <c r="BU20" s="573">
        <v>0</v>
      </c>
      <c r="BV20" s="573"/>
      <c r="BW20" s="573"/>
      <c r="BX20" s="573"/>
      <c r="BY20" s="607"/>
      <c r="BZ20" s="573">
        <v>0</v>
      </c>
      <c r="CA20" s="573"/>
      <c r="CB20" s="573"/>
      <c r="CC20" s="573">
        <v>0</v>
      </c>
      <c r="CD20" s="573"/>
      <c r="CE20" s="573"/>
      <c r="CF20" s="573"/>
      <c r="CG20" s="607"/>
      <c r="CH20" s="573">
        <v>0</v>
      </c>
      <c r="CI20" s="573"/>
      <c r="CJ20" s="573"/>
      <c r="CK20" s="573">
        <v>0</v>
      </c>
      <c r="CL20" s="573"/>
      <c r="CM20" s="573">
        <v>1074346</v>
      </c>
      <c r="CN20" s="573"/>
      <c r="CO20" s="607"/>
      <c r="CP20" s="573">
        <v>0</v>
      </c>
      <c r="CQ20" s="573"/>
      <c r="CR20" s="573"/>
      <c r="CS20" s="573">
        <v>1074346</v>
      </c>
      <c r="CT20" s="573"/>
      <c r="CU20" s="573"/>
      <c r="CV20" s="573"/>
      <c r="CW20" s="607"/>
      <c r="CX20" s="573">
        <v>0</v>
      </c>
      <c r="CY20" s="573"/>
      <c r="CZ20" s="573"/>
      <c r="DA20" s="573">
        <v>0</v>
      </c>
      <c r="DB20" s="573"/>
      <c r="DC20" s="573"/>
      <c r="DD20" s="573"/>
      <c r="DE20" s="607"/>
      <c r="DF20" s="573">
        <v>0</v>
      </c>
      <c r="DG20" s="573"/>
      <c r="DH20" s="573"/>
      <c r="DI20" s="573">
        <v>0</v>
      </c>
      <c r="DJ20" s="573"/>
      <c r="DK20" s="573"/>
      <c r="DL20" s="573"/>
      <c r="DM20" s="607"/>
      <c r="DN20" s="573">
        <v>0</v>
      </c>
      <c r="DO20" s="573"/>
      <c r="DP20" s="573"/>
      <c r="DQ20" s="573">
        <v>0</v>
      </c>
      <c r="DR20" s="573"/>
      <c r="DS20" s="573"/>
      <c r="DT20" s="573"/>
      <c r="DU20" s="607"/>
      <c r="DV20" s="573">
        <v>0</v>
      </c>
      <c r="DW20" s="573"/>
      <c r="DX20" s="573"/>
      <c r="DY20" s="573">
        <v>0</v>
      </c>
      <c r="DZ20" s="573"/>
      <c r="EA20" s="573"/>
      <c r="EB20" s="573"/>
      <c r="EC20" s="607"/>
      <c r="ED20" s="573">
        <v>0</v>
      </c>
      <c r="EE20" s="573"/>
      <c r="EF20" s="573"/>
      <c r="EG20" s="573">
        <v>0</v>
      </c>
      <c r="EH20" s="536"/>
      <c r="EI20" s="574"/>
      <c r="EJ20" s="574"/>
      <c r="EK20" s="607"/>
      <c r="EL20" s="574">
        <v>0</v>
      </c>
      <c r="EM20" s="574"/>
      <c r="EN20" s="574"/>
      <c r="EO20" s="574">
        <v>0</v>
      </c>
      <c r="EP20" s="536"/>
      <c r="EQ20" s="574"/>
      <c r="ER20" s="574"/>
      <c r="ES20" s="607"/>
      <c r="ET20" s="574">
        <v>0</v>
      </c>
      <c r="EU20" s="574"/>
      <c r="EV20" s="574"/>
      <c r="EW20" s="574">
        <v>0</v>
      </c>
      <c r="EX20" s="536"/>
      <c r="EY20" s="574"/>
      <c r="EZ20" s="574"/>
      <c r="FA20" s="607"/>
      <c r="FB20" s="574">
        <v>0</v>
      </c>
      <c r="FC20" s="574"/>
      <c r="FD20" s="574"/>
      <c r="FE20" s="574">
        <v>0</v>
      </c>
      <c r="FF20" s="536"/>
      <c r="FG20" s="574"/>
      <c r="FH20" s="574"/>
      <c r="FI20" s="607"/>
      <c r="FJ20" s="574">
        <v>0</v>
      </c>
      <c r="FK20" s="574"/>
      <c r="FL20" s="574"/>
      <c r="FM20" s="574">
        <v>0</v>
      </c>
      <c r="FN20" s="536"/>
      <c r="FO20" s="574"/>
      <c r="FP20" s="574"/>
      <c r="FQ20" s="607"/>
      <c r="FR20" s="574">
        <v>0</v>
      </c>
      <c r="FS20" s="574"/>
      <c r="FT20" s="574"/>
      <c r="FU20" s="574">
        <v>0</v>
      </c>
      <c r="FV20" s="536"/>
      <c r="FW20" s="574"/>
      <c r="FX20" s="574"/>
      <c r="FY20" s="607"/>
      <c r="FZ20" s="574">
        <v>0</v>
      </c>
      <c r="GA20" s="574"/>
      <c r="GB20" s="574"/>
      <c r="GC20" s="574">
        <v>0</v>
      </c>
      <c r="GD20" s="536"/>
      <c r="GE20" s="574"/>
      <c r="GF20" s="574"/>
      <c r="GG20" s="607"/>
      <c r="GH20" s="574">
        <v>0</v>
      </c>
      <c r="GI20" s="574"/>
      <c r="GJ20" s="574"/>
      <c r="GK20" s="574">
        <v>0</v>
      </c>
      <c r="GL20" s="536"/>
      <c r="GM20" s="574"/>
      <c r="GN20" s="574"/>
      <c r="GO20" s="607"/>
      <c r="GP20" s="574">
        <v>0</v>
      </c>
      <c r="GQ20" s="574"/>
      <c r="GR20" s="574"/>
      <c r="GS20" s="574">
        <v>0</v>
      </c>
      <c r="GT20" s="536"/>
      <c r="GU20" s="574"/>
      <c r="GV20" s="574"/>
      <c r="GW20" s="607"/>
      <c r="GX20" s="574">
        <v>0</v>
      </c>
      <c r="GY20" s="574"/>
      <c r="GZ20" s="574"/>
      <c r="HA20" s="574">
        <v>0</v>
      </c>
      <c r="HB20" s="536"/>
      <c r="HC20" s="574"/>
      <c r="HD20" s="574"/>
      <c r="HE20" s="607"/>
      <c r="HF20" s="574">
        <v>0</v>
      </c>
      <c r="HG20" s="574"/>
      <c r="HH20" s="574"/>
      <c r="HI20" s="574">
        <v>0</v>
      </c>
      <c r="HJ20" s="573">
        <v>126150000</v>
      </c>
      <c r="HK20" s="574"/>
      <c r="HL20" s="574"/>
      <c r="HM20" s="607"/>
      <c r="HN20" s="574">
        <v>0</v>
      </c>
      <c r="HO20" s="574"/>
      <c r="HP20" s="574"/>
      <c r="HQ20" s="574">
        <v>-126150000</v>
      </c>
      <c r="HR20" s="538">
        <v>126150000</v>
      </c>
      <c r="HS20" s="538">
        <v>1074346</v>
      </c>
      <c r="HT20" s="538">
        <v>0</v>
      </c>
      <c r="HU20" s="538">
        <v>0</v>
      </c>
      <c r="HV20" s="559">
        <v>0</v>
      </c>
      <c r="HW20" s="538">
        <v>0</v>
      </c>
      <c r="HX20" s="559"/>
      <c r="HY20" s="574">
        <v>-125075654</v>
      </c>
      <c r="HZ20" s="634">
        <v>126150000</v>
      </c>
      <c r="IA20" s="634">
        <v>179027331</v>
      </c>
      <c r="IB20" s="634">
        <v>0</v>
      </c>
      <c r="IC20" s="609">
        <v>0</v>
      </c>
      <c r="ID20" s="634">
        <v>0</v>
      </c>
      <c r="IE20" s="634">
        <v>0</v>
      </c>
      <c r="IF20" s="634"/>
      <c r="IG20" s="598">
        <v>52877331</v>
      </c>
    </row>
    <row r="21" spans="1:241" s="5" customFormat="1" ht="15" customHeight="1" x14ac:dyDescent="0.25">
      <c r="A21" s="33" t="s">
        <v>541</v>
      </c>
      <c r="B21" s="574"/>
      <c r="C21" s="574"/>
      <c r="D21" s="574"/>
      <c r="E21" s="607"/>
      <c r="F21" s="574">
        <v>0</v>
      </c>
      <c r="G21" s="574"/>
      <c r="H21" s="574"/>
      <c r="I21" s="574">
        <v>0</v>
      </c>
      <c r="J21" s="573"/>
      <c r="K21" s="573"/>
      <c r="L21" s="573"/>
      <c r="M21" s="607"/>
      <c r="N21" s="573">
        <v>0</v>
      </c>
      <c r="O21" s="573"/>
      <c r="P21" s="573"/>
      <c r="Q21" s="573">
        <v>0</v>
      </c>
      <c r="R21" s="573"/>
      <c r="S21" s="573"/>
      <c r="T21" s="573"/>
      <c r="U21" s="607"/>
      <c r="V21" s="573">
        <v>0</v>
      </c>
      <c r="W21" s="573"/>
      <c r="X21" s="573"/>
      <c r="Y21" s="573">
        <v>0</v>
      </c>
      <c r="Z21" s="573"/>
      <c r="AA21" s="573"/>
      <c r="AB21" s="573"/>
      <c r="AC21" s="607"/>
      <c r="AD21" s="573">
        <v>0</v>
      </c>
      <c r="AE21" s="573"/>
      <c r="AF21" s="573"/>
      <c r="AG21" s="573">
        <v>0</v>
      </c>
      <c r="AH21" s="573"/>
      <c r="AI21" s="573"/>
      <c r="AJ21" s="573"/>
      <c r="AK21" s="607"/>
      <c r="AL21" s="573">
        <v>0</v>
      </c>
      <c r="AM21" s="573"/>
      <c r="AN21" s="573"/>
      <c r="AO21" s="573">
        <v>0</v>
      </c>
      <c r="AP21" s="573"/>
      <c r="AQ21" s="573"/>
      <c r="AR21" s="573"/>
      <c r="AS21" s="607"/>
      <c r="AT21" s="573">
        <v>0</v>
      </c>
      <c r="AU21" s="573"/>
      <c r="AV21" s="573"/>
      <c r="AW21" s="573">
        <v>0</v>
      </c>
      <c r="AX21" s="573"/>
      <c r="AY21" s="573"/>
      <c r="AZ21" s="573"/>
      <c r="BA21" s="607"/>
      <c r="BB21" s="573">
        <v>0</v>
      </c>
      <c r="BC21" s="573"/>
      <c r="BD21" s="573"/>
      <c r="BE21" s="573">
        <v>0</v>
      </c>
      <c r="BF21" s="573"/>
      <c r="BG21" s="573"/>
      <c r="BH21" s="573"/>
      <c r="BI21" s="607"/>
      <c r="BJ21" s="573">
        <v>0</v>
      </c>
      <c r="BK21" s="573"/>
      <c r="BL21" s="573"/>
      <c r="BM21" s="573">
        <v>0</v>
      </c>
      <c r="BN21" s="573"/>
      <c r="BO21" s="573"/>
      <c r="BP21" s="573"/>
      <c r="BQ21" s="607"/>
      <c r="BR21" s="573">
        <v>0</v>
      </c>
      <c r="BS21" s="573"/>
      <c r="BT21" s="573"/>
      <c r="BU21" s="573">
        <v>0</v>
      </c>
      <c r="BV21" s="573"/>
      <c r="BW21" s="573"/>
      <c r="BX21" s="573"/>
      <c r="BY21" s="607"/>
      <c r="BZ21" s="573">
        <v>0</v>
      </c>
      <c r="CA21" s="573"/>
      <c r="CB21" s="573"/>
      <c r="CC21" s="573">
        <v>0</v>
      </c>
      <c r="CD21" s="573"/>
      <c r="CE21" s="573"/>
      <c r="CF21" s="573"/>
      <c r="CG21" s="607"/>
      <c r="CH21" s="573">
        <v>0</v>
      </c>
      <c r="CI21" s="573"/>
      <c r="CJ21" s="573"/>
      <c r="CK21" s="573">
        <v>0</v>
      </c>
      <c r="CL21" s="573"/>
      <c r="CM21" s="573"/>
      <c r="CN21" s="573"/>
      <c r="CO21" s="607"/>
      <c r="CP21" s="573">
        <v>0</v>
      </c>
      <c r="CQ21" s="573"/>
      <c r="CR21" s="573"/>
      <c r="CS21" s="573">
        <v>0</v>
      </c>
      <c r="CT21" s="573"/>
      <c r="CU21" s="573"/>
      <c r="CV21" s="573"/>
      <c r="CW21" s="607"/>
      <c r="CX21" s="573">
        <v>0</v>
      </c>
      <c r="CY21" s="573"/>
      <c r="CZ21" s="573"/>
      <c r="DA21" s="573">
        <v>0</v>
      </c>
      <c r="DB21" s="573"/>
      <c r="DC21" s="573"/>
      <c r="DD21" s="573"/>
      <c r="DE21" s="607"/>
      <c r="DF21" s="573">
        <v>0</v>
      </c>
      <c r="DG21" s="573"/>
      <c r="DH21" s="573"/>
      <c r="DI21" s="573">
        <v>0</v>
      </c>
      <c r="DJ21" s="573"/>
      <c r="DK21" s="573"/>
      <c r="DL21" s="573"/>
      <c r="DM21" s="607"/>
      <c r="DN21" s="573">
        <v>0</v>
      </c>
      <c r="DO21" s="573"/>
      <c r="DP21" s="573"/>
      <c r="DQ21" s="573">
        <v>0</v>
      </c>
      <c r="DR21" s="573"/>
      <c r="DS21" s="573"/>
      <c r="DT21" s="573"/>
      <c r="DU21" s="607"/>
      <c r="DV21" s="573">
        <v>0</v>
      </c>
      <c r="DW21" s="573"/>
      <c r="DX21" s="573"/>
      <c r="DY21" s="573">
        <v>0</v>
      </c>
      <c r="DZ21" s="573"/>
      <c r="EA21" s="573"/>
      <c r="EB21" s="573"/>
      <c r="EC21" s="607"/>
      <c r="ED21" s="573">
        <v>0</v>
      </c>
      <c r="EE21" s="573"/>
      <c r="EF21" s="573"/>
      <c r="EG21" s="573">
        <v>0</v>
      </c>
      <c r="EH21" s="536"/>
      <c r="EI21" s="574"/>
      <c r="EJ21" s="574"/>
      <c r="EK21" s="607"/>
      <c r="EL21" s="574">
        <v>0</v>
      </c>
      <c r="EM21" s="574"/>
      <c r="EN21" s="574"/>
      <c r="EO21" s="574">
        <v>0</v>
      </c>
      <c r="EP21" s="536"/>
      <c r="EQ21" s="574"/>
      <c r="ER21" s="574"/>
      <c r="ES21" s="607"/>
      <c r="ET21" s="574">
        <v>0</v>
      </c>
      <c r="EU21" s="574"/>
      <c r="EV21" s="574"/>
      <c r="EW21" s="574">
        <v>0</v>
      </c>
      <c r="EX21" s="536"/>
      <c r="EY21" s="574"/>
      <c r="EZ21" s="574"/>
      <c r="FA21" s="607"/>
      <c r="FB21" s="574">
        <v>0</v>
      </c>
      <c r="FC21" s="574"/>
      <c r="FD21" s="574"/>
      <c r="FE21" s="574">
        <v>0</v>
      </c>
      <c r="FF21" s="536"/>
      <c r="FG21" s="574"/>
      <c r="FH21" s="574"/>
      <c r="FI21" s="607"/>
      <c r="FJ21" s="574">
        <v>0</v>
      </c>
      <c r="FK21" s="574"/>
      <c r="FL21" s="574"/>
      <c r="FM21" s="574">
        <v>0</v>
      </c>
      <c r="FN21" s="536"/>
      <c r="FO21" s="574"/>
      <c r="FP21" s="574"/>
      <c r="FQ21" s="607"/>
      <c r="FR21" s="574">
        <v>0</v>
      </c>
      <c r="FS21" s="574"/>
      <c r="FT21" s="574"/>
      <c r="FU21" s="574">
        <v>0</v>
      </c>
      <c r="FV21" s="536"/>
      <c r="FW21" s="574"/>
      <c r="FX21" s="574"/>
      <c r="FY21" s="607"/>
      <c r="FZ21" s="574">
        <v>0</v>
      </c>
      <c r="GA21" s="574"/>
      <c r="GB21" s="574"/>
      <c r="GC21" s="574">
        <v>0</v>
      </c>
      <c r="GD21" s="536"/>
      <c r="GE21" s="574"/>
      <c r="GF21" s="574"/>
      <c r="GG21" s="607"/>
      <c r="GH21" s="574">
        <v>0</v>
      </c>
      <c r="GI21" s="574"/>
      <c r="GJ21" s="574"/>
      <c r="GK21" s="574">
        <v>0</v>
      </c>
      <c r="GL21" s="536"/>
      <c r="GM21" s="574"/>
      <c r="GN21" s="574"/>
      <c r="GO21" s="607"/>
      <c r="GP21" s="574">
        <v>0</v>
      </c>
      <c r="GQ21" s="574"/>
      <c r="GR21" s="574"/>
      <c r="GS21" s="574">
        <v>0</v>
      </c>
      <c r="GT21" s="536"/>
      <c r="GU21" s="574"/>
      <c r="GV21" s="574"/>
      <c r="GW21" s="607"/>
      <c r="GX21" s="574">
        <v>0</v>
      </c>
      <c r="GY21" s="574"/>
      <c r="GZ21" s="574"/>
      <c r="HA21" s="574">
        <v>0</v>
      </c>
      <c r="HB21" s="536"/>
      <c r="HC21" s="574"/>
      <c r="HD21" s="574"/>
      <c r="HE21" s="607"/>
      <c r="HF21" s="574">
        <v>0</v>
      </c>
      <c r="HG21" s="574"/>
      <c r="HH21" s="574"/>
      <c r="HI21" s="574">
        <v>0</v>
      </c>
      <c r="HJ21" s="573">
        <v>0</v>
      </c>
      <c r="HK21" s="574"/>
      <c r="HL21" s="574"/>
      <c r="HM21" s="607"/>
      <c r="HN21" s="574">
        <v>0</v>
      </c>
      <c r="HO21" s="574"/>
      <c r="HP21" s="574"/>
      <c r="HQ21" s="574">
        <v>0</v>
      </c>
      <c r="HR21" s="538">
        <v>0</v>
      </c>
      <c r="HS21" s="538">
        <v>0</v>
      </c>
      <c r="HT21" s="538">
        <v>0</v>
      </c>
      <c r="HU21" s="538">
        <v>0</v>
      </c>
      <c r="HV21" s="559">
        <v>0</v>
      </c>
      <c r="HW21" s="538">
        <v>0</v>
      </c>
      <c r="HX21" s="559"/>
      <c r="HY21" s="574">
        <v>0</v>
      </c>
      <c r="HZ21" s="634">
        <v>0</v>
      </c>
      <c r="IA21" s="634">
        <v>0</v>
      </c>
      <c r="IB21" s="634">
        <v>0</v>
      </c>
      <c r="IC21" s="609">
        <v>0</v>
      </c>
      <c r="ID21" s="634">
        <v>0</v>
      </c>
      <c r="IE21" s="634">
        <v>0</v>
      </c>
      <c r="IF21" s="634"/>
      <c r="IG21" s="598">
        <v>0</v>
      </c>
    </row>
    <row r="22" spans="1:241" s="5" customFormat="1" ht="15" customHeight="1" x14ac:dyDescent="0.25">
      <c r="A22" s="33" t="s">
        <v>540</v>
      </c>
      <c r="B22" s="574"/>
      <c r="C22" s="574"/>
      <c r="D22" s="574"/>
      <c r="E22" s="607"/>
      <c r="F22" s="574">
        <v>0</v>
      </c>
      <c r="G22" s="574"/>
      <c r="H22" s="574"/>
      <c r="I22" s="574">
        <v>0</v>
      </c>
      <c r="J22" s="573"/>
      <c r="K22" s="573"/>
      <c r="L22" s="573"/>
      <c r="M22" s="607"/>
      <c r="N22" s="573">
        <v>0</v>
      </c>
      <c r="O22" s="573"/>
      <c r="P22" s="573"/>
      <c r="Q22" s="573">
        <v>0</v>
      </c>
      <c r="R22" s="573"/>
      <c r="S22" s="573"/>
      <c r="T22" s="573"/>
      <c r="U22" s="607"/>
      <c r="V22" s="573">
        <v>0</v>
      </c>
      <c r="W22" s="573"/>
      <c r="X22" s="573"/>
      <c r="Y22" s="573">
        <v>0</v>
      </c>
      <c r="Z22" s="573"/>
      <c r="AA22" s="573"/>
      <c r="AB22" s="573"/>
      <c r="AC22" s="607"/>
      <c r="AD22" s="573">
        <v>0</v>
      </c>
      <c r="AE22" s="573"/>
      <c r="AF22" s="573"/>
      <c r="AG22" s="573">
        <v>0</v>
      </c>
      <c r="AH22" s="573"/>
      <c r="AI22" s="573"/>
      <c r="AJ22" s="573"/>
      <c r="AK22" s="607"/>
      <c r="AL22" s="573">
        <v>0</v>
      </c>
      <c r="AM22" s="573"/>
      <c r="AN22" s="573"/>
      <c r="AO22" s="573">
        <v>0</v>
      </c>
      <c r="AP22" s="573"/>
      <c r="AQ22" s="573"/>
      <c r="AR22" s="573"/>
      <c r="AS22" s="607"/>
      <c r="AT22" s="573">
        <v>0</v>
      </c>
      <c r="AU22" s="573"/>
      <c r="AV22" s="573"/>
      <c r="AW22" s="573">
        <v>0</v>
      </c>
      <c r="AX22" s="573"/>
      <c r="AY22" s="573">
        <v>7269500</v>
      </c>
      <c r="AZ22" s="573"/>
      <c r="BA22" s="607"/>
      <c r="BB22" s="573">
        <v>0</v>
      </c>
      <c r="BC22" s="573"/>
      <c r="BD22" s="573"/>
      <c r="BE22" s="573">
        <v>7269500</v>
      </c>
      <c r="BF22" s="573"/>
      <c r="BG22" s="573"/>
      <c r="BH22" s="573"/>
      <c r="BI22" s="607"/>
      <c r="BJ22" s="573">
        <v>0</v>
      </c>
      <c r="BK22" s="573"/>
      <c r="BL22" s="573"/>
      <c r="BM22" s="573">
        <v>0</v>
      </c>
      <c r="BN22" s="573"/>
      <c r="BO22" s="573"/>
      <c r="BP22" s="573"/>
      <c r="BQ22" s="607"/>
      <c r="BR22" s="573">
        <v>0</v>
      </c>
      <c r="BS22" s="573"/>
      <c r="BT22" s="573"/>
      <c r="BU22" s="573">
        <v>0</v>
      </c>
      <c r="BV22" s="573"/>
      <c r="BW22" s="573"/>
      <c r="BX22" s="573"/>
      <c r="BY22" s="607"/>
      <c r="BZ22" s="573">
        <v>0</v>
      </c>
      <c r="CA22" s="573"/>
      <c r="CB22" s="573"/>
      <c r="CC22" s="573">
        <v>0</v>
      </c>
      <c r="CD22" s="573"/>
      <c r="CE22" s="573"/>
      <c r="CF22" s="573"/>
      <c r="CG22" s="607"/>
      <c r="CH22" s="573">
        <v>0</v>
      </c>
      <c r="CI22" s="573"/>
      <c r="CJ22" s="573"/>
      <c r="CK22" s="573">
        <v>0</v>
      </c>
      <c r="CL22" s="573"/>
      <c r="CM22" s="573"/>
      <c r="CN22" s="573"/>
      <c r="CO22" s="607"/>
      <c r="CP22" s="573">
        <v>0</v>
      </c>
      <c r="CQ22" s="573"/>
      <c r="CR22" s="573"/>
      <c r="CS22" s="573">
        <v>0</v>
      </c>
      <c r="CT22" s="573"/>
      <c r="CU22" s="573"/>
      <c r="CV22" s="573"/>
      <c r="CW22" s="607"/>
      <c r="CX22" s="573">
        <v>0</v>
      </c>
      <c r="CY22" s="573"/>
      <c r="CZ22" s="573"/>
      <c r="DA22" s="573">
        <v>0</v>
      </c>
      <c r="DB22" s="573"/>
      <c r="DC22" s="573"/>
      <c r="DD22" s="573"/>
      <c r="DE22" s="607"/>
      <c r="DF22" s="573">
        <v>0</v>
      </c>
      <c r="DG22" s="573"/>
      <c r="DH22" s="573"/>
      <c r="DI22" s="573">
        <v>0</v>
      </c>
      <c r="DJ22" s="573"/>
      <c r="DK22" s="573"/>
      <c r="DL22" s="573"/>
      <c r="DM22" s="607"/>
      <c r="DN22" s="573">
        <v>0</v>
      </c>
      <c r="DO22" s="573"/>
      <c r="DP22" s="573"/>
      <c r="DQ22" s="573">
        <v>0</v>
      </c>
      <c r="DR22" s="573"/>
      <c r="DS22" s="573"/>
      <c r="DT22" s="573"/>
      <c r="DU22" s="607"/>
      <c r="DV22" s="573">
        <v>0</v>
      </c>
      <c r="DW22" s="573"/>
      <c r="DX22" s="573"/>
      <c r="DY22" s="573">
        <v>0</v>
      </c>
      <c r="DZ22" s="573"/>
      <c r="EA22" s="573"/>
      <c r="EB22" s="573"/>
      <c r="EC22" s="607"/>
      <c r="ED22" s="573">
        <v>0</v>
      </c>
      <c r="EE22" s="573"/>
      <c r="EF22" s="573"/>
      <c r="EG22" s="573">
        <v>0</v>
      </c>
      <c r="EH22" s="536"/>
      <c r="EI22" s="574"/>
      <c r="EJ22" s="574"/>
      <c r="EK22" s="607"/>
      <c r="EL22" s="574">
        <v>0</v>
      </c>
      <c r="EM22" s="574"/>
      <c r="EN22" s="574"/>
      <c r="EO22" s="574">
        <v>0</v>
      </c>
      <c r="EP22" s="536"/>
      <c r="EQ22" s="574"/>
      <c r="ER22" s="574"/>
      <c r="ES22" s="607"/>
      <c r="ET22" s="574">
        <v>0</v>
      </c>
      <c r="EU22" s="574"/>
      <c r="EV22" s="574"/>
      <c r="EW22" s="574">
        <v>0</v>
      </c>
      <c r="EX22" s="536"/>
      <c r="EY22" s="574"/>
      <c r="EZ22" s="574"/>
      <c r="FA22" s="607"/>
      <c r="FB22" s="574">
        <v>0</v>
      </c>
      <c r="FC22" s="574"/>
      <c r="FD22" s="574"/>
      <c r="FE22" s="574">
        <v>0</v>
      </c>
      <c r="FF22" s="536"/>
      <c r="FG22" s="574"/>
      <c r="FH22" s="574"/>
      <c r="FI22" s="607"/>
      <c r="FJ22" s="574">
        <v>0</v>
      </c>
      <c r="FK22" s="574"/>
      <c r="FL22" s="574"/>
      <c r="FM22" s="574">
        <v>0</v>
      </c>
      <c r="FN22" s="536"/>
      <c r="FO22" s="574"/>
      <c r="FP22" s="574"/>
      <c r="FQ22" s="607"/>
      <c r="FR22" s="574">
        <v>0</v>
      </c>
      <c r="FS22" s="574"/>
      <c r="FT22" s="574"/>
      <c r="FU22" s="574">
        <v>0</v>
      </c>
      <c r="FV22" s="536"/>
      <c r="FW22" s="574"/>
      <c r="FX22" s="574"/>
      <c r="FY22" s="607"/>
      <c r="FZ22" s="574">
        <v>0</v>
      </c>
      <c r="GA22" s="574"/>
      <c r="GB22" s="574"/>
      <c r="GC22" s="574">
        <v>0</v>
      </c>
      <c r="GD22" s="536"/>
      <c r="GE22" s="574"/>
      <c r="GF22" s="574"/>
      <c r="GG22" s="607"/>
      <c r="GH22" s="574">
        <v>0</v>
      </c>
      <c r="GI22" s="574"/>
      <c r="GJ22" s="574"/>
      <c r="GK22" s="574">
        <v>0</v>
      </c>
      <c r="GL22" s="536"/>
      <c r="GM22" s="574"/>
      <c r="GN22" s="574"/>
      <c r="GO22" s="607"/>
      <c r="GP22" s="574">
        <v>0</v>
      </c>
      <c r="GQ22" s="574"/>
      <c r="GR22" s="574"/>
      <c r="GS22" s="574">
        <v>0</v>
      </c>
      <c r="GT22" s="536"/>
      <c r="GU22" s="574"/>
      <c r="GV22" s="574"/>
      <c r="GW22" s="607"/>
      <c r="GX22" s="574">
        <v>0</v>
      </c>
      <c r="GY22" s="574"/>
      <c r="GZ22" s="574"/>
      <c r="HA22" s="574">
        <v>0</v>
      </c>
      <c r="HB22" s="536"/>
      <c r="HC22" s="574"/>
      <c r="HD22" s="574"/>
      <c r="HE22" s="607"/>
      <c r="HF22" s="574">
        <v>0</v>
      </c>
      <c r="HG22" s="574"/>
      <c r="HH22" s="574"/>
      <c r="HI22" s="574">
        <v>0</v>
      </c>
      <c r="HJ22" s="573">
        <v>2117072473</v>
      </c>
      <c r="HK22" s="574"/>
      <c r="HL22" s="574"/>
      <c r="HM22" s="607"/>
      <c r="HN22" s="574">
        <v>0</v>
      </c>
      <c r="HO22" s="574"/>
      <c r="HP22" s="574"/>
      <c r="HQ22" s="574">
        <v>-2117072473</v>
      </c>
      <c r="HR22" s="538">
        <v>2117072473</v>
      </c>
      <c r="HS22" s="538">
        <v>7269500</v>
      </c>
      <c r="HT22" s="538">
        <v>0</v>
      </c>
      <c r="HU22" s="538">
        <v>0</v>
      </c>
      <c r="HV22" s="559">
        <v>0</v>
      </c>
      <c r="HW22" s="538">
        <v>0</v>
      </c>
      <c r="HX22" s="559"/>
      <c r="HY22" s="574">
        <v>-2109802973</v>
      </c>
      <c r="HZ22" s="634">
        <v>2117072473</v>
      </c>
      <c r="IA22" s="634">
        <v>2513968517</v>
      </c>
      <c r="IB22" s="634">
        <v>0</v>
      </c>
      <c r="IC22" s="609">
        <v>0</v>
      </c>
      <c r="ID22" s="634">
        <v>0</v>
      </c>
      <c r="IE22" s="634">
        <v>0</v>
      </c>
      <c r="IF22" s="634"/>
      <c r="IG22" s="598">
        <v>396896044</v>
      </c>
    </row>
    <row r="23" spans="1:241" s="5" customFormat="1" ht="15" customHeight="1" x14ac:dyDescent="0.25">
      <c r="A23" s="33" t="s">
        <v>542</v>
      </c>
      <c r="B23" s="574"/>
      <c r="C23" s="574"/>
      <c r="D23" s="574"/>
      <c r="E23" s="607"/>
      <c r="F23" s="574">
        <v>0</v>
      </c>
      <c r="G23" s="574"/>
      <c r="H23" s="574"/>
      <c r="I23" s="574">
        <v>0</v>
      </c>
      <c r="J23" s="573"/>
      <c r="K23" s="573"/>
      <c r="L23" s="573"/>
      <c r="M23" s="607"/>
      <c r="N23" s="573">
        <v>0</v>
      </c>
      <c r="O23" s="573"/>
      <c r="P23" s="573"/>
      <c r="Q23" s="573">
        <v>0</v>
      </c>
      <c r="R23" s="573"/>
      <c r="S23" s="573"/>
      <c r="T23" s="573"/>
      <c r="U23" s="607"/>
      <c r="V23" s="573">
        <v>0</v>
      </c>
      <c r="W23" s="573"/>
      <c r="X23" s="573"/>
      <c r="Y23" s="573">
        <v>0</v>
      </c>
      <c r="Z23" s="573"/>
      <c r="AA23" s="573"/>
      <c r="AB23" s="573"/>
      <c r="AC23" s="607"/>
      <c r="AD23" s="573">
        <v>0</v>
      </c>
      <c r="AE23" s="573"/>
      <c r="AF23" s="573"/>
      <c r="AG23" s="573">
        <v>0</v>
      </c>
      <c r="AH23" s="573"/>
      <c r="AI23" s="573"/>
      <c r="AJ23" s="573"/>
      <c r="AK23" s="607"/>
      <c r="AL23" s="573">
        <v>0</v>
      </c>
      <c r="AM23" s="573"/>
      <c r="AN23" s="573"/>
      <c r="AO23" s="573">
        <v>0</v>
      </c>
      <c r="AP23" s="573"/>
      <c r="AQ23" s="573"/>
      <c r="AR23" s="573"/>
      <c r="AS23" s="607"/>
      <c r="AT23" s="573">
        <v>0</v>
      </c>
      <c r="AU23" s="573"/>
      <c r="AV23" s="573"/>
      <c r="AW23" s="573">
        <v>0</v>
      </c>
      <c r="AX23" s="573"/>
      <c r="AY23" s="573"/>
      <c r="AZ23" s="573"/>
      <c r="BA23" s="607"/>
      <c r="BB23" s="573">
        <v>0</v>
      </c>
      <c r="BC23" s="573"/>
      <c r="BD23" s="573"/>
      <c r="BE23" s="573">
        <v>0</v>
      </c>
      <c r="BF23" s="573"/>
      <c r="BG23" s="573"/>
      <c r="BH23" s="573"/>
      <c r="BI23" s="607"/>
      <c r="BJ23" s="573">
        <v>0</v>
      </c>
      <c r="BK23" s="573"/>
      <c r="BL23" s="573"/>
      <c r="BM23" s="573">
        <v>0</v>
      </c>
      <c r="BN23" s="573"/>
      <c r="BO23" s="573"/>
      <c r="BP23" s="573"/>
      <c r="BQ23" s="607"/>
      <c r="BR23" s="573">
        <v>0</v>
      </c>
      <c r="BS23" s="573"/>
      <c r="BT23" s="573"/>
      <c r="BU23" s="573">
        <v>0</v>
      </c>
      <c r="BV23" s="573"/>
      <c r="BW23" s="573"/>
      <c r="BX23" s="573"/>
      <c r="BY23" s="607"/>
      <c r="BZ23" s="573">
        <v>0</v>
      </c>
      <c r="CA23" s="573"/>
      <c r="CB23" s="573"/>
      <c r="CC23" s="573">
        <v>0</v>
      </c>
      <c r="CD23" s="573"/>
      <c r="CE23" s="573"/>
      <c r="CF23" s="573"/>
      <c r="CG23" s="607"/>
      <c r="CH23" s="573">
        <v>0</v>
      </c>
      <c r="CI23" s="573"/>
      <c r="CJ23" s="573"/>
      <c r="CK23" s="573">
        <v>0</v>
      </c>
      <c r="CL23" s="573"/>
      <c r="CM23" s="573"/>
      <c r="CN23" s="573"/>
      <c r="CO23" s="607"/>
      <c r="CP23" s="573">
        <v>0</v>
      </c>
      <c r="CQ23" s="573"/>
      <c r="CR23" s="573"/>
      <c r="CS23" s="573">
        <v>0</v>
      </c>
      <c r="CT23" s="573"/>
      <c r="CU23" s="573"/>
      <c r="CV23" s="573"/>
      <c r="CW23" s="607"/>
      <c r="CX23" s="573">
        <v>0</v>
      </c>
      <c r="CY23" s="573"/>
      <c r="CZ23" s="573"/>
      <c r="DA23" s="573">
        <v>0</v>
      </c>
      <c r="DB23" s="573"/>
      <c r="DC23" s="573"/>
      <c r="DD23" s="573"/>
      <c r="DE23" s="607"/>
      <c r="DF23" s="573">
        <v>0</v>
      </c>
      <c r="DG23" s="573"/>
      <c r="DH23" s="573"/>
      <c r="DI23" s="573">
        <v>0</v>
      </c>
      <c r="DJ23" s="573"/>
      <c r="DK23" s="573"/>
      <c r="DL23" s="573"/>
      <c r="DM23" s="607"/>
      <c r="DN23" s="573">
        <v>0</v>
      </c>
      <c r="DO23" s="573"/>
      <c r="DP23" s="573"/>
      <c r="DQ23" s="573">
        <v>0</v>
      </c>
      <c r="DR23" s="573"/>
      <c r="DS23" s="573"/>
      <c r="DT23" s="573"/>
      <c r="DU23" s="607"/>
      <c r="DV23" s="573">
        <v>0</v>
      </c>
      <c r="DW23" s="573"/>
      <c r="DX23" s="573"/>
      <c r="DY23" s="573">
        <v>0</v>
      </c>
      <c r="DZ23" s="573"/>
      <c r="EA23" s="573"/>
      <c r="EB23" s="573"/>
      <c r="EC23" s="607"/>
      <c r="ED23" s="573">
        <v>0</v>
      </c>
      <c r="EE23" s="573"/>
      <c r="EF23" s="573"/>
      <c r="EG23" s="573">
        <v>0</v>
      </c>
      <c r="EH23" s="536"/>
      <c r="EI23" s="574"/>
      <c r="EJ23" s="574"/>
      <c r="EK23" s="607"/>
      <c r="EL23" s="574">
        <v>0</v>
      </c>
      <c r="EM23" s="574"/>
      <c r="EN23" s="574"/>
      <c r="EO23" s="574">
        <v>0</v>
      </c>
      <c r="EP23" s="536"/>
      <c r="EQ23" s="574"/>
      <c r="ER23" s="574"/>
      <c r="ES23" s="607"/>
      <c r="ET23" s="574">
        <v>0</v>
      </c>
      <c r="EU23" s="574"/>
      <c r="EV23" s="574"/>
      <c r="EW23" s="574">
        <v>0</v>
      </c>
      <c r="EX23" s="536"/>
      <c r="EY23" s="574"/>
      <c r="EZ23" s="574"/>
      <c r="FA23" s="607"/>
      <c r="FB23" s="574">
        <v>0</v>
      </c>
      <c r="FC23" s="574"/>
      <c r="FD23" s="574"/>
      <c r="FE23" s="574">
        <v>0</v>
      </c>
      <c r="FF23" s="536"/>
      <c r="FG23" s="574"/>
      <c r="FH23" s="574"/>
      <c r="FI23" s="607"/>
      <c r="FJ23" s="574">
        <v>0</v>
      </c>
      <c r="FK23" s="574"/>
      <c r="FL23" s="574"/>
      <c r="FM23" s="574">
        <v>0</v>
      </c>
      <c r="FN23" s="536"/>
      <c r="FO23" s="574"/>
      <c r="FP23" s="574"/>
      <c r="FQ23" s="607"/>
      <c r="FR23" s="574">
        <v>0</v>
      </c>
      <c r="FS23" s="574"/>
      <c r="FT23" s="574"/>
      <c r="FU23" s="574">
        <v>0</v>
      </c>
      <c r="FV23" s="536"/>
      <c r="FW23" s="574"/>
      <c r="FX23" s="574"/>
      <c r="FY23" s="607"/>
      <c r="FZ23" s="574">
        <v>0</v>
      </c>
      <c r="GA23" s="574"/>
      <c r="GB23" s="574"/>
      <c r="GC23" s="574">
        <v>0</v>
      </c>
      <c r="GD23" s="536"/>
      <c r="GE23" s="574"/>
      <c r="GF23" s="574"/>
      <c r="GG23" s="607"/>
      <c r="GH23" s="574">
        <v>0</v>
      </c>
      <c r="GI23" s="574"/>
      <c r="GJ23" s="574"/>
      <c r="GK23" s="574">
        <v>0</v>
      </c>
      <c r="GL23" s="536"/>
      <c r="GM23" s="574"/>
      <c r="GN23" s="574"/>
      <c r="GO23" s="607"/>
      <c r="GP23" s="574">
        <v>0</v>
      </c>
      <c r="GQ23" s="574"/>
      <c r="GR23" s="574"/>
      <c r="GS23" s="574">
        <v>0</v>
      </c>
      <c r="GT23" s="536"/>
      <c r="GU23" s="574"/>
      <c r="GV23" s="574"/>
      <c r="GW23" s="607"/>
      <c r="GX23" s="574">
        <v>0</v>
      </c>
      <c r="GY23" s="574"/>
      <c r="GZ23" s="574"/>
      <c r="HA23" s="574">
        <v>0</v>
      </c>
      <c r="HB23" s="536"/>
      <c r="HC23" s="574"/>
      <c r="HD23" s="574"/>
      <c r="HE23" s="607"/>
      <c r="HF23" s="574">
        <v>0</v>
      </c>
      <c r="HG23" s="574"/>
      <c r="HH23" s="574"/>
      <c r="HI23" s="574">
        <v>0</v>
      </c>
      <c r="HJ23" s="573">
        <v>0</v>
      </c>
      <c r="HK23" s="574"/>
      <c r="HL23" s="574"/>
      <c r="HM23" s="607"/>
      <c r="HN23" s="574">
        <v>0</v>
      </c>
      <c r="HO23" s="574"/>
      <c r="HP23" s="574"/>
      <c r="HQ23" s="574">
        <v>0</v>
      </c>
      <c r="HR23" s="538">
        <v>0</v>
      </c>
      <c r="HS23" s="538">
        <v>0</v>
      </c>
      <c r="HT23" s="538">
        <v>0</v>
      </c>
      <c r="HU23" s="538">
        <v>0</v>
      </c>
      <c r="HV23" s="559">
        <v>0</v>
      </c>
      <c r="HW23" s="538">
        <v>0</v>
      </c>
      <c r="HX23" s="559"/>
      <c r="HY23" s="574">
        <v>0</v>
      </c>
      <c r="HZ23" s="634">
        <v>0</v>
      </c>
      <c r="IA23" s="634">
        <v>0</v>
      </c>
      <c r="IB23" s="634">
        <v>0</v>
      </c>
      <c r="IC23" s="609">
        <v>0</v>
      </c>
      <c r="ID23" s="634">
        <v>0</v>
      </c>
      <c r="IE23" s="634">
        <v>0</v>
      </c>
      <c r="IF23" s="634"/>
      <c r="IG23" s="598">
        <v>0</v>
      </c>
    </row>
    <row r="24" spans="1:241" s="5" customFormat="1" ht="15" customHeight="1" x14ac:dyDescent="0.25">
      <c r="A24" s="33" t="s">
        <v>543</v>
      </c>
      <c r="B24" s="574"/>
      <c r="C24" s="574"/>
      <c r="D24" s="574"/>
      <c r="E24" s="607"/>
      <c r="F24" s="574">
        <v>0</v>
      </c>
      <c r="G24" s="574"/>
      <c r="H24" s="574"/>
      <c r="I24" s="574">
        <v>0</v>
      </c>
      <c r="J24" s="573"/>
      <c r="K24" s="573"/>
      <c r="L24" s="573"/>
      <c r="M24" s="607"/>
      <c r="N24" s="573">
        <v>0</v>
      </c>
      <c r="O24" s="573"/>
      <c r="P24" s="573"/>
      <c r="Q24" s="573">
        <v>0</v>
      </c>
      <c r="R24" s="573"/>
      <c r="S24" s="573"/>
      <c r="T24" s="573"/>
      <c r="U24" s="607"/>
      <c r="V24" s="573">
        <v>0</v>
      </c>
      <c r="W24" s="573"/>
      <c r="X24" s="573"/>
      <c r="Y24" s="573">
        <v>0</v>
      </c>
      <c r="Z24" s="573"/>
      <c r="AA24" s="573"/>
      <c r="AB24" s="573"/>
      <c r="AC24" s="607"/>
      <c r="AD24" s="573">
        <v>0</v>
      </c>
      <c r="AE24" s="573"/>
      <c r="AF24" s="573"/>
      <c r="AG24" s="573">
        <v>0</v>
      </c>
      <c r="AH24" s="573"/>
      <c r="AI24" s="573"/>
      <c r="AJ24" s="573"/>
      <c r="AK24" s="607"/>
      <c r="AL24" s="573">
        <v>0</v>
      </c>
      <c r="AM24" s="573"/>
      <c r="AN24" s="573"/>
      <c r="AO24" s="573">
        <v>0</v>
      </c>
      <c r="AP24" s="573"/>
      <c r="AQ24" s="573"/>
      <c r="AR24" s="573"/>
      <c r="AS24" s="607"/>
      <c r="AT24" s="573">
        <v>0</v>
      </c>
      <c r="AU24" s="573"/>
      <c r="AV24" s="573"/>
      <c r="AW24" s="573">
        <v>0</v>
      </c>
      <c r="AX24" s="573"/>
      <c r="AY24" s="573"/>
      <c r="AZ24" s="573"/>
      <c r="BA24" s="607"/>
      <c r="BB24" s="573">
        <v>0</v>
      </c>
      <c r="BC24" s="573"/>
      <c r="BD24" s="573"/>
      <c r="BE24" s="573">
        <v>0</v>
      </c>
      <c r="BF24" s="573"/>
      <c r="BG24" s="573"/>
      <c r="BH24" s="573"/>
      <c r="BI24" s="607"/>
      <c r="BJ24" s="573">
        <v>0</v>
      </c>
      <c r="BK24" s="573"/>
      <c r="BL24" s="573"/>
      <c r="BM24" s="573">
        <v>0</v>
      </c>
      <c r="BN24" s="573"/>
      <c r="BO24" s="573"/>
      <c r="BP24" s="573"/>
      <c r="BQ24" s="607"/>
      <c r="BR24" s="573">
        <v>0</v>
      </c>
      <c r="BS24" s="573"/>
      <c r="BT24" s="573"/>
      <c r="BU24" s="573">
        <v>0</v>
      </c>
      <c r="BV24" s="573"/>
      <c r="BW24" s="573"/>
      <c r="BX24" s="573"/>
      <c r="BY24" s="607"/>
      <c r="BZ24" s="573">
        <v>0</v>
      </c>
      <c r="CA24" s="573"/>
      <c r="CB24" s="573"/>
      <c r="CC24" s="573">
        <v>0</v>
      </c>
      <c r="CD24" s="573"/>
      <c r="CE24" s="573"/>
      <c r="CF24" s="573"/>
      <c r="CG24" s="607"/>
      <c r="CH24" s="573">
        <v>0</v>
      </c>
      <c r="CI24" s="573"/>
      <c r="CJ24" s="573"/>
      <c r="CK24" s="573">
        <v>0</v>
      </c>
      <c r="CL24" s="573"/>
      <c r="CM24" s="573"/>
      <c r="CN24" s="573"/>
      <c r="CO24" s="607"/>
      <c r="CP24" s="573">
        <v>0</v>
      </c>
      <c r="CQ24" s="573"/>
      <c r="CR24" s="573"/>
      <c r="CS24" s="573">
        <v>0</v>
      </c>
      <c r="CT24" s="573"/>
      <c r="CU24" s="573"/>
      <c r="CV24" s="573"/>
      <c r="CW24" s="607"/>
      <c r="CX24" s="573">
        <v>0</v>
      </c>
      <c r="CY24" s="573"/>
      <c r="CZ24" s="573"/>
      <c r="DA24" s="573">
        <v>0</v>
      </c>
      <c r="DB24" s="573"/>
      <c r="DC24" s="573"/>
      <c r="DD24" s="573"/>
      <c r="DE24" s="607"/>
      <c r="DF24" s="573">
        <v>0</v>
      </c>
      <c r="DG24" s="573"/>
      <c r="DH24" s="573"/>
      <c r="DI24" s="573">
        <v>0</v>
      </c>
      <c r="DJ24" s="573"/>
      <c r="DK24" s="573"/>
      <c r="DL24" s="573"/>
      <c r="DM24" s="607"/>
      <c r="DN24" s="573">
        <v>0</v>
      </c>
      <c r="DO24" s="573"/>
      <c r="DP24" s="573"/>
      <c r="DQ24" s="573">
        <v>0</v>
      </c>
      <c r="DR24" s="573"/>
      <c r="DS24" s="573"/>
      <c r="DT24" s="573"/>
      <c r="DU24" s="607"/>
      <c r="DV24" s="573">
        <v>0</v>
      </c>
      <c r="DW24" s="573"/>
      <c r="DX24" s="573"/>
      <c r="DY24" s="573">
        <v>0</v>
      </c>
      <c r="DZ24" s="573"/>
      <c r="EA24" s="573"/>
      <c r="EB24" s="573"/>
      <c r="EC24" s="607"/>
      <c r="ED24" s="573">
        <v>0</v>
      </c>
      <c r="EE24" s="573"/>
      <c r="EF24" s="573"/>
      <c r="EG24" s="573">
        <v>0</v>
      </c>
      <c r="EH24" s="536"/>
      <c r="EI24" s="574"/>
      <c r="EJ24" s="574"/>
      <c r="EK24" s="607"/>
      <c r="EL24" s="574">
        <v>0</v>
      </c>
      <c r="EM24" s="574"/>
      <c r="EN24" s="574"/>
      <c r="EO24" s="574">
        <v>0</v>
      </c>
      <c r="EP24" s="536"/>
      <c r="EQ24" s="574"/>
      <c r="ER24" s="574"/>
      <c r="ES24" s="607"/>
      <c r="ET24" s="574">
        <v>0</v>
      </c>
      <c r="EU24" s="574"/>
      <c r="EV24" s="574"/>
      <c r="EW24" s="574">
        <v>0</v>
      </c>
      <c r="EX24" s="536"/>
      <c r="EY24" s="574"/>
      <c r="EZ24" s="574"/>
      <c r="FA24" s="607"/>
      <c r="FB24" s="574">
        <v>0</v>
      </c>
      <c r="FC24" s="574"/>
      <c r="FD24" s="574"/>
      <c r="FE24" s="574">
        <v>0</v>
      </c>
      <c r="FF24" s="536"/>
      <c r="FG24" s="574"/>
      <c r="FH24" s="574"/>
      <c r="FI24" s="607"/>
      <c r="FJ24" s="574">
        <v>0</v>
      </c>
      <c r="FK24" s="574"/>
      <c r="FL24" s="574"/>
      <c r="FM24" s="574">
        <v>0</v>
      </c>
      <c r="FN24" s="536"/>
      <c r="FO24" s="574"/>
      <c r="FP24" s="574"/>
      <c r="FQ24" s="607"/>
      <c r="FR24" s="574">
        <v>0</v>
      </c>
      <c r="FS24" s="574"/>
      <c r="FT24" s="574"/>
      <c r="FU24" s="574">
        <v>0</v>
      </c>
      <c r="FV24" s="536"/>
      <c r="FW24" s="574"/>
      <c r="FX24" s="574"/>
      <c r="FY24" s="607"/>
      <c r="FZ24" s="574">
        <v>0</v>
      </c>
      <c r="GA24" s="574"/>
      <c r="GB24" s="574"/>
      <c r="GC24" s="574">
        <v>0</v>
      </c>
      <c r="GD24" s="536"/>
      <c r="GE24" s="574"/>
      <c r="GF24" s="574"/>
      <c r="GG24" s="607"/>
      <c r="GH24" s="574">
        <v>0</v>
      </c>
      <c r="GI24" s="574"/>
      <c r="GJ24" s="574"/>
      <c r="GK24" s="574">
        <v>0</v>
      </c>
      <c r="GL24" s="536"/>
      <c r="GM24" s="574"/>
      <c r="GN24" s="574"/>
      <c r="GO24" s="607"/>
      <c r="GP24" s="574">
        <v>0</v>
      </c>
      <c r="GQ24" s="574"/>
      <c r="GR24" s="574"/>
      <c r="GS24" s="574">
        <v>0</v>
      </c>
      <c r="GT24" s="536"/>
      <c r="GU24" s="574"/>
      <c r="GV24" s="574"/>
      <c r="GW24" s="607"/>
      <c r="GX24" s="574">
        <v>0</v>
      </c>
      <c r="GY24" s="574"/>
      <c r="GZ24" s="574"/>
      <c r="HA24" s="574">
        <v>0</v>
      </c>
      <c r="HB24" s="536"/>
      <c r="HC24" s="574"/>
      <c r="HD24" s="574"/>
      <c r="HE24" s="607"/>
      <c r="HF24" s="574">
        <v>0</v>
      </c>
      <c r="HG24" s="574"/>
      <c r="HH24" s="574"/>
      <c r="HI24" s="574">
        <v>0</v>
      </c>
      <c r="HJ24" s="573">
        <v>200000000</v>
      </c>
      <c r="HK24" s="574"/>
      <c r="HL24" s="574"/>
      <c r="HM24" s="607"/>
      <c r="HN24" s="574">
        <v>0</v>
      </c>
      <c r="HO24" s="574"/>
      <c r="HP24" s="574"/>
      <c r="HQ24" s="574">
        <v>-200000000</v>
      </c>
      <c r="HR24" s="538">
        <v>200000000</v>
      </c>
      <c r="HS24" s="538">
        <v>0</v>
      </c>
      <c r="HT24" s="538">
        <v>0</v>
      </c>
      <c r="HU24" s="538">
        <v>0</v>
      </c>
      <c r="HV24" s="559">
        <v>0</v>
      </c>
      <c r="HW24" s="538">
        <v>0</v>
      </c>
      <c r="HX24" s="559"/>
      <c r="HY24" s="574">
        <v>-200000000</v>
      </c>
      <c r="HZ24" s="634">
        <v>200000000</v>
      </c>
      <c r="IA24" s="634">
        <v>350000000</v>
      </c>
      <c r="IB24" s="634">
        <v>0</v>
      </c>
      <c r="IC24" s="609">
        <v>0</v>
      </c>
      <c r="ID24" s="634">
        <v>0</v>
      </c>
      <c r="IE24" s="634">
        <v>0</v>
      </c>
      <c r="IF24" s="634"/>
      <c r="IG24" s="598">
        <v>150000000</v>
      </c>
    </row>
    <row r="25" spans="1:241" s="5" customFormat="1" ht="15" customHeight="1" x14ac:dyDescent="0.25">
      <c r="A25" s="33" t="s">
        <v>544</v>
      </c>
      <c r="B25" s="574"/>
      <c r="C25" s="574"/>
      <c r="D25" s="574"/>
      <c r="E25" s="607"/>
      <c r="F25" s="574">
        <v>0</v>
      </c>
      <c r="G25" s="574"/>
      <c r="H25" s="574"/>
      <c r="I25" s="574">
        <v>0</v>
      </c>
      <c r="J25" s="573"/>
      <c r="K25" s="573"/>
      <c r="L25" s="573"/>
      <c r="M25" s="607"/>
      <c r="N25" s="573">
        <v>0</v>
      </c>
      <c r="O25" s="573"/>
      <c r="P25" s="573"/>
      <c r="Q25" s="573">
        <v>0</v>
      </c>
      <c r="R25" s="573"/>
      <c r="S25" s="573"/>
      <c r="T25" s="573"/>
      <c r="U25" s="607"/>
      <c r="V25" s="573">
        <v>0</v>
      </c>
      <c r="W25" s="573"/>
      <c r="X25" s="573"/>
      <c r="Y25" s="573">
        <v>0</v>
      </c>
      <c r="Z25" s="573"/>
      <c r="AA25" s="573"/>
      <c r="AB25" s="573"/>
      <c r="AC25" s="607"/>
      <c r="AD25" s="573">
        <v>0</v>
      </c>
      <c r="AE25" s="573"/>
      <c r="AF25" s="573"/>
      <c r="AG25" s="573">
        <v>0</v>
      </c>
      <c r="AH25" s="573"/>
      <c r="AI25" s="573"/>
      <c r="AJ25" s="573"/>
      <c r="AK25" s="607"/>
      <c r="AL25" s="573">
        <v>0</v>
      </c>
      <c r="AM25" s="573"/>
      <c r="AN25" s="573"/>
      <c r="AO25" s="573">
        <v>0</v>
      </c>
      <c r="AP25" s="573"/>
      <c r="AQ25" s="573"/>
      <c r="AR25" s="573"/>
      <c r="AS25" s="607"/>
      <c r="AT25" s="573">
        <v>0</v>
      </c>
      <c r="AU25" s="573"/>
      <c r="AV25" s="573"/>
      <c r="AW25" s="573">
        <v>0</v>
      </c>
      <c r="AX25" s="573"/>
      <c r="AY25" s="573"/>
      <c r="AZ25" s="573"/>
      <c r="BA25" s="607"/>
      <c r="BB25" s="573">
        <v>0</v>
      </c>
      <c r="BC25" s="573"/>
      <c r="BD25" s="573"/>
      <c r="BE25" s="573">
        <v>0</v>
      </c>
      <c r="BF25" s="573"/>
      <c r="BG25" s="573"/>
      <c r="BH25" s="573"/>
      <c r="BI25" s="607"/>
      <c r="BJ25" s="573">
        <v>0</v>
      </c>
      <c r="BK25" s="573"/>
      <c r="BL25" s="573"/>
      <c r="BM25" s="573">
        <v>0</v>
      </c>
      <c r="BN25" s="573"/>
      <c r="BO25" s="573"/>
      <c r="BP25" s="573"/>
      <c r="BQ25" s="607"/>
      <c r="BR25" s="573">
        <v>0</v>
      </c>
      <c r="BS25" s="573"/>
      <c r="BT25" s="573"/>
      <c r="BU25" s="573">
        <v>0</v>
      </c>
      <c r="BV25" s="573"/>
      <c r="BW25" s="573"/>
      <c r="BX25" s="573"/>
      <c r="BY25" s="607"/>
      <c r="BZ25" s="573">
        <v>0</v>
      </c>
      <c r="CA25" s="573"/>
      <c r="CB25" s="573"/>
      <c r="CC25" s="573">
        <v>0</v>
      </c>
      <c r="CD25" s="573"/>
      <c r="CE25" s="573"/>
      <c r="CF25" s="573"/>
      <c r="CG25" s="607"/>
      <c r="CH25" s="573">
        <v>0</v>
      </c>
      <c r="CI25" s="573"/>
      <c r="CJ25" s="573"/>
      <c r="CK25" s="573">
        <v>0</v>
      </c>
      <c r="CL25" s="573"/>
      <c r="CM25" s="573"/>
      <c r="CN25" s="573"/>
      <c r="CO25" s="607"/>
      <c r="CP25" s="573">
        <v>0</v>
      </c>
      <c r="CQ25" s="573"/>
      <c r="CR25" s="573"/>
      <c r="CS25" s="573">
        <v>0</v>
      </c>
      <c r="CT25" s="573"/>
      <c r="CU25" s="573"/>
      <c r="CV25" s="573"/>
      <c r="CW25" s="607"/>
      <c r="CX25" s="573">
        <v>0</v>
      </c>
      <c r="CY25" s="573"/>
      <c r="CZ25" s="573"/>
      <c r="DA25" s="573">
        <v>0</v>
      </c>
      <c r="DB25" s="573"/>
      <c r="DC25" s="573"/>
      <c r="DD25" s="573"/>
      <c r="DE25" s="607"/>
      <c r="DF25" s="573">
        <v>0</v>
      </c>
      <c r="DG25" s="573"/>
      <c r="DH25" s="573"/>
      <c r="DI25" s="573">
        <v>0</v>
      </c>
      <c r="DJ25" s="573"/>
      <c r="DK25" s="573"/>
      <c r="DL25" s="573"/>
      <c r="DM25" s="607"/>
      <c r="DN25" s="573">
        <v>0</v>
      </c>
      <c r="DO25" s="573"/>
      <c r="DP25" s="573"/>
      <c r="DQ25" s="573">
        <v>0</v>
      </c>
      <c r="DR25" s="573"/>
      <c r="DS25" s="573"/>
      <c r="DT25" s="573"/>
      <c r="DU25" s="607"/>
      <c r="DV25" s="573">
        <v>0</v>
      </c>
      <c r="DW25" s="573"/>
      <c r="DX25" s="573"/>
      <c r="DY25" s="573">
        <v>0</v>
      </c>
      <c r="DZ25" s="573"/>
      <c r="EA25" s="573"/>
      <c r="EB25" s="573"/>
      <c r="EC25" s="607"/>
      <c r="ED25" s="573">
        <v>0</v>
      </c>
      <c r="EE25" s="573"/>
      <c r="EF25" s="573"/>
      <c r="EG25" s="573">
        <v>0</v>
      </c>
      <c r="EH25" s="536"/>
      <c r="EI25" s="574"/>
      <c r="EJ25" s="574"/>
      <c r="EK25" s="607"/>
      <c r="EL25" s="574">
        <v>0</v>
      </c>
      <c r="EM25" s="574"/>
      <c r="EN25" s="574"/>
      <c r="EO25" s="574">
        <v>0</v>
      </c>
      <c r="EP25" s="536"/>
      <c r="EQ25" s="574"/>
      <c r="ER25" s="574"/>
      <c r="ES25" s="607"/>
      <c r="ET25" s="574">
        <v>0</v>
      </c>
      <c r="EU25" s="574"/>
      <c r="EV25" s="574"/>
      <c r="EW25" s="574">
        <v>0</v>
      </c>
      <c r="EX25" s="536"/>
      <c r="EY25" s="574"/>
      <c r="EZ25" s="574"/>
      <c r="FA25" s="607"/>
      <c r="FB25" s="574">
        <v>0</v>
      </c>
      <c r="FC25" s="574"/>
      <c r="FD25" s="574"/>
      <c r="FE25" s="574">
        <v>0</v>
      </c>
      <c r="FF25" s="536"/>
      <c r="FG25" s="574"/>
      <c r="FH25" s="574"/>
      <c r="FI25" s="607"/>
      <c r="FJ25" s="574">
        <v>0</v>
      </c>
      <c r="FK25" s="574"/>
      <c r="FL25" s="574"/>
      <c r="FM25" s="574">
        <v>0</v>
      </c>
      <c r="FN25" s="536"/>
      <c r="FO25" s="574"/>
      <c r="FP25" s="574"/>
      <c r="FQ25" s="607"/>
      <c r="FR25" s="574">
        <v>0</v>
      </c>
      <c r="FS25" s="574"/>
      <c r="FT25" s="574"/>
      <c r="FU25" s="574">
        <v>0</v>
      </c>
      <c r="FV25" s="536"/>
      <c r="FW25" s="574"/>
      <c r="FX25" s="574"/>
      <c r="FY25" s="607"/>
      <c r="FZ25" s="574">
        <v>0</v>
      </c>
      <c r="GA25" s="574"/>
      <c r="GB25" s="574"/>
      <c r="GC25" s="574">
        <v>0</v>
      </c>
      <c r="GD25" s="536"/>
      <c r="GE25" s="574"/>
      <c r="GF25" s="574"/>
      <c r="GG25" s="607"/>
      <c r="GH25" s="574">
        <v>0</v>
      </c>
      <c r="GI25" s="574"/>
      <c r="GJ25" s="574"/>
      <c r="GK25" s="574">
        <v>0</v>
      </c>
      <c r="GL25" s="536"/>
      <c r="GM25" s="574"/>
      <c r="GN25" s="574"/>
      <c r="GO25" s="607"/>
      <c r="GP25" s="574">
        <v>0</v>
      </c>
      <c r="GQ25" s="574"/>
      <c r="GR25" s="574"/>
      <c r="GS25" s="574">
        <v>0</v>
      </c>
      <c r="GT25" s="536"/>
      <c r="GU25" s="574"/>
      <c r="GV25" s="574"/>
      <c r="GW25" s="607"/>
      <c r="GX25" s="574">
        <v>0</v>
      </c>
      <c r="GY25" s="574"/>
      <c r="GZ25" s="574"/>
      <c r="HA25" s="574">
        <v>0</v>
      </c>
      <c r="HB25" s="536"/>
      <c r="HC25" s="574"/>
      <c r="HD25" s="574"/>
      <c r="HE25" s="607"/>
      <c r="HF25" s="574">
        <v>0</v>
      </c>
      <c r="HG25" s="574"/>
      <c r="HH25" s="574"/>
      <c r="HI25" s="574">
        <v>0</v>
      </c>
      <c r="HJ25" s="573">
        <v>940996454</v>
      </c>
      <c r="HK25" s="574"/>
      <c r="HL25" s="574"/>
      <c r="HM25" s="607"/>
      <c r="HN25" s="574">
        <v>0</v>
      </c>
      <c r="HO25" s="574"/>
      <c r="HP25" s="574"/>
      <c r="HQ25" s="574">
        <v>-940996454</v>
      </c>
      <c r="HR25" s="538">
        <v>940996454</v>
      </c>
      <c r="HS25" s="538">
        <v>0</v>
      </c>
      <c r="HT25" s="538">
        <v>0</v>
      </c>
      <c r="HU25" s="538">
        <v>0</v>
      </c>
      <c r="HV25" s="559">
        <v>0</v>
      </c>
      <c r="HW25" s="538">
        <v>0</v>
      </c>
      <c r="HX25" s="559"/>
      <c r="HY25" s="574">
        <v>-940996454</v>
      </c>
      <c r="HZ25" s="634">
        <v>940996454</v>
      </c>
      <c r="IA25" s="634">
        <v>77700000</v>
      </c>
      <c r="IB25" s="634">
        <v>0</v>
      </c>
      <c r="IC25" s="609">
        <v>0</v>
      </c>
      <c r="ID25" s="634">
        <v>0</v>
      </c>
      <c r="IE25" s="634">
        <v>0</v>
      </c>
      <c r="IF25" s="634"/>
      <c r="IG25" s="598">
        <v>-863296454</v>
      </c>
    </row>
    <row r="26" spans="1:241" s="119" customFormat="1" ht="15" customHeight="1" x14ac:dyDescent="0.2">
      <c r="A26" s="854" t="s">
        <v>359</v>
      </c>
      <c r="B26" s="616">
        <v>0</v>
      </c>
      <c r="C26" s="616">
        <v>0</v>
      </c>
      <c r="D26" s="616">
        <v>0</v>
      </c>
      <c r="E26" s="616">
        <v>0</v>
      </c>
      <c r="F26" s="616">
        <v>0</v>
      </c>
      <c r="G26" s="616">
        <v>0</v>
      </c>
      <c r="H26" s="616"/>
      <c r="I26" s="616">
        <v>0</v>
      </c>
      <c r="J26" s="613">
        <v>0</v>
      </c>
      <c r="K26" s="613">
        <v>21678768</v>
      </c>
      <c r="L26" s="613">
        <v>0</v>
      </c>
      <c r="M26" s="616">
        <v>0</v>
      </c>
      <c r="N26" s="613">
        <v>0</v>
      </c>
      <c r="O26" s="613">
        <v>0</v>
      </c>
      <c r="P26" s="613"/>
      <c r="Q26" s="613">
        <v>21678768</v>
      </c>
      <c r="R26" s="613">
        <v>0</v>
      </c>
      <c r="S26" s="613">
        <v>0</v>
      </c>
      <c r="T26" s="613">
        <v>0</v>
      </c>
      <c r="U26" s="616">
        <v>0</v>
      </c>
      <c r="V26" s="613">
        <v>0</v>
      </c>
      <c r="W26" s="613">
        <v>0</v>
      </c>
      <c r="X26" s="613"/>
      <c r="Y26" s="613">
        <v>0</v>
      </c>
      <c r="Z26" s="613">
        <v>0</v>
      </c>
      <c r="AA26" s="613">
        <v>0</v>
      </c>
      <c r="AB26" s="613">
        <v>0</v>
      </c>
      <c r="AC26" s="616">
        <v>0</v>
      </c>
      <c r="AD26" s="613">
        <v>0</v>
      </c>
      <c r="AE26" s="613">
        <v>0</v>
      </c>
      <c r="AF26" s="613"/>
      <c r="AG26" s="613">
        <v>0</v>
      </c>
      <c r="AH26" s="613">
        <v>0</v>
      </c>
      <c r="AI26" s="613">
        <v>138773</v>
      </c>
      <c r="AJ26" s="613">
        <v>0</v>
      </c>
      <c r="AK26" s="616">
        <v>0</v>
      </c>
      <c r="AL26" s="613">
        <v>0</v>
      </c>
      <c r="AM26" s="613">
        <v>0</v>
      </c>
      <c r="AN26" s="613"/>
      <c r="AO26" s="613">
        <v>138773</v>
      </c>
      <c r="AP26" s="613">
        <v>0</v>
      </c>
      <c r="AQ26" s="613">
        <v>13338000</v>
      </c>
      <c r="AR26" s="613">
        <v>0</v>
      </c>
      <c r="AS26" s="616">
        <v>0</v>
      </c>
      <c r="AT26" s="613">
        <v>0</v>
      </c>
      <c r="AU26" s="613">
        <v>0</v>
      </c>
      <c r="AV26" s="613"/>
      <c r="AW26" s="613">
        <v>13338000</v>
      </c>
      <c r="AX26" s="613">
        <v>0</v>
      </c>
      <c r="AY26" s="613">
        <v>74298145</v>
      </c>
      <c r="AZ26" s="613">
        <v>0</v>
      </c>
      <c r="BA26" s="616">
        <v>0</v>
      </c>
      <c r="BB26" s="613">
        <v>0</v>
      </c>
      <c r="BC26" s="613">
        <v>0</v>
      </c>
      <c r="BD26" s="613"/>
      <c r="BE26" s="613">
        <v>74298145</v>
      </c>
      <c r="BF26" s="613">
        <v>0</v>
      </c>
      <c r="BG26" s="613">
        <v>0</v>
      </c>
      <c r="BH26" s="613">
        <v>0</v>
      </c>
      <c r="BI26" s="616">
        <v>0</v>
      </c>
      <c r="BJ26" s="613">
        <v>0</v>
      </c>
      <c r="BK26" s="613">
        <v>0</v>
      </c>
      <c r="BL26" s="613"/>
      <c r="BM26" s="613">
        <v>0</v>
      </c>
      <c r="BN26" s="613">
        <v>0</v>
      </c>
      <c r="BO26" s="613">
        <v>0</v>
      </c>
      <c r="BP26" s="613">
        <v>0</v>
      </c>
      <c r="BQ26" s="616">
        <v>0</v>
      </c>
      <c r="BR26" s="613">
        <v>0</v>
      </c>
      <c r="BS26" s="613">
        <v>0</v>
      </c>
      <c r="BT26" s="613"/>
      <c r="BU26" s="613">
        <v>0</v>
      </c>
      <c r="BV26" s="613">
        <v>0</v>
      </c>
      <c r="BW26" s="613">
        <v>6825001</v>
      </c>
      <c r="BX26" s="613">
        <v>0</v>
      </c>
      <c r="BY26" s="616">
        <v>0</v>
      </c>
      <c r="BZ26" s="613">
        <v>0</v>
      </c>
      <c r="CA26" s="613">
        <v>0</v>
      </c>
      <c r="CB26" s="613"/>
      <c r="CC26" s="613">
        <v>6825001</v>
      </c>
      <c r="CD26" s="613">
        <v>0</v>
      </c>
      <c r="CE26" s="613">
        <v>5000000</v>
      </c>
      <c r="CF26" s="613">
        <v>0</v>
      </c>
      <c r="CG26" s="616">
        <v>0</v>
      </c>
      <c r="CH26" s="613">
        <v>0</v>
      </c>
      <c r="CI26" s="613">
        <v>0</v>
      </c>
      <c r="CJ26" s="613"/>
      <c r="CK26" s="613">
        <v>5000000</v>
      </c>
      <c r="CL26" s="613">
        <v>0</v>
      </c>
      <c r="CM26" s="613">
        <v>1074346</v>
      </c>
      <c r="CN26" s="613">
        <v>0</v>
      </c>
      <c r="CO26" s="616">
        <v>0</v>
      </c>
      <c r="CP26" s="613">
        <v>0</v>
      </c>
      <c r="CQ26" s="613">
        <v>0</v>
      </c>
      <c r="CR26" s="613"/>
      <c r="CS26" s="613">
        <v>1074346</v>
      </c>
      <c r="CT26" s="613">
        <v>0</v>
      </c>
      <c r="CU26" s="613">
        <v>0</v>
      </c>
      <c r="CV26" s="613">
        <v>0</v>
      </c>
      <c r="CW26" s="616">
        <v>0</v>
      </c>
      <c r="CX26" s="613">
        <v>0</v>
      </c>
      <c r="CY26" s="613">
        <v>0</v>
      </c>
      <c r="CZ26" s="613"/>
      <c r="DA26" s="613">
        <v>0</v>
      </c>
      <c r="DB26" s="613">
        <v>0</v>
      </c>
      <c r="DC26" s="613">
        <v>0</v>
      </c>
      <c r="DD26" s="613">
        <v>6070000</v>
      </c>
      <c r="DE26" s="616">
        <v>0</v>
      </c>
      <c r="DF26" s="613">
        <v>6070000</v>
      </c>
      <c r="DG26" s="613">
        <v>0</v>
      </c>
      <c r="DH26" s="613"/>
      <c r="DI26" s="613">
        <v>0</v>
      </c>
      <c r="DJ26" s="613">
        <v>0</v>
      </c>
      <c r="DK26" s="613">
        <v>0</v>
      </c>
      <c r="DL26" s="613">
        <v>0</v>
      </c>
      <c r="DM26" s="616">
        <v>0</v>
      </c>
      <c r="DN26" s="613">
        <v>0</v>
      </c>
      <c r="DO26" s="613">
        <v>0</v>
      </c>
      <c r="DP26" s="613"/>
      <c r="DQ26" s="613">
        <v>0</v>
      </c>
      <c r="DR26" s="613">
        <v>0</v>
      </c>
      <c r="DS26" s="613">
        <v>0</v>
      </c>
      <c r="DT26" s="613">
        <v>0</v>
      </c>
      <c r="DU26" s="616">
        <v>0</v>
      </c>
      <c r="DV26" s="613">
        <v>0</v>
      </c>
      <c r="DW26" s="613">
        <v>0</v>
      </c>
      <c r="DX26" s="613"/>
      <c r="DY26" s="613">
        <v>0</v>
      </c>
      <c r="DZ26" s="613">
        <v>0</v>
      </c>
      <c r="EA26" s="613">
        <v>0</v>
      </c>
      <c r="EB26" s="613">
        <v>0</v>
      </c>
      <c r="EC26" s="616">
        <v>0</v>
      </c>
      <c r="ED26" s="613">
        <v>0</v>
      </c>
      <c r="EE26" s="613">
        <v>0</v>
      </c>
      <c r="EF26" s="613"/>
      <c r="EG26" s="613">
        <v>0</v>
      </c>
      <c r="EH26" s="616">
        <v>0</v>
      </c>
      <c r="EI26" s="616">
        <v>0</v>
      </c>
      <c r="EJ26" s="616">
        <v>0</v>
      </c>
      <c r="EK26" s="616">
        <v>0</v>
      </c>
      <c r="EL26" s="616">
        <v>0</v>
      </c>
      <c r="EM26" s="616">
        <v>0</v>
      </c>
      <c r="EN26" s="616"/>
      <c r="EO26" s="616">
        <v>0</v>
      </c>
      <c r="EP26" s="616">
        <v>0</v>
      </c>
      <c r="EQ26" s="616">
        <v>0</v>
      </c>
      <c r="ER26" s="616">
        <v>0</v>
      </c>
      <c r="ES26" s="616">
        <v>0</v>
      </c>
      <c r="ET26" s="616">
        <v>0</v>
      </c>
      <c r="EU26" s="616">
        <v>0</v>
      </c>
      <c r="EV26" s="616"/>
      <c r="EW26" s="616">
        <v>0</v>
      </c>
      <c r="EX26" s="616">
        <v>0</v>
      </c>
      <c r="EY26" s="616">
        <v>0</v>
      </c>
      <c r="EZ26" s="616">
        <v>0</v>
      </c>
      <c r="FA26" s="616">
        <v>0</v>
      </c>
      <c r="FB26" s="616">
        <v>0</v>
      </c>
      <c r="FC26" s="616">
        <v>0</v>
      </c>
      <c r="FD26" s="616"/>
      <c r="FE26" s="616">
        <v>0</v>
      </c>
      <c r="FF26" s="616">
        <v>0</v>
      </c>
      <c r="FG26" s="616">
        <v>0</v>
      </c>
      <c r="FH26" s="616">
        <v>0</v>
      </c>
      <c r="FI26" s="616">
        <v>0</v>
      </c>
      <c r="FJ26" s="616">
        <v>0</v>
      </c>
      <c r="FK26" s="616">
        <v>0</v>
      </c>
      <c r="FL26" s="616"/>
      <c r="FM26" s="616">
        <v>0</v>
      </c>
      <c r="FN26" s="616">
        <v>0</v>
      </c>
      <c r="FO26" s="616">
        <v>0</v>
      </c>
      <c r="FP26" s="616">
        <v>0</v>
      </c>
      <c r="FQ26" s="616">
        <v>0</v>
      </c>
      <c r="FR26" s="616">
        <v>0</v>
      </c>
      <c r="FS26" s="616">
        <v>0</v>
      </c>
      <c r="FT26" s="616"/>
      <c r="FU26" s="616">
        <v>0</v>
      </c>
      <c r="FV26" s="616">
        <v>0</v>
      </c>
      <c r="FW26" s="616">
        <v>0</v>
      </c>
      <c r="FX26" s="616">
        <v>0</v>
      </c>
      <c r="FY26" s="616">
        <v>0</v>
      </c>
      <c r="FZ26" s="616">
        <v>0</v>
      </c>
      <c r="GA26" s="616">
        <v>0</v>
      </c>
      <c r="GB26" s="616"/>
      <c r="GC26" s="616">
        <v>0</v>
      </c>
      <c r="GD26" s="616">
        <v>0</v>
      </c>
      <c r="GE26" s="616">
        <v>0</v>
      </c>
      <c r="GF26" s="616">
        <v>0</v>
      </c>
      <c r="GG26" s="616">
        <v>0</v>
      </c>
      <c r="GH26" s="616">
        <v>0</v>
      </c>
      <c r="GI26" s="616">
        <v>0</v>
      </c>
      <c r="GJ26" s="616"/>
      <c r="GK26" s="616">
        <v>0</v>
      </c>
      <c r="GL26" s="616">
        <v>0</v>
      </c>
      <c r="GM26" s="616">
        <v>0</v>
      </c>
      <c r="GN26" s="616">
        <v>0</v>
      </c>
      <c r="GO26" s="616">
        <v>0</v>
      </c>
      <c r="GP26" s="616">
        <v>0</v>
      </c>
      <c r="GQ26" s="616">
        <v>0</v>
      </c>
      <c r="GR26" s="616"/>
      <c r="GS26" s="616">
        <v>0</v>
      </c>
      <c r="GT26" s="616">
        <v>0</v>
      </c>
      <c r="GU26" s="616">
        <v>0</v>
      </c>
      <c r="GV26" s="616">
        <v>0</v>
      </c>
      <c r="GW26" s="616">
        <v>0</v>
      </c>
      <c r="GX26" s="616">
        <v>0</v>
      </c>
      <c r="GY26" s="616">
        <v>0</v>
      </c>
      <c r="GZ26" s="616"/>
      <c r="HA26" s="616">
        <v>0</v>
      </c>
      <c r="HB26" s="616">
        <v>0</v>
      </c>
      <c r="HC26" s="616">
        <v>0</v>
      </c>
      <c r="HD26" s="616">
        <v>0</v>
      </c>
      <c r="HE26" s="616">
        <v>0</v>
      </c>
      <c r="HF26" s="616">
        <v>0</v>
      </c>
      <c r="HG26" s="616">
        <v>0</v>
      </c>
      <c r="HH26" s="616"/>
      <c r="HI26" s="616">
        <v>0</v>
      </c>
      <c r="HJ26" s="616">
        <v>10133840851</v>
      </c>
      <c r="HK26" s="616">
        <v>0</v>
      </c>
      <c r="HL26" s="616">
        <v>0</v>
      </c>
      <c r="HM26" s="616">
        <v>0</v>
      </c>
      <c r="HN26" s="616">
        <v>0</v>
      </c>
      <c r="HO26" s="616">
        <v>0</v>
      </c>
      <c r="HP26" s="616"/>
      <c r="HQ26" s="616">
        <v>-10133840851</v>
      </c>
      <c r="HR26" s="613">
        <v>10133840851</v>
      </c>
      <c r="HS26" s="613">
        <v>122353033</v>
      </c>
      <c r="HT26" s="613">
        <v>6070000</v>
      </c>
      <c r="HU26" s="613">
        <v>0</v>
      </c>
      <c r="HV26" s="613">
        <v>6070000</v>
      </c>
      <c r="HW26" s="613">
        <v>0</v>
      </c>
      <c r="HX26" s="613"/>
      <c r="HY26" s="616">
        <v>-10011487818</v>
      </c>
      <c r="HZ26" s="613">
        <v>10133840851</v>
      </c>
      <c r="IA26" s="613">
        <v>11233753129</v>
      </c>
      <c r="IB26" s="613">
        <v>6070000</v>
      </c>
      <c r="IC26" s="613">
        <v>0</v>
      </c>
      <c r="ID26" s="613">
        <v>6070000</v>
      </c>
      <c r="IE26" s="613">
        <v>0</v>
      </c>
      <c r="IF26" s="613"/>
      <c r="IG26" s="613">
        <v>1099912278</v>
      </c>
    </row>
    <row r="27" spans="1:241" s="5" customFormat="1" ht="14.25" customHeight="1" x14ac:dyDescent="0.25">
      <c r="A27" s="35" t="s">
        <v>210</v>
      </c>
      <c r="B27" s="552"/>
      <c r="C27" s="552">
        <v>992233000</v>
      </c>
      <c r="D27" s="552"/>
      <c r="E27" s="566"/>
      <c r="F27" s="551">
        <v>0</v>
      </c>
      <c r="G27" s="552"/>
      <c r="H27" s="551"/>
      <c r="I27" s="574">
        <v>992233000</v>
      </c>
      <c r="J27" s="552"/>
      <c r="K27" s="552">
        <v>7512479</v>
      </c>
      <c r="L27" s="552"/>
      <c r="M27" s="566"/>
      <c r="N27" s="552">
        <v>0</v>
      </c>
      <c r="O27" s="552"/>
      <c r="P27" s="552"/>
      <c r="Q27" s="573">
        <v>7512479</v>
      </c>
      <c r="R27" s="552"/>
      <c r="S27" s="552"/>
      <c r="T27" s="552"/>
      <c r="U27" s="566"/>
      <c r="V27" s="552">
        <v>0</v>
      </c>
      <c r="W27" s="552"/>
      <c r="X27" s="552"/>
      <c r="Y27" s="573">
        <v>0</v>
      </c>
      <c r="Z27" s="552"/>
      <c r="AA27" s="552">
        <v>86360000</v>
      </c>
      <c r="AB27" s="552"/>
      <c r="AC27" s="566"/>
      <c r="AD27" s="552">
        <v>0</v>
      </c>
      <c r="AE27" s="552"/>
      <c r="AF27" s="552"/>
      <c r="AG27" s="573">
        <v>86360000</v>
      </c>
      <c r="AH27" s="552"/>
      <c r="AI27" s="552">
        <v>17081924</v>
      </c>
      <c r="AJ27" s="552"/>
      <c r="AK27" s="566"/>
      <c r="AL27" s="552">
        <v>0</v>
      </c>
      <c r="AM27" s="552"/>
      <c r="AN27" s="552"/>
      <c r="AO27" s="573">
        <v>17081924</v>
      </c>
      <c r="AP27" s="552"/>
      <c r="AQ27" s="552">
        <v>470870552</v>
      </c>
      <c r="AR27" s="552"/>
      <c r="AS27" s="566"/>
      <c r="AT27" s="552">
        <v>0</v>
      </c>
      <c r="AU27" s="552"/>
      <c r="AV27" s="552"/>
      <c r="AW27" s="573">
        <v>470870552</v>
      </c>
      <c r="AX27" s="552"/>
      <c r="AY27" s="552">
        <v>1077000</v>
      </c>
      <c r="AZ27" s="552"/>
      <c r="BA27" s="566"/>
      <c r="BB27" s="552">
        <v>0</v>
      </c>
      <c r="BC27" s="552"/>
      <c r="BD27" s="552"/>
      <c r="BE27" s="573">
        <v>1077000</v>
      </c>
      <c r="BF27" s="552"/>
      <c r="BG27" s="552"/>
      <c r="BH27" s="552"/>
      <c r="BI27" s="566"/>
      <c r="BJ27" s="552">
        <v>0</v>
      </c>
      <c r="BK27" s="552"/>
      <c r="BL27" s="552"/>
      <c r="BM27" s="573">
        <v>0</v>
      </c>
      <c r="BN27" s="552"/>
      <c r="BO27" s="552">
        <v>461950000</v>
      </c>
      <c r="BP27" s="552"/>
      <c r="BQ27" s="566"/>
      <c r="BR27" s="552">
        <v>0</v>
      </c>
      <c r="BS27" s="552"/>
      <c r="BT27" s="552"/>
      <c r="BU27" s="573">
        <v>461950000</v>
      </c>
      <c r="BV27" s="552"/>
      <c r="BW27" s="552"/>
      <c r="BX27" s="552"/>
      <c r="BY27" s="566"/>
      <c r="BZ27" s="552">
        <v>0</v>
      </c>
      <c r="CA27" s="552"/>
      <c r="CB27" s="552"/>
      <c r="CC27" s="573">
        <v>0</v>
      </c>
      <c r="CD27" s="552"/>
      <c r="CE27" s="552">
        <v>45000000</v>
      </c>
      <c r="CF27" s="552"/>
      <c r="CG27" s="566"/>
      <c r="CH27" s="552">
        <v>0</v>
      </c>
      <c r="CI27" s="552"/>
      <c r="CJ27" s="552"/>
      <c r="CK27" s="573">
        <v>45000000</v>
      </c>
      <c r="CL27" s="552"/>
      <c r="CM27" s="552"/>
      <c r="CN27" s="552"/>
      <c r="CO27" s="566"/>
      <c r="CP27" s="552">
        <v>0</v>
      </c>
      <c r="CQ27" s="552"/>
      <c r="CR27" s="552"/>
      <c r="CS27" s="573">
        <v>0</v>
      </c>
      <c r="CT27" s="552"/>
      <c r="CU27" s="552"/>
      <c r="CV27" s="552"/>
      <c r="CW27" s="566"/>
      <c r="CX27" s="552">
        <v>0</v>
      </c>
      <c r="CY27" s="552"/>
      <c r="CZ27" s="552"/>
      <c r="DA27" s="573">
        <v>0</v>
      </c>
      <c r="DB27" s="552"/>
      <c r="DC27" s="552"/>
      <c r="DD27" s="552">
        <v>111850000</v>
      </c>
      <c r="DE27" s="566"/>
      <c r="DF27" s="552">
        <v>111850000</v>
      </c>
      <c r="DG27" s="552"/>
      <c r="DH27" s="552"/>
      <c r="DI27" s="573">
        <v>0</v>
      </c>
      <c r="DJ27" s="552"/>
      <c r="DK27" s="552"/>
      <c r="DL27" s="552"/>
      <c r="DM27" s="566"/>
      <c r="DN27" s="552">
        <v>0</v>
      </c>
      <c r="DO27" s="552"/>
      <c r="DP27" s="552"/>
      <c r="DQ27" s="573">
        <v>0</v>
      </c>
      <c r="DR27" s="552"/>
      <c r="DS27" s="552"/>
      <c r="DT27" s="552"/>
      <c r="DU27" s="566"/>
      <c r="DV27" s="552">
        <v>0</v>
      </c>
      <c r="DW27" s="552"/>
      <c r="DX27" s="552"/>
      <c r="DY27" s="573">
        <v>0</v>
      </c>
      <c r="DZ27" s="552"/>
      <c r="EA27" s="552"/>
      <c r="EB27" s="552"/>
      <c r="EC27" s="566"/>
      <c r="ED27" s="552">
        <v>0</v>
      </c>
      <c r="EE27" s="552"/>
      <c r="EF27" s="552"/>
      <c r="EG27" s="573">
        <v>0</v>
      </c>
      <c r="EH27" s="583"/>
      <c r="EI27" s="552"/>
      <c r="EJ27" s="552"/>
      <c r="EK27" s="566"/>
      <c r="EL27" s="551">
        <v>0</v>
      </c>
      <c r="EM27" s="552"/>
      <c r="EN27" s="551"/>
      <c r="EO27" s="574">
        <v>0</v>
      </c>
      <c r="EP27" s="583"/>
      <c r="EQ27" s="552"/>
      <c r="ER27" s="552"/>
      <c r="ES27" s="566"/>
      <c r="ET27" s="551">
        <v>0</v>
      </c>
      <c r="EU27" s="552"/>
      <c r="EV27" s="551"/>
      <c r="EW27" s="574">
        <v>0</v>
      </c>
      <c r="EX27" s="583"/>
      <c r="EY27" s="552"/>
      <c r="EZ27" s="552"/>
      <c r="FA27" s="566"/>
      <c r="FB27" s="551">
        <v>0</v>
      </c>
      <c r="FC27" s="552"/>
      <c r="FD27" s="551"/>
      <c r="FE27" s="574">
        <v>0</v>
      </c>
      <c r="FF27" s="583"/>
      <c r="FG27" s="552"/>
      <c r="FH27" s="552"/>
      <c r="FI27" s="566"/>
      <c r="FJ27" s="551">
        <v>0</v>
      </c>
      <c r="FK27" s="552"/>
      <c r="FL27" s="551"/>
      <c r="FM27" s="574">
        <v>0</v>
      </c>
      <c r="FN27" s="583"/>
      <c r="FO27" s="552"/>
      <c r="FP27" s="552"/>
      <c r="FQ27" s="566"/>
      <c r="FR27" s="551">
        <v>0</v>
      </c>
      <c r="FS27" s="552"/>
      <c r="FT27" s="551"/>
      <c r="FU27" s="574">
        <v>0</v>
      </c>
      <c r="FV27" s="583"/>
      <c r="FW27" s="552"/>
      <c r="FX27" s="552"/>
      <c r="FY27" s="566"/>
      <c r="FZ27" s="551">
        <v>0</v>
      </c>
      <c r="GA27" s="552"/>
      <c r="GB27" s="551"/>
      <c r="GC27" s="574">
        <v>0</v>
      </c>
      <c r="GD27" s="583"/>
      <c r="GE27" s="552"/>
      <c r="GF27" s="552"/>
      <c r="GG27" s="566"/>
      <c r="GH27" s="551">
        <v>0</v>
      </c>
      <c r="GI27" s="552"/>
      <c r="GJ27" s="551"/>
      <c r="GK27" s="574">
        <v>0</v>
      </c>
      <c r="GL27" s="583"/>
      <c r="GM27" s="552"/>
      <c r="GN27" s="552"/>
      <c r="GO27" s="566"/>
      <c r="GP27" s="551">
        <v>0</v>
      </c>
      <c r="GQ27" s="552"/>
      <c r="GR27" s="551"/>
      <c r="GS27" s="574">
        <v>0</v>
      </c>
      <c r="GT27" s="583"/>
      <c r="GU27" s="552"/>
      <c r="GV27" s="552"/>
      <c r="GW27" s="566"/>
      <c r="GX27" s="551">
        <v>0</v>
      </c>
      <c r="GY27" s="552"/>
      <c r="GZ27" s="551"/>
      <c r="HA27" s="574">
        <v>0</v>
      </c>
      <c r="HB27" s="583"/>
      <c r="HC27" s="552"/>
      <c r="HD27" s="552"/>
      <c r="HE27" s="566"/>
      <c r="HF27" s="551">
        <v>0</v>
      </c>
      <c r="HG27" s="552"/>
      <c r="HH27" s="551"/>
      <c r="HI27" s="574">
        <v>0</v>
      </c>
      <c r="HJ27" s="583">
        <v>4101640449</v>
      </c>
      <c r="HK27" s="552"/>
      <c r="HL27" s="552"/>
      <c r="HM27" s="566"/>
      <c r="HN27" s="551">
        <v>0</v>
      </c>
      <c r="HO27" s="552"/>
      <c r="HP27" s="551"/>
      <c r="HQ27" s="574">
        <v>-4101640449</v>
      </c>
      <c r="HR27" s="538">
        <v>4101640449</v>
      </c>
      <c r="HS27" s="538">
        <v>2082084955</v>
      </c>
      <c r="HT27" s="538">
        <v>111850000</v>
      </c>
      <c r="HU27" s="538">
        <v>0</v>
      </c>
      <c r="HV27" s="559">
        <v>111850000</v>
      </c>
      <c r="HW27" s="538">
        <v>0</v>
      </c>
      <c r="HX27" s="559"/>
      <c r="HY27" s="574">
        <v>-2019555494</v>
      </c>
      <c r="HZ27" s="634">
        <v>4101640449</v>
      </c>
      <c r="IA27" s="634">
        <v>2923480354</v>
      </c>
      <c r="IB27" s="634">
        <v>111850000</v>
      </c>
      <c r="IC27" s="609">
        <v>0</v>
      </c>
      <c r="ID27" s="634">
        <v>111850000</v>
      </c>
      <c r="IE27" s="634">
        <v>0</v>
      </c>
      <c r="IF27" s="559"/>
      <c r="IG27" s="598">
        <v>-1178160095</v>
      </c>
    </row>
    <row r="28" spans="1:241" s="5" customFormat="1" ht="14.25" customHeight="1" x14ac:dyDescent="0.25">
      <c r="A28" s="35" t="s">
        <v>211</v>
      </c>
      <c r="B28" s="551"/>
      <c r="C28" s="551"/>
      <c r="D28" s="551"/>
      <c r="E28" s="566"/>
      <c r="F28" s="551">
        <v>0</v>
      </c>
      <c r="G28" s="551"/>
      <c r="H28" s="551"/>
      <c r="I28" s="574">
        <v>0</v>
      </c>
      <c r="J28" s="552"/>
      <c r="K28" s="552"/>
      <c r="L28" s="552"/>
      <c r="M28" s="566"/>
      <c r="N28" s="552">
        <v>0</v>
      </c>
      <c r="O28" s="552"/>
      <c r="P28" s="552"/>
      <c r="Q28" s="573">
        <v>0</v>
      </c>
      <c r="R28" s="552"/>
      <c r="S28" s="552"/>
      <c r="T28" s="552"/>
      <c r="U28" s="566"/>
      <c r="V28" s="552">
        <v>0</v>
      </c>
      <c r="W28" s="552"/>
      <c r="X28" s="552"/>
      <c r="Y28" s="573">
        <v>0</v>
      </c>
      <c r="Z28" s="552"/>
      <c r="AA28" s="552"/>
      <c r="AB28" s="552"/>
      <c r="AC28" s="566"/>
      <c r="AD28" s="552">
        <v>0</v>
      </c>
      <c r="AE28" s="552"/>
      <c r="AF28" s="552"/>
      <c r="AG28" s="573">
        <v>0</v>
      </c>
      <c r="AH28" s="552"/>
      <c r="AI28" s="552"/>
      <c r="AJ28" s="552"/>
      <c r="AK28" s="566"/>
      <c r="AL28" s="552">
        <v>0</v>
      </c>
      <c r="AM28" s="552"/>
      <c r="AN28" s="552"/>
      <c r="AO28" s="573">
        <v>0</v>
      </c>
      <c r="AP28" s="552"/>
      <c r="AQ28" s="552"/>
      <c r="AR28" s="552"/>
      <c r="AS28" s="566"/>
      <c r="AT28" s="552">
        <v>0</v>
      </c>
      <c r="AU28" s="552"/>
      <c r="AV28" s="552"/>
      <c r="AW28" s="573">
        <v>0</v>
      </c>
      <c r="AX28" s="552"/>
      <c r="AY28" s="552"/>
      <c r="AZ28" s="552"/>
      <c r="BA28" s="566"/>
      <c r="BB28" s="552">
        <v>0</v>
      </c>
      <c r="BC28" s="552"/>
      <c r="BD28" s="552"/>
      <c r="BE28" s="573">
        <v>0</v>
      </c>
      <c r="BF28" s="552"/>
      <c r="BG28" s="552"/>
      <c r="BH28" s="552"/>
      <c r="BI28" s="566"/>
      <c r="BJ28" s="552">
        <v>0</v>
      </c>
      <c r="BK28" s="552"/>
      <c r="BL28" s="552"/>
      <c r="BM28" s="573">
        <v>0</v>
      </c>
      <c r="BN28" s="552"/>
      <c r="BO28" s="552"/>
      <c r="BP28" s="552"/>
      <c r="BQ28" s="566"/>
      <c r="BR28" s="552">
        <v>0</v>
      </c>
      <c r="BS28" s="552"/>
      <c r="BT28" s="552"/>
      <c r="BU28" s="573">
        <v>0</v>
      </c>
      <c r="BV28" s="552"/>
      <c r="BW28" s="552"/>
      <c r="BX28" s="552"/>
      <c r="BY28" s="566"/>
      <c r="BZ28" s="552">
        <v>0</v>
      </c>
      <c r="CA28" s="552"/>
      <c r="CB28" s="552"/>
      <c r="CC28" s="573">
        <v>0</v>
      </c>
      <c r="CD28" s="552"/>
      <c r="CE28" s="552"/>
      <c r="CF28" s="552"/>
      <c r="CG28" s="566"/>
      <c r="CH28" s="552">
        <v>0</v>
      </c>
      <c r="CI28" s="552"/>
      <c r="CJ28" s="552"/>
      <c r="CK28" s="573">
        <v>0</v>
      </c>
      <c r="CL28" s="552"/>
      <c r="CM28" s="552"/>
      <c r="CN28" s="552"/>
      <c r="CO28" s="566"/>
      <c r="CP28" s="552">
        <v>0</v>
      </c>
      <c r="CQ28" s="552"/>
      <c r="CR28" s="552"/>
      <c r="CS28" s="573">
        <v>0</v>
      </c>
      <c r="CT28" s="552"/>
      <c r="CU28" s="552"/>
      <c r="CV28" s="552"/>
      <c r="CW28" s="566"/>
      <c r="CX28" s="552">
        <v>0</v>
      </c>
      <c r="CY28" s="552"/>
      <c r="CZ28" s="552"/>
      <c r="DA28" s="573">
        <v>0</v>
      </c>
      <c r="DB28" s="552"/>
      <c r="DC28" s="552"/>
      <c r="DD28" s="552"/>
      <c r="DE28" s="566"/>
      <c r="DF28" s="552">
        <v>0</v>
      </c>
      <c r="DG28" s="552"/>
      <c r="DH28" s="552"/>
      <c r="DI28" s="573">
        <v>0</v>
      </c>
      <c r="DJ28" s="552"/>
      <c r="DK28" s="552"/>
      <c r="DL28" s="552"/>
      <c r="DM28" s="566"/>
      <c r="DN28" s="552">
        <v>0</v>
      </c>
      <c r="DO28" s="552"/>
      <c r="DP28" s="552"/>
      <c r="DQ28" s="573">
        <v>0</v>
      </c>
      <c r="DR28" s="552"/>
      <c r="DS28" s="552"/>
      <c r="DT28" s="552"/>
      <c r="DU28" s="566"/>
      <c r="DV28" s="552">
        <v>0</v>
      </c>
      <c r="DW28" s="552"/>
      <c r="DX28" s="552"/>
      <c r="DY28" s="573">
        <v>0</v>
      </c>
      <c r="DZ28" s="552"/>
      <c r="EA28" s="552"/>
      <c r="EB28" s="552"/>
      <c r="EC28" s="566"/>
      <c r="ED28" s="552">
        <v>0</v>
      </c>
      <c r="EE28" s="552"/>
      <c r="EF28" s="552"/>
      <c r="EG28" s="573">
        <v>0</v>
      </c>
      <c r="EH28" s="583"/>
      <c r="EI28" s="551"/>
      <c r="EJ28" s="551"/>
      <c r="EK28" s="566"/>
      <c r="EL28" s="551">
        <v>0</v>
      </c>
      <c r="EM28" s="551"/>
      <c r="EN28" s="551"/>
      <c r="EO28" s="574">
        <v>0</v>
      </c>
      <c r="EP28" s="583"/>
      <c r="EQ28" s="551"/>
      <c r="ER28" s="551"/>
      <c r="ES28" s="566"/>
      <c r="ET28" s="551">
        <v>0</v>
      </c>
      <c r="EU28" s="551"/>
      <c r="EV28" s="551"/>
      <c r="EW28" s="574">
        <v>0</v>
      </c>
      <c r="EX28" s="583"/>
      <c r="EY28" s="551"/>
      <c r="EZ28" s="551"/>
      <c r="FA28" s="566"/>
      <c r="FB28" s="551">
        <v>0</v>
      </c>
      <c r="FC28" s="551"/>
      <c r="FD28" s="551"/>
      <c r="FE28" s="574">
        <v>0</v>
      </c>
      <c r="FF28" s="583"/>
      <c r="FG28" s="551"/>
      <c r="FH28" s="551"/>
      <c r="FI28" s="566"/>
      <c r="FJ28" s="551">
        <v>0</v>
      </c>
      <c r="FK28" s="551"/>
      <c r="FL28" s="551"/>
      <c r="FM28" s="574">
        <v>0</v>
      </c>
      <c r="FN28" s="583"/>
      <c r="FO28" s="551"/>
      <c r="FP28" s="551"/>
      <c r="FQ28" s="566"/>
      <c r="FR28" s="551">
        <v>0</v>
      </c>
      <c r="FS28" s="551"/>
      <c r="FT28" s="551"/>
      <c r="FU28" s="574">
        <v>0</v>
      </c>
      <c r="FV28" s="583"/>
      <c r="FW28" s="551"/>
      <c r="FX28" s="551"/>
      <c r="FY28" s="566"/>
      <c r="FZ28" s="551">
        <v>0</v>
      </c>
      <c r="GA28" s="551"/>
      <c r="GB28" s="551"/>
      <c r="GC28" s="574">
        <v>0</v>
      </c>
      <c r="GD28" s="583"/>
      <c r="GE28" s="551"/>
      <c r="GF28" s="551"/>
      <c r="GG28" s="566"/>
      <c r="GH28" s="551">
        <v>0</v>
      </c>
      <c r="GI28" s="551"/>
      <c r="GJ28" s="551"/>
      <c r="GK28" s="574">
        <v>0</v>
      </c>
      <c r="GL28" s="583"/>
      <c r="GM28" s="551"/>
      <c r="GN28" s="551"/>
      <c r="GO28" s="566"/>
      <c r="GP28" s="551">
        <v>0</v>
      </c>
      <c r="GQ28" s="551"/>
      <c r="GR28" s="551"/>
      <c r="GS28" s="574">
        <v>0</v>
      </c>
      <c r="GT28" s="583"/>
      <c r="GU28" s="551"/>
      <c r="GV28" s="551"/>
      <c r="GW28" s="566"/>
      <c r="GX28" s="551">
        <v>0</v>
      </c>
      <c r="GY28" s="551"/>
      <c r="GZ28" s="551"/>
      <c r="HA28" s="574">
        <v>0</v>
      </c>
      <c r="HB28" s="583"/>
      <c r="HC28" s="551"/>
      <c r="HD28" s="551"/>
      <c r="HE28" s="566"/>
      <c r="HF28" s="551">
        <v>0</v>
      </c>
      <c r="HG28" s="551"/>
      <c r="HH28" s="551"/>
      <c r="HI28" s="574">
        <v>0</v>
      </c>
      <c r="HJ28" s="583">
        <v>1077714061</v>
      </c>
      <c r="HK28" s="551"/>
      <c r="HL28" s="551"/>
      <c r="HM28" s="566"/>
      <c r="HN28" s="551">
        <v>0</v>
      </c>
      <c r="HO28" s="551"/>
      <c r="HP28" s="551"/>
      <c r="HQ28" s="574">
        <v>-1077714061</v>
      </c>
      <c r="HR28" s="538">
        <v>1077714061</v>
      </c>
      <c r="HS28" s="538">
        <v>0</v>
      </c>
      <c r="HT28" s="538">
        <v>0</v>
      </c>
      <c r="HU28" s="538">
        <v>0</v>
      </c>
      <c r="HV28" s="559">
        <v>0</v>
      </c>
      <c r="HW28" s="538">
        <v>0</v>
      </c>
      <c r="HX28" s="559"/>
      <c r="HY28" s="574">
        <v>-1077714061</v>
      </c>
      <c r="HZ28" s="634">
        <v>1077714061</v>
      </c>
      <c r="IA28" s="634">
        <v>1769278370</v>
      </c>
      <c r="IB28" s="634">
        <v>0</v>
      </c>
      <c r="IC28" s="609">
        <v>0</v>
      </c>
      <c r="ID28" s="634">
        <v>0</v>
      </c>
      <c r="IE28" s="634">
        <v>0</v>
      </c>
      <c r="IF28" s="559"/>
      <c r="IG28" s="598">
        <v>691564309</v>
      </c>
    </row>
    <row r="29" spans="1:241" s="5" customFormat="1" ht="14.25" hidden="1" customHeight="1" x14ac:dyDescent="0.25">
      <c r="A29" s="35" t="s">
        <v>212</v>
      </c>
      <c r="B29" s="551"/>
      <c r="C29" s="551"/>
      <c r="D29" s="551"/>
      <c r="E29" s="566"/>
      <c r="F29" s="551">
        <v>0</v>
      </c>
      <c r="G29" s="551"/>
      <c r="H29" s="551"/>
      <c r="I29" s="574"/>
      <c r="J29" s="552"/>
      <c r="K29" s="552"/>
      <c r="L29" s="552"/>
      <c r="M29" s="566"/>
      <c r="N29" s="552">
        <v>0</v>
      </c>
      <c r="O29" s="552"/>
      <c r="P29" s="552"/>
      <c r="Q29" s="573"/>
      <c r="R29" s="552"/>
      <c r="S29" s="552"/>
      <c r="T29" s="552"/>
      <c r="U29" s="566"/>
      <c r="V29" s="552">
        <v>0</v>
      </c>
      <c r="W29" s="552"/>
      <c r="X29" s="552"/>
      <c r="Y29" s="573"/>
      <c r="Z29" s="552"/>
      <c r="AA29" s="552"/>
      <c r="AB29" s="552">
        <v>0</v>
      </c>
      <c r="AC29" s="566"/>
      <c r="AD29" s="552">
        <v>0</v>
      </c>
      <c r="AE29" s="552"/>
      <c r="AF29" s="552"/>
      <c r="AG29" s="573"/>
      <c r="AH29" s="552"/>
      <c r="AI29" s="552"/>
      <c r="AJ29" s="552"/>
      <c r="AK29" s="566"/>
      <c r="AL29" s="552">
        <v>0</v>
      </c>
      <c r="AM29" s="552"/>
      <c r="AN29" s="552"/>
      <c r="AO29" s="573"/>
      <c r="AP29" s="552"/>
      <c r="AQ29" s="552"/>
      <c r="AR29" s="552"/>
      <c r="AS29" s="566"/>
      <c r="AT29" s="552">
        <v>0</v>
      </c>
      <c r="AU29" s="552"/>
      <c r="AV29" s="552"/>
      <c r="AW29" s="573"/>
      <c r="AX29" s="552"/>
      <c r="AY29" s="552"/>
      <c r="AZ29" s="552"/>
      <c r="BA29" s="566"/>
      <c r="BB29" s="552">
        <v>0</v>
      </c>
      <c r="BC29" s="552"/>
      <c r="BD29" s="552"/>
      <c r="BE29" s="573"/>
      <c r="BF29" s="552"/>
      <c r="BG29" s="552"/>
      <c r="BH29" s="552"/>
      <c r="BI29" s="566"/>
      <c r="BJ29" s="552">
        <v>0</v>
      </c>
      <c r="BK29" s="552"/>
      <c r="BL29" s="552"/>
      <c r="BM29" s="573"/>
      <c r="BN29" s="552"/>
      <c r="BO29" s="552"/>
      <c r="BP29" s="552"/>
      <c r="BQ29" s="566"/>
      <c r="BR29" s="552">
        <v>0</v>
      </c>
      <c r="BS29" s="552"/>
      <c r="BT29" s="552"/>
      <c r="BU29" s="573"/>
      <c r="BV29" s="552"/>
      <c r="BW29" s="552"/>
      <c r="BX29" s="552"/>
      <c r="BY29" s="566"/>
      <c r="BZ29" s="552">
        <v>0</v>
      </c>
      <c r="CA29" s="552"/>
      <c r="CB29" s="552"/>
      <c r="CC29" s="573"/>
      <c r="CD29" s="552"/>
      <c r="CE29" s="552"/>
      <c r="CF29" s="552"/>
      <c r="CG29" s="566"/>
      <c r="CH29" s="552">
        <v>0</v>
      </c>
      <c r="CI29" s="552"/>
      <c r="CJ29" s="552"/>
      <c r="CK29" s="573"/>
      <c r="CL29" s="552"/>
      <c r="CM29" s="552"/>
      <c r="CN29" s="552"/>
      <c r="CO29" s="566"/>
      <c r="CP29" s="552">
        <v>0</v>
      </c>
      <c r="CQ29" s="552"/>
      <c r="CR29" s="552"/>
      <c r="CS29" s="573"/>
      <c r="CT29" s="552"/>
      <c r="CU29" s="552"/>
      <c r="CV29" s="552"/>
      <c r="CW29" s="566"/>
      <c r="CX29" s="552">
        <v>0</v>
      </c>
      <c r="CY29" s="552"/>
      <c r="CZ29" s="552"/>
      <c r="DA29" s="573"/>
      <c r="DB29" s="552"/>
      <c r="DC29" s="552"/>
      <c r="DD29" s="552"/>
      <c r="DE29" s="566"/>
      <c r="DF29" s="552">
        <v>0</v>
      </c>
      <c r="DG29" s="552"/>
      <c r="DH29" s="552"/>
      <c r="DI29" s="573"/>
      <c r="DJ29" s="552"/>
      <c r="DK29" s="552"/>
      <c r="DL29" s="552"/>
      <c r="DM29" s="566"/>
      <c r="DN29" s="552">
        <v>0</v>
      </c>
      <c r="DO29" s="552"/>
      <c r="DP29" s="552"/>
      <c r="DQ29" s="573"/>
      <c r="DR29" s="552"/>
      <c r="DS29" s="552"/>
      <c r="DT29" s="552"/>
      <c r="DU29" s="566"/>
      <c r="DV29" s="552">
        <v>0</v>
      </c>
      <c r="DW29" s="552"/>
      <c r="DX29" s="552"/>
      <c r="DY29" s="573"/>
      <c r="DZ29" s="552"/>
      <c r="EA29" s="552"/>
      <c r="EB29" s="552"/>
      <c r="EC29" s="566"/>
      <c r="ED29" s="552">
        <v>0</v>
      </c>
      <c r="EE29" s="552"/>
      <c r="EF29" s="552"/>
      <c r="EG29" s="573"/>
      <c r="EH29" s="583"/>
      <c r="EI29" s="551"/>
      <c r="EJ29" s="551"/>
      <c r="EK29" s="566"/>
      <c r="EL29" s="551">
        <v>0</v>
      </c>
      <c r="EM29" s="551"/>
      <c r="EN29" s="551"/>
      <c r="EO29" s="574"/>
      <c r="EP29" s="583"/>
      <c r="EQ29" s="551"/>
      <c r="ER29" s="551"/>
      <c r="ES29" s="566"/>
      <c r="ET29" s="551">
        <v>0</v>
      </c>
      <c r="EU29" s="551"/>
      <c r="EV29" s="551"/>
      <c r="EW29" s="574"/>
      <c r="EX29" s="583"/>
      <c r="EY29" s="551"/>
      <c r="EZ29" s="551"/>
      <c r="FA29" s="566"/>
      <c r="FB29" s="551">
        <v>0</v>
      </c>
      <c r="FC29" s="551"/>
      <c r="FD29" s="551"/>
      <c r="FE29" s="574"/>
      <c r="FF29" s="583"/>
      <c r="FG29" s="551"/>
      <c r="FH29" s="551"/>
      <c r="FI29" s="566"/>
      <c r="FJ29" s="551">
        <v>0</v>
      </c>
      <c r="FK29" s="551"/>
      <c r="FL29" s="551"/>
      <c r="FM29" s="574"/>
      <c r="FN29" s="583"/>
      <c r="FO29" s="551"/>
      <c r="FP29" s="551"/>
      <c r="FQ29" s="566"/>
      <c r="FR29" s="551">
        <v>0</v>
      </c>
      <c r="FS29" s="551"/>
      <c r="FT29" s="551"/>
      <c r="FU29" s="574"/>
      <c r="FV29" s="583"/>
      <c r="FW29" s="551"/>
      <c r="FX29" s="551"/>
      <c r="FY29" s="566"/>
      <c r="FZ29" s="551">
        <v>0</v>
      </c>
      <c r="GA29" s="551"/>
      <c r="GB29" s="551"/>
      <c r="GC29" s="574"/>
      <c r="GD29" s="583"/>
      <c r="GE29" s="551"/>
      <c r="GF29" s="551"/>
      <c r="GG29" s="566"/>
      <c r="GH29" s="551">
        <v>0</v>
      </c>
      <c r="GI29" s="551"/>
      <c r="GJ29" s="551"/>
      <c r="GK29" s="574"/>
      <c r="GL29" s="583"/>
      <c r="GM29" s="551"/>
      <c r="GN29" s="551"/>
      <c r="GO29" s="566"/>
      <c r="GP29" s="551">
        <v>0</v>
      </c>
      <c r="GQ29" s="551"/>
      <c r="GR29" s="551"/>
      <c r="GS29" s="574"/>
      <c r="GT29" s="583"/>
      <c r="GU29" s="551"/>
      <c r="GV29" s="551"/>
      <c r="GW29" s="566"/>
      <c r="GX29" s="551">
        <v>0</v>
      </c>
      <c r="GY29" s="551"/>
      <c r="GZ29" s="551"/>
      <c r="HA29" s="574"/>
      <c r="HB29" s="583"/>
      <c r="HC29" s="551"/>
      <c r="HD29" s="551"/>
      <c r="HE29" s="566"/>
      <c r="HF29" s="551">
        <v>0</v>
      </c>
      <c r="HG29" s="551"/>
      <c r="HH29" s="551"/>
      <c r="HI29" s="574"/>
      <c r="HJ29" s="583">
        <v>0</v>
      </c>
      <c r="HK29" s="551"/>
      <c r="HL29" s="551"/>
      <c r="HM29" s="566"/>
      <c r="HN29" s="551">
        <v>0</v>
      </c>
      <c r="HO29" s="551"/>
      <c r="HP29" s="551"/>
      <c r="HQ29" s="574"/>
      <c r="HR29" s="538">
        <v>0</v>
      </c>
      <c r="HS29" s="538">
        <v>0</v>
      </c>
      <c r="HT29" s="538">
        <v>0</v>
      </c>
      <c r="HU29" s="538">
        <v>0</v>
      </c>
      <c r="HV29" s="559">
        <v>0</v>
      </c>
      <c r="HW29" s="538">
        <v>0</v>
      </c>
      <c r="HX29" s="559"/>
      <c r="HY29" s="574"/>
      <c r="HZ29" s="634">
        <v>0</v>
      </c>
      <c r="IA29" s="634">
        <v>0</v>
      </c>
      <c r="IB29" s="634">
        <v>0</v>
      </c>
      <c r="IC29" s="609">
        <v>0</v>
      </c>
      <c r="ID29" s="634">
        <v>0</v>
      </c>
      <c r="IE29" s="634">
        <v>0</v>
      </c>
      <c r="IF29" s="559"/>
      <c r="IG29" s="598"/>
    </row>
    <row r="30" spans="1:241" s="5" customFormat="1" ht="15" customHeight="1" x14ac:dyDescent="0.25">
      <c r="A30" s="33" t="s">
        <v>73</v>
      </c>
      <c r="B30" s="551"/>
      <c r="C30" s="551"/>
      <c r="D30" s="551"/>
      <c r="E30" s="566"/>
      <c r="F30" s="551">
        <v>0</v>
      </c>
      <c r="G30" s="551"/>
      <c r="H30" s="551"/>
      <c r="I30" s="574">
        <v>0</v>
      </c>
      <c r="J30" s="552"/>
      <c r="K30" s="552"/>
      <c r="L30" s="552"/>
      <c r="M30" s="566"/>
      <c r="N30" s="552">
        <v>0</v>
      </c>
      <c r="O30" s="552"/>
      <c r="P30" s="552"/>
      <c r="Q30" s="573">
        <v>0</v>
      </c>
      <c r="R30" s="552"/>
      <c r="S30" s="552"/>
      <c r="T30" s="552"/>
      <c r="U30" s="566"/>
      <c r="V30" s="552">
        <v>0</v>
      </c>
      <c r="W30" s="552"/>
      <c r="X30" s="552"/>
      <c r="Y30" s="573">
        <v>0</v>
      </c>
      <c r="Z30" s="552"/>
      <c r="AA30" s="552"/>
      <c r="AB30" s="552"/>
      <c r="AC30" s="566"/>
      <c r="AD30" s="552">
        <v>0</v>
      </c>
      <c r="AE30" s="552"/>
      <c r="AF30" s="552"/>
      <c r="AG30" s="573">
        <v>0</v>
      </c>
      <c r="AH30" s="552"/>
      <c r="AI30" s="552"/>
      <c r="AJ30" s="552"/>
      <c r="AK30" s="566"/>
      <c r="AL30" s="552">
        <v>0</v>
      </c>
      <c r="AM30" s="552"/>
      <c r="AN30" s="552"/>
      <c r="AO30" s="573">
        <v>0</v>
      </c>
      <c r="AP30" s="552"/>
      <c r="AQ30" s="552"/>
      <c r="AR30" s="552"/>
      <c r="AS30" s="566"/>
      <c r="AT30" s="552">
        <v>0</v>
      </c>
      <c r="AU30" s="552"/>
      <c r="AV30" s="552"/>
      <c r="AW30" s="573">
        <v>0</v>
      </c>
      <c r="AX30" s="552"/>
      <c r="AY30" s="552"/>
      <c r="AZ30" s="552"/>
      <c r="BA30" s="566"/>
      <c r="BB30" s="552">
        <v>0</v>
      </c>
      <c r="BC30" s="552"/>
      <c r="BD30" s="552"/>
      <c r="BE30" s="573">
        <v>0</v>
      </c>
      <c r="BF30" s="552"/>
      <c r="BG30" s="552"/>
      <c r="BH30" s="552"/>
      <c r="BI30" s="566"/>
      <c r="BJ30" s="552">
        <v>0</v>
      </c>
      <c r="BK30" s="552"/>
      <c r="BL30" s="552"/>
      <c r="BM30" s="573">
        <v>0</v>
      </c>
      <c r="BN30" s="552"/>
      <c r="BO30" s="552"/>
      <c r="BP30" s="552"/>
      <c r="BQ30" s="566"/>
      <c r="BR30" s="552">
        <v>0</v>
      </c>
      <c r="BS30" s="552"/>
      <c r="BT30" s="552"/>
      <c r="BU30" s="573">
        <v>0</v>
      </c>
      <c r="BV30" s="552"/>
      <c r="BW30" s="552"/>
      <c r="BX30" s="552"/>
      <c r="BY30" s="566"/>
      <c r="BZ30" s="552">
        <v>0</v>
      </c>
      <c r="CA30" s="552"/>
      <c r="CB30" s="552"/>
      <c r="CC30" s="573">
        <v>0</v>
      </c>
      <c r="CD30" s="552"/>
      <c r="CE30" s="552"/>
      <c r="CF30" s="552"/>
      <c r="CG30" s="566"/>
      <c r="CH30" s="552">
        <v>0</v>
      </c>
      <c r="CI30" s="552"/>
      <c r="CJ30" s="552"/>
      <c r="CK30" s="573">
        <v>0</v>
      </c>
      <c r="CL30" s="552"/>
      <c r="CM30" s="552"/>
      <c r="CN30" s="552"/>
      <c r="CO30" s="566"/>
      <c r="CP30" s="552">
        <v>0</v>
      </c>
      <c r="CQ30" s="552"/>
      <c r="CR30" s="552"/>
      <c r="CS30" s="573">
        <v>0</v>
      </c>
      <c r="CT30" s="552"/>
      <c r="CU30" s="552"/>
      <c r="CV30" s="552"/>
      <c r="CW30" s="566"/>
      <c r="CX30" s="552">
        <v>0</v>
      </c>
      <c r="CY30" s="552"/>
      <c r="CZ30" s="552"/>
      <c r="DA30" s="573">
        <v>0</v>
      </c>
      <c r="DB30" s="552"/>
      <c r="DC30" s="552"/>
      <c r="DD30" s="552"/>
      <c r="DE30" s="566"/>
      <c r="DF30" s="552">
        <v>0</v>
      </c>
      <c r="DG30" s="552"/>
      <c r="DH30" s="552"/>
      <c r="DI30" s="573">
        <v>0</v>
      </c>
      <c r="DJ30" s="552"/>
      <c r="DK30" s="552"/>
      <c r="DL30" s="552"/>
      <c r="DM30" s="566"/>
      <c r="DN30" s="552">
        <v>0</v>
      </c>
      <c r="DO30" s="552"/>
      <c r="DP30" s="552"/>
      <c r="DQ30" s="573">
        <v>0</v>
      </c>
      <c r="DR30" s="552"/>
      <c r="DS30" s="552"/>
      <c r="DT30" s="552"/>
      <c r="DU30" s="566"/>
      <c r="DV30" s="552">
        <v>0</v>
      </c>
      <c r="DW30" s="552"/>
      <c r="DX30" s="552"/>
      <c r="DY30" s="573">
        <v>0</v>
      </c>
      <c r="DZ30" s="552"/>
      <c r="EA30" s="552"/>
      <c r="EB30" s="552"/>
      <c r="EC30" s="566"/>
      <c r="ED30" s="552">
        <v>0</v>
      </c>
      <c r="EE30" s="552"/>
      <c r="EF30" s="552"/>
      <c r="EG30" s="573">
        <v>0</v>
      </c>
      <c r="EH30" s="536"/>
      <c r="EI30" s="551"/>
      <c r="EJ30" s="551"/>
      <c r="EK30" s="566"/>
      <c r="EL30" s="551">
        <v>0</v>
      </c>
      <c r="EM30" s="551"/>
      <c r="EN30" s="551"/>
      <c r="EO30" s="574">
        <v>0</v>
      </c>
      <c r="EP30" s="536"/>
      <c r="EQ30" s="551"/>
      <c r="ER30" s="551"/>
      <c r="ES30" s="566"/>
      <c r="ET30" s="551">
        <v>0</v>
      </c>
      <c r="EU30" s="551"/>
      <c r="EV30" s="551"/>
      <c r="EW30" s="574">
        <v>0</v>
      </c>
      <c r="EX30" s="536"/>
      <c r="EY30" s="551"/>
      <c r="EZ30" s="551"/>
      <c r="FA30" s="566"/>
      <c r="FB30" s="551">
        <v>0</v>
      </c>
      <c r="FC30" s="551"/>
      <c r="FD30" s="551"/>
      <c r="FE30" s="574">
        <v>0</v>
      </c>
      <c r="FF30" s="536"/>
      <c r="FG30" s="551"/>
      <c r="FH30" s="551"/>
      <c r="FI30" s="566"/>
      <c r="FJ30" s="551">
        <v>0</v>
      </c>
      <c r="FK30" s="551"/>
      <c r="FL30" s="551"/>
      <c r="FM30" s="574">
        <v>0</v>
      </c>
      <c r="FN30" s="536"/>
      <c r="FO30" s="551"/>
      <c r="FP30" s="551"/>
      <c r="FQ30" s="566"/>
      <c r="FR30" s="551">
        <v>0</v>
      </c>
      <c r="FS30" s="551"/>
      <c r="FT30" s="551"/>
      <c r="FU30" s="574">
        <v>0</v>
      </c>
      <c r="FV30" s="536"/>
      <c r="FW30" s="551"/>
      <c r="FX30" s="551"/>
      <c r="FY30" s="566"/>
      <c r="FZ30" s="551">
        <v>0</v>
      </c>
      <c r="GA30" s="551"/>
      <c r="GB30" s="551"/>
      <c r="GC30" s="574">
        <v>0</v>
      </c>
      <c r="GD30" s="536"/>
      <c r="GE30" s="551"/>
      <c r="GF30" s="551"/>
      <c r="GG30" s="566"/>
      <c r="GH30" s="551">
        <v>0</v>
      </c>
      <c r="GI30" s="551"/>
      <c r="GJ30" s="551"/>
      <c r="GK30" s="574">
        <v>0</v>
      </c>
      <c r="GL30" s="536"/>
      <c r="GM30" s="551"/>
      <c r="GN30" s="551"/>
      <c r="GO30" s="566"/>
      <c r="GP30" s="551">
        <v>0</v>
      </c>
      <c r="GQ30" s="551"/>
      <c r="GR30" s="551"/>
      <c r="GS30" s="574">
        <v>0</v>
      </c>
      <c r="GT30" s="536"/>
      <c r="GU30" s="551"/>
      <c r="GV30" s="551"/>
      <c r="GW30" s="566"/>
      <c r="GX30" s="551">
        <v>0</v>
      </c>
      <c r="GY30" s="551"/>
      <c r="GZ30" s="551"/>
      <c r="HA30" s="574">
        <v>0</v>
      </c>
      <c r="HB30" s="536"/>
      <c r="HC30" s="551"/>
      <c r="HD30" s="551"/>
      <c r="HE30" s="566"/>
      <c r="HF30" s="551">
        <v>0</v>
      </c>
      <c r="HG30" s="551"/>
      <c r="HH30" s="551"/>
      <c r="HI30" s="574">
        <v>0</v>
      </c>
      <c r="HJ30" s="536">
        <v>6193993</v>
      </c>
      <c r="HK30" s="551"/>
      <c r="HL30" s="551"/>
      <c r="HM30" s="566"/>
      <c r="HN30" s="551">
        <v>0</v>
      </c>
      <c r="HO30" s="551"/>
      <c r="HP30" s="551"/>
      <c r="HQ30" s="574">
        <v>-6193993</v>
      </c>
      <c r="HR30" s="538">
        <v>6193993</v>
      </c>
      <c r="HS30" s="538">
        <v>0</v>
      </c>
      <c r="HT30" s="538">
        <v>0</v>
      </c>
      <c r="HU30" s="538">
        <v>0</v>
      </c>
      <c r="HV30" s="559">
        <v>0</v>
      </c>
      <c r="HW30" s="538">
        <v>0</v>
      </c>
      <c r="HX30" s="559"/>
      <c r="HY30" s="574">
        <v>-6193993</v>
      </c>
      <c r="HZ30" s="634">
        <v>6193993</v>
      </c>
      <c r="IA30" s="634">
        <v>470783</v>
      </c>
      <c r="IB30" s="634">
        <v>0</v>
      </c>
      <c r="IC30" s="609">
        <v>0</v>
      </c>
      <c r="ID30" s="634">
        <v>0</v>
      </c>
      <c r="IE30" s="634">
        <v>0</v>
      </c>
      <c r="IF30" s="559"/>
      <c r="IG30" s="598">
        <v>-5723210</v>
      </c>
    </row>
    <row r="31" spans="1:241" s="5" customFormat="1" ht="14.25" customHeight="1" x14ac:dyDescent="0.25">
      <c r="A31" s="33" t="s">
        <v>74</v>
      </c>
      <c r="B31" s="551"/>
      <c r="C31" s="551"/>
      <c r="D31" s="551"/>
      <c r="E31" s="566"/>
      <c r="F31" s="551">
        <v>0</v>
      </c>
      <c r="G31" s="551"/>
      <c r="H31" s="551"/>
      <c r="I31" s="574">
        <v>0</v>
      </c>
      <c r="J31" s="552"/>
      <c r="K31" s="552"/>
      <c r="L31" s="552"/>
      <c r="M31" s="566"/>
      <c r="N31" s="552">
        <v>0</v>
      </c>
      <c r="O31" s="552"/>
      <c r="P31" s="552"/>
      <c r="Q31" s="573">
        <v>0</v>
      </c>
      <c r="R31" s="552"/>
      <c r="S31" s="552"/>
      <c r="T31" s="552"/>
      <c r="U31" s="566"/>
      <c r="V31" s="552">
        <v>0</v>
      </c>
      <c r="W31" s="552"/>
      <c r="X31" s="552"/>
      <c r="Y31" s="573">
        <v>0</v>
      </c>
      <c r="Z31" s="552"/>
      <c r="AA31" s="552"/>
      <c r="AB31" s="552"/>
      <c r="AC31" s="566"/>
      <c r="AD31" s="552">
        <v>0</v>
      </c>
      <c r="AE31" s="552"/>
      <c r="AF31" s="552"/>
      <c r="AG31" s="573">
        <v>0</v>
      </c>
      <c r="AH31" s="552"/>
      <c r="AI31" s="552"/>
      <c r="AJ31" s="552"/>
      <c r="AK31" s="566"/>
      <c r="AL31" s="552">
        <v>0</v>
      </c>
      <c r="AM31" s="552"/>
      <c r="AN31" s="552"/>
      <c r="AO31" s="573">
        <v>0</v>
      </c>
      <c r="AP31" s="552"/>
      <c r="AQ31" s="552"/>
      <c r="AR31" s="552"/>
      <c r="AS31" s="566"/>
      <c r="AT31" s="552">
        <v>0</v>
      </c>
      <c r="AU31" s="552"/>
      <c r="AV31" s="552"/>
      <c r="AW31" s="573">
        <v>0</v>
      </c>
      <c r="AX31" s="552"/>
      <c r="AY31" s="552"/>
      <c r="AZ31" s="552"/>
      <c r="BA31" s="566"/>
      <c r="BB31" s="552">
        <v>0</v>
      </c>
      <c r="BC31" s="552"/>
      <c r="BD31" s="552"/>
      <c r="BE31" s="573">
        <v>0</v>
      </c>
      <c r="BF31" s="552"/>
      <c r="BG31" s="552"/>
      <c r="BH31" s="552"/>
      <c r="BI31" s="566"/>
      <c r="BJ31" s="552">
        <v>0</v>
      </c>
      <c r="BK31" s="552"/>
      <c r="BL31" s="552"/>
      <c r="BM31" s="573">
        <v>0</v>
      </c>
      <c r="BN31" s="552"/>
      <c r="BO31" s="552"/>
      <c r="BP31" s="552"/>
      <c r="BQ31" s="566"/>
      <c r="BR31" s="552">
        <v>0</v>
      </c>
      <c r="BS31" s="552"/>
      <c r="BT31" s="552"/>
      <c r="BU31" s="573">
        <v>0</v>
      </c>
      <c r="BV31" s="552"/>
      <c r="BW31" s="552"/>
      <c r="BX31" s="552"/>
      <c r="BY31" s="566"/>
      <c r="BZ31" s="552">
        <v>0</v>
      </c>
      <c r="CA31" s="552"/>
      <c r="CB31" s="552"/>
      <c r="CC31" s="573">
        <v>0</v>
      </c>
      <c r="CD31" s="552"/>
      <c r="CE31" s="552"/>
      <c r="CF31" s="552"/>
      <c r="CG31" s="566"/>
      <c r="CH31" s="552">
        <v>0</v>
      </c>
      <c r="CI31" s="552"/>
      <c r="CJ31" s="552"/>
      <c r="CK31" s="573">
        <v>0</v>
      </c>
      <c r="CL31" s="552"/>
      <c r="CM31" s="552"/>
      <c r="CN31" s="552"/>
      <c r="CO31" s="566"/>
      <c r="CP31" s="552">
        <v>0</v>
      </c>
      <c r="CQ31" s="552"/>
      <c r="CR31" s="552"/>
      <c r="CS31" s="573">
        <v>0</v>
      </c>
      <c r="CT31" s="552"/>
      <c r="CU31" s="552"/>
      <c r="CV31" s="552"/>
      <c r="CW31" s="566"/>
      <c r="CX31" s="552">
        <v>0</v>
      </c>
      <c r="CY31" s="552"/>
      <c r="CZ31" s="552"/>
      <c r="DA31" s="573">
        <v>0</v>
      </c>
      <c r="DB31" s="552"/>
      <c r="DC31" s="552"/>
      <c r="DD31" s="552"/>
      <c r="DE31" s="566"/>
      <c r="DF31" s="552">
        <v>0</v>
      </c>
      <c r="DG31" s="552"/>
      <c r="DH31" s="552"/>
      <c r="DI31" s="573">
        <v>0</v>
      </c>
      <c r="DJ31" s="552"/>
      <c r="DK31" s="552"/>
      <c r="DL31" s="552"/>
      <c r="DM31" s="566"/>
      <c r="DN31" s="552">
        <v>0</v>
      </c>
      <c r="DO31" s="552"/>
      <c r="DP31" s="552"/>
      <c r="DQ31" s="573">
        <v>0</v>
      </c>
      <c r="DR31" s="552"/>
      <c r="DS31" s="552"/>
      <c r="DT31" s="552"/>
      <c r="DU31" s="566"/>
      <c r="DV31" s="552">
        <v>0</v>
      </c>
      <c r="DW31" s="552"/>
      <c r="DX31" s="552"/>
      <c r="DY31" s="573">
        <v>0</v>
      </c>
      <c r="DZ31" s="552"/>
      <c r="EA31" s="552"/>
      <c r="EB31" s="552"/>
      <c r="EC31" s="566"/>
      <c r="ED31" s="552">
        <v>0</v>
      </c>
      <c r="EE31" s="552"/>
      <c r="EF31" s="552"/>
      <c r="EG31" s="573">
        <v>0</v>
      </c>
      <c r="EH31" s="536"/>
      <c r="EI31" s="551"/>
      <c r="EJ31" s="551"/>
      <c r="EK31" s="566"/>
      <c r="EL31" s="551">
        <v>0</v>
      </c>
      <c r="EM31" s="551"/>
      <c r="EN31" s="551"/>
      <c r="EO31" s="574">
        <v>0</v>
      </c>
      <c r="EP31" s="536"/>
      <c r="EQ31" s="551"/>
      <c r="ER31" s="551"/>
      <c r="ES31" s="566"/>
      <c r="ET31" s="551">
        <v>0</v>
      </c>
      <c r="EU31" s="551"/>
      <c r="EV31" s="551"/>
      <c r="EW31" s="574">
        <v>0</v>
      </c>
      <c r="EX31" s="536"/>
      <c r="EY31" s="551"/>
      <c r="EZ31" s="551"/>
      <c r="FA31" s="566"/>
      <c r="FB31" s="551">
        <v>0</v>
      </c>
      <c r="FC31" s="551"/>
      <c r="FD31" s="551"/>
      <c r="FE31" s="574">
        <v>0</v>
      </c>
      <c r="FF31" s="536"/>
      <c r="FG31" s="551"/>
      <c r="FH31" s="551"/>
      <c r="FI31" s="566"/>
      <c r="FJ31" s="551">
        <v>0</v>
      </c>
      <c r="FK31" s="551"/>
      <c r="FL31" s="551"/>
      <c r="FM31" s="574">
        <v>0</v>
      </c>
      <c r="FN31" s="536"/>
      <c r="FO31" s="551"/>
      <c r="FP31" s="551"/>
      <c r="FQ31" s="566"/>
      <c r="FR31" s="551">
        <v>0</v>
      </c>
      <c r="FS31" s="551"/>
      <c r="FT31" s="551"/>
      <c r="FU31" s="574">
        <v>0</v>
      </c>
      <c r="FV31" s="536"/>
      <c r="FW31" s="551"/>
      <c r="FX31" s="551"/>
      <c r="FY31" s="566"/>
      <c r="FZ31" s="551">
        <v>0</v>
      </c>
      <c r="GA31" s="551"/>
      <c r="GB31" s="551"/>
      <c r="GC31" s="574">
        <v>0</v>
      </c>
      <c r="GD31" s="536"/>
      <c r="GE31" s="551"/>
      <c r="GF31" s="551"/>
      <c r="GG31" s="566"/>
      <c r="GH31" s="551">
        <v>0</v>
      </c>
      <c r="GI31" s="551"/>
      <c r="GJ31" s="551"/>
      <c r="GK31" s="574">
        <v>0</v>
      </c>
      <c r="GL31" s="536"/>
      <c r="GM31" s="551"/>
      <c r="GN31" s="551"/>
      <c r="GO31" s="566"/>
      <c r="GP31" s="551">
        <v>0</v>
      </c>
      <c r="GQ31" s="551"/>
      <c r="GR31" s="551"/>
      <c r="GS31" s="574">
        <v>0</v>
      </c>
      <c r="GT31" s="536"/>
      <c r="GU31" s="551"/>
      <c r="GV31" s="551"/>
      <c r="GW31" s="566"/>
      <c r="GX31" s="551">
        <v>0</v>
      </c>
      <c r="GY31" s="551"/>
      <c r="GZ31" s="551"/>
      <c r="HA31" s="574">
        <v>0</v>
      </c>
      <c r="HB31" s="536"/>
      <c r="HC31" s="551"/>
      <c r="HD31" s="551"/>
      <c r="HE31" s="566"/>
      <c r="HF31" s="551">
        <v>0</v>
      </c>
      <c r="HG31" s="551"/>
      <c r="HH31" s="551"/>
      <c r="HI31" s="574">
        <v>0</v>
      </c>
      <c r="HJ31" s="536">
        <v>0</v>
      </c>
      <c r="HK31" s="551"/>
      <c r="HL31" s="551"/>
      <c r="HM31" s="566"/>
      <c r="HN31" s="551">
        <v>0</v>
      </c>
      <c r="HO31" s="551"/>
      <c r="HP31" s="551"/>
      <c r="HQ31" s="574">
        <v>0</v>
      </c>
      <c r="HR31" s="538">
        <v>0</v>
      </c>
      <c r="HS31" s="538">
        <v>0</v>
      </c>
      <c r="HT31" s="538">
        <v>0</v>
      </c>
      <c r="HU31" s="538">
        <v>0</v>
      </c>
      <c r="HV31" s="559">
        <v>0</v>
      </c>
      <c r="HW31" s="538">
        <v>0</v>
      </c>
      <c r="HX31" s="559"/>
      <c r="HY31" s="574">
        <v>0</v>
      </c>
      <c r="HZ31" s="634">
        <v>0</v>
      </c>
      <c r="IA31" s="634">
        <v>0</v>
      </c>
      <c r="IB31" s="634">
        <v>0</v>
      </c>
      <c r="IC31" s="609">
        <v>0</v>
      </c>
      <c r="ID31" s="634">
        <v>0</v>
      </c>
      <c r="IE31" s="634">
        <v>0</v>
      </c>
      <c r="IF31" s="559"/>
      <c r="IG31" s="598">
        <v>0</v>
      </c>
    </row>
    <row r="32" spans="1:241" s="5" customFormat="1" ht="14.25" customHeight="1" x14ac:dyDescent="0.25">
      <c r="A32" s="33" t="s">
        <v>75</v>
      </c>
      <c r="B32" s="551"/>
      <c r="C32" s="551"/>
      <c r="D32" s="551"/>
      <c r="E32" s="566"/>
      <c r="F32" s="551">
        <v>0</v>
      </c>
      <c r="G32" s="551"/>
      <c r="H32" s="551"/>
      <c r="I32" s="574">
        <v>0</v>
      </c>
      <c r="J32" s="552"/>
      <c r="K32" s="552"/>
      <c r="L32" s="552"/>
      <c r="M32" s="566"/>
      <c r="N32" s="552">
        <v>0</v>
      </c>
      <c r="O32" s="552"/>
      <c r="P32" s="552"/>
      <c r="Q32" s="573">
        <v>0</v>
      </c>
      <c r="R32" s="552"/>
      <c r="S32" s="552"/>
      <c r="T32" s="552"/>
      <c r="U32" s="566"/>
      <c r="V32" s="552">
        <v>0</v>
      </c>
      <c r="W32" s="552"/>
      <c r="X32" s="552"/>
      <c r="Y32" s="573">
        <v>0</v>
      </c>
      <c r="Z32" s="552"/>
      <c r="AA32" s="552"/>
      <c r="AB32" s="552"/>
      <c r="AC32" s="566"/>
      <c r="AD32" s="552">
        <v>0</v>
      </c>
      <c r="AE32" s="552"/>
      <c r="AF32" s="552"/>
      <c r="AG32" s="573">
        <v>0</v>
      </c>
      <c r="AH32" s="552"/>
      <c r="AI32" s="552">
        <v>1667645</v>
      </c>
      <c r="AJ32" s="552"/>
      <c r="AK32" s="566"/>
      <c r="AL32" s="552">
        <v>0</v>
      </c>
      <c r="AM32" s="552"/>
      <c r="AN32" s="552"/>
      <c r="AO32" s="573">
        <v>1667645</v>
      </c>
      <c r="AP32" s="552"/>
      <c r="AQ32" s="552">
        <v>16463844</v>
      </c>
      <c r="AR32" s="552"/>
      <c r="AS32" s="566"/>
      <c r="AT32" s="552">
        <v>0</v>
      </c>
      <c r="AU32" s="552"/>
      <c r="AV32" s="552"/>
      <c r="AW32" s="573">
        <v>16463844</v>
      </c>
      <c r="AX32" s="552"/>
      <c r="AY32" s="552"/>
      <c r="AZ32" s="552"/>
      <c r="BA32" s="566"/>
      <c r="BB32" s="552">
        <v>0</v>
      </c>
      <c r="BC32" s="552"/>
      <c r="BD32" s="552"/>
      <c r="BE32" s="573">
        <v>0</v>
      </c>
      <c r="BF32" s="552"/>
      <c r="BG32" s="552"/>
      <c r="BH32" s="552"/>
      <c r="BI32" s="566"/>
      <c r="BJ32" s="552">
        <v>0</v>
      </c>
      <c r="BK32" s="552"/>
      <c r="BL32" s="552"/>
      <c r="BM32" s="573">
        <v>0</v>
      </c>
      <c r="BN32" s="552"/>
      <c r="BO32" s="552"/>
      <c r="BP32" s="552"/>
      <c r="BQ32" s="566"/>
      <c r="BR32" s="552">
        <v>0</v>
      </c>
      <c r="BS32" s="552"/>
      <c r="BT32" s="552"/>
      <c r="BU32" s="573">
        <v>0</v>
      </c>
      <c r="BV32" s="552"/>
      <c r="BW32" s="552"/>
      <c r="BX32" s="552"/>
      <c r="BY32" s="566"/>
      <c r="BZ32" s="552">
        <v>0</v>
      </c>
      <c r="CA32" s="552"/>
      <c r="CB32" s="552"/>
      <c r="CC32" s="573">
        <v>0</v>
      </c>
      <c r="CD32" s="552"/>
      <c r="CE32" s="552"/>
      <c r="CF32" s="552"/>
      <c r="CG32" s="566"/>
      <c r="CH32" s="552">
        <v>0</v>
      </c>
      <c r="CI32" s="552"/>
      <c r="CJ32" s="552"/>
      <c r="CK32" s="573">
        <v>0</v>
      </c>
      <c r="CL32" s="552"/>
      <c r="CM32" s="552"/>
      <c r="CN32" s="552"/>
      <c r="CO32" s="566"/>
      <c r="CP32" s="552">
        <v>0</v>
      </c>
      <c r="CQ32" s="552"/>
      <c r="CR32" s="552"/>
      <c r="CS32" s="573">
        <v>0</v>
      </c>
      <c r="CT32" s="552"/>
      <c r="CU32" s="552"/>
      <c r="CV32" s="552"/>
      <c r="CW32" s="566"/>
      <c r="CX32" s="552">
        <v>0</v>
      </c>
      <c r="CY32" s="552"/>
      <c r="CZ32" s="552"/>
      <c r="DA32" s="573">
        <v>0</v>
      </c>
      <c r="DB32" s="552"/>
      <c r="DC32" s="552"/>
      <c r="DD32" s="552"/>
      <c r="DE32" s="566"/>
      <c r="DF32" s="552">
        <v>0</v>
      </c>
      <c r="DG32" s="552"/>
      <c r="DH32" s="552"/>
      <c r="DI32" s="573">
        <v>0</v>
      </c>
      <c r="DJ32" s="552"/>
      <c r="DK32" s="552"/>
      <c r="DL32" s="552"/>
      <c r="DM32" s="566"/>
      <c r="DN32" s="552">
        <v>0</v>
      </c>
      <c r="DO32" s="552"/>
      <c r="DP32" s="552"/>
      <c r="DQ32" s="573">
        <v>0</v>
      </c>
      <c r="DR32" s="552"/>
      <c r="DS32" s="552"/>
      <c r="DT32" s="552"/>
      <c r="DU32" s="566"/>
      <c r="DV32" s="552">
        <v>0</v>
      </c>
      <c r="DW32" s="552"/>
      <c r="DX32" s="552"/>
      <c r="DY32" s="573">
        <v>0</v>
      </c>
      <c r="DZ32" s="552"/>
      <c r="EA32" s="552"/>
      <c r="EB32" s="552"/>
      <c r="EC32" s="566"/>
      <c r="ED32" s="552">
        <v>0</v>
      </c>
      <c r="EE32" s="552"/>
      <c r="EF32" s="552"/>
      <c r="EG32" s="573">
        <v>0</v>
      </c>
      <c r="EH32" s="536"/>
      <c r="EI32" s="551"/>
      <c r="EJ32" s="551"/>
      <c r="EK32" s="566"/>
      <c r="EL32" s="551">
        <v>0</v>
      </c>
      <c r="EM32" s="551"/>
      <c r="EN32" s="551"/>
      <c r="EO32" s="574">
        <v>0</v>
      </c>
      <c r="EP32" s="536"/>
      <c r="EQ32" s="551"/>
      <c r="ER32" s="551"/>
      <c r="ES32" s="566"/>
      <c r="ET32" s="551">
        <v>0</v>
      </c>
      <c r="EU32" s="551"/>
      <c r="EV32" s="551"/>
      <c r="EW32" s="574">
        <v>0</v>
      </c>
      <c r="EX32" s="536"/>
      <c r="EY32" s="551"/>
      <c r="EZ32" s="551"/>
      <c r="FA32" s="566"/>
      <c r="FB32" s="551">
        <v>0</v>
      </c>
      <c r="FC32" s="551"/>
      <c r="FD32" s="551"/>
      <c r="FE32" s="574">
        <v>0</v>
      </c>
      <c r="FF32" s="536"/>
      <c r="FG32" s="551"/>
      <c r="FH32" s="551"/>
      <c r="FI32" s="566"/>
      <c r="FJ32" s="551">
        <v>0</v>
      </c>
      <c r="FK32" s="551"/>
      <c r="FL32" s="551"/>
      <c r="FM32" s="574">
        <v>0</v>
      </c>
      <c r="FN32" s="536"/>
      <c r="FO32" s="551"/>
      <c r="FP32" s="551"/>
      <c r="FQ32" s="566"/>
      <c r="FR32" s="551">
        <v>0</v>
      </c>
      <c r="FS32" s="551"/>
      <c r="FT32" s="551"/>
      <c r="FU32" s="574">
        <v>0</v>
      </c>
      <c r="FV32" s="536"/>
      <c r="FW32" s="551"/>
      <c r="FX32" s="551"/>
      <c r="FY32" s="566"/>
      <c r="FZ32" s="551">
        <v>0</v>
      </c>
      <c r="GA32" s="551"/>
      <c r="GB32" s="551"/>
      <c r="GC32" s="574">
        <v>0</v>
      </c>
      <c r="GD32" s="536"/>
      <c r="GE32" s="551"/>
      <c r="GF32" s="551"/>
      <c r="GG32" s="566"/>
      <c r="GH32" s="551">
        <v>0</v>
      </c>
      <c r="GI32" s="551"/>
      <c r="GJ32" s="551"/>
      <c r="GK32" s="574">
        <v>0</v>
      </c>
      <c r="GL32" s="536"/>
      <c r="GM32" s="551"/>
      <c r="GN32" s="551"/>
      <c r="GO32" s="566"/>
      <c r="GP32" s="551">
        <v>0</v>
      </c>
      <c r="GQ32" s="551"/>
      <c r="GR32" s="551"/>
      <c r="GS32" s="574">
        <v>0</v>
      </c>
      <c r="GT32" s="536"/>
      <c r="GU32" s="551"/>
      <c r="GV32" s="551"/>
      <c r="GW32" s="566"/>
      <c r="GX32" s="551">
        <v>0</v>
      </c>
      <c r="GY32" s="551"/>
      <c r="GZ32" s="551"/>
      <c r="HA32" s="574">
        <v>0</v>
      </c>
      <c r="HB32" s="536"/>
      <c r="HC32" s="551"/>
      <c r="HD32" s="551"/>
      <c r="HE32" s="566"/>
      <c r="HF32" s="551">
        <v>0</v>
      </c>
      <c r="HG32" s="551"/>
      <c r="HH32" s="551"/>
      <c r="HI32" s="574">
        <v>0</v>
      </c>
      <c r="HJ32" s="536">
        <v>906004642</v>
      </c>
      <c r="HK32" s="551"/>
      <c r="HL32" s="551"/>
      <c r="HM32" s="566"/>
      <c r="HN32" s="551">
        <v>0</v>
      </c>
      <c r="HO32" s="551"/>
      <c r="HP32" s="551"/>
      <c r="HQ32" s="574">
        <v>-906004642</v>
      </c>
      <c r="HR32" s="538">
        <v>906004642</v>
      </c>
      <c r="HS32" s="538">
        <v>18131489</v>
      </c>
      <c r="HT32" s="538">
        <v>0</v>
      </c>
      <c r="HU32" s="538">
        <v>0</v>
      </c>
      <c r="HV32" s="559">
        <v>0</v>
      </c>
      <c r="HW32" s="538">
        <v>0</v>
      </c>
      <c r="HX32" s="559"/>
      <c r="HY32" s="574">
        <v>-887873153</v>
      </c>
      <c r="HZ32" s="634">
        <v>906004642</v>
      </c>
      <c r="IA32" s="634">
        <v>724322705</v>
      </c>
      <c r="IB32" s="634">
        <v>0</v>
      </c>
      <c r="IC32" s="609">
        <v>0</v>
      </c>
      <c r="ID32" s="634">
        <v>0</v>
      </c>
      <c r="IE32" s="634">
        <v>0</v>
      </c>
      <c r="IF32" s="559"/>
      <c r="IG32" s="598">
        <v>-181681937</v>
      </c>
    </row>
    <row r="33" spans="1:241" s="5" customFormat="1" ht="15" customHeight="1" x14ac:dyDescent="0.25">
      <c r="A33" s="33" t="s">
        <v>76</v>
      </c>
      <c r="B33" s="551"/>
      <c r="C33" s="551"/>
      <c r="D33" s="551"/>
      <c r="E33" s="566"/>
      <c r="F33" s="551">
        <v>0</v>
      </c>
      <c r="G33" s="551"/>
      <c r="H33" s="551"/>
      <c r="I33" s="574">
        <v>0</v>
      </c>
      <c r="J33" s="552"/>
      <c r="K33" s="552"/>
      <c r="L33" s="552"/>
      <c r="M33" s="566"/>
      <c r="N33" s="552">
        <v>0</v>
      </c>
      <c r="O33" s="552"/>
      <c r="P33" s="552"/>
      <c r="Q33" s="573">
        <v>0</v>
      </c>
      <c r="R33" s="552"/>
      <c r="S33" s="552"/>
      <c r="T33" s="552"/>
      <c r="U33" s="566"/>
      <c r="V33" s="552">
        <v>0</v>
      </c>
      <c r="W33" s="552"/>
      <c r="X33" s="552"/>
      <c r="Y33" s="573">
        <v>0</v>
      </c>
      <c r="Z33" s="552"/>
      <c r="AA33" s="552"/>
      <c r="AB33" s="552"/>
      <c r="AC33" s="566"/>
      <c r="AD33" s="552">
        <v>0</v>
      </c>
      <c r="AE33" s="552"/>
      <c r="AF33" s="552"/>
      <c r="AG33" s="573">
        <v>0</v>
      </c>
      <c r="AH33" s="552"/>
      <c r="AI33" s="552"/>
      <c r="AJ33" s="552"/>
      <c r="AK33" s="566"/>
      <c r="AL33" s="552">
        <v>0</v>
      </c>
      <c r="AM33" s="552"/>
      <c r="AN33" s="552"/>
      <c r="AO33" s="573">
        <v>0</v>
      </c>
      <c r="AP33" s="552"/>
      <c r="AQ33" s="552"/>
      <c r="AR33" s="552"/>
      <c r="AS33" s="566"/>
      <c r="AT33" s="552">
        <v>0</v>
      </c>
      <c r="AU33" s="552"/>
      <c r="AV33" s="552"/>
      <c r="AW33" s="573">
        <v>0</v>
      </c>
      <c r="AX33" s="552"/>
      <c r="AY33" s="552"/>
      <c r="AZ33" s="552"/>
      <c r="BA33" s="566"/>
      <c r="BB33" s="552">
        <v>0</v>
      </c>
      <c r="BC33" s="552"/>
      <c r="BD33" s="552"/>
      <c r="BE33" s="573">
        <v>0</v>
      </c>
      <c r="BF33" s="552"/>
      <c r="BG33" s="552"/>
      <c r="BH33" s="552"/>
      <c r="BI33" s="566"/>
      <c r="BJ33" s="552">
        <v>0</v>
      </c>
      <c r="BK33" s="552"/>
      <c r="BL33" s="552"/>
      <c r="BM33" s="573">
        <v>0</v>
      </c>
      <c r="BN33" s="552"/>
      <c r="BO33" s="552"/>
      <c r="BP33" s="552"/>
      <c r="BQ33" s="566"/>
      <c r="BR33" s="552">
        <v>0</v>
      </c>
      <c r="BS33" s="552"/>
      <c r="BT33" s="552"/>
      <c r="BU33" s="573">
        <v>0</v>
      </c>
      <c r="BV33" s="552"/>
      <c r="BW33" s="552"/>
      <c r="BX33" s="552"/>
      <c r="BY33" s="566"/>
      <c r="BZ33" s="552">
        <v>0</v>
      </c>
      <c r="CA33" s="552"/>
      <c r="CB33" s="552"/>
      <c r="CC33" s="573">
        <v>0</v>
      </c>
      <c r="CD33" s="552"/>
      <c r="CE33" s="552"/>
      <c r="CF33" s="552"/>
      <c r="CG33" s="566"/>
      <c r="CH33" s="552">
        <v>0</v>
      </c>
      <c r="CI33" s="552"/>
      <c r="CJ33" s="552"/>
      <c r="CK33" s="573">
        <v>0</v>
      </c>
      <c r="CL33" s="552"/>
      <c r="CM33" s="552"/>
      <c r="CN33" s="552"/>
      <c r="CO33" s="566"/>
      <c r="CP33" s="552">
        <v>0</v>
      </c>
      <c r="CQ33" s="552"/>
      <c r="CR33" s="552"/>
      <c r="CS33" s="573">
        <v>0</v>
      </c>
      <c r="CT33" s="552"/>
      <c r="CU33" s="552"/>
      <c r="CV33" s="552"/>
      <c r="CW33" s="566"/>
      <c r="CX33" s="552">
        <v>0</v>
      </c>
      <c r="CY33" s="552"/>
      <c r="CZ33" s="552"/>
      <c r="DA33" s="573">
        <v>0</v>
      </c>
      <c r="DB33" s="552"/>
      <c r="DC33" s="552"/>
      <c r="DD33" s="552"/>
      <c r="DE33" s="566"/>
      <c r="DF33" s="552">
        <v>0</v>
      </c>
      <c r="DG33" s="552"/>
      <c r="DH33" s="552"/>
      <c r="DI33" s="573">
        <v>0</v>
      </c>
      <c r="DJ33" s="552"/>
      <c r="DK33" s="552"/>
      <c r="DL33" s="552"/>
      <c r="DM33" s="566"/>
      <c r="DN33" s="552">
        <v>0</v>
      </c>
      <c r="DO33" s="552"/>
      <c r="DP33" s="552"/>
      <c r="DQ33" s="573">
        <v>0</v>
      </c>
      <c r="DR33" s="552"/>
      <c r="DS33" s="552"/>
      <c r="DT33" s="552"/>
      <c r="DU33" s="566"/>
      <c r="DV33" s="552">
        <v>0</v>
      </c>
      <c r="DW33" s="552"/>
      <c r="DX33" s="552"/>
      <c r="DY33" s="573">
        <v>0</v>
      </c>
      <c r="DZ33" s="552"/>
      <c r="EA33" s="552"/>
      <c r="EB33" s="552"/>
      <c r="EC33" s="566"/>
      <c r="ED33" s="552">
        <v>0</v>
      </c>
      <c r="EE33" s="552"/>
      <c r="EF33" s="552"/>
      <c r="EG33" s="573">
        <v>0</v>
      </c>
      <c r="EH33" s="536"/>
      <c r="EI33" s="551"/>
      <c r="EJ33" s="551"/>
      <c r="EK33" s="566"/>
      <c r="EL33" s="551">
        <v>0</v>
      </c>
      <c r="EM33" s="551"/>
      <c r="EN33" s="551"/>
      <c r="EO33" s="574">
        <v>0</v>
      </c>
      <c r="EP33" s="536"/>
      <c r="EQ33" s="551"/>
      <c r="ER33" s="551"/>
      <c r="ES33" s="566"/>
      <c r="ET33" s="551">
        <v>0</v>
      </c>
      <c r="EU33" s="551"/>
      <c r="EV33" s="551"/>
      <c r="EW33" s="574">
        <v>0</v>
      </c>
      <c r="EX33" s="536"/>
      <c r="EY33" s="551"/>
      <c r="EZ33" s="551"/>
      <c r="FA33" s="566"/>
      <c r="FB33" s="551">
        <v>0</v>
      </c>
      <c r="FC33" s="551"/>
      <c r="FD33" s="551"/>
      <c r="FE33" s="574">
        <v>0</v>
      </c>
      <c r="FF33" s="536"/>
      <c r="FG33" s="551"/>
      <c r="FH33" s="551"/>
      <c r="FI33" s="566"/>
      <c r="FJ33" s="551">
        <v>0</v>
      </c>
      <c r="FK33" s="551"/>
      <c r="FL33" s="551"/>
      <c r="FM33" s="574">
        <v>0</v>
      </c>
      <c r="FN33" s="536"/>
      <c r="FO33" s="551"/>
      <c r="FP33" s="551"/>
      <c r="FQ33" s="566"/>
      <c r="FR33" s="551">
        <v>0</v>
      </c>
      <c r="FS33" s="551"/>
      <c r="FT33" s="551"/>
      <c r="FU33" s="574">
        <v>0</v>
      </c>
      <c r="FV33" s="536"/>
      <c r="FW33" s="551"/>
      <c r="FX33" s="551"/>
      <c r="FY33" s="566"/>
      <c r="FZ33" s="551">
        <v>0</v>
      </c>
      <c r="GA33" s="551"/>
      <c r="GB33" s="551"/>
      <c r="GC33" s="574">
        <v>0</v>
      </c>
      <c r="GD33" s="536"/>
      <c r="GE33" s="551"/>
      <c r="GF33" s="551"/>
      <c r="GG33" s="566"/>
      <c r="GH33" s="551">
        <v>0</v>
      </c>
      <c r="GI33" s="551"/>
      <c r="GJ33" s="551"/>
      <c r="GK33" s="574">
        <v>0</v>
      </c>
      <c r="GL33" s="536"/>
      <c r="GM33" s="551"/>
      <c r="GN33" s="551"/>
      <c r="GO33" s="566"/>
      <c r="GP33" s="551">
        <v>0</v>
      </c>
      <c r="GQ33" s="551"/>
      <c r="GR33" s="551"/>
      <c r="GS33" s="574">
        <v>0</v>
      </c>
      <c r="GT33" s="536"/>
      <c r="GU33" s="551"/>
      <c r="GV33" s="551"/>
      <c r="GW33" s="566"/>
      <c r="GX33" s="551">
        <v>0</v>
      </c>
      <c r="GY33" s="551"/>
      <c r="GZ33" s="551"/>
      <c r="HA33" s="574">
        <v>0</v>
      </c>
      <c r="HB33" s="536"/>
      <c r="HC33" s="551"/>
      <c r="HD33" s="551"/>
      <c r="HE33" s="566"/>
      <c r="HF33" s="551">
        <v>0</v>
      </c>
      <c r="HG33" s="551"/>
      <c r="HH33" s="551"/>
      <c r="HI33" s="574">
        <v>0</v>
      </c>
      <c r="HJ33" s="536">
        <v>215151350</v>
      </c>
      <c r="HK33" s="551"/>
      <c r="HL33" s="551"/>
      <c r="HM33" s="566"/>
      <c r="HN33" s="551">
        <v>0</v>
      </c>
      <c r="HO33" s="551"/>
      <c r="HP33" s="551"/>
      <c r="HQ33" s="574">
        <v>-215151350</v>
      </c>
      <c r="HR33" s="538">
        <v>215151350</v>
      </c>
      <c r="HS33" s="538">
        <v>0</v>
      </c>
      <c r="HT33" s="538">
        <v>0</v>
      </c>
      <c r="HU33" s="538">
        <v>0</v>
      </c>
      <c r="HV33" s="559">
        <v>0</v>
      </c>
      <c r="HW33" s="538">
        <v>0</v>
      </c>
      <c r="HX33" s="559"/>
      <c r="HY33" s="574">
        <v>-215151350</v>
      </c>
      <c r="HZ33" s="634">
        <v>215151350</v>
      </c>
      <c r="IA33" s="634">
        <v>206015037</v>
      </c>
      <c r="IB33" s="634">
        <v>0</v>
      </c>
      <c r="IC33" s="609">
        <v>0</v>
      </c>
      <c r="ID33" s="634">
        <v>0</v>
      </c>
      <c r="IE33" s="634">
        <v>0</v>
      </c>
      <c r="IF33" s="559"/>
      <c r="IG33" s="598">
        <v>-9136313</v>
      </c>
    </row>
    <row r="34" spans="1:241" s="5" customFormat="1" ht="14.25" customHeight="1" x14ac:dyDescent="0.25">
      <c r="A34" s="35" t="s">
        <v>213</v>
      </c>
      <c r="B34" s="551"/>
      <c r="C34" s="551"/>
      <c r="D34" s="551"/>
      <c r="E34" s="566"/>
      <c r="F34" s="551">
        <v>0</v>
      </c>
      <c r="G34" s="551"/>
      <c r="H34" s="551"/>
      <c r="I34" s="574">
        <v>0</v>
      </c>
      <c r="J34" s="552"/>
      <c r="K34" s="552"/>
      <c r="L34" s="552"/>
      <c r="M34" s="566"/>
      <c r="N34" s="552">
        <v>0</v>
      </c>
      <c r="O34" s="552"/>
      <c r="P34" s="552"/>
      <c r="Q34" s="573">
        <v>0</v>
      </c>
      <c r="R34" s="552"/>
      <c r="S34" s="552"/>
      <c r="T34" s="552"/>
      <c r="U34" s="566"/>
      <c r="V34" s="552">
        <v>0</v>
      </c>
      <c r="W34" s="552"/>
      <c r="X34" s="552"/>
      <c r="Y34" s="573">
        <v>0</v>
      </c>
      <c r="Z34" s="552"/>
      <c r="AA34" s="552"/>
      <c r="AB34" s="552"/>
      <c r="AC34" s="566"/>
      <c r="AD34" s="552">
        <v>0</v>
      </c>
      <c r="AE34" s="552"/>
      <c r="AF34" s="552"/>
      <c r="AG34" s="573">
        <v>0</v>
      </c>
      <c r="AH34" s="552"/>
      <c r="AI34" s="552"/>
      <c r="AJ34" s="552"/>
      <c r="AK34" s="566"/>
      <c r="AL34" s="552">
        <v>0</v>
      </c>
      <c r="AM34" s="552"/>
      <c r="AN34" s="552"/>
      <c r="AO34" s="573">
        <v>0</v>
      </c>
      <c r="AP34" s="552"/>
      <c r="AQ34" s="552"/>
      <c r="AR34" s="552"/>
      <c r="AS34" s="566"/>
      <c r="AT34" s="552">
        <v>0</v>
      </c>
      <c r="AU34" s="552"/>
      <c r="AV34" s="552"/>
      <c r="AW34" s="573">
        <v>0</v>
      </c>
      <c r="AX34" s="552"/>
      <c r="AY34" s="552"/>
      <c r="AZ34" s="552"/>
      <c r="BA34" s="566"/>
      <c r="BB34" s="552">
        <v>0</v>
      </c>
      <c r="BC34" s="552"/>
      <c r="BD34" s="552"/>
      <c r="BE34" s="573">
        <v>0</v>
      </c>
      <c r="BF34" s="552"/>
      <c r="BG34" s="552"/>
      <c r="BH34" s="552"/>
      <c r="BI34" s="566"/>
      <c r="BJ34" s="552">
        <v>0</v>
      </c>
      <c r="BK34" s="552"/>
      <c r="BL34" s="552"/>
      <c r="BM34" s="573">
        <v>0</v>
      </c>
      <c r="BN34" s="552"/>
      <c r="BO34" s="552"/>
      <c r="BP34" s="552"/>
      <c r="BQ34" s="566"/>
      <c r="BR34" s="552">
        <v>0</v>
      </c>
      <c r="BS34" s="552"/>
      <c r="BT34" s="552"/>
      <c r="BU34" s="573">
        <v>0</v>
      </c>
      <c r="BV34" s="552"/>
      <c r="BW34" s="552"/>
      <c r="BX34" s="552"/>
      <c r="BY34" s="566"/>
      <c r="BZ34" s="552">
        <v>0</v>
      </c>
      <c r="CA34" s="552"/>
      <c r="CB34" s="552"/>
      <c r="CC34" s="573">
        <v>0</v>
      </c>
      <c r="CD34" s="552"/>
      <c r="CE34" s="552"/>
      <c r="CF34" s="552"/>
      <c r="CG34" s="566"/>
      <c r="CH34" s="552">
        <v>0</v>
      </c>
      <c r="CI34" s="552"/>
      <c r="CJ34" s="552"/>
      <c r="CK34" s="573">
        <v>0</v>
      </c>
      <c r="CL34" s="552"/>
      <c r="CM34" s="552"/>
      <c r="CN34" s="552"/>
      <c r="CO34" s="566"/>
      <c r="CP34" s="552">
        <v>0</v>
      </c>
      <c r="CQ34" s="552"/>
      <c r="CR34" s="552"/>
      <c r="CS34" s="573">
        <v>0</v>
      </c>
      <c r="CT34" s="552"/>
      <c r="CU34" s="552"/>
      <c r="CV34" s="552"/>
      <c r="CW34" s="566"/>
      <c r="CX34" s="552">
        <v>0</v>
      </c>
      <c r="CY34" s="552"/>
      <c r="CZ34" s="552"/>
      <c r="DA34" s="573">
        <v>0</v>
      </c>
      <c r="DB34" s="552"/>
      <c r="DC34" s="552"/>
      <c r="DD34" s="552"/>
      <c r="DE34" s="566"/>
      <c r="DF34" s="552">
        <v>0</v>
      </c>
      <c r="DG34" s="552"/>
      <c r="DH34" s="552"/>
      <c r="DI34" s="573">
        <v>0</v>
      </c>
      <c r="DJ34" s="552"/>
      <c r="DK34" s="552"/>
      <c r="DL34" s="552"/>
      <c r="DM34" s="566"/>
      <c r="DN34" s="552">
        <v>0</v>
      </c>
      <c r="DO34" s="552"/>
      <c r="DP34" s="552"/>
      <c r="DQ34" s="573">
        <v>0</v>
      </c>
      <c r="DR34" s="552"/>
      <c r="DS34" s="552"/>
      <c r="DT34" s="552"/>
      <c r="DU34" s="566"/>
      <c r="DV34" s="552">
        <v>0</v>
      </c>
      <c r="DW34" s="552"/>
      <c r="DX34" s="552"/>
      <c r="DY34" s="573">
        <v>0</v>
      </c>
      <c r="DZ34" s="552"/>
      <c r="EA34" s="552"/>
      <c r="EB34" s="552"/>
      <c r="EC34" s="566"/>
      <c r="ED34" s="552">
        <v>0</v>
      </c>
      <c r="EE34" s="552"/>
      <c r="EF34" s="552"/>
      <c r="EG34" s="573">
        <v>0</v>
      </c>
      <c r="EH34" s="564"/>
      <c r="EI34" s="551"/>
      <c r="EJ34" s="551"/>
      <c r="EK34" s="566"/>
      <c r="EL34" s="551">
        <v>0</v>
      </c>
      <c r="EM34" s="551"/>
      <c r="EN34" s="551"/>
      <c r="EO34" s="574">
        <v>0</v>
      </c>
      <c r="EP34" s="564"/>
      <c r="EQ34" s="551"/>
      <c r="ER34" s="551"/>
      <c r="ES34" s="566"/>
      <c r="ET34" s="551">
        <v>0</v>
      </c>
      <c r="EU34" s="551"/>
      <c r="EV34" s="551"/>
      <c r="EW34" s="574">
        <v>0</v>
      </c>
      <c r="EX34" s="564"/>
      <c r="EY34" s="551"/>
      <c r="EZ34" s="551"/>
      <c r="FA34" s="566"/>
      <c r="FB34" s="551">
        <v>0</v>
      </c>
      <c r="FC34" s="551"/>
      <c r="FD34" s="551"/>
      <c r="FE34" s="574">
        <v>0</v>
      </c>
      <c r="FF34" s="564"/>
      <c r="FG34" s="551"/>
      <c r="FH34" s="551"/>
      <c r="FI34" s="566"/>
      <c r="FJ34" s="551">
        <v>0</v>
      </c>
      <c r="FK34" s="551"/>
      <c r="FL34" s="551"/>
      <c r="FM34" s="574">
        <v>0</v>
      </c>
      <c r="FN34" s="564"/>
      <c r="FO34" s="551"/>
      <c r="FP34" s="551"/>
      <c r="FQ34" s="566"/>
      <c r="FR34" s="551">
        <v>0</v>
      </c>
      <c r="FS34" s="551"/>
      <c r="FT34" s="551"/>
      <c r="FU34" s="574">
        <v>0</v>
      </c>
      <c r="FV34" s="564"/>
      <c r="FW34" s="551"/>
      <c r="FX34" s="551"/>
      <c r="FY34" s="566"/>
      <c r="FZ34" s="551">
        <v>0</v>
      </c>
      <c r="GA34" s="551"/>
      <c r="GB34" s="551"/>
      <c r="GC34" s="574">
        <v>0</v>
      </c>
      <c r="GD34" s="564"/>
      <c r="GE34" s="551"/>
      <c r="GF34" s="551"/>
      <c r="GG34" s="566"/>
      <c r="GH34" s="551">
        <v>0</v>
      </c>
      <c r="GI34" s="551"/>
      <c r="GJ34" s="551"/>
      <c r="GK34" s="574">
        <v>0</v>
      </c>
      <c r="GL34" s="564"/>
      <c r="GM34" s="551"/>
      <c r="GN34" s="551"/>
      <c r="GO34" s="566"/>
      <c r="GP34" s="551">
        <v>0</v>
      </c>
      <c r="GQ34" s="551"/>
      <c r="GR34" s="551"/>
      <c r="GS34" s="574">
        <v>0</v>
      </c>
      <c r="GT34" s="564"/>
      <c r="GU34" s="551"/>
      <c r="GV34" s="551"/>
      <c r="GW34" s="566"/>
      <c r="GX34" s="551">
        <v>0</v>
      </c>
      <c r="GY34" s="551"/>
      <c r="GZ34" s="551"/>
      <c r="HA34" s="574">
        <v>0</v>
      </c>
      <c r="HB34" s="564"/>
      <c r="HC34" s="551"/>
      <c r="HD34" s="551"/>
      <c r="HE34" s="566"/>
      <c r="HF34" s="551">
        <v>0</v>
      </c>
      <c r="HG34" s="551"/>
      <c r="HH34" s="551"/>
      <c r="HI34" s="574">
        <v>0</v>
      </c>
      <c r="HJ34" s="564">
        <v>0</v>
      </c>
      <c r="HK34" s="551"/>
      <c r="HL34" s="551"/>
      <c r="HM34" s="566"/>
      <c r="HN34" s="551">
        <v>0</v>
      </c>
      <c r="HO34" s="551"/>
      <c r="HP34" s="551"/>
      <c r="HQ34" s="574">
        <v>0</v>
      </c>
      <c r="HR34" s="538">
        <v>0</v>
      </c>
      <c r="HS34" s="538">
        <v>0</v>
      </c>
      <c r="HT34" s="538">
        <v>0</v>
      </c>
      <c r="HU34" s="538">
        <v>0</v>
      </c>
      <c r="HV34" s="559">
        <v>0</v>
      </c>
      <c r="HW34" s="538">
        <v>0</v>
      </c>
      <c r="HX34" s="559"/>
      <c r="HY34" s="574">
        <v>0</v>
      </c>
      <c r="HZ34" s="634">
        <v>0</v>
      </c>
      <c r="IA34" s="634">
        <v>0</v>
      </c>
      <c r="IB34" s="634">
        <v>0</v>
      </c>
      <c r="IC34" s="609">
        <v>0</v>
      </c>
      <c r="ID34" s="634">
        <v>0</v>
      </c>
      <c r="IE34" s="634">
        <v>0</v>
      </c>
      <c r="IF34" s="559"/>
      <c r="IG34" s="598">
        <v>0</v>
      </c>
    </row>
    <row r="35" spans="1:241" s="5" customFormat="1" ht="14.25" customHeight="1" x14ac:dyDescent="0.25">
      <c r="A35" s="35" t="s">
        <v>390</v>
      </c>
      <c r="B35" s="551"/>
      <c r="C35" s="551"/>
      <c r="D35" s="551"/>
      <c r="E35" s="566"/>
      <c r="F35" s="551">
        <v>0</v>
      </c>
      <c r="G35" s="551"/>
      <c r="H35" s="551"/>
      <c r="I35" s="574">
        <v>0</v>
      </c>
      <c r="J35" s="552"/>
      <c r="K35" s="552">
        <v>6771098</v>
      </c>
      <c r="L35" s="552"/>
      <c r="M35" s="566"/>
      <c r="N35" s="552">
        <v>0</v>
      </c>
      <c r="O35" s="552"/>
      <c r="P35" s="552"/>
      <c r="Q35" s="573">
        <v>6771098</v>
      </c>
      <c r="R35" s="552"/>
      <c r="S35" s="552"/>
      <c r="T35" s="552"/>
      <c r="U35" s="566"/>
      <c r="V35" s="552">
        <v>0</v>
      </c>
      <c r="W35" s="552"/>
      <c r="X35" s="552"/>
      <c r="Y35" s="573">
        <v>0</v>
      </c>
      <c r="Z35" s="552"/>
      <c r="AA35" s="552"/>
      <c r="AB35" s="552"/>
      <c r="AC35" s="566"/>
      <c r="AD35" s="552">
        <v>0</v>
      </c>
      <c r="AE35" s="552"/>
      <c r="AF35" s="552"/>
      <c r="AG35" s="573">
        <v>0</v>
      </c>
      <c r="AH35" s="552"/>
      <c r="AI35" s="552"/>
      <c r="AJ35" s="552"/>
      <c r="AK35" s="566"/>
      <c r="AL35" s="552">
        <v>0</v>
      </c>
      <c r="AM35" s="552"/>
      <c r="AN35" s="552"/>
      <c r="AO35" s="573">
        <v>0</v>
      </c>
      <c r="AP35" s="552"/>
      <c r="AQ35" s="552">
        <v>27415629</v>
      </c>
      <c r="AR35" s="552"/>
      <c r="AS35" s="566"/>
      <c r="AT35" s="552">
        <v>0</v>
      </c>
      <c r="AU35" s="552"/>
      <c r="AV35" s="552"/>
      <c r="AW35" s="573">
        <v>27415629</v>
      </c>
      <c r="AX35" s="552"/>
      <c r="AY35" s="552"/>
      <c r="AZ35" s="552"/>
      <c r="BA35" s="566"/>
      <c r="BB35" s="552">
        <v>0</v>
      </c>
      <c r="BC35" s="552"/>
      <c r="BD35" s="552"/>
      <c r="BE35" s="573">
        <v>0</v>
      </c>
      <c r="BF35" s="552"/>
      <c r="BG35" s="552"/>
      <c r="BH35" s="552"/>
      <c r="BI35" s="566"/>
      <c r="BJ35" s="552">
        <v>0</v>
      </c>
      <c r="BK35" s="552"/>
      <c r="BL35" s="552"/>
      <c r="BM35" s="573">
        <v>0</v>
      </c>
      <c r="BN35" s="552"/>
      <c r="BO35" s="552"/>
      <c r="BP35" s="552"/>
      <c r="BQ35" s="566"/>
      <c r="BR35" s="552">
        <v>0</v>
      </c>
      <c r="BS35" s="552"/>
      <c r="BT35" s="552"/>
      <c r="BU35" s="573">
        <v>0</v>
      </c>
      <c r="BV35" s="552"/>
      <c r="BW35" s="552"/>
      <c r="BX35" s="552"/>
      <c r="BY35" s="566"/>
      <c r="BZ35" s="552">
        <v>0</v>
      </c>
      <c r="CA35" s="552"/>
      <c r="CB35" s="552"/>
      <c r="CC35" s="573">
        <v>0</v>
      </c>
      <c r="CD35" s="552"/>
      <c r="CE35" s="552"/>
      <c r="CF35" s="552"/>
      <c r="CG35" s="566"/>
      <c r="CH35" s="552">
        <v>0</v>
      </c>
      <c r="CI35" s="552"/>
      <c r="CJ35" s="552"/>
      <c r="CK35" s="573">
        <v>0</v>
      </c>
      <c r="CL35" s="552"/>
      <c r="CM35" s="552"/>
      <c r="CN35" s="552"/>
      <c r="CO35" s="566"/>
      <c r="CP35" s="552">
        <v>0</v>
      </c>
      <c r="CQ35" s="552"/>
      <c r="CR35" s="552"/>
      <c r="CS35" s="573">
        <v>0</v>
      </c>
      <c r="CT35" s="552"/>
      <c r="CU35" s="552"/>
      <c r="CV35" s="552"/>
      <c r="CW35" s="566"/>
      <c r="CX35" s="552">
        <v>0</v>
      </c>
      <c r="CY35" s="552"/>
      <c r="CZ35" s="552"/>
      <c r="DA35" s="573">
        <v>0</v>
      </c>
      <c r="DB35" s="552"/>
      <c r="DC35" s="552"/>
      <c r="DD35" s="552"/>
      <c r="DE35" s="566"/>
      <c r="DF35" s="552">
        <v>0</v>
      </c>
      <c r="DG35" s="552"/>
      <c r="DH35" s="552"/>
      <c r="DI35" s="573">
        <v>0</v>
      </c>
      <c r="DJ35" s="552"/>
      <c r="DK35" s="552"/>
      <c r="DL35" s="552"/>
      <c r="DM35" s="566"/>
      <c r="DN35" s="552">
        <v>0</v>
      </c>
      <c r="DO35" s="552"/>
      <c r="DP35" s="552"/>
      <c r="DQ35" s="573">
        <v>0</v>
      </c>
      <c r="DR35" s="552"/>
      <c r="DS35" s="552"/>
      <c r="DT35" s="552"/>
      <c r="DU35" s="566"/>
      <c r="DV35" s="552">
        <v>0</v>
      </c>
      <c r="DW35" s="552"/>
      <c r="DX35" s="552"/>
      <c r="DY35" s="573">
        <v>0</v>
      </c>
      <c r="DZ35" s="552"/>
      <c r="EA35" s="552"/>
      <c r="EB35" s="552"/>
      <c r="EC35" s="566"/>
      <c r="ED35" s="552">
        <v>0</v>
      </c>
      <c r="EE35" s="552"/>
      <c r="EF35" s="552"/>
      <c r="EG35" s="573">
        <v>0</v>
      </c>
      <c r="EH35" s="564"/>
      <c r="EI35" s="551"/>
      <c r="EJ35" s="551"/>
      <c r="EK35" s="566"/>
      <c r="EL35" s="551">
        <v>0</v>
      </c>
      <c r="EM35" s="551"/>
      <c r="EN35" s="551"/>
      <c r="EO35" s="574">
        <v>0</v>
      </c>
      <c r="EP35" s="564"/>
      <c r="EQ35" s="551"/>
      <c r="ER35" s="551"/>
      <c r="ES35" s="566"/>
      <c r="ET35" s="551">
        <v>0</v>
      </c>
      <c r="EU35" s="551"/>
      <c r="EV35" s="551"/>
      <c r="EW35" s="574">
        <v>0</v>
      </c>
      <c r="EX35" s="564"/>
      <c r="EY35" s="551"/>
      <c r="EZ35" s="551"/>
      <c r="FA35" s="566"/>
      <c r="FB35" s="551">
        <v>0</v>
      </c>
      <c r="FC35" s="551"/>
      <c r="FD35" s="551"/>
      <c r="FE35" s="574">
        <v>0</v>
      </c>
      <c r="FF35" s="564"/>
      <c r="FG35" s="551"/>
      <c r="FH35" s="551"/>
      <c r="FI35" s="566"/>
      <c r="FJ35" s="551">
        <v>0</v>
      </c>
      <c r="FK35" s="551"/>
      <c r="FL35" s="551"/>
      <c r="FM35" s="574">
        <v>0</v>
      </c>
      <c r="FN35" s="564"/>
      <c r="FO35" s="551"/>
      <c r="FP35" s="551"/>
      <c r="FQ35" s="566"/>
      <c r="FR35" s="551">
        <v>0</v>
      </c>
      <c r="FS35" s="551"/>
      <c r="FT35" s="551"/>
      <c r="FU35" s="574">
        <v>0</v>
      </c>
      <c r="FV35" s="564"/>
      <c r="FW35" s="551"/>
      <c r="FX35" s="551"/>
      <c r="FY35" s="566"/>
      <c r="FZ35" s="551">
        <v>0</v>
      </c>
      <c r="GA35" s="551"/>
      <c r="GB35" s="551"/>
      <c r="GC35" s="574">
        <v>0</v>
      </c>
      <c r="GD35" s="564"/>
      <c r="GE35" s="551"/>
      <c r="GF35" s="551"/>
      <c r="GG35" s="566"/>
      <c r="GH35" s="551">
        <v>0</v>
      </c>
      <c r="GI35" s="551"/>
      <c r="GJ35" s="551"/>
      <c r="GK35" s="574">
        <v>0</v>
      </c>
      <c r="GL35" s="564"/>
      <c r="GM35" s="551"/>
      <c r="GN35" s="551"/>
      <c r="GO35" s="566"/>
      <c r="GP35" s="551">
        <v>0</v>
      </c>
      <c r="GQ35" s="551"/>
      <c r="GR35" s="551"/>
      <c r="GS35" s="574">
        <v>0</v>
      </c>
      <c r="GT35" s="564"/>
      <c r="GU35" s="551"/>
      <c r="GV35" s="551"/>
      <c r="GW35" s="566"/>
      <c r="GX35" s="551">
        <v>0</v>
      </c>
      <c r="GY35" s="551"/>
      <c r="GZ35" s="551"/>
      <c r="HA35" s="574">
        <v>0</v>
      </c>
      <c r="HB35" s="564"/>
      <c r="HC35" s="551"/>
      <c r="HD35" s="551"/>
      <c r="HE35" s="566"/>
      <c r="HF35" s="551">
        <v>0</v>
      </c>
      <c r="HG35" s="551"/>
      <c r="HH35" s="551"/>
      <c r="HI35" s="574">
        <v>0</v>
      </c>
      <c r="HJ35" s="564">
        <v>1846886000</v>
      </c>
      <c r="HK35" s="551"/>
      <c r="HL35" s="551"/>
      <c r="HM35" s="566"/>
      <c r="HN35" s="551">
        <v>0</v>
      </c>
      <c r="HO35" s="551"/>
      <c r="HP35" s="551"/>
      <c r="HQ35" s="574">
        <v>-1846886000</v>
      </c>
      <c r="HR35" s="538">
        <v>1846886000</v>
      </c>
      <c r="HS35" s="538">
        <v>34186727</v>
      </c>
      <c r="HT35" s="538">
        <v>0</v>
      </c>
      <c r="HU35" s="538">
        <v>0</v>
      </c>
      <c r="HV35" s="559">
        <v>0</v>
      </c>
      <c r="HW35" s="538">
        <v>0</v>
      </c>
      <c r="HX35" s="559"/>
      <c r="HY35" s="574">
        <v>-1812699273</v>
      </c>
      <c r="HZ35" s="634">
        <v>1846886000</v>
      </c>
      <c r="IA35" s="634">
        <v>980691234</v>
      </c>
      <c r="IB35" s="634">
        <v>0</v>
      </c>
      <c r="IC35" s="609">
        <v>0</v>
      </c>
      <c r="ID35" s="634">
        <v>0</v>
      </c>
      <c r="IE35" s="634">
        <v>0</v>
      </c>
      <c r="IF35" s="559"/>
      <c r="IG35" s="598">
        <v>-866194766</v>
      </c>
    </row>
    <row r="36" spans="1:241" s="119" customFormat="1" ht="15" customHeight="1" x14ac:dyDescent="0.2">
      <c r="A36" s="855" t="s">
        <v>292</v>
      </c>
      <c r="B36" s="613">
        <v>0</v>
      </c>
      <c r="C36" s="613">
        <v>992233000</v>
      </c>
      <c r="D36" s="613">
        <v>0</v>
      </c>
      <c r="E36" s="613">
        <v>0</v>
      </c>
      <c r="F36" s="613">
        <v>0</v>
      </c>
      <c r="G36" s="613">
        <v>0</v>
      </c>
      <c r="H36" s="613"/>
      <c r="I36" s="613">
        <v>992233000</v>
      </c>
      <c r="J36" s="613">
        <v>0</v>
      </c>
      <c r="K36" s="613">
        <v>14283577</v>
      </c>
      <c r="L36" s="613">
        <v>0</v>
      </c>
      <c r="M36" s="613">
        <v>0</v>
      </c>
      <c r="N36" s="613">
        <v>0</v>
      </c>
      <c r="O36" s="613">
        <v>0</v>
      </c>
      <c r="P36" s="613"/>
      <c r="Q36" s="613">
        <v>14283577</v>
      </c>
      <c r="R36" s="613">
        <v>0</v>
      </c>
      <c r="S36" s="613">
        <v>0</v>
      </c>
      <c r="T36" s="613">
        <v>0</v>
      </c>
      <c r="U36" s="613">
        <v>0</v>
      </c>
      <c r="V36" s="613">
        <v>0</v>
      </c>
      <c r="W36" s="613">
        <v>0</v>
      </c>
      <c r="X36" s="613"/>
      <c r="Y36" s="613">
        <v>0</v>
      </c>
      <c r="Z36" s="613">
        <v>0</v>
      </c>
      <c r="AA36" s="613">
        <v>86360000</v>
      </c>
      <c r="AB36" s="613">
        <v>0</v>
      </c>
      <c r="AC36" s="613">
        <v>0</v>
      </c>
      <c r="AD36" s="613">
        <v>0</v>
      </c>
      <c r="AE36" s="613">
        <v>0</v>
      </c>
      <c r="AF36" s="613"/>
      <c r="AG36" s="613">
        <v>86360000</v>
      </c>
      <c r="AH36" s="613">
        <v>0</v>
      </c>
      <c r="AI36" s="613">
        <v>18749569</v>
      </c>
      <c r="AJ36" s="613">
        <v>0</v>
      </c>
      <c r="AK36" s="613">
        <v>0</v>
      </c>
      <c r="AL36" s="613">
        <v>0</v>
      </c>
      <c r="AM36" s="613">
        <v>0</v>
      </c>
      <c r="AN36" s="613"/>
      <c r="AO36" s="613">
        <v>18749569</v>
      </c>
      <c r="AP36" s="613">
        <v>0</v>
      </c>
      <c r="AQ36" s="613">
        <v>514750025</v>
      </c>
      <c r="AR36" s="613">
        <v>0</v>
      </c>
      <c r="AS36" s="613">
        <v>0</v>
      </c>
      <c r="AT36" s="613">
        <v>0</v>
      </c>
      <c r="AU36" s="613">
        <v>0</v>
      </c>
      <c r="AV36" s="613"/>
      <c r="AW36" s="613">
        <v>514750025</v>
      </c>
      <c r="AX36" s="613">
        <v>0</v>
      </c>
      <c r="AY36" s="613">
        <v>1077000</v>
      </c>
      <c r="AZ36" s="613">
        <v>0</v>
      </c>
      <c r="BA36" s="613">
        <v>0</v>
      </c>
      <c r="BB36" s="613">
        <v>0</v>
      </c>
      <c r="BC36" s="613">
        <v>0</v>
      </c>
      <c r="BD36" s="613"/>
      <c r="BE36" s="613">
        <v>1077000</v>
      </c>
      <c r="BF36" s="613">
        <v>0</v>
      </c>
      <c r="BG36" s="613">
        <v>0</v>
      </c>
      <c r="BH36" s="613">
        <v>0</v>
      </c>
      <c r="BI36" s="613">
        <v>0</v>
      </c>
      <c r="BJ36" s="613">
        <v>0</v>
      </c>
      <c r="BK36" s="613">
        <v>0</v>
      </c>
      <c r="BL36" s="613"/>
      <c r="BM36" s="613">
        <v>0</v>
      </c>
      <c r="BN36" s="613">
        <v>0</v>
      </c>
      <c r="BO36" s="613">
        <v>461950000</v>
      </c>
      <c r="BP36" s="613">
        <v>0</v>
      </c>
      <c r="BQ36" s="613">
        <v>0</v>
      </c>
      <c r="BR36" s="613">
        <v>0</v>
      </c>
      <c r="BS36" s="613">
        <v>0</v>
      </c>
      <c r="BT36" s="613"/>
      <c r="BU36" s="613">
        <v>461950000</v>
      </c>
      <c r="BV36" s="613">
        <v>0</v>
      </c>
      <c r="BW36" s="613">
        <v>0</v>
      </c>
      <c r="BX36" s="613">
        <v>0</v>
      </c>
      <c r="BY36" s="613">
        <v>0</v>
      </c>
      <c r="BZ36" s="613">
        <v>0</v>
      </c>
      <c r="CA36" s="613">
        <v>0</v>
      </c>
      <c r="CB36" s="613"/>
      <c r="CC36" s="613">
        <v>0</v>
      </c>
      <c r="CD36" s="613">
        <v>0</v>
      </c>
      <c r="CE36" s="613">
        <v>45000000</v>
      </c>
      <c r="CF36" s="613">
        <v>0</v>
      </c>
      <c r="CG36" s="613">
        <v>0</v>
      </c>
      <c r="CH36" s="613">
        <v>0</v>
      </c>
      <c r="CI36" s="613">
        <v>0</v>
      </c>
      <c r="CJ36" s="613"/>
      <c r="CK36" s="613">
        <v>45000000</v>
      </c>
      <c r="CL36" s="613">
        <v>0</v>
      </c>
      <c r="CM36" s="613">
        <v>0</v>
      </c>
      <c r="CN36" s="613">
        <v>0</v>
      </c>
      <c r="CO36" s="613">
        <v>0</v>
      </c>
      <c r="CP36" s="613">
        <v>0</v>
      </c>
      <c r="CQ36" s="613">
        <v>0</v>
      </c>
      <c r="CR36" s="613"/>
      <c r="CS36" s="613">
        <v>0</v>
      </c>
      <c r="CT36" s="613">
        <v>0</v>
      </c>
      <c r="CU36" s="613">
        <v>0</v>
      </c>
      <c r="CV36" s="613">
        <v>0</v>
      </c>
      <c r="CW36" s="613">
        <v>0</v>
      </c>
      <c r="CX36" s="613">
        <v>0</v>
      </c>
      <c r="CY36" s="613">
        <v>0</v>
      </c>
      <c r="CZ36" s="613"/>
      <c r="DA36" s="613">
        <v>0</v>
      </c>
      <c r="DB36" s="613">
        <v>0</v>
      </c>
      <c r="DC36" s="613">
        <v>0</v>
      </c>
      <c r="DD36" s="613">
        <v>111850000</v>
      </c>
      <c r="DE36" s="613">
        <v>0</v>
      </c>
      <c r="DF36" s="613">
        <v>111850000</v>
      </c>
      <c r="DG36" s="613">
        <v>0</v>
      </c>
      <c r="DH36" s="613"/>
      <c r="DI36" s="613">
        <v>0</v>
      </c>
      <c r="DJ36" s="613">
        <v>0</v>
      </c>
      <c r="DK36" s="613">
        <v>0</v>
      </c>
      <c r="DL36" s="613">
        <v>0</v>
      </c>
      <c r="DM36" s="613">
        <v>0</v>
      </c>
      <c r="DN36" s="613">
        <v>0</v>
      </c>
      <c r="DO36" s="613">
        <v>0</v>
      </c>
      <c r="DP36" s="613"/>
      <c r="DQ36" s="613">
        <v>0</v>
      </c>
      <c r="DR36" s="613">
        <v>0</v>
      </c>
      <c r="DS36" s="613">
        <v>0</v>
      </c>
      <c r="DT36" s="613">
        <v>0</v>
      </c>
      <c r="DU36" s="613">
        <v>0</v>
      </c>
      <c r="DV36" s="613">
        <v>0</v>
      </c>
      <c r="DW36" s="613">
        <v>0</v>
      </c>
      <c r="DX36" s="613"/>
      <c r="DY36" s="613">
        <v>0</v>
      </c>
      <c r="DZ36" s="613">
        <v>0</v>
      </c>
      <c r="EA36" s="613">
        <v>0</v>
      </c>
      <c r="EB36" s="613">
        <v>0</v>
      </c>
      <c r="EC36" s="613">
        <v>0</v>
      </c>
      <c r="ED36" s="613">
        <v>0</v>
      </c>
      <c r="EE36" s="613">
        <v>0</v>
      </c>
      <c r="EF36" s="613"/>
      <c r="EG36" s="613">
        <v>0</v>
      </c>
      <c r="EH36" s="613">
        <v>0</v>
      </c>
      <c r="EI36" s="613">
        <v>0</v>
      </c>
      <c r="EJ36" s="613">
        <v>0</v>
      </c>
      <c r="EK36" s="613">
        <v>0</v>
      </c>
      <c r="EL36" s="613">
        <v>0</v>
      </c>
      <c r="EM36" s="613">
        <v>0</v>
      </c>
      <c r="EN36" s="613"/>
      <c r="EO36" s="613">
        <v>0</v>
      </c>
      <c r="EP36" s="613">
        <v>0</v>
      </c>
      <c r="EQ36" s="613">
        <v>0</v>
      </c>
      <c r="ER36" s="613">
        <v>0</v>
      </c>
      <c r="ES36" s="613">
        <v>0</v>
      </c>
      <c r="ET36" s="613">
        <v>0</v>
      </c>
      <c r="EU36" s="613">
        <v>0</v>
      </c>
      <c r="EV36" s="613"/>
      <c r="EW36" s="613">
        <v>0</v>
      </c>
      <c r="EX36" s="613">
        <v>0</v>
      </c>
      <c r="EY36" s="613">
        <v>0</v>
      </c>
      <c r="EZ36" s="613">
        <v>0</v>
      </c>
      <c r="FA36" s="613">
        <v>0</v>
      </c>
      <c r="FB36" s="613">
        <v>0</v>
      </c>
      <c r="FC36" s="613">
        <v>0</v>
      </c>
      <c r="FD36" s="613"/>
      <c r="FE36" s="613">
        <v>0</v>
      </c>
      <c r="FF36" s="613">
        <v>0</v>
      </c>
      <c r="FG36" s="613">
        <v>0</v>
      </c>
      <c r="FH36" s="613">
        <v>0</v>
      </c>
      <c r="FI36" s="613">
        <v>0</v>
      </c>
      <c r="FJ36" s="613">
        <v>0</v>
      </c>
      <c r="FK36" s="613">
        <v>0</v>
      </c>
      <c r="FL36" s="613"/>
      <c r="FM36" s="613">
        <v>0</v>
      </c>
      <c r="FN36" s="613">
        <v>0</v>
      </c>
      <c r="FO36" s="613">
        <v>0</v>
      </c>
      <c r="FP36" s="613">
        <v>0</v>
      </c>
      <c r="FQ36" s="613">
        <v>0</v>
      </c>
      <c r="FR36" s="613">
        <v>0</v>
      </c>
      <c r="FS36" s="613">
        <v>0</v>
      </c>
      <c r="FT36" s="613"/>
      <c r="FU36" s="613">
        <v>0</v>
      </c>
      <c r="FV36" s="613">
        <v>0</v>
      </c>
      <c r="FW36" s="613">
        <v>0</v>
      </c>
      <c r="FX36" s="613">
        <v>0</v>
      </c>
      <c r="FY36" s="613">
        <v>0</v>
      </c>
      <c r="FZ36" s="613">
        <v>0</v>
      </c>
      <c r="GA36" s="613">
        <v>0</v>
      </c>
      <c r="GB36" s="613"/>
      <c r="GC36" s="613">
        <v>0</v>
      </c>
      <c r="GD36" s="613">
        <v>0</v>
      </c>
      <c r="GE36" s="613">
        <v>0</v>
      </c>
      <c r="GF36" s="613">
        <v>0</v>
      </c>
      <c r="GG36" s="613">
        <v>0</v>
      </c>
      <c r="GH36" s="613">
        <v>0</v>
      </c>
      <c r="GI36" s="613">
        <v>0</v>
      </c>
      <c r="GJ36" s="613"/>
      <c r="GK36" s="613">
        <v>0</v>
      </c>
      <c r="GL36" s="613">
        <v>0</v>
      </c>
      <c r="GM36" s="613">
        <v>0</v>
      </c>
      <c r="GN36" s="613">
        <v>0</v>
      </c>
      <c r="GO36" s="613">
        <v>0</v>
      </c>
      <c r="GP36" s="613">
        <v>0</v>
      </c>
      <c r="GQ36" s="613">
        <v>0</v>
      </c>
      <c r="GR36" s="613"/>
      <c r="GS36" s="613">
        <v>0</v>
      </c>
      <c r="GT36" s="613">
        <v>0</v>
      </c>
      <c r="GU36" s="613">
        <v>0</v>
      </c>
      <c r="GV36" s="613">
        <v>0</v>
      </c>
      <c r="GW36" s="613">
        <v>0</v>
      </c>
      <c r="GX36" s="613">
        <v>0</v>
      </c>
      <c r="GY36" s="613">
        <v>0</v>
      </c>
      <c r="GZ36" s="613"/>
      <c r="HA36" s="613">
        <v>0</v>
      </c>
      <c r="HB36" s="613">
        <v>0</v>
      </c>
      <c r="HC36" s="613">
        <v>0</v>
      </c>
      <c r="HD36" s="613">
        <v>0</v>
      </c>
      <c r="HE36" s="613">
        <v>0</v>
      </c>
      <c r="HF36" s="613">
        <v>0</v>
      </c>
      <c r="HG36" s="613">
        <v>0</v>
      </c>
      <c r="HH36" s="613"/>
      <c r="HI36" s="613">
        <v>0</v>
      </c>
      <c r="HJ36" s="613">
        <v>8153590495</v>
      </c>
      <c r="HK36" s="613">
        <v>0</v>
      </c>
      <c r="HL36" s="613">
        <v>0</v>
      </c>
      <c r="HM36" s="613">
        <v>0</v>
      </c>
      <c r="HN36" s="613">
        <v>0</v>
      </c>
      <c r="HO36" s="613">
        <v>0</v>
      </c>
      <c r="HP36" s="613"/>
      <c r="HQ36" s="613">
        <v>-8153590495</v>
      </c>
      <c r="HR36" s="613">
        <v>8153590495</v>
      </c>
      <c r="HS36" s="613">
        <v>2134403171</v>
      </c>
      <c r="HT36" s="613">
        <v>111850000</v>
      </c>
      <c r="HU36" s="613">
        <v>0</v>
      </c>
      <c r="HV36" s="613">
        <v>111850000</v>
      </c>
      <c r="HW36" s="613">
        <v>0</v>
      </c>
      <c r="HX36" s="613"/>
      <c r="HY36" s="613">
        <v>-6019187324</v>
      </c>
      <c r="HZ36" s="613">
        <v>8153590495</v>
      </c>
      <c r="IA36" s="613">
        <v>6604258483</v>
      </c>
      <c r="IB36" s="613">
        <v>111850000</v>
      </c>
      <c r="IC36" s="613">
        <v>0</v>
      </c>
      <c r="ID36" s="613">
        <v>111850000</v>
      </c>
      <c r="IE36" s="613">
        <v>0</v>
      </c>
      <c r="IF36" s="613"/>
      <c r="IG36" s="613">
        <v>-1549332012</v>
      </c>
    </row>
    <row r="37" spans="1:241" s="36" customFormat="1" ht="15" customHeight="1" x14ac:dyDescent="0.25">
      <c r="A37" s="854" t="s">
        <v>115</v>
      </c>
      <c r="B37" s="616">
        <v>0</v>
      </c>
      <c r="C37" s="616">
        <v>992233000</v>
      </c>
      <c r="D37" s="616">
        <v>0</v>
      </c>
      <c r="E37" s="616">
        <v>0</v>
      </c>
      <c r="F37" s="616">
        <v>0</v>
      </c>
      <c r="G37" s="616">
        <v>0</v>
      </c>
      <c r="H37" s="616"/>
      <c r="I37" s="616">
        <v>992233000</v>
      </c>
      <c r="J37" s="613">
        <v>0</v>
      </c>
      <c r="K37" s="613">
        <v>35962345</v>
      </c>
      <c r="L37" s="613">
        <v>0</v>
      </c>
      <c r="M37" s="616">
        <v>0</v>
      </c>
      <c r="N37" s="613">
        <v>0</v>
      </c>
      <c r="O37" s="613">
        <v>0</v>
      </c>
      <c r="P37" s="613"/>
      <c r="Q37" s="613">
        <v>35962345</v>
      </c>
      <c r="R37" s="613">
        <v>0</v>
      </c>
      <c r="S37" s="613">
        <v>0</v>
      </c>
      <c r="T37" s="613">
        <v>0</v>
      </c>
      <c r="U37" s="616">
        <v>0</v>
      </c>
      <c r="V37" s="613">
        <v>0</v>
      </c>
      <c r="W37" s="613">
        <v>0</v>
      </c>
      <c r="X37" s="613"/>
      <c r="Y37" s="613">
        <v>0</v>
      </c>
      <c r="Z37" s="613">
        <v>0</v>
      </c>
      <c r="AA37" s="613">
        <v>86360000</v>
      </c>
      <c r="AB37" s="613">
        <v>0</v>
      </c>
      <c r="AC37" s="616">
        <v>0</v>
      </c>
      <c r="AD37" s="613">
        <v>0</v>
      </c>
      <c r="AE37" s="613">
        <v>0</v>
      </c>
      <c r="AF37" s="613"/>
      <c r="AG37" s="613">
        <v>86360000</v>
      </c>
      <c r="AH37" s="613">
        <v>0</v>
      </c>
      <c r="AI37" s="613">
        <v>18888342</v>
      </c>
      <c r="AJ37" s="613">
        <v>0</v>
      </c>
      <c r="AK37" s="616">
        <v>0</v>
      </c>
      <c r="AL37" s="613">
        <v>0</v>
      </c>
      <c r="AM37" s="613">
        <v>0</v>
      </c>
      <c r="AN37" s="613"/>
      <c r="AO37" s="613">
        <v>18888342</v>
      </c>
      <c r="AP37" s="613">
        <v>0</v>
      </c>
      <c r="AQ37" s="613">
        <v>528088025</v>
      </c>
      <c r="AR37" s="613">
        <v>0</v>
      </c>
      <c r="AS37" s="616">
        <v>0</v>
      </c>
      <c r="AT37" s="613">
        <v>0</v>
      </c>
      <c r="AU37" s="613">
        <v>0</v>
      </c>
      <c r="AV37" s="613"/>
      <c r="AW37" s="613">
        <v>528088025</v>
      </c>
      <c r="AX37" s="613">
        <v>0</v>
      </c>
      <c r="AY37" s="613">
        <v>75375145</v>
      </c>
      <c r="AZ37" s="613">
        <v>0</v>
      </c>
      <c r="BA37" s="616">
        <v>0</v>
      </c>
      <c r="BB37" s="613">
        <v>0</v>
      </c>
      <c r="BC37" s="613">
        <v>0</v>
      </c>
      <c r="BD37" s="613"/>
      <c r="BE37" s="613">
        <v>75375145</v>
      </c>
      <c r="BF37" s="613">
        <v>0</v>
      </c>
      <c r="BG37" s="613">
        <v>0</v>
      </c>
      <c r="BH37" s="613">
        <v>0</v>
      </c>
      <c r="BI37" s="616">
        <v>0</v>
      </c>
      <c r="BJ37" s="613">
        <v>0</v>
      </c>
      <c r="BK37" s="613">
        <v>0</v>
      </c>
      <c r="BL37" s="613"/>
      <c r="BM37" s="613">
        <v>0</v>
      </c>
      <c r="BN37" s="613">
        <v>0</v>
      </c>
      <c r="BO37" s="613">
        <v>461950000</v>
      </c>
      <c r="BP37" s="613">
        <v>0</v>
      </c>
      <c r="BQ37" s="616">
        <v>0</v>
      </c>
      <c r="BR37" s="613">
        <v>0</v>
      </c>
      <c r="BS37" s="613">
        <v>0</v>
      </c>
      <c r="BT37" s="613"/>
      <c r="BU37" s="613">
        <v>461950000</v>
      </c>
      <c r="BV37" s="613">
        <v>0</v>
      </c>
      <c r="BW37" s="613">
        <v>6825001</v>
      </c>
      <c r="BX37" s="613">
        <v>0</v>
      </c>
      <c r="BY37" s="616">
        <v>0</v>
      </c>
      <c r="BZ37" s="613">
        <v>0</v>
      </c>
      <c r="CA37" s="613">
        <v>0</v>
      </c>
      <c r="CB37" s="613"/>
      <c r="CC37" s="613">
        <v>6825001</v>
      </c>
      <c r="CD37" s="613">
        <v>0</v>
      </c>
      <c r="CE37" s="613">
        <v>50000000</v>
      </c>
      <c r="CF37" s="613">
        <v>0</v>
      </c>
      <c r="CG37" s="616">
        <v>0</v>
      </c>
      <c r="CH37" s="613">
        <v>0</v>
      </c>
      <c r="CI37" s="613">
        <v>0</v>
      </c>
      <c r="CJ37" s="613"/>
      <c r="CK37" s="613">
        <v>50000000</v>
      </c>
      <c r="CL37" s="613">
        <v>0</v>
      </c>
      <c r="CM37" s="613">
        <v>1074346</v>
      </c>
      <c r="CN37" s="613">
        <v>0</v>
      </c>
      <c r="CO37" s="616">
        <v>0</v>
      </c>
      <c r="CP37" s="613">
        <v>0</v>
      </c>
      <c r="CQ37" s="613">
        <v>0</v>
      </c>
      <c r="CR37" s="613"/>
      <c r="CS37" s="613">
        <v>1074346</v>
      </c>
      <c r="CT37" s="613">
        <v>0</v>
      </c>
      <c r="CU37" s="613">
        <v>0</v>
      </c>
      <c r="CV37" s="613">
        <v>0</v>
      </c>
      <c r="CW37" s="616">
        <v>0</v>
      </c>
      <c r="CX37" s="613">
        <v>0</v>
      </c>
      <c r="CY37" s="613">
        <v>0</v>
      </c>
      <c r="CZ37" s="613"/>
      <c r="DA37" s="613">
        <v>0</v>
      </c>
      <c r="DB37" s="613">
        <v>0</v>
      </c>
      <c r="DC37" s="613">
        <v>0</v>
      </c>
      <c r="DD37" s="613">
        <v>117920000</v>
      </c>
      <c r="DE37" s="616">
        <v>0</v>
      </c>
      <c r="DF37" s="613">
        <v>117920000</v>
      </c>
      <c r="DG37" s="613">
        <v>0</v>
      </c>
      <c r="DH37" s="613"/>
      <c r="DI37" s="613">
        <v>0</v>
      </c>
      <c r="DJ37" s="613">
        <v>0</v>
      </c>
      <c r="DK37" s="613">
        <v>0</v>
      </c>
      <c r="DL37" s="613">
        <v>0</v>
      </c>
      <c r="DM37" s="616">
        <v>0</v>
      </c>
      <c r="DN37" s="613">
        <v>0</v>
      </c>
      <c r="DO37" s="613">
        <v>0</v>
      </c>
      <c r="DP37" s="613"/>
      <c r="DQ37" s="613">
        <v>0</v>
      </c>
      <c r="DR37" s="613">
        <v>0</v>
      </c>
      <c r="DS37" s="613">
        <v>0</v>
      </c>
      <c r="DT37" s="613">
        <v>0</v>
      </c>
      <c r="DU37" s="616">
        <v>0</v>
      </c>
      <c r="DV37" s="613">
        <v>0</v>
      </c>
      <c r="DW37" s="613">
        <v>0</v>
      </c>
      <c r="DX37" s="613"/>
      <c r="DY37" s="613">
        <v>0</v>
      </c>
      <c r="DZ37" s="613">
        <v>0</v>
      </c>
      <c r="EA37" s="613">
        <v>0</v>
      </c>
      <c r="EB37" s="613">
        <v>0</v>
      </c>
      <c r="EC37" s="616">
        <v>0</v>
      </c>
      <c r="ED37" s="613">
        <v>0</v>
      </c>
      <c r="EE37" s="613">
        <v>0</v>
      </c>
      <c r="EF37" s="613"/>
      <c r="EG37" s="613">
        <v>0</v>
      </c>
      <c r="EH37" s="616">
        <v>0</v>
      </c>
      <c r="EI37" s="616">
        <v>0</v>
      </c>
      <c r="EJ37" s="616">
        <v>0</v>
      </c>
      <c r="EK37" s="616">
        <v>0</v>
      </c>
      <c r="EL37" s="616">
        <v>0</v>
      </c>
      <c r="EM37" s="616">
        <v>0</v>
      </c>
      <c r="EN37" s="616"/>
      <c r="EO37" s="616">
        <v>0</v>
      </c>
      <c r="EP37" s="616">
        <v>0</v>
      </c>
      <c r="EQ37" s="616">
        <v>0</v>
      </c>
      <c r="ER37" s="616">
        <v>0</v>
      </c>
      <c r="ES37" s="616">
        <v>0</v>
      </c>
      <c r="ET37" s="616">
        <v>0</v>
      </c>
      <c r="EU37" s="616">
        <v>0</v>
      </c>
      <c r="EV37" s="616"/>
      <c r="EW37" s="616">
        <v>0</v>
      </c>
      <c r="EX37" s="616">
        <v>0</v>
      </c>
      <c r="EY37" s="616">
        <v>0</v>
      </c>
      <c r="EZ37" s="616">
        <v>0</v>
      </c>
      <c r="FA37" s="616">
        <v>0</v>
      </c>
      <c r="FB37" s="616">
        <v>0</v>
      </c>
      <c r="FC37" s="616">
        <v>0</v>
      </c>
      <c r="FD37" s="616"/>
      <c r="FE37" s="616">
        <v>0</v>
      </c>
      <c r="FF37" s="616">
        <v>0</v>
      </c>
      <c r="FG37" s="616">
        <v>0</v>
      </c>
      <c r="FH37" s="616">
        <v>0</v>
      </c>
      <c r="FI37" s="616">
        <v>0</v>
      </c>
      <c r="FJ37" s="616">
        <v>0</v>
      </c>
      <c r="FK37" s="616">
        <v>0</v>
      </c>
      <c r="FL37" s="616"/>
      <c r="FM37" s="616">
        <v>0</v>
      </c>
      <c r="FN37" s="616">
        <v>0</v>
      </c>
      <c r="FO37" s="616">
        <v>0</v>
      </c>
      <c r="FP37" s="616">
        <v>0</v>
      </c>
      <c r="FQ37" s="616">
        <v>0</v>
      </c>
      <c r="FR37" s="616">
        <v>0</v>
      </c>
      <c r="FS37" s="616">
        <v>0</v>
      </c>
      <c r="FT37" s="616"/>
      <c r="FU37" s="616">
        <v>0</v>
      </c>
      <c r="FV37" s="616">
        <v>0</v>
      </c>
      <c r="FW37" s="616">
        <v>0</v>
      </c>
      <c r="FX37" s="616">
        <v>0</v>
      </c>
      <c r="FY37" s="616">
        <v>0</v>
      </c>
      <c r="FZ37" s="616">
        <v>0</v>
      </c>
      <c r="GA37" s="616">
        <v>0</v>
      </c>
      <c r="GB37" s="616"/>
      <c r="GC37" s="616">
        <v>0</v>
      </c>
      <c r="GD37" s="616">
        <v>0</v>
      </c>
      <c r="GE37" s="616">
        <v>0</v>
      </c>
      <c r="GF37" s="616">
        <v>0</v>
      </c>
      <c r="GG37" s="616">
        <v>0</v>
      </c>
      <c r="GH37" s="616">
        <v>0</v>
      </c>
      <c r="GI37" s="616">
        <v>0</v>
      </c>
      <c r="GJ37" s="616"/>
      <c r="GK37" s="616">
        <v>0</v>
      </c>
      <c r="GL37" s="616">
        <v>0</v>
      </c>
      <c r="GM37" s="616">
        <v>0</v>
      </c>
      <c r="GN37" s="616">
        <v>0</v>
      </c>
      <c r="GO37" s="616">
        <v>0</v>
      </c>
      <c r="GP37" s="616">
        <v>0</v>
      </c>
      <c r="GQ37" s="616">
        <v>0</v>
      </c>
      <c r="GR37" s="616"/>
      <c r="GS37" s="616">
        <v>0</v>
      </c>
      <c r="GT37" s="616">
        <v>0</v>
      </c>
      <c r="GU37" s="616">
        <v>0</v>
      </c>
      <c r="GV37" s="616">
        <v>0</v>
      </c>
      <c r="GW37" s="616">
        <v>0</v>
      </c>
      <c r="GX37" s="616">
        <v>0</v>
      </c>
      <c r="GY37" s="616">
        <v>0</v>
      </c>
      <c r="GZ37" s="616"/>
      <c r="HA37" s="616">
        <v>0</v>
      </c>
      <c r="HB37" s="616">
        <v>0</v>
      </c>
      <c r="HC37" s="616">
        <v>0</v>
      </c>
      <c r="HD37" s="616">
        <v>0</v>
      </c>
      <c r="HE37" s="616">
        <v>0</v>
      </c>
      <c r="HF37" s="616">
        <v>0</v>
      </c>
      <c r="HG37" s="616">
        <v>0</v>
      </c>
      <c r="HH37" s="616"/>
      <c r="HI37" s="616">
        <v>0</v>
      </c>
      <c r="HJ37" s="616">
        <v>18287431346</v>
      </c>
      <c r="HK37" s="616">
        <v>0</v>
      </c>
      <c r="HL37" s="616">
        <v>0</v>
      </c>
      <c r="HM37" s="616">
        <v>0</v>
      </c>
      <c r="HN37" s="616">
        <v>0</v>
      </c>
      <c r="HO37" s="616">
        <v>0</v>
      </c>
      <c r="HP37" s="616"/>
      <c r="HQ37" s="616">
        <v>-18287431346</v>
      </c>
      <c r="HR37" s="613">
        <v>18287431346</v>
      </c>
      <c r="HS37" s="613">
        <v>2256756204</v>
      </c>
      <c r="HT37" s="613">
        <v>117920000</v>
      </c>
      <c r="HU37" s="613">
        <v>0</v>
      </c>
      <c r="HV37" s="613">
        <v>117920000</v>
      </c>
      <c r="HW37" s="613">
        <v>0</v>
      </c>
      <c r="HX37" s="613"/>
      <c r="HY37" s="616">
        <v>-16030675142</v>
      </c>
      <c r="HZ37" s="613">
        <v>18287431346</v>
      </c>
      <c r="IA37" s="613">
        <v>17838011612</v>
      </c>
      <c r="IB37" s="613">
        <v>117920000</v>
      </c>
      <c r="IC37" s="613">
        <v>0</v>
      </c>
      <c r="ID37" s="613">
        <v>117920000</v>
      </c>
      <c r="IE37" s="613">
        <v>0</v>
      </c>
      <c r="IF37" s="613"/>
      <c r="IG37" s="613">
        <v>-449419734</v>
      </c>
    </row>
    <row r="38" spans="1:241" s="5" customFormat="1" ht="15" hidden="1" customHeight="1" x14ac:dyDescent="0.25">
      <c r="A38" s="33" t="s">
        <v>339</v>
      </c>
      <c r="B38" s="551"/>
      <c r="C38" s="551"/>
      <c r="D38" s="551"/>
      <c r="E38" s="566"/>
      <c r="F38" s="551">
        <v>0</v>
      </c>
      <c r="G38" s="551"/>
      <c r="H38" s="551"/>
      <c r="I38" s="551"/>
      <c r="J38" s="552"/>
      <c r="K38" s="552"/>
      <c r="L38" s="552"/>
      <c r="M38" s="566"/>
      <c r="N38" s="552">
        <v>0</v>
      </c>
      <c r="O38" s="552"/>
      <c r="P38" s="552"/>
      <c r="Q38" s="552"/>
      <c r="R38" s="552"/>
      <c r="S38" s="552"/>
      <c r="T38" s="552"/>
      <c r="U38" s="566"/>
      <c r="V38" s="552">
        <v>0</v>
      </c>
      <c r="W38" s="552"/>
      <c r="X38" s="552"/>
      <c r="Y38" s="552"/>
      <c r="Z38" s="552"/>
      <c r="AA38" s="552"/>
      <c r="AB38" s="552"/>
      <c r="AC38" s="566"/>
      <c r="AD38" s="552">
        <v>0</v>
      </c>
      <c r="AE38" s="552"/>
      <c r="AF38" s="552"/>
      <c r="AG38" s="552"/>
      <c r="AH38" s="552"/>
      <c r="AI38" s="552"/>
      <c r="AJ38" s="552"/>
      <c r="AK38" s="566"/>
      <c r="AL38" s="552">
        <v>0</v>
      </c>
      <c r="AM38" s="552"/>
      <c r="AN38" s="552"/>
      <c r="AO38" s="552"/>
      <c r="AP38" s="552"/>
      <c r="AQ38" s="552"/>
      <c r="AR38" s="552"/>
      <c r="AS38" s="566"/>
      <c r="AT38" s="552">
        <v>0</v>
      </c>
      <c r="AU38" s="552"/>
      <c r="AV38" s="552"/>
      <c r="AW38" s="552"/>
      <c r="AX38" s="552"/>
      <c r="AY38" s="552"/>
      <c r="AZ38" s="552"/>
      <c r="BA38" s="566"/>
      <c r="BB38" s="552">
        <v>0</v>
      </c>
      <c r="BC38" s="552"/>
      <c r="BD38" s="552"/>
      <c r="BE38" s="552"/>
      <c r="BF38" s="552"/>
      <c r="BG38" s="552"/>
      <c r="BH38" s="552"/>
      <c r="BI38" s="566"/>
      <c r="BJ38" s="552">
        <v>0</v>
      </c>
      <c r="BK38" s="552"/>
      <c r="BL38" s="552"/>
      <c r="BM38" s="552"/>
      <c r="BN38" s="552"/>
      <c r="BO38" s="552"/>
      <c r="BP38" s="552"/>
      <c r="BQ38" s="566"/>
      <c r="BR38" s="552">
        <v>0</v>
      </c>
      <c r="BS38" s="552"/>
      <c r="BT38" s="552"/>
      <c r="BU38" s="552"/>
      <c r="BV38" s="552"/>
      <c r="BW38" s="552"/>
      <c r="BX38" s="552"/>
      <c r="BY38" s="566"/>
      <c r="BZ38" s="552">
        <v>0</v>
      </c>
      <c r="CA38" s="552"/>
      <c r="CB38" s="552"/>
      <c r="CC38" s="552"/>
      <c r="CD38" s="552"/>
      <c r="CE38" s="552"/>
      <c r="CF38" s="552"/>
      <c r="CG38" s="566"/>
      <c r="CH38" s="552">
        <v>0</v>
      </c>
      <c r="CI38" s="552"/>
      <c r="CJ38" s="552"/>
      <c r="CK38" s="552"/>
      <c r="CL38" s="552"/>
      <c r="CM38" s="552"/>
      <c r="CN38" s="552"/>
      <c r="CO38" s="566"/>
      <c r="CP38" s="552">
        <v>0</v>
      </c>
      <c r="CQ38" s="552"/>
      <c r="CR38" s="552"/>
      <c r="CS38" s="552"/>
      <c r="CT38" s="552"/>
      <c r="CU38" s="552"/>
      <c r="CV38" s="552"/>
      <c r="CW38" s="566"/>
      <c r="CX38" s="552">
        <v>0</v>
      </c>
      <c r="CY38" s="552"/>
      <c r="CZ38" s="552"/>
      <c r="DA38" s="552"/>
      <c r="DB38" s="552"/>
      <c r="DC38" s="552"/>
      <c r="DD38" s="552"/>
      <c r="DE38" s="566"/>
      <c r="DF38" s="552">
        <v>0</v>
      </c>
      <c r="DG38" s="552"/>
      <c r="DH38" s="552"/>
      <c r="DI38" s="552"/>
      <c r="DJ38" s="552"/>
      <c r="DK38" s="552"/>
      <c r="DL38" s="552"/>
      <c r="DM38" s="566"/>
      <c r="DN38" s="552">
        <v>0</v>
      </c>
      <c r="DO38" s="552"/>
      <c r="DP38" s="552"/>
      <c r="DQ38" s="552"/>
      <c r="DR38" s="552"/>
      <c r="DS38" s="552"/>
      <c r="DT38" s="552"/>
      <c r="DU38" s="566"/>
      <c r="DV38" s="552">
        <v>0</v>
      </c>
      <c r="DW38" s="552"/>
      <c r="DX38" s="552"/>
      <c r="DY38" s="552"/>
      <c r="DZ38" s="552"/>
      <c r="EA38" s="552"/>
      <c r="EB38" s="552"/>
      <c r="EC38" s="566"/>
      <c r="ED38" s="552">
        <v>0</v>
      </c>
      <c r="EE38" s="552"/>
      <c r="EF38" s="552"/>
      <c r="EG38" s="552"/>
      <c r="EH38" s="536"/>
      <c r="EI38" s="551"/>
      <c r="EJ38" s="551"/>
      <c r="EK38" s="566"/>
      <c r="EL38" s="551">
        <v>0</v>
      </c>
      <c r="EM38" s="551"/>
      <c r="EN38" s="551"/>
      <c r="EO38" s="551"/>
      <c r="EP38" s="536"/>
      <c r="EQ38" s="551"/>
      <c r="ER38" s="551"/>
      <c r="ES38" s="566"/>
      <c r="ET38" s="551">
        <v>0</v>
      </c>
      <c r="EU38" s="551"/>
      <c r="EV38" s="551"/>
      <c r="EW38" s="551"/>
      <c r="EX38" s="536"/>
      <c r="EY38" s="551"/>
      <c r="EZ38" s="551"/>
      <c r="FA38" s="566"/>
      <c r="FB38" s="551">
        <v>0</v>
      </c>
      <c r="FC38" s="551"/>
      <c r="FD38" s="551"/>
      <c r="FE38" s="551"/>
      <c r="FF38" s="536"/>
      <c r="FG38" s="551"/>
      <c r="FH38" s="551"/>
      <c r="FI38" s="566"/>
      <c r="FJ38" s="551">
        <v>0</v>
      </c>
      <c r="FK38" s="551"/>
      <c r="FL38" s="551"/>
      <c r="FM38" s="551"/>
      <c r="FN38" s="536"/>
      <c r="FO38" s="551"/>
      <c r="FP38" s="551"/>
      <c r="FQ38" s="566"/>
      <c r="FR38" s="551">
        <v>0</v>
      </c>
      <c r="FS38" s="551"/>
      <c r="FT38" s="551"/>
      <c r="FU38" s="551"/>
      <c r="FV38" s="536"/>
      <c r="FW38" s="551"/>
      <c r="FX38" s="551"/>
      <c r="FY38" s="566"/>
      <c r="FZ38" s="551">
        <v>0</v>
      </c>
      <c r="GA38" s="551"/>
      <c r="GB38" s="551"/>
      <c r="GC38" s="551"/>
      <c r="GD38" s="536"/>
      <c r="GE38" s="551"/>
      <c r="GF38" s="551"/>
      <c r="GG38" s="566"/>
      <c r="GH38" s="551">
        <v>0</v>
      </c>
      <c r="GI38" s="551"/>
      <c r="GJ38" s="551"/>
      <c r="GK38" s="551"/>
      <c r="GL38" s="536"/>
      <c r="GM38" s="551"/>
      <c r="GN38" s="551"/>
      <c r="GO38" s="566"/>
      <c r="GP38" s="551">
        <v>0</v>
      </c>
      <c r="GQ38" s="551"/>
      <c r="GR38" s="551"/>
      <c r="GS38" s="551"/>
      <c r="GT38" s="536"/>
      <c r="GU38" s="551"/>
      <c r="GV38" s="551"/>
      <c r="GW38" s="566"/>
      <c r="GX38" s="551">
        <v>0</v>
      </c>
      <c r="GY38" s="551"/>
      <c r="GZ38" s="551"/>
      <c r="HA38" s="551"/>
      <c r="HB38" s="536"/>
      <c r="HC38" s="551"/>
      <c r="HD38" s="551"/>
      <c r="HE38" s="566"/>
      <c r="HF38" s="551">
        <v>0</v>
      </c>
      <c r="HG38" s="551"/>
      <c r="HH38" s="551"/>
      <c r="HI38" s="551"/>
      <c r="HJ38" s="536"/>
      <c r="HK38" s="551"/>
      <c r="HL38" s="551"/>
      <c r="HM38" s="566"/>
      <c r="HN38" s="551">
        <v>0</v>
      </c>
      <c r="HO38" s="551"/>
      <c r="HP38" s="551"/>
      <c r="HQ38" s="551"/>
      <c r="HR38" s="559"/>
      <c r="HS38" s="559"/>
      <c r="HT38" s="559"/>
      <c r="HU38" s="559"/>
      <c r="HV38" s="559"/>
      <c r="HW38" s="559"/>
      <c r="HX38" s="559"/>
      <c r="HY38" s="551"/>
      <c r="HZ38" s="559"/>
      <c r="IA38" s="559"/>
      <c r="IB38" s="559"/>
      <c r="IC38" s="559"/>
      <c r="ID38" s="559"/>
      <c r="IE38" s="559"/>
      <c r="IF38" s="559"/>
      <c r="IG38" s="615"/>
    </row>
    <row r="39" spans="1:241" s="5" customFormat="1" ht="15" customHeight="1" x14ac:dyDescent="0.25">
      <c r="A39" s="33" t="s">
        <v>425</v>
      </c>
      <c r="B39" s="551"/>
      <c r="C39" s="551"/>
      <c r="D39" s="551"/>
      <c r="E39" s="566"/>
      <c r="F39" s="551"/>
      <c r="G39" s="551"/>
      <c r="H39" s="551"/>
      <c r="I39" s="551"/>
      <c r="J39" s="552"/>
      <c r="K39" s="552"/>
      <c r="L39" s="552"/>
      <c r="M39" s="566"/>
      <c r="N39" s="552"/>
      <c r="O39" s="552"/>
      <c r="P39" s="552"/>
      <c r="Q39" s="552"/>
      <c r="R39" s="552"/>
      <c r="S39" s="552"/>
      <c r="T39" s="552"/>
      <c r="U39" s="566"/>
      <c r="V39" s="552"/>
      <c r="W39" s="552"/>
      <c r="X39" s="552"/>
      <c r="Y39" s="552"/>
      <c r="Z39" s="552"/>
      <c r="AA39" s="552"/>
      <c r="AB39" s="552"/>
      <c r="AC39" s="566"/>
      <c r="AD39" s="552"/>
      <c r="AE39" s="552"/>
      <c r="AF39" s="552"/>
      <c r="AG39" s="552"/>
      <c r="AH39" s="552"/>
      <c r="AI39" s="552"/>
      <c r="AJ39" s="552"/>
      <c r="AK39" s="566"/>
      <c r="AL39" s="552"/>
      <c r="AM39" s="552"/>
      <c r="AN39" s="552"/>
      <c r="AO39" s="552"/>
      <c r="AP39" s="552"/>
      <c r="AQ39" s="552"/>
      <c r="AR39" s="552"/>
      <c r="AS39" s="566"/>
      <c r="AT39" s="552"/>
      <c r="AU39" s="552"/>
      <c r="AV39" s="552"/>
      <c r="AW39" s="552"/>
      <c r="AX39" s="552"/>
      <c r="AY39" s="552"/>
      <c r="AZ39" s="552"/>
      <c r="BA39" s="566"/>
      <c r="BB39" s="552"/>
      <c r="BC39" s="552"/>
      <c r="BD39" s="552"/>
      <c r="BE39" s="552"/>
      <c r="BF39" s="552"/>
      <c r="BG39" s="552"/>
      <c r="BH39" s="552"/>
      <c r="BI39" s="566"/>
      <c r="BJ39" s="552"/>
      <c r="BK39" s="552"/>
      <c r="BL39" s="552"/>
      <c r="BM39" s="552"/>
      <c r="BN39" s="552"/>
      <c r="BO39" s="552"/>
      <c r="BP39" s="552"/>
      <c r="BQ39" s="566"/>
      <c r="BR39" s="552"/>
      <c r="BS39" s="552"/>
      <c r="BT39" s="552"/>
      <c r="BU39" s="552"/>
      <c r="BV39" s="552"/>
      <c r="BW39" s="552"/>
      <c r="BX39" s="552"/>
      <c r="BY39" s="566"/>
      <c r="BZ39" s="552"/>
      <c r="CA39" s="552"/>
      <c r="CB39" s="552"/>
      <c r="CC39" s="552"/>
      <c r="CD39" s="552"/>
      <c r="CE39" s="552"/>
      <c r="CF39" s="552"/>
      <c r="CG39" s="566"/>
      <c r="CH39" s="552"/>
      <c r="CI39" s="552"/>
      <c r="CJ39" s="552"/>
      <c r="CK39" s="552"/>
      <c r="CL39" s="552"/>
      <c r="CM39" s="552"/>
      <c r="CN39" s="552"/>
      <c r="CO39" s="566"/>
      <c r="CP39" s="552"/>
      <c r="CQ39" s="552"/>
      <c r="CR39" s="552"/>
      <c r="CS39" s="552"/>
      <c r="CT39" s="552"/>
      <c r="CU39" s="552"/>
      <c r="CV39" s="552"/>
      <c r="CW39" s="566"/>
      <c r="CX39" s="552"/>
      <c r="CY39" s="552"/>
      <c r="CZ39" s="552"/>
      <c r="DA39" s="552"/>
      <c r="DB39" s="552"/>
      <c r="DC39" s="552"/>
      <c r="DD39" s="552"/>
      <c r="DE39" s="566"/>
      <c r="DF39" s="552"/>
      <c r="DG39" s="552"/>
      <c r="DH39" s="552"/>
      <c r="DI39" s="552"/>
      <c r="DJ39" s="552"/>
      <c r="DK39" s="552"/>
      <c r="DL39" s="552"/>
      <c r="DM39" s="566"/>
      <c r="DN39" s="552"/>
      <c r="DO39" s="552"/>
      <c r="DP39" s="552"/>
      <c r="DQ39" s="552"/>
      <c r="DR39" s="552"/>
      <c r="DS39" s="552"/>
      <c r="DT39" s="552"/>
      <c r="DU39" s="566"/>
      <c r="DV39" s="552"/>
      <c r="DW39" s="552"/>
      <c r="DX39" s="552"/>
      <c r="DY39" s="552"/>
      <c r="DZ39" s="552"/>
      <c r="EA39" s="552"/>
      <c r="EB39" s="552"/>
      <c r="EC39" s="566"/>
      <c r="ED39" s="552"/>
      <c r="EE39" s="552"/>
      <c r="EF39" s="552"/>
      <c r="EG39" s="552"/>
      <c r="EH39" s="536"/>
      <c r="EI39" s="551"/>
      <c r="EJ39" s="551"/>
      <c r="EK39" s="566"/>
      <c r="EL39" s="551"/>
      <c r="EM39" s="551"/>
      <c r="EN39" s="551"/>
      <c r="EO39" s="551"/>
      <c r="EP39" s="536"/>
      <c r="EQ39" s="551"/>
      <c r="ER39" s="551"/>
      <c r="ES39" s="566"/>
      <c r="ET39" s="551"/>
      <c r="EU39" s="551"/>
      <c r="EV39" s="551"/>
      <c r="EW39" s="551"/>
      <c r="EX39" s="536"/>
      <c r="EY39" s="551"/>
      <c r="EZ39" s="551"/>
      <c r="FA39" s="566"/>
      <c r="FB39" s="551"/>
      <c r="FC39" s="551"/>
      <c r="FD39" s="551"/>
      <c r="FE39" s="551"/>
      <c r="FF39" s="536"/>
      <c r="FG39" s="551"/>
      <c r="FH39" s="551"/>
      <c r="FI39" s="566"/>
      <c r="FJ39" s="551"/>
      <c r="FK39" s="551"/>
      <c r="FL39" s="551"/>
      <c r="FM39" s="551"/>
      <c r="FN39" s="536"/>
      <c r="FO39" s="551"/>
      <c r="FP39" s="551"/>
      <c r="FQ39" s="566"/>
      <c r="FR39" s="551"/>
      <c r="FS39" s="551"/>
      <c r="FT39" s="551"/>
      <c r="FU39" s="551"/>
      <c r="FV39" s="536"/>
      <c r="FW39" s="551"/>
      <c r="FX39" s="551"/>
      <c r="FY39" s="566"/>
      <c r="FZ39" s="551"/>
      <c r="GA39" s="551"/>
      <c r="GB39" s="551"/>
      <c r="GC39" s="551"/>
      <c r="GD39" s="536"/>
      <c r="GE39" s="551"/>
      <c r="GF39" s="551"/>
      <c r="GG39" s="566"/>
      <c r="GH39" s="551"/>
      <c r="GI39" s="551"/>
      <c r="GJ39" s="551"/>
      <c r="GK39" s="551"/>
      <c r="GL39" s="536"/>
      <c r="GM39" s="551"/>
      <c r="GN39" s="551"/>
      <c r="GO39" s="566"/>
      <c r="GP39" s="551"/>
      <c r="GQ39" s="551"/>
      <c r="GR39" s="551"/>
      <c r="GS39" s="551"/>
      <c r="GT39" s="536"/>
      <c r="GU39" s="551"/>
      <c r="GV39" s="551"/>
      <c r="GW39" s="566"/>
      <c r="GX39" s="551"/>
      <c r="GY39" s="551"/>
      <c r="GZ39" s="551"/>
      <c r="HA39" s="551"/>
      <c r="HB39" s="536"/>
      <c r="HC39" s="551"/>
      <c r="HD39" s="551"/>
      <c r="HE39" s="566"/>
      <c r="HF39" s="551"/>
      <c r="HG39" s="551"/>
      <c r="HH39" s="551"/>
      <c r="HI39" s="551"/>
      <c r="HJ39" s="536"/>
      <c r="HK39" s="551"/>
      <c r="HL39" s="551"/>
      <c r="HM39" s="566"/>
      <c r="HN39" s="551"/>
      <c r="HO39" s="551"/>
      <c r="HP39" s="551"/>
      <c r="HQ39" s="551"/>
      <c r="HR39" s="559"/>
      <c r="HS39" s="559"/>
      <c r="HT39" s="559"/>
      <c r="HU39" s="559"/>
      <c r="HV39" s="559"/>
      <c r="HW39" s="559"/>
      <c r="HX39" s="559"/>
      <c r="HY39" s="551"/>
      <c r="HZ39" s="559"/>
      <c r="IA39" s="559"/>
      <c r="IB39" s="559"/>
      <c r="IC39" s="609"/>
      <c r="ID39" s="559"/>
      <c r="IE39" s="559"/>
      <c r="IF39" s="559"/>
      <c r="IG39" s="615"/>
    </row>
    <row r="40" spans="1:241" s="5" customFormat="1" ht="15" customHeight="1" x14ac:dyDescent="0.25">
      <c r="A40" s="33" t="s">
        <v>337</v>
      </c>
      <c r="B40" s="551"/>
      <c r="C40" s="551"/>
      <c r="D40" s="551"/>
      <c r="E40" s="566"/>
      <c r="F40" s="551">
        <v>0</v>
      </c>
      <c r="G40" s="551"/>
      <c r="H40" s="551"/>
      <c r="I40" s="574">
        <v>0</v>
      </c>
      <c r="J40" s="552"/>
      <c r="K40" s="552"/>
      <c r="L40" s="552"/>
      <c r="M40" s="566"/>
      <c r="N40" s="552">
        <v>0</v>
      </c>
      <c r="O40" s="552"/>
      <c r="P40" s="552"/>
      <c r="Q40" s="573">
        <v>0</v>
      </c>
      <c r="R40" s="552"/>
      <c r="S40" s="552"/>
      <c r="T40" s="552"/>
      <c r="U40" s="566"/>
      <c r="V40" s="552">
        <v>0</v>
      </c>
      <c r="W40" s="552"/>
      <c r="X40" s="552"/>
      <c r="Y40" s="573">
        <v>0</v>
      </c>
      <c r="Z40" s="552"/>
      <c r="AA40" s="552"/>
      <c r="AB40" s="552"/>
      <c r="AC40" s="566"/>
      <c r="AD40" s="552">
        <v>0</v>
      </c>
      <c r="AE40" s="552"/>
      <c r="AF40" s="552"/>
      <c r="AG40" s="573">
        <v>0</v>
      </c>
      <c r="AH40" s="552"/>
      <c r="AI40" s="552"/>
      <c r="AJ40" s="552"/>
      <c r="AK40" s="566"/>
      <c r="AL40" s="552">
        <v>0</v>
      </c>
      <c r="AM40" s="552"/>
      <c r="AN40" s="552"/>
      <c r="AO40" s="573">
        <v>0</v>
      </c>
      <c r="AP40" s="552"/>
      <c r="AQ40" s="552"/>
      <c r="AR40" s="552"/>
      <c r="AS40" s="566"/>
      <c r="AT40" s="552">
        <v>0</v>
      </c>
      <c r="AU40" s="552"/>
      <c r="AV40" s="552"/>
      <c r="AW40" s="573">
        <v>0</v>
      </c>
      <c r="AX40" s="552"/>
      <c r="AY40" s="552"/>
      <c r="AZ40" s="552"/>
      <c r="BA40" s="566"/>
      <c r="BB40" s="552">
        <v>0</v>
      </c>
      <c r="BC40" s="552"/>
      <c r="BD40" s="552"/>
      <c r="BE40" s="573">
        <v>0</v>
      </c>
      <c r="BF40" s="552"/>
      <c r="BG40" s="552"/>
      <c r="BH40" s="552"/>
      <c r="BI40" s="566"/>
      <c r="BJ40" s="552">
        <v>0</v>
      </c>
      <c r="BK40" s="552"/>
      <c r="BL40" s="552"/>
      <c r="BM40" s="573">
        <v>0</v>
      </c>
      <c r="BN40" s="552"/>
      <c r="BO40" s="552"/>
      <c r="BP40" s="552"/>
      <c r="BQ40" s="566"/>
      <c r="BR40" s="552">
        <v>0</v>
      </c>
      <c r="BS40" s="552"/>
      <c r="BT40" s="552"/>
      <c r="BU40" s="573">
        <v>0</v>
      </c>
      <c r="BV40" s="552"/>
      <c r="BW40" s="552"/>
      <c r="BX40" s="552"/>
      <c r="BY40" s="566"/>
      <c r="BZ40" s="552">
        <v>0</v>
      </c>
      <c r="CA40" s="552"/>
      <c r="CB40" s="552"/>
      <c r="CC40" s="573">
        <v>0</v>
      </c>
      <c r="CD40" s="552"/>
      <c r="CE40" s="552"/>
      <c r="CF40" s="552"/>
      <c r="CG40" s="566"/>
      <c r="CH40" s="552">
        <v>0</v>
      </c>
      <c r="CI40" s="552"/>
      <c r="CJ40" s="552"/>
      <c r="CK40" s="573">
        <v>0</v>
      </c>
      <c r="CL40" s="552"/>
      <c r="CM40" s="552"/>
      <c r="CN40" s="552"/>
      <c r="CO40" s="566"/>
      <c r="CP40" s="552">
        <v>0</v>
      </c>
      <c r="CQ40" s="552"/>
      <c r="CR40" s="552"/>
      <c r="CS40" s="573">
        <v>0</v>
      </c>
      <c r="CT40" s="552"/>
      <c r="CU40" s="552"/>
      <c r="CV40" s="552"/>
      <c r="CW40" s="566"/>
      <c r="CX40" s="552">
        <v>0</v>
      </c>
      <c r="CY40" s="552"/>
      <c r="CZ40" s="552"/>
      <c r="DA40" s="573">
        <v>0</v>
      </c>
      <c r="DB40" s="552"/>
      <c r="DC40" s="552"/>
      <c r="DD40" s="552"/>
      <c r="DE40" s="566"/>
      <c r="DF40" s="552">
        <v>0</v>
      </c>
      <c r="DG40" s="552"/>
      <c r="DH40" s="552"/>
      <c r="DI40" s="573">
        <v>0</v>
      </c>
      <c r="DJ40" s="552"/>
      <c r="DK40" s="552"/>
      <c r="DL40" s="552"/>
      <c r="DM40" s="566"/>
      <c r="DN40" s="552">
        <v>0</v>
      </c>
      <c r="DO40" s="552"/>
      <c r="DP40" s="552"/>
      <c r="DQ40" s="573">
        <v>0</v>
      </c>
      <c r="DR40" s="552"/>
      <c r="DS40" s="552"/>
      <c r="DT40" s="552"/>
      <c r="DU40" s="566"/>
      <c r="DV40" s="552">
        <v>0</v>
      </c>
      <c r="DW40" s="552"/>
      <c r="DX40" s="552"/>
      <c r="DY40" s="573">
        <v>0</v>
      </c>
      <c r="DZ40" s="552"/>
      <c r="EA40" s="552"/>
      <c r="EB40" s="552"/>
      <c r="EC40" s="566"/>
      <c r="ED40" s="552">
        <v>0</v>
      </c>
      <c r="EE40" s="552"/>
      <c r="EF40" s="552"/>
      <c r="EG40" s="573">
        <v>0</v>
      </c>
      <c r="EH40" s="536"/>
      <c r="EI40" s="551"/>
      <c r="EJ40" s="551"/>
      <c r="EK40" s="566"/>
      <c r="EL40" s="551">
        <v>0</v>
      </c>
      <c r="EM40" s="551"/>
      <c r="EN40" s="551"/>
      <c r="EO40" s="574">
        <v>0</v>
      </c>
      <c r="EP40" s="536"/>
      <c r="EQ40" s="551"/>
      <c r="ER40" s="551"/>
      <c r="ES40" s="566"/>
      <c r="ET40" s="551">
        <v>0</v>
      </c>
      <c r="EU40" s="551"/>
      <c r="EV40" s="551"/>
      <c r="EW40" s="574">
        <v>0</v>
      </c>
      <c r="EX40" s="536"/>
      <c r="EY40" s="551"/>
      <c r="EZ40" s="551"/>
      <c r="FA40" s="566"/>
      <c r="FB40" s="551">
        <v>0</v>
      </c>
      <c r="FC40" s="551"/>
      <c r="FD40" s="551"/>
      <c r="FE40" s="574">
        <v>0</v>
      </c>
      <c r="FF40" s="536"/>
      <c r="FG40" s="551"/>
      <c r="FH40" s="551"/>
      <c r="FI40" s="566"/>
      <c r="FJ40" s="551">
        <v>0</v>
      </c>
      <c r="FK40" s="551"/>
      <c r="FL40" s="551"/>
      <c r="FM40" s="574">
        <v>0</v>
      </c>
      <c r="FN40" s="536"/>
      <c r="FO40" s="551"/>
      <c r="FP40" s="551"/>
      <c r="FQ40" s="566"/>
      <c r="FR40" s="551">
        <v>0</v>
      </c>
      <c r="FS40" s="551"/>
      <c r="FT40" s="551"/>
      <c r="FU40" s="574">
        <v>0</v>
      </c>
      <c r="FV40" s="536"/>
      <c r="FW40" s="551"/>
      <c r="FX40" s="551"/>
      <c r="FY40" s="566"/>
      <c r="FZ40" s="551">
        <v>0</v>
      </c>
      <c r="GA40" s="551"/>
      <c r="GB40" s="551"/>
      <c r="GC40" s="574">
        <v>0</v>
      </c>
      <c r="GD40" s="536"/>
      <c r="GE40" s="551"/>
      <c r="GF40" s="551"/>
      <c r="GG40" s="566"/>
      <c r="GH40" s="551">
        <v>0</v>
      </c>
      <c r="GI40" s="551"/>
      <c r="GJ40" s="551"/>
      <c r="GK40" s="574">
        <v>0</v>
      </c>
      <c r="GL40" s="536"/>
      <c r="GM40" s="551"/>
      <c r="GN40" s="551"/>
      <c r="GO40" s="566"/>
      <c r="GP40" s="551">
        <v>0</v>
      </c>
      <c r="GQ40" s="551"/>
      <c r="GR40" s="551"/>
      <c r="GS40" s="574">
        <v>0</v>
      </c>
      <c r="GT40" s="536"/>
      <c r="GU40" s="551"/>
      <c r="GV40" s="551"/>
      <c r="GW40" s="566"/>
      <c r="GX40" s="551">
        <v>0</v>
      </c>
      <c r="GY40" s="551"/>
      <c r="GZ40" s="551"/>
      <c r="HA40" s="574">
        <v>0</v>
      </c>
      <c r="HB40" s="536"/>
      <c r="HC40" s="551"/>
      <c r="HD40" s="551"/>
      <c r="HE40" s="566"/>
      <c r="HF40" s="551">
        <v>0</v>
      </c>
      <c r="HG40" s="551"/>
      <c r="HH40" s="551"/>
      <c r="HI40" s="574">
        <v>0</v>
      </c>
      <c r="HJ40" s="536">
        <v>0</v>
      </c>
      <c r="HK40" s="551"/>
      <c r="HL40" s="551"/>
      <c r="HM40" s="566"/>
      <c r="HN40" s="551">
        <v>0</v>
      </c>
      <c r="HO40" s="551"/>
      <c r="HP40" s="551"/>
      <c r="HQ40" s="574">
        <v>0</v>
      </c>
      <c r="HR40" s="538">
        <v>0</v>
      </c>
      <c r="HS40" s="538">
        <v>0</v>
      </c>
      <c r="HT40" s="538">
        <v>0</v>
      </c>
      <c r="HU40" s="538">
        <v>0</v>
      </c>
      <c r="HV40" s="559">
        <v>0</v>
      </c>
      <c r="HW40" s="538">
        <v>0</v>
      </c>
      <c r="HX40" s="559"/>
      <c r="HY40" s="574">
        <v>0</v>
      </c>
      <c r="HZ40" s="634">
        <v>0</v>
      </c>
      <c r="IA40" s="634">
        <v>0</v>
      </c>
      <c r="IB40" s="634">
        <v>0</v>
      </c>
      <c r="IC40" s="609">
        <v>0</v>
      </c>
      <c r="ID40" s="634">
        <v>0</v>
      </c>
      <c r="IE40" s="634">
        <v>0</v>
      </c>
      <c r="IF40" s="559"/>
      <c r="IG40" s="598">
        <v>0</v>
      </c>
    </row>
    <row r="41" spans="1:241" s="5" customFormat="1" ht="15" customHeight="1" x14ac:dyDescent="0.25">
      <c r="A41" s="33" t="s">
        <v>338</v>
      </c>
      <c r="B41" s="551"/>
      <c r="C41" s="551"/>
      <c r="D41" s="551"/>
      <c r="E41" s="566"/>
      <c r="F41" s="551">
        <v>0</v>
      </c>
      <c r="G41" s="551"/>
      <c r="H41" s="551"/>
      <c r="I41" s="574">
        <v>0</v>
      </c>
      <c r="J41" s="552"/>
      <c r="K41" s="552"/>
      <c r="L41" s="552"/>
      <c r="M41" s="566"/>
      <c r="N41" s="552">
        <v>0</v>
      </c>
      <c r="O41" s="552"/>
      <c r="P41" s="552"/>
      <c r="Q41" s="573">
        <v>0</v>
      </c>
      <c r="R41" s="552"/>
      <c r="S41" s="552"/>
      <c r="T41" s="552"/>
      <c r="U41" s="566"/>
      <c r="V41" s="552">
        <v>0</v>
      </c>
      <c r="W41" s="552"/>
      <c r="X41" s="552"/>
      <c r="Y41" s="573">
        <v>0</v>
      </c>
      <c r="Z41" s="552"/>
      <c r="AA41" s="552"/>
      <c r="AB41" s="552"/>
      <c r="AC41" s="566"/>
      <c r="AD41" s="552">
        <v>0</v>
      </c>
      <c r="AE41" s="552"/>
      <c r="AF41" s="552"/>
      <c r="AG41" s="573">
        <v>0</v>
      </c>
      <c r="AH41" s="552"/>
      <c r="AI41" s="552"/>
      <c r="AJ41" s="552"/>
      <c r="AK41" s="566"/>
      <c r="AL41" s="552">
        <v>0</v>
      </c>
      <c r="AM41" s="552"/>
      <c r="AN41" s="552"/>
      <c r="AO41" s="573">
        <v>0</v>
      </c>
      <c r="AP41" s="552"/>
      <c r="AQ41" s="552"/>
      <c r="AR41" s="552"/>
      <c r="AS41" s="566"/>
      <c r="AT41" s="552">
        <v>0</v>
      </c>
      <c r="AU41" s="552"/>
      <c r="AV41" s="552"/>
      <c r="AW41" s="573">
        <v>0</v>
      </c>
      <c r="AX41" s="552"/>
      <c r="AY41" s="552"/>
      <c r="AZ41" s="552"/>
      <c r="BA41" s="566"/>
      <c r="BB41" s="552">
        <v>0</v>
      </c>
      <c r="BC41" s="552"/>
      <c r="BD41" s="552"/>
      <c r="BE41" s="573">
        <v>0</v>
      </c>
      <c r="BF41" s="552"/>
      <c r="BG41" s="552"/>
      <c r="BH41" s="552"/>
      <c r="BI41" s="566"/>
      <c r="BJ41" s="552">
        <v>0</v>
      </c>
      <c r="BK41" s="552"/>
      <c r="BL41" s="552"/>
      <c r="BM41" s="573">
        <v>0</v>
      </c>
      <c r="BN41" s="552"/>
      <c r="BO41" s="552"/>
      <c r="BP41" s="552"/>
      <c r="BQ41" s="566"/>
      <c r="BR41" s="552">
        <v>0</v>
      </c>
      <c r="BS41" s="552"/>
      <c r="BT41" s="552"/>
      <c r="BU41" s="573">
        <v>0</v>
      </c>
      <c r="BV41" s="552"/>
      <c r="BW41" s="552"/>
      <c r="BX41" s="552"/>
      <c r="BY41" s="566"/>
      <c r="BZ41" s="552">
        <v>0</v>
      </c>
      <c r="CA41" s="552"/>
      <c r="CB41" s="552"/>
      <c r="CC41" s="573">
        <v>0</v>
      </c>
      <c r="CD41" s="552"/>
      <c r="CE41" s="552"/>
      <c r="CF41" s="552"/>
      <c r="CG41" s="566"/>
      <c r="CH41" s="552">
        <v>0</v>
      </c>
      <c r="CI41" s="552"/>
      <c r="CJ41" s="552"/>
      <c r="CK41" s="573">
        <v>0</v>
      </c>
      <c r="CL41" s="552"/>
      <c r="CM41" s="552"/>
      <c r="CN41" s="552"/>
      <c r="CO41" s="566"/>
      <c r="CP41" s="552">
        <v>0</v>
      </c>
      <c r="CQ41" s="552"/>
      <c r="CR41" s="552"/>
      <c r="CS41" s="573">
        <v>0</v>
      </c>
      <c r="CT41" s="552"/>
      <c r="CU41" s="552"/>
      <c r="CV41" s="552"/>
      <c r="CW41" s="566"/>
      <c r="CX41" s="552">
        <v>0</v>
      </c>
      <c r="CY41" s="552"/>
      <c r="CZ41" s="552"/>
      <c r="DA41" s="573">
        <v>0</v>
      </c>
      <c r="DB41" s="552"/>
      <c r="DC41" s="552"/>
      <c r="DD41" s="552"/>
      <c r="DE41" s="566"/>
      <c r="DF41" s="552">
        <v>0</v>
      </c>
      <c r="DG41" s="552"/>
      <c r="DH41" s="552"/>
      <c r="DI41" s="573">
        <v>0</v>
      </c>
      <c r="DJ41" s="552"/>
      <c r="DK41" s="552"/>
      <c r="DL41" s="552"/>
      <c r="DM41" s="566"/>
      <c r="DN41" s="552">
        <v>0</v>
      </c>
      <c r="DO41" s="552"/>
      <c r="DP41" s="552"/>
      <c r="DQ41" s="573">
        <v>0</v>
      </c>
      <c r="DR41" s="552"/>
      <c r="DS41" s="552"/>
      <c r="DT41" s="552"/>
      <c r="DU41" s="566"/>
      <c r="DV41" s="552">
        <v>0</v>
      </c>
      <c r="DW41" s="552"/>
      <c r="DX41" s="552"/>
      <c r="DY41" s="573">
        <v>0</v>
      </c>
      <c r="DZ41" s="552"/>
      <c r="EA41" s="552"/>
      <c r="EB41" s="552"/>
      <c r="EC41" s="566"/>
      <c r="ED41" s="552">
        <v>0</v>
      </c>
      <c r="EE41" s="552"/>
      <c r="EF41" s="552"/>
      <c r="EG41" s="573">
        <v>0</v>
      </c>
      <c r="EH41" s="536"/>
      <c r="EI41" s="551"/>
      <c r="EJ41" s="551"/>
      <c r="EK41" s="566"/>
      <c r="EL41" s="551">
        <v>0</v>
      </c>
      <c r="EM41" s="551"/>
      <c r="EN41" s="551"/>
      <c r="EO41" s="574">
        <v>0</v>
      </c>
      <c r="EP41" s="536"/>
      <c r="EQ41" s="551"/>
      <c r="ER41" s="551"/>
      <c r="ES41" s="566"/>
      <c r="ET41" s="551">
        <v>0</v>
      </c>
      <c r="EU41" s="551"/>
      <c r="EV41" s="551"/>
      <c r="EW41" s="574">
        <v>0</v>
      </c>
      <c r="EX41" s="536"/>
      <c r="EY41" s="551"/>
      <c r="EZ41" s="551"/>
      <c r="FA41" s="566"/>
      <c r="FB41" s="551">
        <v>0</v>
      </c>
      <c r="FC41" s="551"/>
      <c r="FD41" s="551"/>
      <c r="FE41" s="574">
        <v>0</v>
      </c>
      <c r="FF41" s="536"/>
      <c r="FG41" s="551"/>
      <c r="FH41" s="551"/>
      <c r="FI41" s="566"/>
      <c r="FJ41" s="551">
        <v>0</v>
      </c>
      <c r="FK41" s="551"/>
      <c r="FL41" s="551"/>
      <c r="FM41" s="574">
        <v>0</v>
      </c>
      <c r="FN41" s="536"/>
      <c r="FO41" s="551"/>
      <c r="FP41" s="551"/>
      <c r="FQ41" s="566"/>
      <c r="FR41" s="551">
        <v>0</v>
      </c>
      <c r="FS41" s="551"/>
      <c r="FT41" s="551"/>
      <c r="FU41" s="574">
        <v>0</v>
      </c>
      <c r="FV41" s="536"/>
      <c r="FW41" s="551"/>
      <c r="FX41" s="551"/>
      <c r="FY41" s="566"/>
      <c r="FZ41" s="551">
        <v>0</v>
      </c>
      <c r="GA41" s="551"/>
      <c r="GB41" s="551"/>
      <c r="GC41" s="574">
        <v>0</v>
      </c>
      <c r="GD41" s="536"/>
      <c r="GE41" s="551"/>
      <c r="GF41" s="551"/>
      <c r="GG41" s="566"/>
      <c r="GH41" s="551">
        <v>0</v>
      </c>
      <c r="GI41" s="551"/>
      <c r="GJ41" s="551"/>
      <c r="GK41" s="574">
        <v>0</v>
      </c>
      <c r="GL41" s="536"/>
      <c r="GM41" s="551"/>
      <c r="GN41" s="551"/>
      <c r="GO41" s="566"/>
      <c r="GP41" s="551">
        <v>0</v>
      </c>
      <c r="GQ41" s="551"/>
      <c r="GR41" s="551"/>
      <c r="GS41" s="574">
        <v>0</v>
      </c>
      <c r="GT41" s="536"/>
      <c r="GU41" s="551"/>
      <c r="GV41" s="551"/>
      <c r="GW41" s="566"/>
      <c r="GX41" s="551">
        <v>0</v>
      </c>
      <c r="GY41" s="551"/>
      <c r="GZ41" s="551"/>
      <c r="HA41" s="574">
        <v>0</v>
      </c>
      <c r="HB41" s="536"/>
      <c r="HC41" s="551"/>
      <c r="HD41" s="551"/>
      <c r="HE41" s="566"/>
      <c r="HF41" s="551">
        <v>0</v>
      </c>
      <c r="HG41" s="551"/>
      <c r="HH41" s="551"/>
      <c r="HI41" s="574">
        <v>0</v>
      </c>
      <c r="HJ41" s="536">
        <v>0</v>
      </c>
      <c r="HK41" s="551"/>
      <c r="HL41" s="551"/>
      <c r="HM41" s="566"/>
      <c r="HN41" s="551">
        <v>0</v>
      </c>
      <c r="HO41" s="551"/>
      <c r="HP41" s="551"/>
      <c r="HQ41" s="574">
        <v>0</v>
      </c>
      <c r="HR41" s="538">
        <v>0</v>
      </c>
      <c r="HS41" s="538">
        <v>0</v>
      </c>
      <c r="HT41" s="538">
        <v>0</v>
      </c>
      <c r="HU41" s="538">
        <v>0</v>
      </c>
      <c r="HV41" s="559">
        <v>0</v>
      </c>
      <c r="HW41" s="538">
        <v>0</v>
      </c>
      <c r="HX41" s="559"/>
      <c r="HY41" s="574">
        <v>0</v>
      </c>
      <c r="HZ41" s="634">
        <v>0</v>
      </c>
      <c r="IA41" s="634">
        <v>0</v>
      </c>
      <c r="IB41" s="634">
        <v>0</v>
      </c>
      <c r="IC41" s="609">
        <v>0</v>
      </c>
      <c r="ID41" s="634">
        <v>0</v>
      </c>
      <c r="IE41" s="634">
        <v>0</v>
      </c>
      <c r="IF41" s="559"/>
      <c r="IG41" s="598">
        <v>0</v>
      </c>
    </row>
    <row r="42" spans="1:241" s="5" customFormat="1" ht="15" customHeight="1" x14ac:dyDescent="0.25">
      <c r="A42" s="33" t="s">
        <v>340</v>
      </c>
      <c r="B42" s="551"/>
      <c r="C42" s="551"/>
      <c r="D42" s="551"/>
      <c r="E42" s="566"/>
      <c r="F42" s="551"/>
      <c r="G42" s="551"/>
      <c r="H42" s="551"/>
      <c r="I42" s="551"/>
      <c r="J42" s="552"/>
      <c r="K42" s="552"/>
      <c r="L42" s="552"/>
      <c r="M42" s="566"/>
      <c r="N42" s="552"/>
      <c r="O42" s="552"/>
      <c r="P42" s="552"/>
      <c r="Q42" s="552"/>
      <c r="R42" s="552"/>
      <c r="S42" s="552"/>
      <c r="T42" s="552"/>
      <c r="U42" s="566"/>
      <c r="V42" s="552"/>
      <c r="W42" s="552"/>
      <c r="X42" s="552"/>
      <c r="Y42" s="552"/>
      <c r="Z42" s="552"/>
      <c r="AA42" s="552"/>
      <c r="AB42" s="552"/>
      <c r="AC42" s="566"/>
      <c r="AD42" s="552"/>
      <c r="AE42" s="552"/>
      <c r="AF42" s="552"/>
      <c r="AG42" s="552"/>
      <c r="AH42" s="552"/>
      <c r="AI42" s="552"/>
      <c r="AJ42" s="552"/>
      <c r="AK42" s="566"/>
      <c r="AL42" s="552"/>
      <c r="AM42" s="552"/>
      <c r="AN42" s="552"/>
      <c r="AO42" s="552"/>
      <c r="AP42" s="552"/>
      <c r="AQ42" s="552"/>
      <c r="AR42" s="552"/>
      <c r="AS42" s="566"/>
      <c r="AT42" s="552"/>
      <c r="AU42" s="552"/>
      <c r="AV42" s="552"/>
      <c r="AW42" s="552"/>
      <c r="AX42" s="552"/>
      <c r="AY42" s="552"/>
      <c r="AZ42" s="552"/>
      <c r="BA42" s="566"/>
      <c r="BB42" s="552"/>
      <c r="BC42" s="552"/>
      <c r="BD42" s="552"/>
      <c r="BE42" s="552"/>
      <c r="BF42" s="552"/>
      <c r="BG42" s="552"/>
      <c r="BH42" s="552"/>
      <c r="BI42" s="566"/>
      <c r="BJ42" s="552"/>
      <c r="BK42" s="552"/>
      <c r="BL42" s="552"/>
      <c r="BM42" s="552"/>
      <c r="BN42" s="552"/>
      <c r="BO42" s="552"/>
      <c r="BP42" s="552"/>
      <c r="BQ42" s="566"/>
      <c r="BR42" s="552"/>
      <c r="BS42" s="552"/>
      <c r="BT42" s="552"/>
      <c r="BU42" s="552"/>
      <c r="BV42" s="552"/>
      <c r="BW42" s="552"/>
      <c r="BX42" s="552"/>
      <c r="BY42" s="566"/>
      <c r="BZ42" s="552"/>
      <c r="CA42" s="552"/>
      <c r="CB42" s="552"/>
      <c r="CC42" s="552"/>
      <c r="CD42" s="552"/>
      <c r="CE42" s="552"/>
      <c r="CF42" s="552"/>
      <c r="CG42" s="566"/>
      <c r="CH42" s="552"/>
      <c r="CI42" s="552"/>
      <c r="CJ42" s="552"/>
      <c r="CK42" s="552"/>
      <c r="CL42" s="552"/>
      <c r="CM42" s="552"/>
      <c r="CN42" s="552"/>
      <c r="CO42" s="566"/>
      <c r="CP42" s="552"/>
      <c r="CQ42" s="552"/>
      <c r="CR42" s="552"/>
      <c r="CS42" s="552"/>
      <c r="CT42" s="552"/>
      <c r="CU42" s="552"/>
      <c r="CV42" s="552"/>
      <c r="CW42" s="566"/>
      <c r="CX42" s="552"/>
      <c r="CY42" s="552"/>
      <c r="CZ42" s="552"/>
      <c r="DA42" s="552"/>
      <c r="DB42" s="552"/>
      <c r="DC42" s="552"/>
      <c r="DD42" s="552"/>
      <c r="DE42" s="566"/>
      <c r="DF42" s="552"/>
      <c r="DG42" s="552"/>
      <c r="DH42" s="552"/>
      <c r="DI42" s="552"/>
      <c r="DJ42" s="552"/>
      <c r="DK42" s="552"/>
      <c r="DL42" s="552"/>
      <c r="DM42" s="566"/>
      <c r="DN42" s="552"/>
      <c r="DO42" s="552"/>
      <c r="DP42" s="552"/>
      <c r="DQ42" s="552"/>
      <c r="DR42" s="552"/>
      <c r="DS42" s="552"/>
      <c r="DT42" s="552"/>
      <c r="DU42" s="566"/>
      <c r="DV42" s="552"/>
      <c r="DW42" s="552"/>
      <c r="DX42" s="552"/>
      <c r="DY42" s="552"/>
      <c r="DZ42" s="552"/>
      <c r="EA42" s="552"/>
      <c r="EB42" s="552"/>
      <c r="EC42" s="566"/>
      <c r="ED42" s="552"/>
      <c r="EE42" s="552"/>
      <c r="EF42" s="552"/>
      <c r="EG42" s="552"/>
      <c r="EH42" s="536"/>
      <c r="EI42" s="551"/>
      <c r="EJ42" s="551"/>
      <c r="EK42" s="566"/>
      <c r="EL42" s="551"/>
      <c r="EM42" s="551"/>
      <c r="EN42" s="551"/>
      <c r="EO42" s="551"/>
      <c r="EP42" s="536"/>
      <c r="EQ42" s="551"/>
      <c r="ER42" s="551"/>
      <c r="ES42" s="566"/>
      <c r="ET42" s="551"/>
      <c r="EU42" s="551"/>
      <c r="EV42" s="551"/>
      <c r="EW42" s="551"/>
      <c r="EX42" s="536"/>
      <c r="EY42" s="551"/>
      <c r="EZ42" s="551"/>
      <c r="FA42" s="566"/>
      <c r="FB42" s="551"/>
      <c r="FC42" s="551"/>
      <c r="FD42" s="551"/>
      <c r="FE42" s="551"/>
      <c r="FF42" s="536"/>
      <c r="FG42" s="551"/>
      <c r="FH42" s="551"/>
      <c r="FI42" s="566"/>
      <c r="FJ42" s="551"/>
      <c r="FK42" s="551"/>
      <c r="FL42" s="551"/>
      <c r="FM42" s="551"/>
      <c r="FN42" s="536"/>
      <c r="FO42" s="551"/>
      <c r="FP42" s="551"/>
      <c r="FQ42" s="566"/>
      <c r="FR42" s="551"/>
      <c r="FS42" s="551"/>
      <c r="FT42" s="551"/>
      <c r="FU42" s="551"/>
      <c r="FV42" s="536"/>
      <c r="FW42" s="551"/>
      <c r="FX42" s="551"/>
      <c r="FY42" s="566"/>
      <c r="FZ42" s="551"/>
      <c r="GA42" s="551"/>
      <c r="GB42" s="551"/>
      <c r="GC42" s="551"/>
      <c r="GD42" s="536"/>
      <c r="GE42" s="551"/>
      <c r="GF42" s="551"/>
      <c r="GG42" s="566"/>
      <c r="GH42" s="551"/>
      <c r="GI42" s="551"/>
      <c r="GJ42" s="551"/>
      <c r="GK42" s="551"/>
      <c r="GL42" s="536"/>
      <c r="GM42" s="551"/>
      <c r="GN42" s="551"/>
      <c r="GO42" s="566"/>
      <c r="GP42" s="551"/>
      <c r="GQ42" s="551"/>
      <c r="GR42" s="551"/>
      <c r="GS42" s="551"/>
      <c r="GT42" s="536"/>
      <c r="GU42" s="551"/>
      <c r="GV42" s="551"/>
      <c r="GW42" s="566"/>
      <c r="GX42" s="551"/>
      <c r="GY42" s="551"/>
      <c r="GZ42" s="551"/>
      <c r="HA42" s="551"/>
      <c r="HB42" s="536"/>
      <c r="HC42" s="551"/>
      <c r="HD42" s="551"/>
      <c r="HE42" s="566"/>
      <c r="HF42" s="551"/>
      <c r="HG42" s="551"/>
      <c r="HH42" s="551"/>
      <c r="HI42" s="551"/>
      <c r="HJ42" s="536"/>
      <c r="HK42" s="551"/>
      <c r="HL42" s="551"/>
      <c r="HM42" s="566"/>
      <c r="HN42" s="551"/>
      <c r="HO42" s="551"/>
      <c r="HP42" s="551"/>
      <c r="HQ42" s="551"/>
      <c r="HR42" s="559"/>
      <c r="HS42" s="559"/>
      <c r="HT42" s="559"/>
      <c r="HU42" s="559"/>
      <c r="HV42" s="559"/>
      <c r="HW42" s="559"/>
      <c r="HX42" s="559"/>
      <c r="HY42" s="551"/>
      <c r="HZ42" s="559"/>
      <c r="IA42" s="559"/>
      <c r="IB42" s="559"/>
      <c r="IC42" s="609"/>
      <c r="ID42" s="559"/>
      <c r="IE42" s="559"/>
      <c r="IF42" s="559"/>
      <c r="IG42" s="615"/>
    </row>
    <row r="43" spans="1:241" s="5" customFormat="1" ht="15" customHeight="1" x14ac:dyDescent="0.25">
      <c r="A43" s="33" t="s">
        <v>1357</v>
      </c>
      <c r="B43" s="551"/>
      <c r="C43" s="551"/>
      <c r="D43" s="551"/>
      <c r="E43" s="566"/>
      <c r="F43" s="551">
        <v>0</v>
      </c>
      <c r="G43" s="551"/>
      <c r="H43" s="551"/>
      <c r="I43" s="574">
        <v>0</v>
      </c>
      <c r="J43" s="552"/>
      <c r="K43" s="552"/>
      <c r="L43" s="552"/>
      <c r="M43" s="566"/>
      <c r="N43" s="552">
        <v>0</v>
      </c>
      <c r="O43" s="552"/>
      <c r="P43" s="552"/>
      <c r="Q43" s="573">
        <v>0</v>
      </c>
      <c r="R43" s="552"/>
      <c r="S43" s="552"/>
      <c r="T43" s="552"/>
      <c r="U43" s="566"/>
      <c r="V43" s="552">
        <v>0</v>
      </c>
      <c r="W43" s="552"/>
      <c r="X43" s="552"/>
      <c r="Y43" s="573">
        <v>0</v>
      </c>
      <c r="Z43" s="552"/>
      <c r="AA43" s="552">
        <v>2037833700</v>
      </c>
      <c r="AB43" s="552"/>
      <c r="AC43" s="566"/>
      <c r="AD43" s="552">
        <v>0</v>
      </c>
      <c r="AE43" s="552"/>
      <c r="AF43" s="552"/>
      <c r="AG43" s="573">
        <v>2037833700</v>
      </c>
      <c r="AH43" s="552"/>
      <c r="AI43" s="552"/>
      <c r="AJ43" s="552"/>
      <c r="AK43" s="566"/>
      <c r="AL43" s="552">
        <v>0</v>
      </c>
      <c r="AM43" s="552"/>
      <c r="AN43" s="552"/>
      <c r="AO43" s="573">
        <v>0</v>
      </c>
      <c r="AP43" s="552"/>
      <c r="AQ43" s="552"/>
      <c r="AR43" s="552"/>
      <c r="AS43" s="566"/>
      <c r="AT43" s="552">
        <v>0</v>
      </c>
      <c r="AU43" s="552"/>
      <c r="AV43" s="552"/>
      <c r="AW43" s="573">
        <v>0</v>
      </c>
      <c r="AX43" s="552"/>
      <c r="AY43" s="552"/>
      <c r="AZ43" s="552"/>
      <c r="BA43" s="566"/>
      <c r="BB43" s="552">
        <v>0</v>
      </c>
      <c r="BC43" s="552"/>
      <c r="BD43" s="552"/>
      <c r="BE43" s="573">
        <v>0</v>
      </c>
      <c r="BF43" s="552"/>
      <c r="BG43" s="552"/>
      <c r="BH43" s="552"/>
      <c r="BI43" s="566"/>
      <c r="BJ43" s="552">
        <v>0</v>
      </c>
      <c r="BK43" s="552"/>
      <c r="BL43" s="552"/>
      <c r="BM43" s="573">
        <v>0</v>
      </c>
      <c r="BN43" s="552"/>
      <c r="BO43" s="552"/>
      <c r="BP43" s="552"/>
      <c r="BQ43" s="566"/>
      <c r="BR43" s="552">
        <v>0</v>
      </c>
      <c r="BS43" s="552"/>
      <c r="BT43" s="552"/>
      <c r="BU43" s="573">
        <v>0</v>
      </c>
      <c r="BV43" s="552"/>
      <c r="BW43" s="552"/>
      <c r="BX43" s="552"/>
      <c r="BY43" s="566"/>
      <c r="BZ43" s="552">
        <v>0</v>
      </c>
      <c r="CA43" s="552"/>
      <c r="CB43" s="552"/>
      <c r="CC43" s="573">
        <v>0</v>
      </c>
      <c r="CD43" s="552"/>
      <c r="CE43" s="552"/>
      <c r="CF43" s="552"/>
      <c r="CG43" s="566"/>
      <c r="CH43" s="552">
        <v>0</v>
      </c>
      <c r="CI43" s="552"/>
      <c r="CJ43" s="552"/>
      <c r="CK43" s="573">
        <v>0</v>
      </c>
      <c r="CL43" s="552"/>
      <c r="CM43" s="552"/>
      <c r="CN43" s="552"/>
      <c r="CO43" s="566"/>
      <c r="CP43" s="552">
        <v>0</v>
      </c>
      <c r="CQ43" s="552"/>
      <c r="CR43" s="552"/>
      <c r="CS43" s="573">
        <v>0</v>
      </c>
      <c r="CT43" s="552"/>
      <c r="CU43" s="552"/>
      <c r="CV43" s="552"/>
      <c r="CW43" s="566"/>
      <c r="CX43" s="552">
        <v>0</v>
      </c>
      <c r="CY43" s="552"/>
      <c r="CZ43" s="552"/>
      <c r="DA43" s="573">
        <v>0</v>
      </c>
      <c r="DB43" s="552"/>
      <c r="DC43" s="552"/>
      <c r="DD43" s="552"/>
      <c r="DE43" s="566"/>
      <c r="DF43" s="552">
        <v>0</v>
      </c>
      <c r="DG43" s="552"/>
      <c r="DH43" s="552"/>
      <c r="DI43" s="573">
        <v>0</v>
      </c>
      <c r="DJ43" s="552"/>
      <c r="DK43" s="552"/>
      <c r="DL43" s="552"/>
      <c r="DM43" s="566"/>
      <c r="DN43" s="552">
        <v>0</v>
      </c>
      <c r="DO43" s="552"/>
      <c r="DP43" s="552"/>
      <c r="DQ43" s="573">
        <v>0</v>
      </c>
      <c r="DR43" s="552"/>
      <c r="DS43" s="552"/>
      <c r="DT43" s="552"/>
      <c r="DU43" s="566"/>
      <c r="DV43" s="552">
        <v>0</v>
      </c>
      <c r="DW43" s="552"/>
      <c r="DX43" s="552"/>
      <c r="DY43" s="573">
        <v>0</v>
      </c>
      <c r="DZ43" s="552"/>
      <c r="EA43" s="552"/>
      <c r="EB43" s="552"/>
      <c r="EC43" s="566"/>
      <c r="ED43" s="552">
        <v>0</v>
      </c>
      <c r="EE43" s="552"/>
      <c r="EF43" s="552"/>
      <c r="EG43" s="573">
        <v>0</v>
      </c>
      <c r="EH43" s="536"/>
      <c r="EI43" s="551"/>
      <c r="EJ43" s="551"/>
      <c r="EK43" s="566"/>
      <c r="EL43" s="551">
        <v>0</v>
      </c>
      <c r="EM43" s="551"/>
      <c r="EN43" s="551"/>
      <c r="EO43" s="574">
        <v>0</v>
      </c>
      <c r="EP43" s="536"/>
      <c r="EQ43" s="551"/>
      <c r="ER43" s="551"/>
      <c r="ES43" s="566"/>
      <c r="ET43" s="551">
        <v>0</v>
      </c>
      <c r="EU43" s="551"/>
      <c r="EV43" s="551"/>
      <c r="EW43" s="574">
        <v>0</v>
      </c>
      <c r="EX43" s="536"/>
      <c r="EY43" s="551"/>
      <c r="EZ43" s="551"/>
      <c r="FA43" s="566"/>
      <c r="FB43" s="551">
        <v>0</v>
      </c>
      <c r="FC43" s="551"/>
      <c r="FD43" s="551"/>
      <c r="FE43" s="574">
        <v>0</v>
      </c>
      <c r="FF43" s="536"/>
      <c r="FG43" s="551"/>
      <c r="FH43" s="551"/>
      <c r="FI43" s="566"/>
      <c r="FJ43" s="551">
        <v>0</v>
      </c>
      <c r="FK43" s="551"/>
      <c r="FL43" s="551"/>
      <c r="FM43" s="574">
        <v>0</v>
      </c>
      <c r="FN43" s="536"/>
      <c r="FO43" s="551"/>
      <c r="FP43" s="551"/>
      <c r="FQ43" s="566"/>
      <c r="FR43" s="551">
        <v>0</v>
      </c>
      <c r="FS43" s="551"/>
      <c r="FT43" s="551"/>
      <c r="FU43" s="574">
        <v>0</v>
      </c>
      <c r="FV43" s="536"/>
      <c r="FW43" s="551"/>
      <c r="FX43" s="551"/>
      <c r="FY43" s="566"/>
      <c r="FZ43" s="551">
        <v>0</v>
      </c>
      <c r="GA43" s="551"/>
      <c r="GB43" s="551"/>
      <c r="GC43" s="574">
        <v>0</v>
      </c>
      <c r="GD43" s="536"/>
      <c r="GE43" s="551"/>
      <c r="GF43" s="551"/>
      <c r="GG43" s="566"/>
      <c r="GH43" s="551">
        <v>0</v>
      </c>
      <c r="GI43" s="551"/>
      <c r="GJ43" s="551"/>
      <c r="GK43" s="574">
        <v>0</v>
      </c>
      <c r="GL43" s="536"/>
      <c r="GM43" s="551"/>
      <c r="GN43" s="551"/>
      <c r="GO43" s="566"/>
      <c r="GP43" s="551">
        <v>0</v>
      </c>
      <c r="GQ43" s="551"/>
      <c r="GR43" s="551"/>
      <c r="GS43" s="574">
        <v>0</v>
      </c>
      <c r="GT43" s="536"/>
      <c r="GU43" s="551"/>
      <c r="GV43" s="551"/>
      <c r="GW43" s="566"/>
      <c r="GX43" s="551">
        <v>0</v>
      </c>
      <c r="GY43" s="551"/>
      <c r="GZ43" s="551"/>
      <c r="HA43" s="574">
        <v>0</v>
      </c>
      <c r="HB43" s="536"/>
      <c r="HC43" s="551"/>
      <c r="HD43" s="551"/>
      <c r="HE43" s="566"/>
      <c r="HF43" s="551">
        <v>0</v>
      </c>
      <c r="HG43" s="551"/>
      <c r="HH43" s="551"/>
      <c r="HI43" s="574">
        <v>0</v>
      </c>
      <c r="HJ43" s="536">
        <v>0</v>
      </c>
      <c r="HK43" s="551"/>
      <c r="HL43" s="551"/>
      <c r="HM43" s="566"/>
      <c r="HN43" s="551">
        <v>0</v>
      </c>
      <c r="HO43" s="551"/>
      <c r="HP43" s="551"/>
      <c r="HQ43" s="574">
        <v>0</v>
      </c>
      <c r="HR43" s="538">
        <v>0</v>
      </c>
      <c r="HS43" s="538">
        <v>2037833700</v>
      </c>
      <c r="HT43" s="538">
        <v>0</v>
      </c>
      <c r="HU43" s="538">
        <v>0</v>
      </c>
      <c r="HV43" s="559">
        <v>0</v>
      </c>
      <c r="HW43" s="538">
        <v>0</v>
      </c>
      <c r="HX43" s="559"/>
      <c r="HY43" s="574">
        <v>2037833700</v>
      </c>
      <c r="HZ43" s="634">
        <v>0</v>
      </c>
      <c r="IA43" s="634">
        <v>2037833700</v>
      </c>
      <c r="IB43" s="634">
        <v>0</v>
      </c>
      <c r="IC43" s="609">
        <v>0</v>
      </c>
      <c r="ID43" s="634">
        <v>0</v>
      </c>
      <c r="IE43" s="634">
        <v>0</v>
      </c>
      <c r="IF43" s="559"/>
      <c r="IG43" s="598">
        <v>2037833700</v>
      </c>
    </row>
    <row r="44" spans="1:241" s="5" customFormat="1" ht="15" customHeight="1" x14ac:dyDescent="0.25">
      <c r="A44" s="33" t="s">
        <v>1356</v>
      </c>
      <c r="B44" s="551"/>
      <c r="C44" s="551"/>
      <c r="D44" s="551"/>
      <c r="E44" s="566"/>
      <c r="F44" s="551">
        <v>0</v>
      </c>
      <c r="G44" s="551"/>
      <c r="H44" s="551"/>
      <c r="I44" s="574">
        <v>0</v>
      </c>
      <c r="J44" s="552"/>
      <c r="K44" s="552"/>
      <c r="L44" s="552"/>
      <c r="M44" s="566"/>
      <c r="N44" s="552">
        <v>0</v>
      </c>
      <c r="O44" s="552"/>
      <c r="P44" s="552"/>
      <c r="Q44" s="573">
        <v>0</v>
      </c>
      <c r="R44" s="552"/>
      <c r="S44" s="552"/>
      <c r="T44" s="552"/>
      <c r="U44" s="566"/>
      <c r="V44" s="552">
        <v>0</v>
      </c>
      <c r="W44" s="552"/>
      <c r="X44" s="552"/>
      <c r="Y44" s="573">
        <v>0</v>
      </c>
      <c r="Z44" s="552"/>
      <c r="AA44" s="552"/>
      <c r="AB44" s="552"/>
      <c r="AC44" s="566"/>
      <c r="AD44" s="552">
        <v>0</v>
      </c>
      <c r="AE44" s="552"/>
      <c r="AF44" s="552"/>
      <c r="AG44" s="573">
        <v>0</v>
      </c>
      <c r="AH44" s="552"/>
      <c r="AI44" s="552"/>
      <c r="AJ44" s="552"/>
      <c r="AK44" s="566"/>
      <c r="AL44" s="552">
        <v>0</v>
      </c>
      <c r="AM44" s="552"/>
      <c r="AN44" s="552"/>
      <c r="AO44" s="573">
        <v>0</v>
      </c>
      <c r="AP44" s="552"/>
      <c r="AQ44" s="552"/>
      <c r="AR44" s="552"/>
      <c r="AS44" s="566"/>
      <c r="AT44" s="552">
        <v>0</v>
      </c>
      <c r="AU44" s="552"/>
      <c r="AV44" s="552"/>
      <c r="AW44" s="573">
        <v>0</v>
      </c>
      <c r="AX44" s="552"/>
      <c r="AY44" s="552"/>
      <c r="AZ44" s="552"/>
      <c r="BA44" s="566"/>
      <c r="BB44" s="552">
        <v>0</v>
      </c>
      <c r="BC44" s="552"/>
      <c r="BD44" s="552"/>
      <c r="BE44" s="573">
        <v>0</v>
      </c>
      <c r="BF44" s="552"/>
      <c r="BG44" s="552"/>
      <c r="BH44" s="552"/>
      <c r="BI44" s="566"/>
      <c r="BJ44" s="552">
        <v>0</v>
      </c>
      <c r="BK44" s="552"/>
      <c r="BL44" s="552"/>
      <c r="BM44" s="573">
        <v>0</v>
      </c>
      <c r="BN44" s="552"/>
      <c r="BO44" s="552"/>
      <c r="BP44" s="552"/>
      <c r="BQ44" s="566"/>
      <c r="BR44" s="552">
        <v>0</v>
      </c>
      <c r="BS44" s="552"/>
      <c r="BT44" s="552"/>
      <c r="BU44" s="573">
        <v>0</v>
      </c>
      <c r="BV44" s="552"/>
      <c r="BW44" s="552"/>
      <c r="BX44" s="552"/>
      <c r="BY44" s="566"/>
      <c r="BZ44" s="552">
        <v>0</v>
      </c>
      <c r="CA44" s="552"/>
      <c r="CB44" s="552"/>
      <c r="CC44" s="573">
        <v>0</v>
      </c>
      <c r="CD44" s="552"/>
      <c r="CE44" s="552"/>
      <c r="CF44" s="552"/>
      <c r="CG44" s="566"/>
      <c r="CH44" s="552">
        <v>0</v>
      </c>
      <c r="CI44" s="552"/>
      <c r="CJ44" s="552"/>
      <c r="CK44" s="573">
        <v>0</v>
      </c>
      <c r="CL44" s="552"/>
      <c r="CM44" s="552"/>
      <c r="CN44" s="552"/>
      <c r="CO44" s="566"/>
      <c r="CP44" s="552">
        <v>0</v>
      </c>
      <c r="CQ44" s="552"/>
      <c r="CR44" s="552"/>
      <c r="CS44" s="573">
        <v>0</v>
      </c>
      <c r="CT44" s="552"/>
      <c r="CU44" s="552"/>
      <c r="CV44" s="552"/>
      <c r="CW44" s="566"/>
      <c r="CX44" s="552">
        <v>0</v>
      </c>
      <c r="CY44" s="552"/>
      <c r="CZ44" s="552"/>
      <c r="DA44" s="573">
        <v>0</v>
      </c>
      <c r="DB44" s="552"/>
      <c r="DC44" s="552"/>
      <c r="DD44" s="552"/>
      <c r="DE44" s="566"/>
      <c r="DF44" s="552">
        <v>0</v>
      </c>
      <c r="DG44" s="552"/>
      <c r="DH44" s="552"/>
      <c r="DI44" s="573">
        <v>0</v>
      </c>
      <c r="DJ44" s="552"/>
      <c r="DK44" s="552"/>
      <c r="DL44" s="552"/>
      <c r="DM44" s="566"/>
      <c r="DN44" s="552">
        <v>0</v>
      </c>
      <c r="DO44" s="552"/>
      <c r="DP44" s="552"/>
      <c r="DQ44" s="573">
        <v>0</v>
      </c>
      <c r="DR44" s="552"/>
      <c r="DS44" s="552"/>
      <c r="DT44" s="552"/>
      <c r="DU44" s="566"/>
      <c r="DV44" s="552">
        <v>0</v>
      </c>
      <c r="DW44" s="552"/>
      <c r="DX44" s="552"/>
      <c r="DY44" s="573">
        <v>0</v>
      </c>
      <c r="DZ44" s="552"/>
      <c r="EA44" s="552"/>
      <c r="EB44" s="552"/>
      <c r="EC44" s="566"/>
      <c r="ED44" s="552">
        <v>0</v>
      </c>
      <c r="EE44" s="552"/>
      <c r="EF44" s="552"/>
      <c r="EG44" s="573">
        <v>0</v>
      </c>
      <c r="EH44" s="536"/>
      <c r="EI44" s="551"/>
      <c r="EJ44" s="551"/>
      <c r="EK44" s="566"/>
      <c r="EL44" s="551">
        <v>0</v>
      </c>
      <c r="EM44" s="551"/>
      <c r="EN44" s="551"/>
      <c r="EO44" s="574">
        <v>0</v>
      </c>
      <c r="EP44" s="536"/>
      <c r="EQ44" s="551"/>
      <c r="ER44" s="551"/>
      <c r="ES44" s="566"/>
      <c r="ET44" s="551">
        <v>0</v>
      </c>
      <c r="EU44" s="551"/>
      <c r="EV44" s="551"/>
      <c r="EW44" s="574">
        <v>0</v>
      </c>
      <c r="EX44" s="536"/>
      <c r="EY44" s="551"/>
      <c r="EZ44" s="551"/>
      <c r="FA44" s="566"/>
      <c r="FB44" s="551">
        <v>0</v>
      </c>
      <c r="FC44" s="551"/>
      <c r="FD44" s="551"/>
      <c r="FE44" s="574">
        <v>0</v>
      </c>
      <c r="FF44" s="536"/>
      <c r="FG44" s="551"/>
      <c r="FH44" s="551"/>
      <c r="FI44" s="566"/>
      <c r="FJ44" s="551">
        <v>0</v>
      </c>
      <c r="FK44" s="551"/>
      <c r="FL44" s="551"/>
      <c r="FM44" s="574">
        <v>0</v>
      </c>
      <c r="FN44" s="536"/>
      <c r="FO44" s="551"/>
      <c r="FP44" s="551"/>
      <c r="FQ44" s="566"/>
      <c r="FR44" s="551">
        <v>0</v>
      </c>
      <c r="FS44" s="551"/>
      <c r="FT44" s="551"/>
      <c r="FU44" s="574">
        <v>0</v>
      </c>
      <c r="FV44" s="536"/>
      <c r="FW44" s="551"/>
      <c r="FX44" s="551"/>
      <c r="FY44" s="566"/>
      <c r="FZ44" s="551">
        <v>0</v>
      </c>
      <c r="GA44" s="551"/>
      <c r="GB44" s="551"/>
      <c r="GC44" s="574">
        <v>0</v>
      </c>
      <c r="GD44" s="536"/>
      <c r="GE44" s="551"/>
      <c r="GF44" s="551"/>
      <c r="GG44" s="566"/>
      <c r="GH44" s="551">
        <v>0</v>
      </c>
      <c r="GI44" s="551"/>
      <c r="GJ44" s="551"/>
      <c r="GK44" s="574">
        <v>0</v>
      </c>
      <c r="GL44" s="536"/>
      <c r="GM44" s="551"/>
      <c r="GN44" s="551"/>
      <c r="GO44" s="566"/>
      <c r="GP44" s="551">
        <v>0</v>
      </c>
      <c r="GQ44" s="551"/>
      <c r="GR44" s="551"/>
      <c r="GS44" s="574">
        <v>0</v>
      </c>
      <c r="GT44" s="536"/>
      <c r="GU44" s="551"/>
      <c r="GV44" s="551"/>
      <c r="GW44" s="566"/>
      <c r="GX44" s="551">
        <v>0</v>
      </c>
      <c r="GY44" s="551"/>
      <c r="GZ44" s="551"/>
      <c r="HA44" s="574">
        <v>0</v>
      </c>
      <c r="HB44" s="536"/>
      <c r="HC44" s="551"/>
      <c r="HD44" s="551"/>
      <c r="HE44" s="566"/>
      <c r="HF44" s="551">
        <v>0</v>
      </c>
      <c r="HG44" s="551"/>
      <c r="HH44" s="551"/>
      <c r="HI44" s="574">
        <v>0</v>
      </c>
      <c r="HJ44" s="536">
        <v>0</v>
      </c>
      <c r="HK44" s="551"/>
      <c r="HL44" s="551"/>
      <c r="HM44" s="566"/>
      <c r="HN44" s="551">
        <v>0</v>
      </c>
      <c r="HO44" s="551"/>
      <c r="HP44" s="551"/>
      <c r="HQ44" s="574">
        <v>0</v>
      </c>
      <c r="HR44" s="538">
        <v>0</v>
      </c>
      <c r="HS44" s="538">
        <v>0</v>
      </c>
      <c r="HT44" s="538">
        <v>0</v>
      </c>
      <c r="HU44" s="538">
        <v>0</v>
      </c>
      <c r="HV44" s="559">
        <v>0</v>
      </c>
      <c r="HW44" s="538">
        <v>0</v>
      </c>
      <c r="HX44" s="559"/>
      <c r="HY44" s="574">
        <v>0</v>
      </c>
      <c r="HZ44" s="634">
        <v>0</v>
      </c>
      <c r="IA44" s="634">
        <v>0</v>
      </c>
      <c r="IB44" s="634">
        <v>0</v>
      </c>
      <c r="IC44" s="609">
        <v>0</v>
      </c>
      <c r="ID44" s="634">
        <v>0</v>
      </c>
      <c r="IE44" s="634">
        <v>0</v>
      </c>
      <c r="IF44" s="559"/>
      <c r="IG44" s="598">
        <v>0</v>
      </c>
    </row>
    <row r="45" spans="1:241" s="5" customFormat="1" ht="15" customHeight="1" x14ac:dyDescent="0.25">
      <c r="A45" s="33" t="s">
        <v>606</v>
      </c>
      <c r="B45" s="551"/>
      <c r="C45" s="551"/>
      <c r="D45" s="551"/>
      <c r="E45" s="566"/>
      <c r="F45" s="551">
        <v>0</v>
      </c>
      <c r="G45" s="551"/>
      <c r="H45" s="551"/>
      <c r="I45" s="574">
        <v>0</v>
      </c>
      <c r="J45" s="552"/>
      <c r="K45" s="552"/>
      <c r="L45" s="552"/>
      <c r="M45" s="566"/>
      <c r="N45" s="552">
        <v>0</v>
      </c>
      <c r="O45" s="552"/>
      <c r="P45" s="552"/>
      <c r="Q45" s="573">
        <v>0</v>
      </c>
      <c r="R45" s="552"/>
      <c r="S45" s="552"/>
      <c r="T45" s="552"/>
      <c r="U45" s="566"/>
      <c r="V45" s="552">
        <v>0</v>
      </c>
      <c r="W45" s="552"/>
      <c r="X45" s="552"/>
      <c r="Y45" s="573">
        <v>0</v>
      </c>
      <c r="Z45" s="552"/>
      <c r="AA45" s="552"/>
      <c r="AB45" s="552"/>
      <c r="AC45" s="566"/>
      <c r="AD45" s="552">
        <v>0</v>
      </c>
      <c r="AE45" s="552"/>
      <c r="AF45" s="552"/>
      <c r="AG45" s="573">
        <v>0</v>
      </c>
      <c r="AH45" s="552"/>
      <c r="AI45" s="552"/>
      <c r="AJ45" s="552"/>
      <c r="AK45" s="566"/>
      <c r="AL45" s="552">
        <v>0</v>
      </c>
      <c r="AM45" s="552"/>
      <c r="AN45" s="552"/>
      <c r="AO45" s="573">
        <v>0</v>
      </c>
      <c r="AP45" s="552"/>
      <c r="AQ45" s="552"/>
      <c r="AR45" s="552"/>
      <c r="AS45" s="566"/>
      <c r="AT45" s="552">
        <v>0</v>
      </c>
      <c r="AU45" s="552"/>
      <c r="AV45" s="552"/>
      <c r="AW45" s="573">
        <v>0</v>
      </c>
      <c r="AX45" s="552"/>
      <c r="AY45" s="552"/>
      <c r="AZ45" s="552"/>
      <c r="BA45" s="566"/>
      <c r="BB45" s="552">
        <v>0</v>
      </c>
      <c r="BC45" s="552"/>
      <c r="BD45" s="552"/>
      <c r="BE45" s="573">
        <v>0</v>
      </c>
      <c r="BF45" s="552"/>
      <c r="BG45" s="552"/>
      <c r="BH45" s="552"/>
      <c r="BI45" s="566"/>
      <c r="BJ45" s="552">
        <v>0</v>
      </c>
      <c r="BK45" s="552"/>
      <c r="BL45" s="552"/>
      <c r="BM45" s="573">
        <v>0</v>
      </c>
      <c r="BN45" s="552"/>
      <c r="BO45" s="552"/>
      <c r="BP45" s="552"/>
      <c r="BQ45" s="566"/>
      <c r="BR45" s="552">
        <v>0</v>
      </c>
      <c r="BS45" s="552"/>
      <c r="BT45" s="552"/>
      <c r="BU45" s="573">
        <v>0</v>
      </c>
      <c r="BV45" s="552"/>
      <c r="BW45" s="552"/>
      <c r="BX45" s="552"/>
      <c r="BY45" s="566"/>
      <c r="BZ45" s="552">
        <v>0</v>
      </c>
      <c r="CA45" s="552"/>
      <c r="CB45" s="552"/>
      <c r="CC45" s="573">
        <v>0</v>
      </c>
      <c r="CD45" s="552"/>
      <c r="CE45" s="552"/>
      <c r="CF45" s="552"/>
      <c r="CG45" s="566"/>
      <c r="CH45" s="552">
        <v>0</v>
      </c>
      <c r="CI45" s="552"/>
      <c r="CJ45" s="552"/>
      <c r="CK45" s="573">
        <v>0</v>
      </c>
      <c r="CL45" s="552"/>
      <c r="CM45" s="552"/>
      <c r="CN45" s="552"/>
      <c r="CO45" s="566"/>
      <c r="CP45" s="552">
        <v>0</v>
      </c>
      <c r="CQ45" s="552"/>
      <c r="CR45" s="552"/>
      <c r="CS45" s="573">
        <v>0</v>
      </c>
      <c r="CT45" s="552"/>
      <c r="CU45" s="552"/>
      <c r="CV45" s="552"/>
      <c r="CW45" s="566"/>
      <c r="CX45" s="552">
        <v>0</v>
      </c>
      <c r="CY45" s="552"/>
      <c r="CZ45" s="552"/>
      <c r="DA45" s="573">
        <v>0</v>
      </c>
      <c r="DB45" s="552"/>
      <c r="DC45" s="552"/>
      <c r="DD45" s="552"/>
      <c r="DE45" s="566"/>
      <c r="DF45" s="552">
        <v>0</v>
      </c>
      <c r="DG45" s="552"/>
      <c r="DH45" s="552"/>
      <c r="DI45" s="573">
        <v>0</v>
      </c>
      <c r="DJ45" s="552"/>
      <c r="DK45" s="552"/>
      <c r="DL45" s="552"/>
      <c r="DM45" s="566"/>
      <c r="DN45" s="552">
        <v>0</v>
      </c>
      <c r="DO45" s="552"/>
      <c r="DP45" s="552"/>
      <c r="DQ45" s="573">
        <v>0</v>
      </c>
      <c r="DR45" s="552"/>
      <c r="DS45" s="552"/>
      <c r="DT45" s="552"/>
      <c r="DU45" s="566"/>
      <c r="DV45" s="552">
        <v>0</v>
      </c>
      <c r="DW45" s="552"/>
      <c r="DX45" s="552"/>
      <c r="DY45" s="573">
        <v>0</v>
      </c>
      <c r="DZ45" s="552"/>
      <c r="EA45" s="552"/>
      <c r="EB45" s="552"/>
      <c r="EC45" s="566"/>
      <c r="ED45" s="552">
        <v>0</v>
      </c>
      <c r="EE45" s="552"/>
      <c r="EF45" s="552"/>
      <c r="EG45" s="573">
        <v>0</v>
      </c>
      <c r="EH45" s="536"/>
      <c r="EI45" s="551"/>
      <c r="EJ45" s="551"/>
      <c r="EK45" s="566"/>
      <c r="EL45" s="551">
        <v>0</v>
      </c>
      <c r="EM45" s="551"/>
      <c r="EN45" s="551"/>
      <c r="EO45" s="574">
        <v>0</v>
      </c>
      <c r="EP45" s="536"/>
      <c r="EQ45" s="551"/>
      <c r="ER45" s="551"/>
      <c r="ES45" s="566"/>
      <c r="ET45" s="551">
        <v>0</v>
      </c>
      <c r="EU45" s="551"/>
      <c r="EV45" s="551"/>
      <c r="EW45" s="574">
        <v>0</v>
      </c>
      <c r="EX45" s="536"/>
      <c r="EY45" s="551"/>
      <c r="EZ45" s="551"/>
      <c r="FA45" s="566"/>
      <c r="FB45" s="551">
        <v>0</v>
      </c>
      <c r="FC45" s="551"/>
      <c r="FD45" s="551"/>
      <c r="FE45" s="574">
        <v>0</v>
      </c>
      <c r="FF45" s="536"/>
      <c r="FG45" s="551"/>
      <c r="FH45" s="551"/>
      <c r="FI45" s="566"/>
      <c r="FJ45" s="551">
        <v>0</v>
      </c>
      <c r="FK45" s="551"/>
      <c r="FL45" s="551"/>
      <c r="FM45" s="574">
        <v>0</v>
      </c>
      <c r="FN45" s="536"/>
      <c r="FO45" s="551"/>
      <c r="FP45" s="551"/>
      <c r="FQ45" s="566"/>
      <c r="FR45" s="551">
        <v>0</v>
      </c>
      <c r="FS45" s="551"/>
      <c r="FT45" s="551"/>
      <c r="FU45" s="574">
        <v>0</v>
      </c>
      <c r="FV45" s="536"/>
      <c r="FW45" s="551"/>
      <c r="FX45" s="551"/>
      <c r="FY45" s="566"/>
      <c r="FZ45" s="551">
        <v>0</v>
      </c>
      <c r="GA45" s="551"/>
      <c r="GB45" s="551"/>
      <c r="GC45" s="574">
        <v>0</v>
      </c>
      <c r="GD45" s="536"/>
      <c r="GE45" s="551"/>
      <c r="GF45" s="551"/>
      <c r="GG45" s="566"/>
      <c r="GH45" s="551">
        <v>0</v>
      </c>
      <c r="GI45" s="551"/>
      <c r="GJ45" s="551"/>
      <c r="GK45" s="574">
        <v>0</v>
      </c>
      <c r="GL45" s="536"/>
      <c r="GM45" s="551"/>
      <c r="GN45" s="551"/>
      <c r="GO45" s="566"/>
      <c r="GP45" s="551">
        <v>0</v>
      </c>
      <c r="GQ45" s="551"/>
      <c r="GR45" s="551"/>
      <c r="GS45" s="574">
        <v>0</v>
      </c>
      <c r="GT45" s="536"/>
      <c r="GU45" s="551"/>
      <c r="GV45" s="551"/>
      <c r="GW45" s="566"/>
      <c r="GX45" s="551">
        <v>0</v>
      </c>
      <c r="GY45" s="551"/>
      <c r="GZ45" s="551"/>
      <c r="HA45" s="574">
        <v>0</v>
      </c>
      <c r="HB45" s="536"/>
      <c r="HC45" s="551"/>
      <c r="HD45" s="551"/>
      <c r="HE45" s="566"/>
      <c r="HF45" s="551">
        <v>0</v>
      </c>
      <c r="HG45" s="551"/>
      <c r="HH45" s="551"/>
      <c r="HI45" s="574">
        <v>0</v>
      </c>
      <c r="HJ45" s="536">
        <v>116229592</v>
      </c>
      <c r="HK45" s="551"/>
      <c r="HL45" s="551"/>
      <c r="HM45" s="566"/>
      <c r="HN45" s="551">
        <v>0</v>
      </c>
      <c r="HO45" s="551"/>
      <c r="HP45" s="551"/>
      <c r="HQ45" s="574">
        <v>-116229592</v>
      </c>
      <c r="HR45" s="538">
        <v>116229592</v>
      </c>
      <c r="HS45" s="538">
        <v>0</v>
      </c>
      <c r="HT45" s="538">
        <v>0</v>
      </c>
      <c r="HU45" s="538">
        <v>0</v>
      </c>
      <c r="HV45" s="559">
        <v>0</v>
      </c>
      <c r="HW45" s="538">
        <v>0</v>
      </c>
      <c r="HX45" s="559"/>
      <c r="HY45" s="574">
        <v>-116229592</v>
      </c>
      <c r="HZ45" s="634">
        <v>116229592</v>
      </c>
      <c r="IA45" s="634">
        <v>115985734</v>
      </c>
      <c r="IB45" s="634">
        <v>0</v>
      </c>
      <c r="IC45" s="609">
        <v>0</v>
      </c>
      <c r="ID45" s="634">
        <v>0</v>
      </c>
      <c r="IE45" s="634">
        <v>0</v>
      </c>
      <c r="IF45" s="559"/>
      <c r="IG45" s="598">
        <v>-243858</v>
      </c>
    </row>
    <row r="46" spans="1:241" s="5" customFormat="1" ht="15" customHeight="1" x14ac:dyDescent="0.25">
      <c r="A46" s="33" t="s">
        <v>533</v>
      </c>
      <c r="B46" s="551"/>
      <c r="C46" s="551"/>
      <c r="D46" s="551"/>
      <c r="E46" s="566"/>
      <c r="F46" s="551">
        <v>0</v>
      </c>
      <c r="G46" s="551"/>
      <c r="H46" s="551"/>
      <c r="I46" s="574">
        <v>0</v>
      </c>
      <c r="J46" s="552"/>
      <c r="K46" s="552"/>
      <c r="L46" s="552"/>
      <c r="M46" s="566"/>
      <c r="N46" s="552">
        <v>0</v>
      </c>
      <c r="O46" s="552"/>
      <c r="P46" s="552"/>
      <c r="Q46" s="573">
        <v>0</v>
      </c>
      <c r="R46" s="552"/>
      <c r="S46" s="552"/>
      <c r="T46" s="552"/>
      <c r="U46" s="566"/>
      <c r="V46" s="552">
        <v>0</v>
      </c>
      <c r="W46" s="552"/>
      <c r="X46" s="552"/>
      <c r="Y46" s="573">
        <v>0</v>
      </c>
      <c r="Z46" s="552"/>
      <c r="AA46" s="552"/>
      <c r="AB46" s="552"/>
      <c r="AC46" s="566"/>
      <c r="AD46" s="552">
        <v>0</v>
      </c>
      <c r="AE46" s="552"/>
      <c r="AF46" s="552"/>
      <c r="AG46" s="573">
        <v>0</v>
      </c>
      <c r="AH46" s="552"/>
      <c r="AI46" s="552"/>
      <c r="AJ46" s="552"/>
      <c r="AK46" s="566"/>
      <c r="AL46" s="552">
        <v>0</v>
      </c>
      <c r="AM46" s="552"/>
      <c r="AN46" s="552"/>
      <c r="AO46" s="573">
        <v>0</v>
      </c>
      <c r="AP46" s="552"/>
      <c r="AQ46" s="552"/>
      <c r="AR46" s="552"/>
      <c r="AS46" s="566"/>
      <c r="AT46" s="552">
        <v>0</v>
      </c>
      <c r="AU46" s="552"/>
      <c r="AV46" s="552"/>
      <c r="AW46" s="573">
        <v>0</v>
      </c>
      <c r="AX46" s="552"/>
      <c r="AY46" s="552"/>
      <c r="AZ46" s="552"/>
      <c r="BA46" s="566"/>
      <c r="BB46" s="552">
        <v>0</v>
      </c>
      <c r="BC46" s="552"/>
      <c r="BD46" s="552"/>
      <c r="BE46" s="573">
        <v>0</v>
      </c>
      <c r="BF46" s="552"/>
      <c r="BG46" s="552"/>
      <c r="BH46" s="552"/>
      <c r="BI46" s="566"/>
      <c r="BJ46" s="552">
        <v>0</v>
      </c>
      <c r="BK46" s="552"/>
      <c r="BL46" s="552"/>
      <c r="BM46" s="573">
        <v>0</v>
      </c>
      <c r="BN46" s="552"/>
      <c r="BO46" s="552"/>
      <c r="BP46" s="552"/>
      <c r="BQ46" s="566"/>
      <c r="BR46" s="552">
        <v>0</v>
      </c>
      <c r="BS46" s="552"/>
      <c r="BT46" s="552"/>
      <c r="BU46" s="573">
        <v>0</v>
      </c>
      <c r="BV46" s="552"/>
      <c r="BW46" s="552"/>
      <c r="BX46" s="552"/>
      <c r="BY46" s="566"/>
      <c r="BZ46" s="552">
        <v>0</v>
      </c>
      <c r="CA46" s="552"/>
      <c r="CB46" s="552"/>
      <c r="CC46" s="573">
        <v>0</v>
      </c>
      <c r="CD46" s="552"/>
      <c r="CE46" s="552"/>
      <c r="CF46" s="552"/>
      <c r="CG46" s="566"/>
      <c r="CH46" s="552">
        <v>0</v>
      </c>
      <c r="CI46" s="552"/>
      <c r="CJ46" s="552"/>
      <c r="CK46" s="573">
        <v>0</v>
      </c>
      <c r="CL46" s="552"/>
      <c r="CM46" s="552"/>
      <c r="CN46" s="552"/>
      <c r="CO46" s="566"/>
      <c r="CP46" s="552">
        <v>0</v>
      </c>
      <c r="CQ46" s="552"/>
      <c r="CR46" s="552"/>
      <c r="CS46" s="573">
        <v>0</v>
      </c>
      <c r="CT46" s="552"/>
      <c r="CU46" s="552"/>
      <c r="CV46" s="552"/>
      <c r="CW46" s="566"/>
      <c r="CX46" s="552">
        <v>0</v>
      </c>
      <c r="CY46" s="552"/>
      <c r="CZ46" s="552"/>
      <c r="DA46" s="573">
        <v>0</v>
      </c>
      <c r="DB46" s="552"/>
      <c r="DC46" s="552"/>
      <c r="DD46" s="552"/>
      <c r="DE46" s="566"/>
      <c r="DF46" s="552">
        <v>0</v>
      </c>
      <c r="DG46" s="552"/>
      <c r="DH46" s="552"/>
      <c r="DI46" s="573">
        <v>0</v>
      </c>
      <c r="DJ46" s="552"/>
      <c r="DK46" s="552"/>
      <c r="DL46" s="552"/>
      <c r="DM46" s="566"/>
      <c r="DN46" s="552">
        <v>0</v>
      </c>
      <c r="DO46" s="552"/>
      <c r="DP46" s="552"/>
      <c r="DQ46" s="573">
        <v>0</v>
      </c>
      <c r="DR46" s="552"/>
      <c r="DS46" s="552"/>
      <c r="DT46" s="552"/>
      <c r="DU46" s="566"/>
      <c r="DV46" s="552">
        <v>0</v>
      </c>
      <c r="DW46" s="552"/>
      <c r="DX46" s="552"/>
      <c r="DY46" s="573">
        <v>0</v>
      </c>
      <c r="DZ46" s="552"/>
      <c r="EA46" s="552"/>
      <c r="EB46" s="552"/>
      <c r="EC46" s="566"/>
      <c r="ED46" s="552">
        <v>0</v>
      </c>
      <c r="EE46" s="552"/>
      <c r="EF46" s="552"/>
      <c r="EG46" s="573">
        <v>0</v>
      </c>
      <c r="EH46" s="536"/>
      <c r="EI46" s="551"/>
      <c r="EJ46" s="551"/>
      <c r="EK46" s="566"/>
      <c r="EL46" s="551">
        <v>0</v>
      </c>
      <c r="EM46" s="551"/>
      <c r="EN46" s="551"/>
      <c r="EO46" s="574">
        <v>0</v>
      </c>
      <c r="EP46" s="536"/>
      <c r="EQ46" s="551"/>
      <c r="ER46" s="551"/>
      <c r="ES46" s="566"/>
      <c r="ET46" s="551">
        <v>0</v>
      </c>
      <c r="EU46" s="551"/>
      <c r="EV46" s="551"/>
      <c r="EW46" s="574">
        <v>0</v>
      </c>
      <c r="EX46" s="536"/>
      <c r="EY46" s="551"/>
      <c r="EZ46" s="551"/>
      <c r="FA46" s="566"/>
      <c r="FB46" s="551">
        <v>0</v>
      </c>
      <c r="FC46" s="551"/>
      <c r="FD46" s="551"/>
      <c r="FE46" s="574">
        <v>0</v>
      </c>
      <c r="FF46" s="536"/>
      <c r="FG46" s="551"/>
      <c r="FH46" s="551"/>
      <c r="FI46" s="566"/>
      <c r="FJ46" s="551">
        <v>0</v>
      </c>
      <c r="FK46" s="551"/>
      <c r="FL46" s="551"/>
      <c r="FM46" s="574">
        <v>0</v>
      </c>
      <c r="FN46" s="536"/>
      <c r="FO46" s="551"/>
      <c r="FP46" s="551"/>
      <c r="FQ46" s="566"/>
      <c r="FR46" s="551">
        <v>0</v>
      </c>
      <c r="FS46" s="551"/>
      <c r="FT46" s="551"/>
      <c r="FU46" s="574">
        <v>0</v>
      </c>
      <c r="FV46" s="536"/>
      <c r="FW46" s="551"/>
      <c r="FX46" s="551"/>
      <c r="FY46" s="566"/>
      <c r="FZ46" s="551">
        <v>0</v>
      </c>
      <c r="GA46" s="551"/>
      <c r="GB46" s="551"/>
      <c r="GC46" s="574">
        <v>0</v>
      </c>
      <c r="GD46" s="536"/>
      <c r="GE46" s="551"/>
      <c r="GF46" s="551"/>
      <c r="GG46" s="566"/>
      <c r="GH46" s="551">
        <v>0</v>
      </c>
      <c r="GI46" s="551"/>
      <c r="GJ46" s="551"/>
      <c r="GK46" s="574">
        <v>0</v>
      </c>
      <c r="GL46" s="536"/>
      <c r="GM46" s="551"/>
      <c r="GN46" s="551"/>
      <c r="GO46" s="566"/>
      <c r="GP46" s="551">
        <v>0</v>
      </c>
      <c r="GQ46" s="551"/>
      <c r="GR46" s="551"/>
      <c r="GS46" s="574">
        <v>0</v>
      </c>
      <c r="GT46" s="536"/>
      <c r="GU46" s="551"/>
      <c r="GV46" s="551"/>
      <c r="GW46" s="566"/>
      <c r="GX46" s="551">
        <v>0</v>
      </c>
      <c r="GY46" s="551"/>
      <c r="GZ46" s="551"/>
      <c r="HA46" s="574">
        <v>0</v>
      </c>
      <c r="HB46" s="536"/>
      <c r="HC46" s="551"/>
      <c r="HD46" s="551"/>
      <c r="HE46" s="566"/>
      <c r="HF46" s="551">
        <v>0</v>
      </c>
      <c r="HG46" s="551"/>
      <c r="HH46" s="551"/>
      <c r="HI46" s="574">
        <v>0</v>
      </c>
      <c r="HJ46" s="536">
        <v>2634887225</v>
      </c>
      <c r="HK46" s="551"/>
      <c r="HL46" s="551"/>
      <c r="HM46" s="566"/>
      <c r="HN46" s="551">
        <v>0</v>
      </c>
      <c r="HO46" s="551"/>
      <c r="HP46" s="551"/>
      <c r="HQ46" s="574">
        <v>-2634887225</v>
      </c>
      <c r="HR46" s="538">
        <v>2634887225</v>
      </c>
      <c r="HS46" s="538">
        <v>0</v>
      </c>
      <c r="HT46" s="538">
        <v>0</v>
      </c>
      <c r="HU46" s="538">
        <v>0</v>
      </c>
      <c r="HV46" s="559">
        <v>0</v>
      </c>
      <c r="HW46" s="538">
        <v>0</v>
      </c>
      <c r="HX46" s="559"/>
      <c r="HY46" s="574">
        <v>-2634887225</v>
      </c>
      <c r="HZ46" s="634">
        <v>2634887225</v>
      </c>
      <c r="IA46" s="634">
        <v>2919517983</v>
      </c>
      <c r="IB46" s="634">
        <v>0</v>
      </c>
      <c r="IC46" s="609">
        <v>0</v>
      </c>
      <c r="ID46" s="634">
        <v>0</v>
      </c>
      <c r="IE46" s="634">
        <v>0</v>
      </c>
      <c r="IF46" s="559"/>
      <c r="IG46" s="598">
        <v>284630758</v>
      </c>
    </row>
    <row r="47" spans="1:241" s="5" customFormat="1" ht="15" customHeight="1" x14ac:dyDescent="0.25">
      <c r="A47" s="33" t="s">
        <v>534</v>
      </c>
      <c r="B47" s="551"/>
      <c r="C47" s="551"/>
      <c r="D47" s="551"/>
      <c r="E47" s="566"/>
      <c r="F47" s="551">
        <v>0</v>
      </c>
      <c r="G47" s="551"/>
      <c r="H47" s="551"/>
      <c r="I47" s="574">
        <v>0</v>
      </c>
      <c r="J47" s="552"/>
      <c r="K47" s="552">
        <v>2854264</v>
      </c>
      <c r="L47" s="552"/>
      <c r="M47" s="566"/>
      <c r="N47" s="552">
        <v>0</v>
      </c>
      <c r="O47" s="552"/>
      <c r="P47" s="552"/>
      <c r="Q47" s="573">
        <v>2854264</v>
      </c>
      <c r="R47" s="552"/>
      <c r="S47" s="552"/>
      <c r="T47" s="552"/>
      <c r="U47" s="566"/>
      <c r="V47" s="552">
        <v>0</v>
      </c>
      <c r="W47" s="552"/>
      <c r="X47" s="552"/>
      <c r="Y47" s="573">
        <v>0</v>
      </c>
      <c r="Z47" s="552"/>
      <c r="AA47" s="552"/>
      <c r="AB47" s="552"/>
      <c r="AC47" s="566"/>
      <c r="AD47" s="552">
        <v>0</v>
      </c>
      <c r="AE47" s="552"/>
      <c r="AF47" s="552"/>
      <c r="AG47" s="573">
        <v>0</v>
      </c>
      <c r="AH47" s="552"/>
      <c r="AI47" s="552"/>
      <c r="AJ47" s="552"/>
      <c r="AK47" s="566"/>
      <c r="AL47" s="552">
        <v>0</v>
      </c>
      <c r="AM47" s="552"/>
      <c r="AN47" s="552"/>
      <c r="AO47" s="573">
        <v>0</v>
      </c>
      <c r="AP47" s="552"/>
      <c r="AQ47" s="552"/>
      <c r="AR47" s="552"/>
      <c r="AS47" s="566"/>
      <c r="AT47" s="552">
        <v>0</v>
      </c>
      <c r="AU47" s="552"/>
      <c r="AV47" s="552"/>
      <c r="AW47" s="573">
        <v>0</v>
      </c>
      <c r="AX47" s="552"/>
      <c r="AY47" s="552"/>
      <c r="AZ47" s="552"/>
      <c r="BA47" s="566"/>
      <c r="BB47" s="552">
        <v>0</v>
      </c>
      <c r="BC47" s="552"/>
      <c r="BD47" s="552"/>
      <c r="BE47" s="573">
        <v>0</v>
      </c>
      <c r="BF47" s="552"/>
      <c r="BG47" s="552"/>
      <c r="BH47" s="552"/>
      <c r="BI47" s="566"/>
      <c r="BJ47" s="552">
        <v>0</v>
      </c>
      <c r="BK47" s="552"/>
      <c r="BL47" s="552"/>
      <c r="BM47" s="573">
        <v>0</v>
      </c>
      <c r="BN47" s="552"/>
      <c r="BO47" s="552"/>
      <c r="BP47" s="552"/>
      <c r="BQ47" s="566"/>
      <c r="BR47" s="552">
        <v>0</v>
      </c>
      <c r="BS47" s="552"/>
      <c r="BT47" s="552"/>
      <c r="BU47" s="573">
        <v>0</v>
      </c>
      <c r="BV47" s="552"/>
      <c r="BW47" s="552"/>
      <c r="BX47" s="552"/>
      <c r="BY47" s="566"/>
      <c r="BZ47" s="552">
        <v>0</v>
      </c>
      <c r="CA47" s="552"/>
      <c r="CB47" s="552"/>
      <c r="CC47" s="573">
        <v>0</v>
      </c>
      <c r="CD47" s="552"/>
      <c r="CE47" s="552"/>
      <c r="CF47" s="552"/>
      <c r="CG47" s="566"/>
      <c r="CH47" s="552">
        <v>0</v>
      </c>
      <c r="CI47" s="552"/>
      <c r="CJ47" s="552"/>
      <c r="CK47" s="573">
        <v>0</v>
      </c>
      <c r="CL47" s="552"/>
      <c r="CM47" s="552"/>
      <c r="CN47" s="552"/>
      <c r="CO47" s="566"/>
      <c r="CP47" s="552">
        <v>0</v>
      </c>
      <c r="CQ47" s="552"/>
      <c r="CR47" s="552"/>
      <c r="CS47" s="573">
        <v>0</v>
      </c>
      <c r="CT47" s="552"/>
      <c r="CU47" s="552"/>
      <c r="CV47" s="552"/>
      <c r="CW47" s="566"/>
      <c r="CX47" s="552">
        <v>0</v>
      </c>
      <c r="CY47" s="552"/>
      <c r="CZ47" s="552"/>
      <c r="DA47" s="573">
        <v>0</v>
      </c>
      <c r="DB47" s="552"/>
      <c r="DC47" s="552"/>
      <c r="DD47" s="552"/>
      <c r="DE47" s="566"/>
      <c r="DF47" s="552">
        <v>0</v>
      </c>
      <c r="DG47" s="552"/>
      <c r="DH47" s="552"/>
      <c r="DI47" s="573">
        <v>0</v>
      </c>
      <c r="DJ47" s="552"/>
      <c r="DK47" s="552"/>
      <c r="DL47" s="552"/>
      <c r="DM47" s="566"/>
      <c r="DN47" s="552">
        <v>0</v>
      </c>
      <c r="DO47" s="552"/>
      <c r="DP47" s="552"/>
      <c r="DQ47" s="573">
        <v>0</v>
      </c>
      <c r="DR47" s="552"/>
      <c r="DS47" s="552"/>
      <c r="DT47" s="552"/>
      <c r="DU47" s="566"/>
      <c r="DV47" s="552">
        <v>0</v>
      </c>
      <c r="DW47" s="552"/>
      <c r="DX47" s="552"/>
      <c r="DY47" s="573">
        <v>0</v>
      </c>
      <c r="DZ47" s="552"/>
      <c r="EA47" s="552"/>
      <c r="EB47" s="552"/>
      <c r="EC47" s="566"/>
      <c r="ED47" s="552">
        <v>0</v>
      </c>
      <c r="EE47" s="552"/>
      <c r="EF47" s="552"/>
      <c r="EG47" s="573">
        <v>0</v>
      </c>
      <c r="EH47" s="536"/>
      <c r="EI47" s="551"/>
      <c r="EJ47" s="551"/>
      <c r="EK47" s="566"/>
      <c r="EL47" s="551">
        <v>0</v>
      </c>
      <c r="EM47" s="551"/>
      <c r="EN47" s="551"/>
      <c r="EO47" s="574">
        <v>0</v>
      </c>
      <c r="EP47" s="536"/>
      <c r="EQ47" s="551"/>
      <c r="ER47" s="551"/>
      <c r="ES47" s="566"/>
      <c r="ET47" s="551">
        <v>0</v>
      </c>
      <c r="EU47" s="551"/>
      <c r="EV47" s="551"/>
      <c r="EW47" s="574">
        <v>0</v>
      </c>
      <c r="EX47" s="536"/>
      <c r="EY47" s="551"/>
      <c r="EZ47" s="551"/>
      <c r="FA47" s="566"/>
      <c r="FB47" s="551">
        <v>0</v>
      </c>
      <c r="FC47" s="551"/>
      <c r="FD47" s="551"/>
      <c r="FE47" s="574">
        <v>0</v>
      </c>
      <c r="FF47" s="536"/>
      <c r="FG47" s="551"/>
      <c r="FH47" s="551"/>
      <c r="FI47" s="566"/>
      <c r="FJ47" s="551">
        <v>0</v>
      </c>
      <c r="FK47" s="551"/>
      <c r="FL47" s="551"/>
      <c r="FM47" s="574">
        <v>0</v>
      </c>
      <c r="FN47" s="536"/>
      <c r="FO47" s="551"/>
      <c r="FP47" s="551"/>
      <c r="FQ47" s="566"/>
      <c r="FR47" s="551">
        <v>0</v>
      </c>
      <c r="FS47" s="551"/>
      <c r="FT47" s="551"/>
      <c r="FU47" s="574">
        <v>0</v>
      </c>
      <c r="FV47" s="536"/>
      <c r="FW47" s="551"/>
      <c r="FX47" s="551"/>
      <c r="FY47" s="566"/>
      <c r="FZ47" s="551">
        <v>0</v>
      </c>
      <c r="GA47" s="551"/>
      <c r="GB47" s="551"/>
      <c r="GC47" s="574">
        <v>0</v>
      </c>
      <c r="GD47" s="536"/>
      <c r="GE47" s="551"/>
      <c r="GF47" s="551"/>
      <c r="GG47" s="566"/>
      <c r="GH47" s="551">
        <v>0</v>
      </c>
      <c r="GI47" s="551"/>
      <c r="GJ47" s="551"/>
      <c r="GK47" s="574">
        <v>0</v>
      </c>
      <c r="GL47" s="536"/>
      <c r="GM47" s="551"/>
      <c r="GN47" s="551"/>
      <c r="GO47" s="566"/>
      <c r="GP47" s="551">
        <v>0</v>
      </c>
      <c r="GQ47" s="551"/>
      <c r="GR47" s="551"/>
      <c r="GS47" s="574">
        <v>0</v>
      </c>
      <c r="GT47" s="536"/>
      <c r="GU47" s="551"/>
      <c r="GV47" s="551"/>
      <c r="GW47" s="566"/>
      <c r="GX47" s="551">
        <v>0</v>
      </c>
      <c r="GY47" s="551"/>
      <c r="GZ47" s="551"/>
      <c r="HA47" s="574">
        <v>0</v>
      </c>
      <c r="HB47" s="536"/>
      <c r="HC47" s="551"/>
      <c r="HD47" s="551"/>
      <c r="HE47" s="566"/>
      <c r="HF47" s="551">
        <v>0</v>
      </c>
      <c r="HG47" s="551"/>
      <c r="HH47" s="551"/>
      <c r="HI47" s="574">
        <v>0</v>
      </c>
      <c r="HJ47" s="536">
        <v>3794193713</v>
      </c>
      <c r="HK47" s="551"/>
      <c r="HL47" s="551"/>
      <c r="HM47" s="566"/>
      <c r="HN47" s="551">
        <v>0</v>
      </c>
      <c r="HO47" s="551"/>
      <c r="HP47" s="551"/>
      <c r="HQ47" s="574">
        <v>-3794193713</v>
      </c>
      <c r="HR47" s="538">
        <v>3794193713</v>
      </c>
      <c r="HS47" s="538">
        <v>2854264</v>
      </c>
      <c r="HT47" s="538">
        <v>0</v>
      </c>
      <c r="HU47" s="538">
        <v>0</v>
      </c>
      <c r="HV47" s="559">
        <v>0</v>
      </c>
      <c r="HW47" s="538">
        <v>0</v>
      </c>
      <c r="HX47" s="559"/>
      <c r="HY47" s="574">
        <v>-3791339449</v>
      </c>
      <c r="HZ47" s="634">
        <v>3794193713</v>
      </c>
      <c r="IA47" s="634">
        <v>4694562356</v>
      </c>
      <c r="IB47" s="634">
        <v>0</v>
      </c>
      <c r="IC47" s="609">
        <v>0</v>
      </c>
      <c r="ID47" s="634">
        <v>0</v>
      </c>
      <c r="IE47" s="634">
        <v>0</v>
      </c>
      <c r="IF47" s="559"/>
      <c r="IG47" s="598">
        <v>900368643</v>
      </c>
    </row>
    <row r="48" spans="1:241" s="5" customFormat="1" ht="15" customHeight="1" x14ac:dyDescent="0.25">
      <c r="A48" s="33" t="s">
        <v>535</v>
      </c>
      <c r="B48" s="551"/>
      <c r="C48" s="551"/>
      <c r="D48" s="551"/>
      <c r="E48" s="566"/>
      <c r="F48" s="551">
        <v>0</v>
      </c>
      <c r="G48" s="551"/>
      <c r="H48" s="551"/>
      <c r="I48" s="574">
        <v>0</v>
      </c>
      <c r="J48" s="552"/>
      <c r="K48" s="552"/>
      <c r="L48" s="552"/>
      <c r="M48" s="566"/>
      <c r="N48" s="552">
        <v>0</v>
      </c>
      <c r="O48" s="552"/>
      <c r="P48" s="552"/>
      <c r="Q48" s="573">
        <v>0</v>
      </c>
      <c r="R48" s="552"/>
      <c r="S48" s="552"/>
      <c r="T48" s="552"/>
      <c r="U48" s="566"/>
      <c r="V48" s="552">
        <v>0</v>
      </c>
      <c r="W48" s="552"/>
      <c r="X48" s="552"/>
      <c r="Y48" s="573">
        <v>0</v>
      </c>
      <c r="Z48" s="552"/>
      <c r="AA48" s="552"/>
      <c r="AB48" s="552"/>
      <c r="AC48" s="566"/>
      <c r="AD48" s="552">
        <v>0</v>
      </c>
      <c r="AE48" s="552"/>
      <c r="AF48" s="552"/>
      <c r="AG48" s="573">
        <v>0</v>
      </c>
      <c r="AH48" s="552"/>
      <c r="AI48" s="552"/>
      <c r="AJ48" s="552"/>
      <c r="AK48" s="566"/>
      <c r="AL48" s="552">
        <v>0</v>
      </c>
      <c r="AM48" s="552"/>
      <c r="AN48" s="552"/>
      <c r="AO48" s="573">
        <v>0</v>
      </c>
      <c r="AP48" s="552"/>
      <c r="AQ48" s="552"/>
      <c r="AR48" s="552"/>
      <c r="AS48" s="566"/>
      <c r="AT48" s="552">
        <v>0</v>
      </c>
      <c r="AU48" s="552"/>
      <c r="AV48" s="552"/>
      <c r="AW48" s="573">
        <v>0</v>
      </c>
      <c r="AX48" s="552"/>
      <c r="AY48" s="552"/>
      <c r="AZ48" s="552"/>
      <c r="BA48" s="566"/>
      <c r="BB48" s="552">
        <v>0</v>
      </c>
      <c r="BC48" s="552"/>
      <c r="BD48" s="552"/>
      <c r="BE48" s="573">
        <v>0</v>
      </c>
      <c r="BF48" s="552"/>
      <c r="BG48" s="552"/>
      <c r="BH48" s="552"/>
      <c r="BI48" s="566"/>
      <c r="BJ48" s="552">
        <v>0</v>
      </c>
      <c r="BK48" s="552"/>
      <c r="BL48" s="552"/>
      <c r="BM48" s="573">
        <v>0</v>
      </c>
      <c r="BN48" s="552"/>
      <c r="BO48" s="552"/>
      <c r="BP48" s="552"/>
      <c r="BQ48" s="566"/>
      <c r="BR48" s="552">
        <v>0</v>
      </c>
      <c r="BS48" s="552"/>
      <c r="BT48" s="552"/>
      <c r="BU48" s="573">
        <v>0</v>
      </c>
      <c r="BV48" s="552"/>
      <c r="BW48" s="552"/>
      <c r="BX48" s="552"/>
      <c r="BY48" s="566"/>
      <c r="BZ48" s="552">
        <v>0</v>
      </c>
      <c r="CA48" s="552"/>
      <c r="CB48" s="552"/>
      <c r="CC48" s="573">
        <v>0</v>
      </c>
      <c r="CD48" s="552"/>
      <c r="CE48" s="552"/>
      <c r="CF48" s="552"/>
      <c r="CG48" s="566"/>
      <c r="CH48" s="552">
        <v>0</v>
      </c>
      <c r="CI48" s="552"/>
      <c r="CJ48" s="552"/>
      <c r="CK48" s="573">
        <v>0</v>
      </c>
      <c r="CL48" s="552"/>
      <c r="CM48" s="552"/>
      <c r="CN48" s="552"/>
      <c r="CO48" s="566"/>
      <c r="CP48" s="552">
        <v>0</v>
      </c>
      <c r="CQ48" s="552"/>
      <c r="CR48" s="552"/>
      <c r="CS48" s="573">
        <v>0</v>
      </c>
      <c r="CT48" s="552"/>
      <c r="CU48" s="552"/>
      <c r="CV48" s="552"/>
      <c r="CW48" s="566"/>
      <c r="CX48" s="552">
        <v>0</v>
      </c>
      <c r="CY48" s="552"/>
      <c r="CZ48" s="552"/>
      <c r="DA48" s="573">
        <v>0</v>
      </c>
      <c r="DB48" s="552"/>
      <c r="DC48" s="552"/>
      <c r="DD48" s="552"/>
      <c r="DE48" s="566"/>
      <c r="DF48" s="552">
        <v>0</v>
      </c>
      <c r="DG48" s="552"/>
      <c r="DH48" s="552"/>
      <c r="DI48" s="573">
        <v>0</v>
      </c>
      <c r="DJ48" s="552"/>
      <c r="DK48" s="552"/>
      <c r="DL48" s="552"/>
      <c r="DM48" s="566"/>
      <c r="DN48" s="552">
        <v>0</v>
      </c>
      <c r="DO48" s="552"/>
      <c r="DP48" s="552"/>
      <c r="DQ48" s="573">
        <v>0</v>
      </c>
      <c r="DR48" s="552"/>
      <c r="DS48" s="552"/>
      <c r="DT48" s="552"/>
      <c r="DU48" s="566"/>
      <c r="DV48" s="552">
        <v>0</v>
      </c>
      <c r="DW48" s="552"/>
      <c r="DX48" s="552"/>
      <c r="DY48" s="573">
        <v>0</v>
      </c>
      <c r="DZ48" s="552"/>
      <c r="EA48" s="552"/>
      <c r="EB48" s="552"/>
      <c r="EC48" s="566"/>
      <c r="ED48" s="552">
        <v>0</v>
      </c>
      <c r="EE48" s="552"/>
      <c r="EF48" s="552"/>
      <c r="EG48" s="573">
        <v>0</v>
      </c>
      <c r="EH48" s="536"/>
      <c r="EI48" s="551"/>
      <c r="EJ48" s="551"/>
      <c r="EK48" s="566"/>
      <c r="EL48" s="551">
        <v>0</v>
      </c>
      <c r="EM48" s="551"/>
      <c r="EN48" s="551"/>
      <c r="EO48" s="574">
        <v>0</v>
      </c>
      <c r="EP48" s="536"/>
      <c r="EQ48" s="551"/>
      <c r="ER48" s="551"/>
      <c r="ES48" s="566"/>
      <c r="ET48" s="551">
        <v>0</v>
      </c>
      <c r="EU48" s="551"/>
      <c r="EV48" s="551"/>
      <c r="EW48" s="574">
        <v>0</v>
      </c>
      <c r="EX48" s="536"/>
      <c r="EY48" s="551"/>
      <c r="EZ48" s="551"/>
      <c r="FA48" s="566"/>
      <c r="FB48" s="551">
        <v>0</v>
      </c>
      <c r="FC48" s="551"/>
      <c r="FD48" s="551"/>
      <c r="FE48" s="574">
        <v>0</v>
      </c>
      <c r="FF48" s="536"/>
      <c r="FG48" s="551"/>
      <c r="FH48" s="551"/>
      <c r="FI48" s="566"/>
      <c r="FJ48" s="551">
        <v>0</v>
      </c>
      <c r="FK48" s="551"/>
      <c r="FL48" s="551"/>
      <c r="FM48" s="574">
        <v>0</v>
      </c>
      <c r="FN48" s="536"/>
      <c r="FO48" s="551"/>
      <c r="FP48" s="551"/>
      <c r="FQ48" s="566"/>
      <c r="FR48" s="551">
        <v>0</v>
      </c>
      <c r="FS48" s="551"/>
      <c r="FT48" s="551"/>
      <c r="FU48" s="574">
        <v>0</v>
      </c>
      <c r="FV48" s="536"/>
      <c r="FW48" s="551"/>
      <c r="FX48" s="551"/>
      <c r="FY48" s="566"/>
      <c r="FZ48" s="551">
        <v>0</v>
      </c>
      <c r="GA48" s="551"/>
      <c r="GB48" s="551"/>
      <c r="GC48" s="574">
        <v>0</v>
      </c>
      <c r="GD48" s="536"/>
      <c r="GE48" s="551"/>
      <c r="GF48" s="551"/>
      <c r="GG48" s="566"/>
      <c r="GH48" s="551">
        <v>0</v>
      </c>
      <c r="GI48" s="551"/>
      <c r="GJ48" s="551"/>
      <c r="GK48" s="574">
        <v>0</v>
      </c>
      <c r="GL48" s="536"/>
      <c r="GM48" s="551"/>
      <c r="GN48" s="551"/>
      <c r="GO48" s="566"/>
      <c r="GP48" s="551">
        <v>0</v>
      </c>
      <c r="GQ48" s="551"/>
      <c r="GR48" s="551"/>
      <c r="GS48" s="574">
        <v>0</v>
      </c>
      <c r="GT48" s="536"/>
      <c r="GU48" s="551"/>
      <c r="GV48" s="551"/>
      <c r="GW48" s="566"/>
      <c r="GX48" s="551">
        <v>0</v>
      </c>
      <c r="GY48" s="551"/>
      <c r="GZ48" s="551"/>
      <c r="HA48" s="574">
        <v>0</v>
      </c>
      <c r="HB48" s="536"/>
      <c r="HC48" s="551"/>
      <c r="HD48" s="551"/>
      <c r="HE48" s="566"/>
      <c r="HF48" s="551">
        <v>0</v>
      </c>
      <c r="HG48" s="551"/>
      <c r="HH48" s="551"/>
      <c r="HI48" s="574">
        <v>0</v>
      </c>
      <c r="HJ48" s="536">
        <v>0</v>
      </c>
      <c r="HK48" s="551"/>
      <c r="HL48" s="551"/>
      <c r="HM48" s="566"/>
      <c r="HN48" s="551">
        <v>0</v>
      </c>
      <c r="HO48" s="551"/>
      <c r="HP48" s="551"/>
      <c r="HQ48" s="574">
        <v>0</v>
      </c>
      <c r="HR48" s="538">
        <v>0</v>
      </c>
      <c r="HS48" s="538">
        <v>0</v>
      </c>
      <c r="HT48" s="538">
        <v>0</v>
      </c>
      <c r="HU48" s="538">
        <v>0</v>
      </c>
      <c r="HV48" s="559">
        <v>0</v>
      </c>
      <c r="HW48" s="538">
        <v>0</v>
      </c>
      <c r="HX48" s="559"/>
      <c r="HY48" s="574">
        <v>0</v>
      </c>
      <c r="HZ48" s="634">
        <v>0</v>
      </c>
      <c r="IA48" s="634">
        <v>0</v>
      </c>
      <c r="IB48" s="634">
        <v>0</v>
      </c>
      <c r="IC48" s="609">
        <v>0</v>
      </c>
      <c r="ID48" s="634">
        <v>0</v>
      </c>
      <c r="IE48" s="634">
        <v>0</v>
      </c>
      <c r="IF48" s="559"/>
      <c r="IG48" s="598">
        <v>0</v>
      </c>
    </row>
    <row r="49" spans="1:241" s="5" customFormat="1" ht="15" customHeight="1" x14ac:dyDescent="0.25">
      <c r="A49" s="33" t="s">
        <v>536</v>
      </c>
      <c r="B49" s="551"/>
      <c r="C49" s="551"/>
      <c r="D49" s="551"/>
      <c r="E49" s="566"/>
      <c r="F49" s="551">
        <v>0</v>
      </c>
      <c r="G49" s="551"/>
      <c r="H49" s="551"/>
      <c r="I49" s="574">
        <v>0</v>
      </c>
      <c r="J49" s="552"/>
      <c r="K49" s="552"/>
      <c r="L49" s="552"/>
      <c r="M49" s="566"/>
      <c r="N49" s="552">
        <v>0</v>
      </c>
      <c r="O49" s="552"/>
      <c r="P49" s="552"/>
      <c r="Q49" s="573">
        <v>0</v>
      </c>
      <c r="R49" s="552"/>
      <c r="S49" s="552"/>
      <c r="T49" s="552"/>
      <c r="U49" s="566"/>
      <c r="V49" s="552">
        <v>0</v>
      </c>
      <c r="W49" s="552"/>
      <c r="X49" s="552"/>
      <c r="Y49" s="573">
        <v>0</v>
      </c>
      <c r="Z49" s="552"/>
      <c r="AA49" s="552"/>
      <c r="AB49" s="552"/>
      <c r="AC49" s="566"/>
      <c r="AD49" s="552">
        <v>0</v>
      </c>
      <c r="AE49" s="552"/>
      <c r="AF49" s="552"/>
      <c r="AG49" s="573">
        <v>0</v>
      </c>
      <c r="AH49" s="552"/>
      <c r="AI49" s="552"/>
      <c r="AJ49" s="552"/>
      <c r="AK49" s="566"/>
      <c r="AL49" s="552">
        <v>0</v>
      </c>
      <c r="AM49" s="552"/>
      <c r="AN49" s="552"/>
      <c r="AO49" s="573">
        <v>0</v>
      </c>
      <c r="AP49" s="552"/>
      <c r="AQ49" s="552"/>
      <c r="AR49" s="552"/>
      <c r="AS49" s="566"/>
      <c r="AT49" s="552">
        <v>0</v>
      </c>
      <c r="AU49" s="552"/>
      <c r="AV49" s="552"/>
      <c r="AW49" s="573">
        <v>0</v>
      </c>
      <c r="AX49" s="552"/>
      <c r="AY49" s="552"/>
      <c r="AZ49" s="552"/>
      <c r="BA49" s="566"/>
      <c r="BB49" s="552">
        <v>0</v>
      </c>
      <c r="BC49" s="552"/>
      <c r="BD49" s="552"/>
      <c r="BE49" s="573">
        <v>0</v>
      </c>
      <c r="BF49" s="552"/>
      <c r="BG49" s="552"/>
      <c r="BH49" s="552"/>
      <c r="BI49" s="566"/>
      <c r="BJ49" s="552">
        <v>0</v>
      </c>
      <c r="BK49" s="552"/>
      <c r="BL49" s="552"/>
      <c r="BM49" s="573">
        <v>0</v>
      </c>
      <c r="BN49" s="552"/>
      <c r="BO49" s="552"/>
      <c r="BP49" s="552"/>
      <c r="BQ49" s="566"/>
      <c r="BR49" s="552">
        <v>0</v>
      </c>
      <c r="BS49" s="552"/>
      <c r="BT49" s="552"/>
      <c r="BU49" s="573">
        <v>0</v>
      </c>
      <c r="BV49" s="552"/>
      <c r="BW49" s="552"/>
      <c r="BX49" s="552"/>
      <c r="BY49" s="566"/>
      <c r="BZ49" s="552">
        <v>0</v>
      </c>
      <c r="CA49" s="552"/>
      <c r="CB49" s="552"/>
      <c r="CC49" s="573">
        <v>0</v>
      </c>
      <c r="CD49" s="552"/>
      <c r="CE49" s="552"/>
      <c r="CF49" s="552"/>
      <c r="CG49" s="566"/>
      <c r="CH49" s="552">
        <v>0</v>
      </c>
      <c r="CI49" s="552"/>
      <c r="CJ49" s="552"/>
      <c r="CK49" s="573">
        <v>0</v>
      </c>
      <c r="CL49" s="552"/>
      <c r="CM49" s="552"/>
      <c r="CN49" s="552"/>
      <c r="CO49" s="566"/>
      <c r="CP49" s="552">
        <v>0</v>
      </c>
      <c r="CQ49" s="552"/>
      <c r="CR49" s="552"/>
      <c r="CS49" s="573">
        <v>0</v>
      </c>
      <c r="CT49" s="552"/>
      <c r="CU49" s="552"/>
      <c r="CV49" s="552"/>
      <c r="CW49" s="566"/>
      <c r="CX49" s="552">
        <v>0</v>
      </c>
      <c r="CY49" s="552"/>
      <c r="CZ49" s="552"/>
      <c r="DA49" s="573">
        <v>0</v>
      </c>
      <c r="DB49" s="552"/>
      <c r="DC49" s="552"/>
      <c r="DD49" s="552"/>
      <c r="DE49" s="566"/>
      <c r="DF49" s="552">
        <v>0</v>
      </c>
      <c r="DG49" s="552"/>
      <c r="DH49" s="552"/>
      <c r="DI49" s="573">
        <v>0</v>
      </c>
      <c r="DJ49" s="552"/>
      <c r="DK49" s="552"/>
      <c r="DL49" s="552"/>
      <c r="DM49" s="566"/>
      <c r="DN49" s="552">
        <v>0</v>
      </c>
      <c r="DO49" s="552"/>
      <c r="DP49" s="552"/>
      <c r="DQ49" s="573">
        <v>0</v>
      </c>
      <c r="DR49" s="552"/>
      <c r="DS49" s="552"/>
      <c r="DT49" s="552"/>
      <c r="DU49" s="566"/>
      <c r="DV49" s="552">
        <v>0</v>
      </c>
      <c r="DW49" s="552"/>
      <c r="DX49" s="552"/>
      <c r="DY49" s="573">
        <v>0</v>
      </c>
      <c r="DZ49" s="552"/>
      <c r="EA49" s="552"/>
      <c r="EB49" s="552"/>
      <c r="EC49" s="566"/>
      <c r="ED49" s="552">
        <v>0</v>
      </c>
      <c r="EE49" s="552"/>
      <c r="EF49" s="552"/>
      <c r="EG49" s="573">
        <v>0</v>
      </c>
      <c r="EH49" s="536"/>
      <c r="EI49" s="551"/>
      <c r="EJ49" s="551"/>
      <c r="EK49" s="566"/>
      <c r="EL49" s="551">
        <v>0</v>
      </c>
      <c r="EM49" s="551"/>
      <c r="EN49" s="551"/>
      <c r="EO49" s="574">
        <v>0</v>
      </c>
      <c r="EP49" s="536"/>
      <c r="EQ49" s="551"/>
      <c r="ER49" s="551"/>
      <c r="ES49" s="566"/>
      <c r="ET49" s="551">
        <v>0</v>
      </c>
      <c r="EU49" s="551"/>
      <c r="EV49" s="551"/>
      <c r="EW49" s="574">
        <v>0</v>
      </c>
      <c r="EX49" s="536"/>
      <c r="EY49" s="551"/>
      <c r="EZ49" s="551"/>
      <c r="FA49" s="566"/>
      <c r="FB49" s="551">
        <v>0</v>
      </c>
      <c r="FC49" s="551"/>
      <c r="FD49" s="551"/>
      <c r="FE49" s="574">
        <v>0</v>
      </c>
      <c r="FF49" s="536"/>
      <c r="FG49" s="551"/>
      <c r="FH49" s="551"/>
      <c r="FI49" s="566"/>
      <c r="FJ49" s="551">
        <v>0</v>
      </c>
      <c r="FK49" s="551"/>
      <c r="FL49" s="551"/>
      <c r="FM49" s="574">
        <v>0</v>
      </c>
      <c r="FN49" s="536"/>
      <c r="FO49" s="551"/>
      <c r="FP49" s="551"/>
      <c r="FQ49" s="566"/>
      <c r="FR49" s="551">
        <v>0</v>
      </c>
      <c r="FS49" s="551"/>
      <c r="FT49" s="551"/>
      <c r="FU49" s="574">
        <v>0</v>
      </c>
      <c r="FV49" s="536"/>
      <c r="FW49" s="551"/>
      <c r="FX49" s="551"/>
      <c r="FY49" s="566"/>
      <c r="FZ49" s="551">
        <v>0</v>
      </c>
      <c r="GA49" s="551"/>
      <c r="GB49" s="551"/>
      <c r="GC49" s="574">
        <v>0</v>
      </c>
      <c r="GD49" s="536"/>
      <c r="GE49" s="551"/>
      <c r="GF49" s="551"/>
      <c r="GG49" s="566"/>
      <c r="GH49" s="551">
        <v>0</v>
      </c>
      <c r="GI49" s="551"/>
      <c r="GJ49" s="551"/>
      <c r="GK49" s="574">
        <v>0</v>
      </c>
      <c r="GL49" s="536"/>
      <c r="GM49" s="551"/>
      <c r="GN49" s="551"/>
      <c r="GO49" s="566"/>
      <c r="GP49" s="551">
        <v>0</v>
      </c>
      <c r="GQ49" s="551"/>
      <c r="GR49" s="551"/>
      <c r="GS49" s="574">
        <v>0</v>
      </c>
      <c r="GT49" s="536"/>
      <c r="GU49" s="551"/>
      <c r="GV49" s="551"/>
      <c r="GW49" s="566"/>
      <c r="GX49" s="551">
        <v>0</v>
      </c>
      <c r="GY49" s="551"/>
      <c r="GZ49" s="551"/>
      <c r="HA49" s="574">
        <v>0</v>
      </c>
      <c r="HB49" s="536"/>
      <c r="HC49" s="551"/>
      <c r="HD49" s="551"/>
      <c r="HE49" s="566"/>
      <c r="HF49" s="551">
        <v>0</v>
      </c>
      <c r="HG49" s="551"/>
      <c r="HH49" s="551"/>
      <c r="HI49" s="574">
        <v>0</v>
      </c>
      <c r="HJ49" s="536">
        <v>164851960</v>
      </c>
      <c r="HK49" s="551"/>
      <c r="HL49" s="551"/>
      <c r="HM49" s="566"/>
      <c r="HN49" s="551">
        <v>0</v>
      </c>
      <c r="HO49" s="551"/>
      <c r="HP49" s="551"/>
      <c r="HQ49" s="574">
        <v>-164851960</v>
      </c>
      <c r="HR49" s="538">
        <v>164851960</v>
      </c>
      <c r="HS49" s="538">
        <v>0</v>
      </c>
      <c r="HT49" s="538">
        <v>0</v>
      </c>
      <c r="HU49" s="538">
        <v>0</v>
      </c>
      <c r="HV49" s="559">
        <v>0</v>
      </c>
      <c r="HW49" s="538">
        <v>0</v>
      </c>
      <c r="HX49" s="559"/>
      <c r="HY49" s="574">
        <v>-164851960</v>
      </c>
      <c r="HZ49" s="634">
        <v>164851960</v>
      </c>
      <c r="IA49" s="634">
        <v>525306421</v>
      </c>
      <c r="IB49" s="634">
        <v>0</v>
      </c>
      <c r="IC49" s="609">
        <v>0</v>
      </c>
      <c r="ID49" s="634">
        <v>0</v>
      </c>
      <c r="IE49" s="634">
        <v>0</v>
      </c>
      <c r="IF49" s="559"/>
      <c r="IG49" s="598">
        <v>360454461</v>
      </c>
    </row>
    <row r="50" spans="1:241" s="5" customFormat="1" ht="15" customHeight="1" x14ac:dyDescent="0.25">
      <c r="A50" s="33" t="s">
        <v>537</v>
      </c>
      <c r="B50" s="551"/>
      <c r="C50" s="551"/>
      <c r="D50" s="551"/>
      <c r="E50" s="566"/>
      <c r="F50" s="551">
        <v>0</v>
      </c>
      <c r="G50" s="551"/>
      <c r="H50" s="551"/>
      <c r="I50" s="551"/>
      <c r="J50" s="552"/>
      <c r="K50" s="552"/>
      <c r="L50" s="552"/>
      <c r="M50" s="566"/>
      <c r="N50" s="552">
        <v>0</v>
      </c>
      <c r="O50" s="552"/>
      <c r="P50" s="552"/>
      <c r="Q50" s="552"/>
      <c r="R50" s="552"/>
      <c r="S50" s="552"/>
      <c r="T50" s="552"/>
      <c r="U50" s="566"/>
      <c r="V50" s="552">
        <v>0</v>
      </c>
      <c r="W50" s="552"/>
      <c r="X50" s="552"/>
      <c r="Y50" s="552"/>
      <c r="Z50" s="552"/>
      <c r="AA50" s="552"/>
      <c r="AB50" s="552"/>
      <c r="AC50" s="566"/>
      <c r="AD50" s="552">
        <v>0</v>
      </c>
      <c r="AE50" s="552"/>
      <c r="AF50" s="552"/>
      <c r="AG50" s="552"/>
      <c r="AH50" s="552"/>
      <c r="AI50" s="552"/>
      <c r="AJ50" s="552"/>
      <c r="AK50" s="566"/>
      <c r="AL50" s="552">
        <v>0</v>
      </c>
      <c r="AM50" s="552"/>
      <c r="AN50" s="552"/>
      <c r="AO50" s="552"/>
      <c r="AP50" s="552"/>
      <c r="AQ50" s="552"/>
      <c r="AR50" s="552"/>
      <c r="AS50" s="566"/>
      <c r="AT50" s="552">
        <v>0</v>
      </c>
      <c r="AU50" s="552"/>
      <c r="AV50" s="552"/>
      <c r="AW50" s="552"/>
      <c r="AX50" s="552"/>
      <c r="AY50" s="552"/>
      <c r="AZ50" s="552"/>
      <c r="BA50" s="566"/>
      <c r="BB50" s="552">
        <v>0</v>
      </c>
      <c r="BC50" s="552"/>
      <c r="BD50" s="552"/>
      <c r="BE50" s="552"/>
      <c r="BF50" s="552"/>
      <c r="BG50" s="552"/>
      <c r="BH50" s="552"/>
      <c r="BI50" s="566"/>
      <c r="BJ50" s="552">
        <v>0</v>
      </c>
      <c r="BK50" s="552"/>
      <c r="BL50" s="552"/>
      <c r="BM50" s="552"/>
      <c r="BN50" s="552"/>
      <c r="BO50" s="552"/>
      <c r="BP50" s="552"/>
      <c r="BQ50" s="566"/>
      <c r="BR50" s="552">
        <v>0</v>
      </c>
      <c r="BS50" s="552"/>
      <c r="BT50" s="552"/>
      <c r="BU50" s="552"/>
      <c r="BV50" s="552"/>
      <c r="BW50" s="552"/>
      <c r="BX50" s="552"/>
      <c r="BY50" s="566"/>
      <c r="BZ50" s="552">
        <v>0</v>
      </c>
      <c r="CA50" s="552"/>
      <c r="CB50" s="552"/>
      <c r="CC50" s="552"/>
      <c r="CD50" s="552"/>
      <c r="CE50" s="552"/>
      <c r="CF50" s="552"/>
      <c r="CG50" s="566"/>
      <c r="CH50" s="552">
        <v>0</v>
      </c>
      <c r="CI50" s="552"/>
      <c r="CJ50" s="552"/>
      <c r="CK50" s="552"/>
      <c r="CL50" s="552"/>
      <c r="CM50" s="552"/>
      <c r="CN50" s="552"/>
      <c r="CO50" s="566"/>
      <c r="CP50" s="552">
        <v>0</v>
      </c>
      <c r="CQ50" s="552"/>
      <c r="CR50" s="552"/>
      <c r="CS50" s="552"/>
      <c r="CT50" s="552"/>
      <c r="CU50" s="552"/>
      <c r="CV50" s="552"/>
      <c r="CW50" s="566"/>
      <c r="CX50" s="552">
        <v>0</v>
      </c>
      <c r="CY50" s="552"/>
      <c r="CZ50" s="552"/>
      <c r="DA50" s="552"/>
      <c r="DB50" s="552"/>
      <c r="DC50" s="552"/>
      <c r="DD50" s="552"/>
      <c r="DE50" s="566"/>
      <c r="DF50" s="552">
        <v>0</v>
      </c>
      <c r="DG50" s="552"/>
      <c r="DH50" s="552"/>
      <c r="DI50" s="552"/>
      <c r="DJ50" s="552"/>
      <c r="DK50" s="552"/>
      <c r="DL50" s="552"/>
      <c r="DM50" s="566"/>
      <c r="DN50" s="552">
        <v>0</v>
      </c>
      <c r="DO50" s="552"/>
      <c r="DP50" s="552"/>
      <c r="DQ50" s="552"/>
      <c r="DR50" s="552"/>
      <c r="DS50" s="552"/>
      <c r="DT50" s="552"/>
      <c r="DU50" s="566"/>
      <c r="DV50" s="552">
        <v>0</v>
      </c>
      <c r="DW50" s="552"/>
      <c r="DX50" s="552"/>
      <c r="DY50" s="552"/>
      <c r="DZ50" s="552"/>
      <c r="EA50" s="552"/>
      <c r="EB50" s="552"/>
      <c r="EC50" s="566"/>
      <c r="ED50" s="552">
        <v>0</v>
      </c>
      <c r="EE50" s="552"/>
      <c r="EF50" s="552"/>
      <c r="EG50" s="552"/>
      <c r="EH50" s="536"/>
      <c r="EI50" s="551"/>
      <c r="EJ50" s="551"/>
      <c r="EK50" s="566"/>
      <c r="EL50" s="551">
        <v>0</v>
      </c>
      <c r="EM50" s="551"/>
      <c r="EN50" s="551"/>
      <c r="EO50" s="551"/>
      <c r="EP50" s="536"/>
      <c r="EQ50" s="551"/>
      <c r="ER50" s="551"/>
      <c r="ES50" s="566"/>
      <c r="ET50" s="551">
        <v>0</v>
      </c>
      <c r="EU50" s="551"/>
      <c r="EV50" s="551"/>
      <c r="EW50" s="551"/>
      <c r="EX50" s="536"/>
      <c r="EY50" s="551"/>
      <c r="EZ50" s="551"/>
      <c r="FA50" s="566"/>
      <c r="FB50" s="551">
        <v>0</v>
      </c>
      <c r="FC50" s="551"/>
      <c r="FD50" s="551"/>
      <c r="FE50" s="551"/>
      <c r="FF50" s="536"/>
      <c r="FG50" s="551"/>
      <c r="FH50" s="551"/>
      <c r="FI50" s="566"/>
      <c r="FJ50" s="551">
        <v>0</v>
      </c>
      <c r="FK50" s="551"/>
      <c r="FL50" s="551"/>
      <c r="FM50" s="551"/>
      <c r="FN50" s="536"/>
      <c r="FO50" s="551"/>
      <c r="FP50" s="551"/>
      <c r="FQ50" s="566"/>
      <c r="FR50" s="551">
        <v>0</v>
      </c>
      <c r="FS50" s="551"/>
      <c r="FT50" s="551"/>
      <c r="FU50" s="551"/>
      <c r="FV50" s="536"/>
      <c r="FW50" s="551"/>
      <c r="FX50" s="551"/>
      <c r="FY50" s="566"/>
      <c r="FZ50" s="551">
        <v>0</v>
      </c>
      <c r="GA50" s="551"/>
      <c r="GB50" s="551"/>
      <c r="GC50" s="551"/>
      <c r="GD50" s="536"/>
      <c r="GE50" s="551"/>
      <c r="GF50" s="551"/>
      <c r="GG50" s="566"/>
      <c r="GH50" s="551">
        <v>0</v>
      </c>
      <c r="GI50" s="551"/>
      <c r="GJ50" s="551"/>
      <c r="GK50" s="551"/>
      <c r="GL50" s="536"/>
      <c r="GM50" s="551"/>
      <c r="GN50" s="551"/>
      <c r="GO50" s="566"/>
      <c r="GP50" s="551">
        <v>0</v>
      </c>
      <c r="GQ50" s="551"/>
      <c r="GR50" s="551"/>
      <c r="GS50" s="551"/>
      <c r="GT50" s="536"/>
      <c r="GU50" s="551"/>
      <c r="GV50" s="551"/>
      <c r="GW50" s="566"/>
      <c r="GX50" s="551">
        <v>0</v>
      </c>
      <c r="GY50" s="551"/>
      <c r="GZ50" s="551"/>
      <c r="HA50" s="551"/>
      <c r="HB50" s="536"/>
      <c r="HC50" s="551"/>
      <c r="HD50" s="551"/>
      <c r="HE50" s="566"/>
      <c r="HF50" s="551">
        <v>0</v>
      </c>
      <c r="HG50" s="551"/>
      <c r="HH50" s="551"/>
      <c r="HI50" s="551"/>
      <c r="HJ50" s="536"/>
      <c r="HK50" s="551"/>
      <c r="HL50" s="551"/>
      <c r="HM50" s="566"/>
      <c r="HN50" s="551">
        <v>0</v>
      </c>
      <c r="HO50" s="551"/>
      <c r="HP50" s="551"/>
      <c r="HQ50" s="551"/>
      <c r="HR50" s="538">
        <v>0</v>
      </c>
      <c r="HS50" s="538">
        <v>0</v>
      </c>
      <c r="HT50" s="538">
        <v>0</v>
      </c>
      <c r="HU50" s="538">
        <v>0</v>
      </c>
      <c r="HV50" s="559">
        <v>0</v>
      </c>
      <c r="HW50" s="538">
        <v>0</v>
      </c>
      <c r="HX50" s="559"/>
      <c r="HY50" s="551"/>
      <c r="HZ50" s="559"/>
      <c r="IA50" s="559"/>
      <c r="IB50" s="559"/>
      <c r="IC50" s="609"/>
      <c r="ID50" s="559"/>
      <c r="IE50" s="559"/>
      <c r="IF50" s="559"/>
      <c r="IG50" s="615"/>
    </row>
    <row r="51" spans="1:241" s="119" customFormat="1" ht="15" customHeight="1" thickBot="1" x14ac:dyDescent="0.25">
      <c r="A51" s="855" t="s">
        <v>676</v>
      </c>
      <c r="B51" s="613">
        <v>0</v>
      </c>
      <c r="C51" s="613">
        <v>0</v>
      </c>
      <c r="D51" s="613">
        <v>0</v>
      </c>
      <c r="E51" s="613">
        <v>0</v>
      </c>
      <c r="F51" s="613">
        <v>0</v>
      </c>
      <c r="G51" s="613">
        <v>0</v>
      </c>
      <c r="H51" s="613"/>
      <c r="I51" s="613">
        <v>0</v>
      </c>
      <c r="J51" s="613">
        <v>0</v>
      </c>
      <c r="K51" s="613">
        <v>2854264</v>
      </c>
      <c r="L51" s="613">
        <v>0</v>
      </c>
      <c r="M51" s="613">
        <v>0</v>
      </c>
      <c r="N51" s="613">
        <v>0</v>
      </c>
      <c r="O51" s="613">
        <v>0</v>
      </c>
      <c r="P51" s="613"/>
      <c r="Q51" s="613">
        <v>2854264</v>
      </c>
      <c r="R51" s="613">
        <v>0</v>
      </c>
      <c r="S51" s="613">
        <v>0</v>
      </c>
      <c r="T51" s="613">
        <v>0</v>
      </c>
      <c r="U51" s="613">
        <v>0</v>
      </c>
      <c r="V51" s="613">
        <v>0</v>
      </c>
      <c r="W51" s="613">
        <v>0</v>
      </c>
      <c r="X51" s="613"/>
      <c r="Y51" s="613">
        <v>0</v>
      </c>
      <c r="Z51" s="613">
        <v>0</v>
      </c>
      <c r="AA51" s="613">
        <v>2037833700</v>
      </c>
      <c r="AB51" s="613">
        <v>0</v>
      </c>
      <c r="AC51" s="613">
        <v>0</v>
      </c>
      <c r="AD51" s="613">
        <v>0</v>
      </c>
      <c r="AE51" s="613">
        <v>0</v>
      </c>
      <c r="AF51" s="613"/>
      <c r="AG51" s="613">
        <v>2037833700</v>
      </c>
      <c r="AH51" s="613">
        <v>0</v>
      </c>
      <c r="AI51" s="613">
        <v>0</v>
      </c>
      <c r="AJ51" s="613">
        <v>0</v>
      </c>
      <c r="AK51" s="613">
        <v>0</v>
      </c>
      <c r="AL51" s="613">
        <v>0</v>
      </c>
      <c r="AM51" s="613">
        <v>0</v>
      </c>
      <c r="AN51" s="613"/>
      <c r="AO51" s="613">
        <v>0</v>
      </c>
      <c r="AP51" s="613">
        <v>0</v>
      </c>
      <c r="AQ51" s="613">
        <v>0</v>
      </c>
      <c r="AR51" s="613">
        <v>0</v>
      </c>
      <c r="AS51" s="613">
        <v>0</v>
      </c>
      <c r="AT51" s="613">
        <v>0</v>
      </c>
      <c r="AU51" s="613">
        <v>0</v>
      </c>
      <c r="AV51" s="613"/>
      <c r="AW51" s="613">
        <v>0</v>
      </c>
      <c r="AX51" s="613">
        <v>0</v>
      </c>
      <c r="AY51" s="613">
        <v>0</v>
      </c>
      <c r="AZ51" s="613">
        <v>0</v>
      </c>
      <c r="BA51" s="613">
        <v>0</v>
      </c>
      <c r="BB51" s="613">
        <v>0</v>
      </c>
      <c r="BC51" s="613">
        <v>0</v>
      </c>
      <c r="BD51" s="613"/>
      <c r="BE51" s="613">
        <v>0</v>
      </c>
      <c r="BF51" s="613">
        <v>0</v>
      </c>
      <c r="BG51" s="613">
        <v>0</v>
      </c>
      <c r="BH51" s="613">
        <v>0</v>
      </c>
      <c r="BI51" s="613">
        <v>0</v>
      </c>
      <c r="BJ51" s="613">
        <v>0</v>
      </c>
      <c r="BK51" s="613">
        <v>0</v>
      </c>
      <c r="BL51" s="613"/>
      <c r="BM51" s="613">
        <v>0</v>
      </c>
      <c r="BN51" s="613">
        <v>0</v>
      </c>
      <c r="BO51" s="613">
        <v>0</v>
      </c>
      <c r="BP51" s="613">
        <v>0</v>
      </c>
      <c r="BQ51" s="613">
        <v>0</v>
      </c>
      <c r="BR51" s="613">
        <v>0</v>
      </c>
      <c r="BS51" s="613">
        <v>0</v>
      </c>
      <c r="BT51" s="613"/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613">
        <v>0</v>
      </c>
      <c r="CA51" s="613">
        <v>0</v>
      </c>
      <c r="CB51" s="613"/>
      <c r="CC51" s="613">
        <v>0</v>
      </c>
      <c r="CD51" s="613">
        <v>0</v>
      </c>
      <c r="CE51" s="613">
        <v>0</v>
      </c>
      <c r="CF51" s="613">
        <v>0</v>
      </c>
      <c r="CG51" s="613">
        <v>0</v>
      </c>
      <c r="CH51" s="613">
        <v>0</v>
      </c>
      <c r="CI51" s="613">
        <v>0</v>
      </c>
      <c r="CJ51" s="613"/>
      <c r="CK51" s="613">
        <v>0</v>
      </c>
      <c r="CL51" s="613">
        <v>0</v>
      </c>
      <c r="CM51" s="613">
        <v>0</v>
      </c>
      <c r="CN51" s="613">
        <v>0</v>
      </c>
      <c r="CO51" s="613">
        <v>0</v>
      </c>
      <c r="CP51" s="613">
        <v>0</v>
      </c>
      <c r="CQ51" s="613">
        <v>0</v>
      </c>
      <c r="CR51" s="613"/>
      <c r="CS51" s="613">
        <v>0</v>
      </c>
      <c r="CT51" s="613">
        <v>0</v>
      </c>
      <c r="CU51" s="613">
        <v>0</v>
      </c>
      <c r="CV51" s="613">
        <v>0</v>
      </c>
      <c r="CW51" s="613">
        <v>0</v>
      </c>
      <c r="CX51" s="613">
        <v>0</v>
      </c>
      <c r="CY51" s="613">
        <v>0</v>
      </c>
      <c r="CZ51" s="613"/>
      <c r="DA51" s="613">
        <v>0</v>
      </c>
      <c r="DB51" s="613">
        <v>0</v>
      </c>
      <c r="DC51" s="613">
        <v>0</v>
      </c>
      <c r="DD51" s="613">
        <v>0</v>
      </c>
      <c r="DE51" s="613">
        <v>0</v>
      </c>
      <c r="DF51" s="613">
        <v>0</v>
      </c>
      <c r="DG51" s="613">
        <v>0</v>
      </c>
      <c r="DH51" s="613"/>
      <c r="DI51" s="613">
        <v>0</v>
      </c>
      <c r="DJ51" s="613">
        <v>0</v>
      </c>
      <c r="DK51" s="613">
        <v>0</v>
      </c>
      <c r="DL51" s="613">
        <v>0</v>
      </c>
      <c r="DM51" s="613">
        <v>0</v>
      </c>
      <c r="DN51" s="613">
        <v>0</v>
      </c>
      <c r="DO51" s="613">
        <v>0</v>
      </c>
      <c r="DP51" s="613"/>
      <c r="DQ51" s="613">
        <v>0</v>
      </c>
      <c r="DR51" s="613">
        <v>0</v>
      </c>
      <c r="DS51" s="613">
        <v>0</v>
      </c>
      <c r="DT51" s="613">
        <v>0</v>
      </c>
      <c r="DU51" s="613">
        <v>0</v>
      </c>
      <c r="DV51" s="613">
        <v>0</v>
      </c>
      <c r="DW51" s="613">
        <v>0</v>
      </c>
      <c r="DX51" s="613"/>
      <c r="DY51" s="613">
        <v>0</v>
      </c>
      <c r="DZ51" s="613">
        <v>0</v>
      </c>
      <c r="EA51" s="613">
        <v>0</v>
      </c>
      <c r="EB51" s="613">
        <v>0</v>
      </c>
      <c r="EC51" s="613">
        <v>0</v>
      </c>
      <c r="ED51" s="613">
        <v>0</v>
      </c>
      <c r="EE51" s="613">
        <v>0</v>
      </c>
      <c r="EF51" s="613"/>
      <c r="EG51" s="613">
        <v>0</v>
      </c>
      <c r="EH51" s="613">
        <v>0</v>
      </c>
      <c r="EI51" s="613">
        <v>0</v>
      </c>
      <c r="EJ51" s="613">
        <v>0</v>
      </c>
      <c r="EK51" s="613">
        <v>0</v>
      </c>
      <c r="EL51" s="613">
        <v>0</v>
      </c>
      <c r="EM51" s="613">
        <v>0</v>
      </c>
      <c r="EN51" s="613"/>
      <c r="EO51" s="613">
        <v>0</v>
      </c>
      <c r="EP51" s="613">
        <v>0</v>
      </c>
      <c r="EQ51" s="613">
        <v>0</v>
      </c>
      <c r="ER51" s="613">
        <v>0</v>
      </c>
      <c r="ES51" s="613">
        <v>0</v>
      </c>
      <c r="ET51" s="613">
        <v>0</v>
      </c>
      <c r="EU51" s="613">
        <v>0</v>
      </c>
      <c r="EV51" s="613"/>
      <c r="EW51" s="613">
        <v>0</v>
      </c>
      <c r="EX51" s="613">
        <v>0</v>
      </c>
      <c r="EY51" s="613">
        <v>0</v>
      </c>
      <c r="EZ51" s="613">
        <v>0</v>
      </c>
      <c r="FA51" s="613">
        <v>0</v>
      </c>
      <c r="FB51" s="613">
        <v>0</v>
      </c>
      <c r="FC51" s="613">
        <v>0</v>
      </c>
      <c r="FD51" s="613"/>
      <c r="FE51" s="613">
        <v>0</v>
      </c>
      <c r="FF51" s="613">
        <v>0</v>
      </c>
      <c r="FG51" s="613">
        <v>0</v>
      </c>
      <c r="FH51" s="613">
        <v>0</v>
      </c>
      <c r="FI51" s="613">
        <v>0</v>
      </c>
      <c r="FJ51" s="613">
        <v>0</v>
      </c>
      <c r="FK51" s="613">
        <v>0</v>
      </c>
      <c r="FL51" s="613"/>
      <c r="FM51" s="613">
        <v>0</v>
      </c>
      <c r="FN51" s="613">
        <v>0</v>
      </c>
      <c r="FO51" s="613">
        <v>0</v>
      </c>
      <c r="FP51" s="613">
        <v>0</v>
      </c>
      <c r="FQ51" s="613">
        <v>0</v>
      </c>
      <c r="FR51" s="613">
        <v>0</v>
      </c>
      <c r="FS51" s="613">
        <v>0</v>
      </c>
      <c r="FT51" s="613"/>
      <c r="FU51" s="613">
        <v>0</v>
      </c>
      <c r="FV51" s="613">
        <v>0</v>
      </c>
      <c r="FW51" s="613">
        <v>0</v>
      </c>
      <c r="FX51" s="613">
        <v>0</v>
      </c>
      <c r="FY51" s="613">
        <v>0</v>
      </c>
      <c r="FZ51" s="613">
        <v>0</v>
      </c>
      <c r="GA51" s="613">
        <v>0</v>
      </c>
      <c r="GB51" s="613"/>
      <c r="GC51" s="613">
        <v>0</v>
      </c>
      <c r="GD51" s="613">
        <v>0</v>
      </c>
      <c r="GE51" s="613">
        <v>0</v>
      </c>
      <c r="GF51" s="613">
        <v>0</v>
      </c>
      <c r="GG51" s="613">
        <v>0</v>
      </c>
      <c r="GH51" s="613">
        <v>0</v>
      </c>
      <c r="GI51" s="613">
        <v>0</v>
      </c>
      <c r="GJ51" s="613"/>
      <c r="GK51" s="613">
        <v>0</v>
      </c>
      <c r="GL51" s="613">
        <v>0</v>
      </c>
      <c r="GM51" s="613">
        <v>0</v>
      </c>
      <c r="GN51" s="613">
        <v>0</v>
      </c>
      <c r="GO51" s="613">
        <v>0</v>
      </c>
      <c r="GP51" s="613">
        <v>0</v>
      </c>
      <c r="GQ51" s="613">
        <v>0</v>
      </c>
      <c r="GR51" s="613"/>
      <c r="GS51" s="613">
        <v>0</v>
      </c>
      <c r="GT51" s="613">
        <v>0</v>
      </c>
      <c r="GU51" s="613">
        <v>0</v>
      </c>
      <c r="GV51" s="613">
        <v>0</v>
      </c>
      <c r="GW51" s="613">
        <v>0</v>
      </c>
      <c r="GX51" s="613">
        <v>0</v>
      </c>
      <c r="GY51" s="613">
        <v>0</v>
      </c>
      <c r="GZ51" s="613"/>
      <c r="HA51" s="613">
        <v>0</v>
      </c>
      <c r="HB51" s="613">
        <v>0</v>
      </c>
      <c r="HC51" s="613">
        <v>0</v>
      </c>
      <c r="HD51" s="613">
        <v>0</v>
      </c>
      <c r="HE51" s="613">
        <v>0</v>
      </c>
      <c r="HF51" s="613">
        <v>0</v>
      </c>
      <c r="HG51" s="613">
        <v>0</v>
      </c>
      <c r="HH51" s="613"/>
      <c r="HI51" s="613">
        <v>0</v>
      </c>
      <c r="HJ51" s="613">
        <v>6710162490</v>
      </c>
      <c r="HK51" s="613">
        <v>0</v>
      </c>
      <c r="HL51" s="613">
        <v>0</v>
      </c>
      <c r="HM51" s="613">
        <v>0</v>
      </c>
      <c r="HN51" s="613">
        <v>0</v>
      </c>
      <c r="HO51" s="613">
        <v>0</v>
      </c>
      <c r="HP51" s="613"/>
      <c r="HQ51" s="613">
        <v>-6710162490</v>
      </c>
      <c r="HR51" s="613">
        <v>6710162490</v>
      </c>
      <c r="HS51" s="613">
        <v>2040687964</v>
      </c>
      <c r="HT51" s="613">
        <v>0</v>
      </c>
      <c r="HU51" s="613">
        <v>0</v>
      </c>
      <c r="HV51" s="613">
        <v>0</v>
      </c>
      <c r="HW51" s="613">
        <v>0</v>
      </c>
      <c r="HX51" s="613"/>
      <c r="HY51" s="613">
        <v>-4669474526</v>
      </c>
      <c r="HZ51" s="613">
        <v>6710162490</v>
      </c>
      <c r="IA51" s="613">
        <v>10293206194</v>
      </c>
      <c r="IB51" s="613">
        <v>0</v>
      </c>
      <c r="IC51" s="613">
        <v>0</v>
      </c>
      <c r="ID51" s="613">
        <v>0</v>
      </c>
      <c r="IE51" s="613">
        <v>0</v>
      </c>
      <c r="IF51" s="613"/>
      <c r="IG51" s="613">
        <v>3583043704</v>
      </c>
    </row>
    <row r="52" spans="1:241" s="1321" customFormat="1" ht="23.25" customHeight="1" thickBot="1" x14ac:dyDescent="0.25">
      <c r="A52" s="1319" t="s">
        <v>215</v>
      </c>
      <c r="B52" s="1318">
        <v>0</v>
      </c>
      <c r="C52" s="1318">
        <v>992233000</v>
      </c>
      <c r="D52" s="1318">
        <v>0</v>
      </c>
      <c r="E52" s="1318">
        <v>0</v>
      </c>
      <c r="F52" s="1318">
        <v>0</v>
      </c>
      <c r="G52" s="1318">
        <v>0</v>
      </c>
      <c r="H52" s="1318"/>
      <c r="I52" s="1318">
        <v>992233000</v>
      </c>
      <c r="J52" s="1318">
        <v>0</v>
      </c>
      <c r="K52" s="1318">
        <v>38816609</v>
      </c>
      <c r="L52" s="1318">
        <v>0</v>
      </c>
      <c r="M52" s="1318">
        <v>0</v>
      </c>
      <c r="N52" s="1318">
        <v>0</v>
      </c>
      <c r="O52" s="1318">
        <v>0</v>
      </c>
      <c r="P52" s="1318"/>
      <c r="Q52" s="1318">
        <v>38816609</v>
      </c>
      <c r="R52" s="1318">
        <v>0</v>
      </c>
      <c r="S52" s="1318">
        <v>0</v>
      </c>
      <c r="T52" s="1318">
        <v>0</v>
      </c>
      <c r="U52" s="1318">
        <v>0</v>
      </c>
      <c r="V52" s="1318">
        <v>0</v>
      </c>
      <c r="W52" s="1318">
        <v>0</v>
      </c>
      <c r="X52" s="1318"/>
      <c r="Y52" s="1318">
        <v>0</v>
      </c>
      <c r="Z52" s="1318">
        <v>0</v>
      </c>
      <c r="AA52" s="1318">
        <v>2124193700</v>
      </c>
      <c r="AB52" s="1318">
        <v>0</v>
      </c>
      <c r="AC52" s="1318">
        <v>0</v>
      </c>
      <c r="AD52" s="1318">
        <v>0</v>
      </c>
      <c r="AE52" s="1318">
        <v>0</v>
      </c>
      <c r="AF52" s="1318"/>
      <c r="AG52" s="1318">
        <v>2124193700</v>
      </c>
      <c r="AH52" s="1318">
        <v>0</v>
      </c>
      <c r="AI52" s="1318">
        <v>18888342</v>
      </c>
      <c r="AJ52" s="1318">
        <v>0</v>
      </c>
      <c r="AK52" s="1318">
        <v>0</v>
      </c>
      <c r="AL52" s="1318">
        <v>0</v>
      </c>
      <c r="AM52" s="1318">
        <v>0</v>
      </c>
      <c r="AN52" s="1318"/>
      <c r="AO52" s="1318">
        <v>18888342</v>
      </c>
      <c r="AP52" s="1318">
        <v>0</v>
      </c>
      <c r="AQ52" s="1318">
        <v>528088025</v>
      </c>
      <c r="AR52" s="1318">
        <v>0</v>
      </c>
      <c r="AS52" s="1318">
        <v>0</v>
      </c>
      <c r="AT52" s="1318">
        <v>0</v>
      </c>
      <c r="AU52" s="1318">
        <v>0</v>
      </c>
      <c r="AV52" s="1318"/>
      <c r="AW52" s="1318">
        <v>528088025</v>
      </c>
      <c r="AX52" s="1318">
        <v>0</v>
      </c>
      <c r="AY52" s="1318">
        <v>75375145</v>
      </c>
      <c r="AZ52" s="1318">
        <v>0</v>
      </c>
      <c r="BA52" s="1318">
        <v>0</v>
      </c>
      <c r="BB52" s="1318">
        <v>0</v>
      </c>
      <c r="BC52" s="1318">
        <v>0</v>
      </c>
      <c r="BD52" s="1318"/>
      <c r="BE52" s="1318">
        <v>75375145</v>
      </c>
      <c r="BF52" s="1318">
        <v>0</v>
      </c>
      <c r="BG52" s="1318">
        <v>0</v>
      </c>
      <c r="BH52" s="1318">
        <v>0</v>
      </c>
      <c r="BI52" s="1318">
        <v>0</v>
      </c>
      <c r="BJ52" s="1318">
        <v>0</v>
      </c>
      <c r="BK52" s="1318">
        <v>0</v>
      </c>
      <c r="BL52" s="1318"/>
      <c r="BM52" s="1318">
        <v>0</v>
      </c>
      <c r="BN52" s="1318">
        <v>0</v>
      </c>
      <c r="BO52" s="1318">
        <v>461950000</v>
      </c>
      <c r="BP52" s="1318">
        <v>0</v>
      </c>
      <c r="BQ52" s="1318">
        <v>0</v>
      </c>
      <c r="BR52" s="1318">
        <v>0</v>
      </c>
      <c r="BS52" s="1318">
        <v>0</v>
      </c>
      <c r="BT52" s="1318"/>
      <c r="BU52" s="1318">
        <v>461950000</v>
      </c>
      <c r="BV52" s="1318">
        <v>0</v>
      </c>
      <c r="BW52" s="1318">
        <v>6825001</v>
      </c>
      <c r="BX52" s="1318">
        <v>0</v>
      </c>
      <c r="BY52" s="1318">
        <v>0</v>
      </c>
      <c r="BZ52" s="1318">
        <v>0</v>
      </c>
      <c r="CA52" s="1318">
        <v>0</v>
      </c>
      <c r="CB52" s="1318"/>
      <c r="CC52" s="1318">
        <v>6825001</v>
      </c>
      <c r="CD52" s="1318">
        <v>0</v>
      </c>
      <c r="CE52" s="1318">
        <v>50000000</v>
      </c>
      <c r="CF52" s="1318">
        <v>0</v>
      </c>
      <c r="CG52" s="1318">
        <v>0</v>
      </c>
      <c r="CH52" s="1318">
        <v>0</v>
      </c>
      <c r="CI52" s="1318">
        <v>0</v>
      </c>
      <c r="CJ52" s="1318"/>
      <c r="CK52" s="1318">
        <v>50000000</v>
      </c>
      <c r="CL52" s="1318">
        <v>0</v>
      </c>
      <c r="CM52" s="1318">
        <v>1074346</v>
      </c>
      <c r="CN52" s="1318">
        <v>0</v>
      </c>
      <c r="CO52" s="1318">
        <v>0</v>
      </c>
      <c r="CP52" s="1318">
        <v>0</v>
      </c>
      <c r="CQ52" s="1318">
        <v>0</v>
      </c>
      <c r="CR52" s="1318"/>
      <c r="CS52" s="1318">
        <v>1074346</v>
      </c>
      <c r="CT52" s="1318">
        <v>0</v>
      </c>
      <c r="CU52" s="1318">
        <v>0</v>
      </c>
      <c r="CV52" s="1318">
        <v>0</v>
      </c>
      <c r="CW52" s="1318">
        <v>0</v>
      </c>
      <c r="CX52" s="1318">
        <v>0</v>
      </c>
      <c r="CY52" s="1318">
        <v>0</v>
      </c>
      <c r="CZ52" s="1318"/>
      <c r="DA52" s="1318">
        <v>0</v>
      </c>
      <c r="DB52" s="1318">
        <v>0</v>
      </c>
      <c r="DC52" s="1318">
        <v>0</v>
      </c>
      <c r="DD52" s="1318">
        <v>117920000</v>
      </c>
      <c r="DE52" s="1318">
        <v>0</v>
      </c>
      <c r="DF52" s="1318">
        <v>117920000</v>
      </c>
      <c r="DG52" s="1318">
        <v>0</v>
      </c>
      <c r="DH52" s="1318"/>
      <c r="DI52" s="1318">
        <v>0</v>
      </c>
      <c r="DJ52" s="1318">
        <v>0</v>
      </c>
      <c r="DK52" s="1318">
        <v>0</v>
      </c>
      <c r="DL52" s="1318">
        <v>0</v>
      </c>
      <c r="DM52" s="1318">
        <v>0</v>
      </c>
      <c r="DN52" s="1318">
        <v>0</v>
      </c>
      <c r="DO52" s="1318">
        <v>0</v>
      </c>
      <c r="DP52" s="1318"/>
      <c r="DQ52" s="1318">
        <v>0</v>
      </c>
      <c r="DR52" s="1318">
        <v>0</v>
      </c>
      <c r="DS52" s="1318">
        <v>0</v>
      </c>
      <c r="DT52" s="1318">
        <v>0</v>
      </c>
      <c r="DU52" s="1318">
        <v>0</v>
      </c>
      <c r="DV52" s="1318">
        <v>0</v>
      </c>
      <c r="DW52" s="1318">
        <v>0</v>
      </c>
      <c r="DX52" s="1318"/>
      <c r="DY52" s="1318">
        <v>0</v>
      </c>
      <c r="DZ52" s="1318">
        <v>0</v>
      </c>
      <c r="EA52" s="1318">
        <v>0</v>
      </c>
      <c r="EB52" s="1318">
        <v>0</v>
      </c>
      <c r="EC52" s="1318">
        <v>0</v>
      </c>
      <c r="ED52" s="1318">
        <v>0</v>
      </c>
      <c r="EE52" s="1318">
        <v>0</v>
      </c>
      <c r="EF52" s="1318"/>
      <c r="EG52" s="1318">
        <v>0</v>
      </c>
      <c r="EH52" s="1318">
        <v>0</v>
      </c>
      <c r="EI52" s="1318">
        <v>0</v>
      </c>
      <c r="EJ52" s="1318">
        <v>0</v>
      </c>
      <c r="EK52" s="1318">
        <v>0</v>
      </c>
      <c r="EL52" s="1318">
        <v>0</v>
      </c>
      <c r="EM52" s="1318">
        <v>0</v>
      </c>
      <c r="EN52" s="1318"/>
      <c r="EO52" s="1318">
        <v>0</v>
      </c>
      <c r="EP52" s="1318">
        <v>0</v>
      </c>
      <c r="EQ52" s="1318">
        <v>0</v>
      </c>
      <c r="ER52" s="1318">
        <v>0</v>
      </c>
      <c r="ES52" s="1318">
        <v>0</v>
      </c>
      <c r="ET52" s="1318">
        <v>0</v>
      </c>
      <c r="EU52" s="1318">
        <v>0</v>
      </c>
      <c r="EV52" s="1318"/>
      <c r="EW52" s="1318">
        <v>0</v>
      </c>
      <c r="EX52" s="1318">
        <v>0</v>
      </c>
      <c r="EY52" s="1318">
        <v>0</v>
      </c>
      <c r="EZ52" s="1318">
        <v>0</v>
      </c>
      <c r="FA52" s="1318">
        <v>0</v>
      </c>
      <c r="FB52" s="1318">
        <v>0</v>
      </c>
      <c r="FC52" s="1318">
        <v>0</v>
      </c>
      <c r="FD52" s="1318"/>
      <c r="FE52" s="1318">
        <v>0</v>
      </c>
      <c r="FF52" s="1318">
        <v>0</v>
      </c>
      <c r="FG52" s="1318">
        <v>0</v>
      </c>
      <c r="FH52" s="1318">
        <v>0</v>
      </c>
      <c r="FI52" s="1318">
        <v>0</v>
      </c>
      <c r="FJ52" s="1318">
        <v>0</v>
      </c>
      <c r="FK52" s="1318">
        <v>0</v>
      </c>
      <c r="FL52" s="1318"/>
      <c r="FM52" s="1318">
        <v>0</v>
      </c>
      <c r="FN52" s="1318">
        <v>0</v>
      </c>
      <c r="FO52" s="1318">
        <v>0</v>
      </c>
      <c r="FP52" s="1318">
        <v>0</v>
      </c>
      <c r="FQ52" s="1318">
        <v>0</v>
      </c>
      <c r="FR52" s="1318">
        <v>0</v>
      </c>
      <c r="FS52" s="1318">
        <v>0</v>
      </c>
      <c r="FT52" s="1318"/>
      <c r="FU52" s="1318">
        <v>0</v>
      </c>
      <c r="FV52" s="1318">
        <v>0</v>
      </c>
      <c r="FW52" s="1318">
        <v>0</v>
      </c>
      <c r="FX52" s="1318">
        <v>0</v>
      </c>
      <c r="FY52" s="1318">
        <v>0</v>
      </c>
      <c r="FZ52" s="1318">
        <v>0</v>
      </c>
      <c r="GA52" s="1318">
        <v>0</v>
      </c>
      <c r="GB52" s="1318"/>
      <c r="GC52" s="1318">
        <v>0</v>
      </c>
      <c r="GD52" s="1318">
        <v>0</v>
      </c>
      <c r="GE52" s="1318">
        <v>0</v>
      </c>
      <c r="GF52" s="1318">
        <v>0</v>
      </c>
      <c r="GG52" s="1318">
        <v>0</v>
      </c>
      <c r="GH52" s="1318">
        <v>0</v>
      </c>
      <c r="GI52" s="1318">
        <v>0</v>
      </c>
      <c r="GJ52" s="1318"/>
      <c r="GK52" s="1318">
        <v>0</v>
      </c>
      <c r="GL52" s="1318">
        <v>0</v>
      </c>
      <c r="GM52" s="1318">
        <v>0</v>
      </c>
      <c r="GN52" s="1318">
        <v>0</v>
      </c>
      <c r="GO52" s="1318">
        <v>0</v>
      </c>
      <c r="GP52" s="1318">
        <v>0</v>
      </c>
      <c r="GQ52" s="1318">
        <v>0</v>
      </c>
      <c r="GR52" s="1318"/>
      <c r="GS52" s="1318">
        <v>0</v>
      </c>
      <c r="GT52" s="1318">
        <v>0</v>
      </c>
      <c r="GU52" s="1318">
        <v>0</v>
      </c>
      <c r="GV52" s="1318">
        <v>0</v>
      </c>
      <c r="GW52" s="1318">
        <v>0</v>
      </c>
      <c r="GX52" s="1318">
        <v>0</v>
      </c>
      <c r="GY52" s="1318">
        <v>0</v>
      </c>
      <c r="GZ52" s="1318"/>
      <c r="HA52" s="1318">
        <v>0</v>
      </c>
      <c r="HB52" s="1318">
        <v>0</v>
      </c>
      <c r="HC52" s="1318">
        <v>0</v>
      </c>
      <c r="HD52" s="1318">
        <v>0</v>
      </c>
      <c r="HE52" s="1318">
        <v>0</v>
      </c>
      <c r="HF52" s="1318">
        <v>0</v>
      </c>
      <c r="HG52" s="1318">
        <v>0</v>
      </c>
      <c r="HH52" s="1318"/>
      <c r="HI52" s="1318">
        <v>0</v>
      </c>
      <c r="HJ52" s="1318">
        <v>24997593836</v>
      </c>
      <c r="HK52" s="1318">
        <v>0</v>
      </c>
      <c r="HL52" s="1318">
        <v>0</v>
      </c>
      <c r="HM52" s="1318">
        <v>0</v>
      </c>
      <c r="HN52" s="1318">
        <v>0</v>
      </c>
      <c r="HO52" s="1318">
        <v>0</v>
      </c>
      <c r="HP52" s="1318"/>
      <c r="HQ52" s="1318">
        <v>-24997593836</v>
      </c>
      <c r="HR52" s="1318">
        <v>24997593836</v>
      </c>
      <c r="HS52" s="1318">
        <v>4297444168</v>
      </c>
      <c r="HT52" s="1318">
        <v>117920000</v>
      </c>
      <c r="HU52" s="1318">
        <v>0</v>
      </c>
      <c r="HV52" s="1318">
        <v>117920000</v>
      </c>
      <c r="HW52" s="1318">
        <v>0</v>
      </c>
      <c r="HX52" s="1318"/>
      <c r="HY52" s="1318">
        <v>-20700149668</v>
      </c>
      <c r="HZ52" s="1318">
        <v>24997593836</v>
      </c>
      <c r="IA52" s="1318">
        <v>28131217806</v>
      </c>
      <c r="IB52" s="1318">
        <v>117920000</v>
      </c>
      <c r="IC52" s="1318">
        <v>0</v>
      </c>
      <c r="ID52" s="1318">
        <v>117920000</v>
      </c>
      <c r="IE52" s="1321">
        <v>0</v>
      </c>
      <c r="IG52" s="1318">
        <v>3133623970</v>
      </c>
    </row>
    <row r="53" spans="1:241" s="36" customFormat="1" ht="31.5" customHeight="1" x14ac:dyDescent="0.25">
      <c r="A53" s="852" t="s">
        <v>577</v>
      </c>
      <c r="B53" s="552"/>
      <c r="C53" s="552"/>
      <c r="D53" s="552"/>
      <c r="E53" s="552"/>
      <c r="F53" s="552"/>
      <c r="G53" s="552"/>
      <c r="H53" s="552"/>
      <c r="I53" s="552"/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552"/>
      <c r="Z53" s="552"/>
      <c r="AA53" s="552"/>
      <c r="AB53" s="552"/>
      <c r="AC53" s="552"/>
      <c r="AD53" s="552"/>
      <c r="AE53" s="552"/>
      <c r="AF53" s="552"/>
      <c r="AG53" s="552"/>
      <c r="AH53" s="552"/>
      <c r="AI53" s="552"/>
      <c r="AJ53" s="552"/>
      <c r="AK53" s="552"/>
      <c r="AL53" s="552"/>
      <c r="AM53" s="552"/>
      <c r="AN53" s="552"/>
      <c r="AO53" s="552"/>
      <c r="AP53" s="552"/>
      <c r="AQ53" s="552"/>
      <c r="AR53" s="552"/>
      <c r="AS53" s="552"/>
      <c r="AT53" s="552"/>
      <c r="AU53" s="552"/>
      <c r="AV53" s="552"/>
      <c r="AW53" s="552"/>
      <c r="AX53" s="552"/>
      <c r="AY53" s="552"/>
      <c r="AZ53" s="552"/>
      <c r="BA53" s="552"/>
      <c r="BB53" s="552"/>
      <c r="BC53" s="552"/>
      <c r="BD53" s="552"/>
      <c r="BE53" s="552"/>
      <c r="BF53" s="552"/>
      <c r="BG53" s="552"/>
      <c r="BH53" s="552"/>
      <c r="BI53" s="552"/>
      <c r="BJ53" s="552"/>
      <c r="BK53" s="552"/>
      <c r="BL53" s="552"/>
      <c r="BM53" s="552"/>
      <c r="BN53" s="552"/>
      <c r="BO53" s="552"/>
      <c r="BP53" s="552"/>
      <c r="BQ53" s="552"/>
      <c r="BR53" s="552"/>
      <c r="BS53" s="552"/>
      <c r="BT53" s="552"/>
      <c r="BU53" s="552"/>
      <c r="BV53" s="552"/>
      <c r="BW53" s="552"/>
      <c r="BX53" s="552"/>
      <c r="BY53" s="552"/>
      <c r="BZ53" s="552"/>
      <c r="CA53" s="552"/>
      <c r="CB53" s="552"/>
      <c r="CC53" s="552"/>
      <c r="CD53" s="552"/>
      <c r="CE53" s="552"/>
      <c r="CF53" s="552"/>
      <c r="CG53" s="552"/>
      <c r="CH53" s="552"/>
      <c r="CI53" s="552"/>
      <c r="CJ53" s="552"/>
      <c r="CK53" s="552"/>
      <c r="CL53" s="552"/>
      <c r="CM53" s="552"/>
      <c r="CN53" s="552"/>
      <c r="CO53" s="552"/>
      <c r="CP53" s="552"/>
      <c r="CQ53" s="552"/>
      <c r="CR53" s="552"/>
      <c r="CS53" s="552"/>
      <c r="CT53" s="552"/>
      <c r="CU53" s="552"/>
      <c r="CV53" s="552"/>
      <c r="CW53" s="552"/>
      <c r="CX53" s="552"/>
      <c r="CY53" s="552"/>
      <c r="CZ53" s="552"/>
      <c r="DA53" s="552"/>
      <c r="DB53" s="552"/>
      <c r="DC53" s="552"/>
      <c r="DD53" s="552"/>
      <c r="DE53" s="552"/>
      <c r="DF53" s="552"/>
      <c r="DG53" s="552"/>
      <c r="DH53" s="552"/>
      <c r="DI53" s="552"/>
      <c r="DJ53" s="552"/>
      <c r="DK53" s="552"/>
      <c r="DL53" s="552"/>
      <c r="DM53" s="552"/>
      <c r="DN53" s="552"/>
      <c r="DO53" s="552"/>
      <c r="DP53" s="552"/>
      <c r="DQ53" s="552"/>
      <c r="DR53" s="552"/>
      <c r="DS53" s="552"/>
      <c r="DT53" s="552"/>
      <c r="DU53" s="552"/>
      <c r="DV53" s="552"/>
      <c r="DW53" s="552"/>
      <c r="DX53" s="552"/>
      <c r="DY53" s="552"/>
      <c r="DZ53" s="552"/>
      <c r="EA53" s="552"/>
      <c r="EB53" s="552"/>
      <c r="EC53" s="552"/>
      <c r="ED53" s="552"/>
      <c r="EE53" s="552"/>
      <c r="EF53" s="552"/>
      <c r="EG53" s="552"/>
      <c r="EH53" s="575"/>
      <c r="EI53" s="552"/>
      <c r="EJ53" s="552"/>
      <c r="EK53" s="552"/>
      <c r="EL53" s="552"/>
      <c r="EM53" s="552"/>
      <c r="EN53" s="552"/>
      <c r="EO53" s="552"/>
      <c r="EP53" s="575"/>
      <c r="EQ53" s="552"/>
      <c r="ER53" s="552"/>
      <c r="ES53" s="552"/>
      <c r="ET53" s="552"/>
      <c r="EU53" s="552"/>
      <c r="EV53" s="552"/>
      <c r="EW53" s="552"/>
      <c r="EX53" s="575"/>
      <c r="EY53" s="552"/>
      <c r="EZ53" s="552"/>
      <c r="FA53" s="552"/>
      <c r="FB53" s="552"/>
      <c r="FC53" s="552"/>
      <c r="FD53" s="552"/>
      <c r="FE53" s="552"/>
      <c r="FF53" s="575"/>
      <c r="FG53" s="552"/>
      <c r="FH53" s="552"/>
      <c r="FI53" s="552"/>
      <c r="FJ53" s="552"/>
      <c r="FK53" s="552"/>
      <c r="FL53" s="552"/>
      <c r="FM53" s="552"/>
      <c r="FN53" s="575"/>
      <c r="FO53" s="552"/>
      <c r="FP53" s="552"/>
      <c r="FQ53" s="552"/>
      <c r="FR53" s="552"/>
      <c r="FS53" s="552"/>
      <c r="FT53" s="552"/>
      <c r="FU53" s="552"/>
      <c r="FV53" s="575"/>
      <c r="FW53" s="552"/>
      <c r="FX53" s="552"/>
      <c r="FY53" s="552"/>
      <c r="FZ53" s="552"/>
      <c r="GA53" s="552"/>
      <c r="GB53" s="552"/>
      <c r="GC53" s="552"/>
      <c r="GD53" s="575"/>
      <c r="GE53" s="552"/>
      <c r="GF53" s="552"/>
      <c r="GG53" s="552"/>
      <c r="GH53" s="552"/>
      <c r="GI53" s="552"/>
      <c r="GJ53" s="552"/>
      <c r="GK53" s="552"/>
      <c r="GL53" s="575"/>
      <c r="GM53" s="552"/>
      <c r="GN53" s="552"/>
      <c r="GO53" s="552"/>
      <c r="GP53" s="552"/>
      <c r="GQ53" s="552"/>
      <c r="GR53" s="552"/>
      <c r="GS53" s="552"/>
      <c r="GT53" s="575"/>
      <c r="GU53" s="552"/>
      <c r="GV53" s="552"/>
      <c r="GW53" s="552"/>
      <c r="GX53" s="552"/>
      <c r="GY53" s="552"/>
      <c r="GZ53" s="552"/>
      <c r="HA53" s="552"/>
      <c r="HB53" s="575"/>
      <c r="HC53" s="552"/>
      <c r="HD53" s="552"/>
      <c r="HE53" s="552"/>
      <c r="HF53" s="552"/>
      <c r="HG53" s="552"/>
      <c r="HH53" s="552"/>
      <c r="HI53" s="552"/>
      <c r="HJ53" s="575"/>
      <c r="HK53" s="552"/>
      <c r="HL53" s="552"/>
      <c r="HM53" s="552"/>
      <c r="HN53" s="552"/>
      <c r="HO53" s="552"/>
      <c r="HP53" s="552"/>
      <c r="HQ53" s="552"/>
      <c r="HR53" s="559"/>
      <c r="HS53" s="559"/>
      <c r="HT53" s="559"/>
      <c r="HU53" s="559"/>
      <c r="HV53" s="559"/>
      <c r="HW53" s="559"/>
      <c r="HX53" s="559"/>
      <c r="HY53" s="552"/>
      <c r="HZ53" s="559"/>
      <c r="IA53" s="559"/>
      <c r="IB53" s="559"/>
      <c r="IC53" s="559"/>
      <c r="ID53" s="559"/>
      <c r="IE53" s="559"/>
      <c r="IF53" s="559"/>
      <c r="IG53" s="598"/>
    </row>
    <row r="54" spans="1:241" s="5" customFormat="1" ht="15" hidden="1" customHeight="1" x14ac:dyDescent="0.25">
      <c r="A54" s="42" t="s">
        <v>426</v>
      </c>
      <c r="B54" s="551"/>
      <c r="C54" s="551"/>
      <c r="D54" s="551"/>
      <c r="E54" s="566"/>
      <c r="F54" s="551"/>
      <c r="G54" s="551"/>
      <c r="H54" s="551"/>
      <c r="I54" s="551"/>
      <c r="J54" s="552"/>
      <c r="K54" s="552"/>
      <c r="L54" s="552"/>
      <c r="M54" s="566"/>
      <c r="N54" s="552"/>
      <c r="O54" s="552"/>
      <c r="P54" s="552"/>
      <c r="Q54" s="552"/>
      <c r="R54" s="552"/>
      <c r="S54" s="552"/>
      <c r="T54" s="552"/>
      <c r="U54" s="566"/>
      <c r="V54" s="552"/>
      <c r="W54" s="552"/>
      <c r="X54" s="552"/>
      <c r="Y54" s="552"/>
      <c r="Z54" s="552"/>
      <c r="AA54" s="552"/>
      <c r="AB54" s="552"/>
      <c r="AC54" s="566"/>
      <c r="AD54" s="552"/>
      <c r="AE54" s="552"/>
      <c r="AF54" s="552"/>
      <c r="AG54" s="552"/>
      <c r="AH54" s="552"/>
      <c r="AI54" s="552"/>
      <c r="AJ54" s="552"/>
      <c r="AK54" s="566"/>
      <c r="AL54" s="552"/>
      <c r="AM54" s="552"/>
      <c r="AN54" s="552"/>
      <c r="AO54" s="552"/>
      <c r="AP54" s="552"/>
      <c r="AQ54" s="552"/>
      <c r="AR54" s="552"/>
      <c r="AS54" s="566"/>
      <c r="AT54" s="552"/>
      <c r="AU54" s="552"/>
      <c r="AV54" s="552"/>
      <c r="AW54" s="552"/>
      <c r="AX54" s="552"/>
      <c r="AY54" s="552"/>
      <c r="AZ54" s="552"/>
      <c r="BA54" s="566"/>
      <c r="BB54" s="552"/>
      <c r="BC54" s="552"/>
      <c r="BD54" s="552"/>
      <c r="BE54" s="552"/>
      <c r="BF54" s="552"/>
      <c r="BG54" s="552"/>
      <c r="BH54" s="552"/>
      <c r="BI54" s="566"/>
      <c r="BJ54" s="552"/>
      <c r="BK54" s="552"/>
      <c r="BL54" s="552"/>
      <c r="BM54" s="552"/>
      <c r="BN54" s="552"/>
      <c r="BO54" s="552"/>
      <c r="BP54" s="552"/>
      <c r="BQ54" s="566"/>
      <c r="BR54" s="552"/>
      <c r="BS54" s="552"/>
      <c r="BT54" s="552"/>
      <c r="BU54" s="552"/>
      <c r="BV54" s="552"/>
      <c r="BW54" s="552"/>
      <c r="BX54" s="552"/>
      <c r="BY54" s="566"/>
      <c r="BZ54" s="552"/>
      <c r="CA54" s="552"/>
      <c r="CB54" s="552"/>
      <c r="CC54" s="552"/>
      <c r="CD54" s="552"/>
      <c r="CE54" s="552"/>
      <c r="CF54" s="552"/>
      <c r="CG54" s="566"/>
      <c r="CH54" s="552"/>
      <c r="CI54" s="552"/>
      <c r="CJ54" s="552"/>
      <c r="CK54" s="552"/>
      <c r="CL54" s="552"/>
      <c r="CM54" s="552"/>
      <c r="CN54" s="552"/>
      <c r="CO54" s="566"/>
      <c r="CP54" s="552"/>
      <c r="CQ54" s="552"/>
      <c r="CR54" s="552"/>
      <c r="CS54" s="552"/>
      <c r="CT54" s="552"/>
      <c r="CU54" s="552"/>
      <c r="CV54" s="552"/>
      <c r="CW54" s="566"/>
      <c r="CX54" s="552"/>
      <c r="CY54" s="552"/>
      <c r="CZ54" s="552"/>
      <c r="DA54" s="552"/>
      <c r="DB54" s="552"/>
      <c r="DC54" s="552"/>
      <c r="DD54" s="552"/>
      <c r="DE54" s="566"/>
      <c r="DF54" s="552"/>
      <c r="DG54" s="552"/>
      <c r="DH54" s="552"/>
      <c r="DI54" s="552"/>
      <c r="DJ54" s="552"/>
      <c r="DK54" s="552"/>
      <c r="DL54" s="552"/>
      <c r="DM54" s="566"/>
      <c r="DN54" s="552"/>
      <c r="DO54" s="552"/>
      <c r="DP54" s="552"/>
      <c r="DQ54" s="552"/>
      <c r="DR54" s="552"/>
      <c r="DS54" s="552"/>
      <c r="DT54" s="552"/>
      <c r="DU54" s="566"/>
      <c r="DV54" s="552"/>
      <c r="DW54" s="552"/>
      <c r="DX54" s="552"/>
      <c r="DY54" s="552"/>
      <c r="DZ54" s="552"/>
      <c r="EA54" s="552"/>
      <c r="EB54" s="552"/>
      <c r="EC54" s="566"/>
      <c r="ED54" s="552"/>
      <c r="EE54" s="552"/>
      <c r="EF54" s="552"/>
      <c r="EG54" s="552"/>
      <c r="EH54" s="536"/>
      <c r="EI54" s="551"/>
      <c r="EJ54" s="551"/>
      <c r="EK54" s="566"/>
      <c r="EL54" s="551"/>
      <c r="EM54" s="551"/>
      <c r="EN54" s="551"/>
      <c r="EO54" s="551"/>
      <c r="EP54" s="536"/>
      <c r="EQ54" s="551"/>
      <c r="ER54" s="551"/>
      <c r="ES54" s="566"/>
      <c r="ET54" s="551"/>
      <c r="EU54" s="551"/>
      <c r="EV54" s="551"/>
      <c r="EW54" s="551"/>
      <c r="EX54" s="536"/>
      <c r="EY54" s="551"/>
      <c r="EZ54" s="551"/>
      <c r="FA54" s="566"/>
      <c r="FB54" s="551"/>
      <c r="FC54" s="551"/>
      <c r="FD54" s="551"/>
      <c r="FE54" s="551"/>
      <c r="FF54" s="536"/>
      <c r="FG54" s="551"/>
      <c r="FH54" s="551"/>
      <c r="FI54" s="566"/>
      <c r="FJ54" s="551"/>
      <c r="FK54" s="551"/>
      <c r="FL54" s="551"/>
      <c r="FM54" s="551"/>
      <c r="FN54" s="536"/>
      <c r="FO54" s="551"/>
      <c r="FP54" s="551"/>
      <c r="FQ54" s="566"/>
      <c r="FR54" s="551"/>
      <c r="FS54" s="551"/>
      <c r="FT54" s="551"/>
      <c r="FU54" s="551"/>
      <c r="FV54" s="536"/>
      <c r="FW54" s="551"/>
      <c r="FX54" s="551"/>
      <c r="FY54" s="566"/>
      <c r="FZ54" s="551"/>
      <c r="GA54" s="551"/>
      <c r="GB54" s="551"/>
      <c r="GC54" s="551"/>
      <c r="GD54" s="536"/>
      <c r="GE54" s="551"/>
      <c r="GF54" s="551"/>
      <c r="GG54" s="566"/>
      <c r="GH54" s="551"/>
      <c r="GI54" s="551"/>
      <c r="GJ54" s="551"/>
      <c r="GK54" s="551"/>
      <c r="GL54" s="536"/>
      <c r="GM54" s="551"/>
      <c r="GN54" s="551"/>
      <c r="GO54" s="566"/>
      <c r="GP54" s="551"/>
      <c r="GQ54" s="551"/>
      <c r="GR54" s="551"/>
      <c r="GS54" s="551"/>
      <c r="GT54" s="536"/>
      <c r="GU54" s="551"/>
      <c r="GV54" s="551"/>
      <c r="GW54" s="566"/>
      <c r="GX54" s="551"/>
      <c r="GY54" s="551"/>
      <c r="GZ54" s="551"/>
      <c r="HA54" s="551"/>
      <c r="HB54" s="536"/>
      <c r="HC54" s="551"/>
      <c r="HD54" s="551"/>
      <c r="HE54" s="566"/>
      <c r="HF54" s="551"/>
      <c r="HG54" s="551"/>
      <c r="HH54" s="551"/>
      <c r="HI54" s="551"/>
      <c r="HJ54" s="536"/>
      <c r="HK54" s="551"/>
      <c r="HL54" s="551"/>
      <c r="HM54" s="566"/>
      <c r="HN54" s="551"/>
      <c r="HO54" s="551"/>
      <c r="HP54" s="551"/>
      <c r="HQ54" s="551"/>
      <c r="HR54" s="559"/>
      <c r="HS54" s="559"/>
      <c r="HT54" s="559"/>
      <c r="HU54" s="559"/>
      <c r="HV54" s="559"/>
      <c r="HW54" s="559"/>
      <c r="HX54" s="559"/>
      <c r="HY54" s="551"/>
      <c r="HZ54" s="559"/>
      <c r="IA54" s="559"/>
      <c r="IB54" s="559"/>
      <c r="IC54" s="559"/>
      <c r="ID54" s="559"/>
      <c r="IE54" s="559"/>
      <c r="IF54" s="559"/>
      <c r="IG54" s="615"/>
    </row>
    <row r="55" spans="1:241" s="5" customFormat="1" ht="15" customHeight="1" x14ac:dyDescent="0.25">
      <c r="A55" s="856" t="s">
        <v>79</v>
      </c>
      <c r="B55" s="551"/>
      <c r="C55" s="551"/>
      <c r="D55" s="551"/>
      <c r="E55" s="566"/>
      <c r="F55" s="551">
        <v>0</v>
      </c>
      <c r="G55" s="551"/>
      <c r="H55" s="551"/>
      <c r="I55" s="574">
        <v>0</v>
      </c>
      <c r="J55" s="552"/>
      <c r="K55" s="552"/>
      <c r="L55" s="552"/>
      <c r="M55" s="566"/>
      <c r="N55" s="552">
        <v>0</v>
      </c>
      <c r="O55" s="552"/>
      <c r="P55" s="552"/>
      <c r="Q55" s="573">
        <v>0</v>
      </c>
      <c r="R55" s="552"/>
      <c r="S55" s="552"/>
      <c r="T55" s="552"/>
      <c r="U55" s="566"/>
      <c r="V55" s="552">
        <v>0</v>
      </c>
      <c r="W55" s="552"/>
      <c r="X55" s="552"/>
      <c r="Y55" s="573">
        <v>0</v>
      </c>
      <c r="Z55" s="552"/>
      <c r="AA55" s="552"/>
      <c r="AB55" s="552"/>
      <c r="AC55" s="566"/>
      <c r="AD55" s="552">
        <v>0</v>
      </c>
      <c r="AE55" s="552"/>
      <c r="AF55" s="552"/>
      <c r="AG55" s="573">
        <v>0</v>
      </c>
      <c r="AH55" s="552"/>
      <c r="AI55" s="552"/>
      <c r="AJ55" s="552"/>
      <c r="AK55" s="566"/>
      <c r="AL55" s="552">
        <v>0</v>
      </c>
      <c r="AM55" s="552"/>
      <c r="AN55" s="552"/>
      <c r="AO55" s="573">
        <v>0</v>
      </c>
      <c r="AP55" s="552"/>
      <c r="AQ55" s="552"/>
      <c r="AR55" s="552"/>
      <c r="AS55" s="566"/>
      <c r="AT55" s="552">
        <v>0</v>
      </c>
      <c r="AU55" s="552"/>
      <c r="AV55" s="552"/>
      <c r="AW55" s="573">
        <v>0</v>
      </c>
      <c r="AX55" s="552"/>
      <c r="AY55" s="552"/>
      <c r="AZ55" s="552"/>
      <c r="BA55" s="566"/>
      <c r="BB55" s="552">
        <v>0</v>
      </c>
      <c r="BC55" s="552"/>
      <c r="BD55" s="552"/>
      <c r="BE55" s="573">
        <v>0</v>
      </c>
      <c r="BF55" s="552"/>
      <c r="BG55" s="552"/>
      <c r="BH55" s="552"/>
      <c r="BI55" s="566"/>
      <c r="BJ55" s="552">
        <v>0</v>
      </c>
      <c r="BK55" s="552"/>
      <c r="BL55" s="552"/>
      <c r="BM55" s="573">
        <v>0</v>
      </c>
      <c r="BN55" s="552"/>
      <c r="BO55" s="552"/>
      <c r="BP55" s="552"/>
      <c r="BQ55" s="566"/>
      <c r="BR55" s="552">
        <v>0</v>
      </c>
      <c r="BS55" s="552"/>
      <c r="BT55" s="552"/>
      <c r="BU55" s="573">
        <v>0</v>
      </c>
      <c r="BV55" s="552"/>
      <c r="BW55" s="552"/>
      <c r="BX55" s="552"/>
      <c r="BY55" s="566"/>
      <c r="BZ55" s="552">
        <v>0</v>
      </c>
      <c r="CA55" s="552"/>
      <c r="CB55" s="552"/>
      <c r="CC55" s="573">
        <v>0</v>
      </c>
      <c r="CD55" s="552"/>
      <c r="CE55" s="552"/>
      <c r="CF55" s="552"/>
      <c r="CG55" s="566"/>
      <c r="CH55" s="552">
        <v>0</v>
      </c>
      <c r="CI55" s="552"/>
      <c r="CJ55" s="552"/>
      <c r="CK55" s="573">
        <v>0</v>
      </c>
      <c r="CL55" s="552"/>
      <c r="CM55" s="552"/>
      <c r="CN55" s="552"/>
      <c r="CO55" s="566"/>
      <c r="CP55" s="552">
        <v>0</v>
      </c>
      <c r="CQ55" s="552"/>
      <c r="CR55" s="552"/>
      <c r="CS55" s="573">
        <v>0</v>
      </c>
      <c r="CT55" s="552"/>
      <c r="CU55" s="552"/>
      <c r="CV55" s="552"/>
      <c r="CW55" s="566"/>
      <c r="CX55" s="552">
        <v>0</v>
      </c>
      <c r="CY55" s="552"/>
      <c r="CZ55" s="552"/>
      <c r="DA55" s="573">
        <v>0</v>
      </c>
      <c r="DB55" s="552"/>
      <c r="DC55" s="552"/>
      <c r="DD55" s="552"/>
      <c r="DE55" s="566"/>
      <c r="DF55" s="552">
        <v>0</v>
      </c>
      <c r="DG55" s="552"/>
      <c r="DH55" s="552"/>
      <c r="DI55" s="573">
        <v>0</v>
      </c>
      <c r="DJ55" s="552"/>
      <c r="DK55" s="552"/>
      <c r="DL55" s="552"/>
      <c r="DM55" s="566"/>
      <c r="DN55" s="552">
        <v>0</v>
      </c>
      <c r="DO55" s="552"/>
      <c r="DP55" s="552"/>
      <c r="DQ55" s="573">
        <v>0</v>
      </c>
      <c r="DR55" s="552"/>
      <c r="DS55" s="552"/>
      <c r="DT55" s="552"/>
      <c r="DU55" s="566"/>
      <c r="DV55" s="552">
        <v>0</v>
      </c>
      <c r="DW55" s="552"/>
      <c r="DX55" s="552"/>
      <c r="DY55" s="573">
        <v>0</v>
      </c>
      <c r="DZ55" s="552"/>
      <c r="EA55" s="552"/>
      <c r="EB55" s="552"/>
      <c r="EC55" s="566"/>
      <c r="ED55" s="552">
        <v>0</v>
      </c>
      <c r="EE55" s="552"/>
      <c r="EF55" s="552"/>
      <c r="EG55" s="573">
        <v>0</v>
      </c>
      <c r="EH55" s="583"/>
      <c r="EI55" s="551"/>
      <c r="EJ55" s="551"/>
      <c r="EK55" s="566"/>
      <c r="EL55" s="551">
        <v>0</v>
      </c>
      <c r="EM55" s="551"/>
      <c r="EN55" s="551"/>
      <c r="EO55" s="574">
        <v>0</v>
      </c>
      <c r="EP55" s="583"/>
      <c r="EQ55" s="551"/>
      <c r="ER55" s="551"/>
      <c r="ES55" s="566"/>
      <c r="ET55" s="551">
        <v>0</v>
      </c>
      <c r="EU55" s="551"/>
      <c r="EV55" s="551"/>
      <c r="EW55" s="574">
        <v>0</v>
      </c>
      <c r="EX55" s="583"/>
      <c r="EY55" s="551"/>
      <c r="EZ55" s="551"/>
      <c r="FA55" s="566"/>
      <c r="FB55" s="551">
        <v>0</v>
      </c>
      <c r="FC55" s="551"/>
      <c r="FD55" s="551"/>
      <c r="FE55" s="574">
        <v>0</v>
      </c>
      <c r="FF55" s="583"/>
      <c r="FG55" s="551"/>
      <c r="FH55" s="551"/>
      <c r="FI55" s="566"/>
      <c r="FJ55" s="551">
        <v>0</v>
      </c>
      <c r="FK55" s="551"/>
      <c r="FL55" s="551"/>
      <c r="FM55" s="574">
        <v>0</v>
      </c>
      <c r="FN55" s="583"/>
      <c r="FO55" s="551"/>
      <c r="FP55" s="551"/>
      <c r="FQ55" s="566"/>
      <c r="FR55" s="551">
        <v>0</v>
      </c>
      <c r="FS55" s="551"/>
      <c r="FT55" s="551"/>
      <c r="FU55" s="574">
        <v>0</v>
      </c>
      <c r="FV55" s="583"/>
      <c r="FW55" s="551"/>
      <c r="FX55" s="551"/>
      <c r="FY55" s="566"/>
      <c r="FZ55" s="551">
        <v>0</v>
      </c>
      <c r="GA55" s="551"/>
      <c r="GB55" s="551"/>
      <c r="GC55" s="574">
        <v>0</v>
      </c>
      <c r="GD55" s="583"/>
      <c r="GE55" s="551"/>
      <c r="GF55" s="551"/>
      <c r="GG55" s="566"/>
      <c r="GH55" s="551">
        <v>0</v>
      </c>
      <c r="GI55" s="551"/>
      <c r="GJ55" s="551"/>
      <c r="GK55" s="574">
        <v>0</v>
      </c>
      <c r="GL55" s="583"/>
      <c r="GM55" s="551"/>
      <c r="GN55" s="551"/>
      <c r="GO55" s="566"/>
      <c r="GP55" s="551">
        <v>0</v>
      </c>
      <c r="GQ55" s="551"/>
      <c r="GR55" s="551"/>
      <c r="GS55" s="574">
        <v>0</v>
      </c>
      <c r="GT55" s="583"/>
      <c r="GU55" s="551"/>
      <c r="GV55" s="551"/>
      <c r="GW55" s="566"/>
      <c r="GX55" s="551">
        <v>0</v>
      </c>
      <c r="GY55" s="551"/>
      <c r="GZ55" s="551"/>
      <c r="HA55" s="574">
        <v>0</v>
      </c>
      <c r="HB55" s="583"/>
      <c r="HC55" s="551"/>
      <c r="HD55" s="551"/>
      <c r="HE55" s="566"/>
      <c r="HF55" s="551">
        <v>0</v>
      </c>
      <c r="HG55" s="551"/>
      <c r="HH55" s="551"/>
      <c r="HI55" s="574">
        <v>0</v>
      </c>
      <c r="HJ55" s="583">
        <v>2905739806</v>
      </c>
      <c r="HK55" s="551"/>
      <c r="HL55" s="551"/>
      <c r="HM55" s="566"/>
      <c r="HN55" s="551">
        <v>0</v>
      </c>
      <c r="HO55" s="551"/>
      <c r="HP55" s="551"/>
      <c r="HQ55" s="574">
        <v>-2905739806</v>
      </c>
      <c r="HR55" s="538">
        <v>2905739806</v>
      </c>
      <c r="HS55" s="538">
        <v>0</v>
      </c>
      <c r="HT55" s="538">
        <v>0</v>
      </c>
      <c r="HU55" s="538">
        <v>0</v>
      </c>
      <c r="HV55" s="559">
        <v>0</v>
      </c>
      <c r="HW55" s="538">
        <v>0</v>
      </c>
      <c r="HX55" s="559"/>
      <c r="HY55" s="574">
        <v>-2905739806</v>
      </c>
      <c r="HZ55" s="634">
        <v>2905739806</v>
      </c>
      <c r="IA55" s="634">
        <v>3198023482</v>
      </c>
      <c r="IB55" s="634">
        <v>0</v>
      </c>
      <c r="IC55" s="609">
        <v>0</v>
      </c>
      <c r="ID55" s="634">
        <v>0</v>
      </c>
      <c r="IE55" s="634">
        <v>0</v>
      </c>
      <c r="IF55" s="559"/>
      <c r="IG55" s="598">
        <v>292283676</v>
      </c>
    </row>
    <row r="56" spans="1:241" s="5" customFormat="1" ht="15" customHeight="1" x14ac:dyDescent="0.25">
      <c r="A56" s="856" t="s">
        <v>78</v>
      </c>
      <c r="B56" s="551"/>
      <c r="C56" s="551"/>
      <c r="D56" s="551"/>
      <c r="E56" s="566"/>
      <c r="F56" s="551">
        <v>0</v>
      </c>
      <c r="G56" s="551"/>
      <c r="H56" s="551"/>
      <c r="I56" s="574">
        <v>0</v>
      </c>
      <c r="J56" s="552"/>
      <c r="K56" s="552"/>
      <c r="L56" s="552"/>
      <c r="M56" s="566"/>
      <c r="N56" s="552">
        <v>0</v>
      </c>
      <c r="O56" s="552"/>
      <c r="P56" s="552"/>
      <c r="Q56" s="573">
        <v>0</v>
      </c>
      <c r="R56" s="552"/>
      <c r="S56" s="552"/>
      <c r="T56" s="552"/>
      <c r="U56" s="566"/>
      <c r="V56" s="552">
        <v>0</v>
      </c>
      <c r="W56" s="552"/>
      <c r="X56" s="552"/>
      <c r="Y56" s="573">
        <v>0</v>
      </c>
      <c r="Z56" s="552"/>
      <c r="AA56" s="552"/>
      <c r="AB56" s="552"/>
      <c r="AC56" s="566"/>
      <c r="AD56" s="552">
        <v>0</v>
      </c>
      <c r="AE56" s="552"/>
      <c r="AF56" s="552"/>
      <c r="AG56" s="573">
        <v>0</v>
      </c>
      <c r="AH56" s="552"/>
      <c r="AI56" s="552"/>
      <c r="AJ56" s="552"/>
      <c r="AK56" s="566"/>
      <c r="AL56" s="552">
        <v>0</v>
      </c>
      <c r="AM56" s="552"/>
      <c r="AN56" s="552"/>
      <c r="AO56" s="573">
        <v>0</v>
      </c>
      <c r="AP56" s="552"/>
      <c r="AQ56" s="552"/>
      <c r="AR56" s="552"/>
      <c r="AS56" s="566"/>
      <c r="AT56" s="552">
        <v>0</v>
      </c>
      <c r="AU56" s="552"/>
      <c r="AV56" s="552"/>
      <c r="AW56" s="573">
        <v>0</v>
      </c>
      <c r="AX56" s="552"/>
      <c r="AY56" s="552"/>
      <c r="AZ56" s="552"/>
      <c r="BA56" s="566"/>
      <c r="BB56" s="552">
        <v>0</v>
      </c>
      <c r="BC56" s="552"/>
      <c r="BD56" s="552"/>
      <c r="BE56" s="573">
        <v>0</v>
      </c>
      <c r="BF56" s="552"/>
      <c r="BG56" s="552"/>
      <c r="BH56" s="552"/>
      <c r="BI56" s="566"/>
      <c r="BJ56" s="552">
        <v>0</v>
      </c>
      <c r="BK56" s="552"/>
      <c r="BL56" s="552"/>
      <c r="BM56" s="573">
        <v>0</v>
      </c>
      <c r="BN56" s="552"/>
      <c r="BO56" s="552"/>
      <c r="BP56" s="552"/>
      <c r="BQ56" s="566"/>
      <c r="BR56" s="552">
        <v>0</v>
      </c>
      <c r="BS56" s="552"/>
      <c r="BT56" s="552"/>
      <c r="BU56" s="573">
        <v>0</v>
      </c>
      <c r="BV56" s="552"/>
      <c r="BW56" s="552"/>
      <c r="BX56" s="552"/>
      <c r="BY56" s="566"/>
      <c r="BZ56" s="552">
        <v>0</v>
      </c>
      <c r="CA56" s="552"/>
      <c r="CB56" s="552"/>
      <c r="CC56" s="573">
        <v>0</v>
      </c>
      <c r="CD56" s="552"/>
      <c r="CE56" s="552"/>
      <c r="CF56" s="552"/>
      <c r="CG56" s="566"/>
      <c r="CH56" s="552">
        <v>0</v>
      </c>
      <c r="CI56" s="552"/>
      <c r="CJ56" s="552"/>
      <c r="CK56" s="573">
        <v>0</v>
      </c>
      <c r="CL56" s="552"/>
      <c r="CM56" s="552"/>
      <c r="CN56" s="552"/>
      <c r="CO56" s="566"/>
      <c r="CP56" s="552">
        <v>0</v>
      </c>
      <c r="CQ56" s="552"/>
      <c r="CR56" s="552"/>
      <c r="CS56" s="573">
        <v>0</v>
      </c>
      <c r="CT56" s="552"/>
      <c r="CU56" s="552"/>
      <c r="CV56" s="552"/>
      <c r="CW56" s="566"/>
      <c r="CX56" s="552">
        <v>0</v>
      </c>
      <c r="CY56" s="552"/>
      <c r="CZ56" s="552"/>
      <c r="DA56" s="573">
        <v>0</v>
      </c>
      <c r="DB56" s="552"/>
      <c r="DC56" s="552"/>
      <c r="DD56" s="552"/>
      <c r="DE56" s="566"/>
      <c r="DF56" s="552">
        <v>0</v>
      </c>
      <c r="DG56" s="552"/>
      <c r="DH56" s="552"/>
      <c r="DI56" s="573">
        <v>0</v>
      </c>
      <c r="DJ56" s="552"/>
      <c r="DK56" s="552"/>
      <c r="DL56" s="552"/>
      <c r="DM56" s="566"/>
      <c r="DN56" s="552">
        <v>0</v>
      </c>
      <c r="DO56" s="552"/>
      <c r="DP56" s="552"/>
      <c r="DQ56" s="573">
        <v>0</v>
      </c>
      <c r="DR56" s="552"/>
      <c r="DS56" s="552"/>
      <c r="DT56" s="552"/>
      <c r="DU56" s="566"/>
      <c r="DV56" s="552">
        <v>0</v>
      </c>
      <c r="DW56" s="552"/>
      <c r="DX56" s="552"/>
      <c r="DY56" s="573">
        <v>0</v>
      </c>
      <c r="DZ56" s="552"/>
      <c r="EA56" s="552"/>
      <c r="EB56" s="552"/>
      <c r="EC56" s="566"/>
      <c r="ED56" s="552">
        <v>0</v>
      </c>
      <c r="EE56" s="552"/>
      <c r="EF56" s="552"/>
      <c r="EG56" s="573">
        <v>0</v>
      </c>
      <c r="EH56" s="583"/>
      <c r="EI56" s="551"/>
      <c r="EJ56" s="551"/>
      <c r="EK56" s="566"/>
      <c r="EL56" s="551">
        <v>0</v>
      </c>
      <c r="EM56" s="551"/>
      <c r="EN56" s="551"/>
      <c r="EO56" s="574">
        <v>0</v>
      </c>
      <c r="EP56" s="583"/>
      <c r="EQ56" s="551"/>
      <c r="ER56" s="551"/>
      <c r="ES56" s="566"/>
      <c r="ET56" s="551">
        <v>0</v>
      </c>
      <c r="EU56" s="551"/>
      <c r="EV56" s="551"/>
      <c r="EW56" s="574">
        <v>0</v>
      </c>
      <c r="EX56" s="583"/>
      <c r="EY56" s="551"/>
      <c r="EZ56" s="551"/>
      <c r="FA56" s="566"/>
      <c r="FB56" s="551">
        <v>0</v>
      </c>
      <c r="FC56" s="551"/>
      <c r="FD56" s="551"/>
      <c r="FE56" s="574">
        <v>0</v>
      </c>
      <c r="FF56" s="583"/>
      <c r="FG56" s="551"/>
      <c r="FH56" s="551"/>
      <c r="FI56" s="566"/>
      <c r="FJ56" s="551">
        <v>0</v>
      </c>
      <c r="FK56" s="551"/>
      <c r="FL56" s="551"/>
      <c r="FM56" s="574">
        <v>0</v>
      </c>
      <c r="FN56" s="583"/>
      <c r="FO56" s="551"/>
      <c r="FP56" s="551"/>
      <c r="FQ56" s="566"/>
      <c r="FR56" s="551">
        <v>0</v>
      </c>
      <c r="FS56" s="551"/>
      <c r="FT56" s="551"/>
      <c r="FU56" s="574">
        <v>0</v>
      </c>
      <c r="FV56" s="583"/>
      <c r="FW56" s="551"/>
      <c r="FX56" s="551"/>
      <c r="FY56" s="566"/>
      <c r="FZ56" s="551">
        <v>0</v>
      </c>
      <c r="GA56" s="551"/>
      <c r="GB56" s="551"/>
      <c r="GC56" s="574">
        <v>0</v>
      </c>
      <c r="GD56" s="583"/>
      <c r="GE56" s="551"/>
      <c r="GF56" s="551"/>
      <c r="GG56" s="566"/>
      <c r="GH56" s="551">
        <v>0</v>
      </c>
      <c r="GI56" s="551"/>
      <c r="GJ56" s="551"/>
      <c r="GK56" s="574">
        <v>0</v>
      </c>
      <c r="GL56" s="583"/>
      <c r="GM56" s="551"/>
      <c r="GN56" s="551"/>
      <c r="GO56" s="566"/>
      <c r="GP56" s="551">
        <v>0</v>
      </c>
      <c r="GQ56" s="551"/>
      <c r="GR56" s="551"/>
      <c r="GS56" s="574">
        <v>0</v>
      </c>
      <c r="GT56" s="583"/>
      <c r="GU56" s="551"/>
      <c r="GV56" s="551"/>
      <c r="GW56" s="566"/>
      <c r="GX56" s="551">
        <v>0</v>
      </c>
      <c r="GY56" s="551"/>
      <c r="GZ56" s="551"/>
      <c r="HA56" s="574">
        <v>0</v>
      </c>
      <c r="HB56" s="583"/>
      <c r="HC56" s="551"/>
      <c r="HD56" s="551"/>
      <c r="HE56" s="566"/>
      <c r="HF56" s="551">
        <v>0</v>
      </c>
      <c r="HG56" s="551"/>
      <c r="HH56" s="551"/>
      <c r="HI56" s="574">
        <v>0</v>
      </c>
      <c r="HJ56" s="583">
        <v>0</v>
      </c>
      <c r="HK56" s="551"/>
      <c r="HL56" s="551"/>
      <c r="HM56" s="566"/>
      <c r="HN56" s="551">
        <v>0</v>
      </c>
      <c r="HO56" s="551"/>
      <c r="HP56" s="551"/>
      <c r="HQ56" s="574">
        <v>0</v>
      </c>
      <c r="HR56" s="538">
        <v>0</v>
      </c>
      <c r="HS56" s="538">
        <v>0</v>
      </c>
      <c r="HT56" s="538">
        <v>0</v>
      </c>
      <c r="HU56" s="538">
        <v>0</v>
      </c>
      <c r="HV56" s="559">
        <v>0</v>
      </c>
      <c r="HW56" s="538">
        <v>0</v>
      </c>
      <c r="HX56" s="559"/>
      <c r="HY56" s="574">
        <v>0</v>
      </c>
      <c r="HZ56" s="634">
        <v>0</v>
      </c>
      <c r="IA56" s="634">
        <v>0</v>
      </c>
      <c r="IB56" s="634">
        <v>0</v>
      </c>
      <c r="IC56" s="609">
        <v>0</v>
      </c>
      <c r="ID56" s="634">
        <v>0</v>
      </c>
      <c r="IE56" s="634">
        <v>0</v>
      </c>
      <c r="IF56" s="559"/>
      <c r="IG56" s="598">
        <v>0</v>
      </c>
    </row>
    <row r="57" spans="1:241" s="5" customFormat="1" ht="15" customHeight="1" x14ac:dyDescent="0.25">
      <c r="A57" s="33" t="s">
        <v>427</v>
      </c>
      <c r="B57" s="551"/>
      <c r="C57" s="551"/>
      <c r="D57" s="551"/>
      <c r="E57" s="566"/>
      <c r="F57" s="551">
        <v>0</v>
      </c>
      <c r="G57" s="551"/>
      <c r="H57" s="551"/>
      <c r="I57" s="574">
        <v>0</v>
      </c>
      <c r="J57" s="552"/>
      <c r="K57" s="552"/>
      <c r="L57" s="552"/>
      <c r="M57" s="566"/>
      <c r="N57" s="552">
        <v>0</v>
      </c>
      <c r="O57" s="552"/>
      <c r="P57" s="552"/>
      <c r="Q57" s="573">
        <v>0</v>
      </c>
      <c r="R57" s="552"/>
      <c r="S57" s="552"/>
      <c r="T57" s="552"/>
      <c r="U57" s="566"/>
      <c r="V57" s="552">
        <v>0</v>
      </c>
      <c r="W57" s="552"/>
      <c r="X57" s="552"/>
      <c r="Y57" s="573">
        <v>0</v>
      </c>
      <c r="Z57" s="552"/>
      <c r="AA57" s="552"/>
      <c r="AB57" s="552"/>
      <c r="AC57" s="566"/>
      <c r="AD57" s="552">
        <v>0</v>
      </c>
      <c r="AE57" s="552"/>
      <c r="AF57" s="552"/>
      <c r="AG57" s="573">
        <v>0</v>
      </c>
      <c r="AH57" s="552"/>
      <c r="AI57" s="552"/>
      <c r="AJ57" s="552"/>
      <c r="AK57" s="566"/>
      <c r="AL57" s="552">
        <v>0</v>
      </c>
      <c r="AM57" s="552"/>
      <c r="AN57" s="552"/>
      <c r="AO57" s="573">
        <v>0</v>
      </c>
      <c r="AP57" s="552"/>
      <c r="AQ57" s="552"/>
      <c r="AR57" s="552"/>
      <c r="AS57" s="566"/>
      <c r="AT57" s="552">
        <v>0</v>
      </c>
      <c r="AU57" s="552"/>
      <c r="AV57" s="552"/>
      <c r="AW57" s="573">
        <v>0</v>
      </c>
      <c r="AX57" s="552"/>
      <c r="AY57" s="552"/>
      <c r="AZ57" s="552"/>
      <c r="BA57" s="566"/>
      <c r="BB57" s="552">
        <v>0</v>
      </c>
      <c r="BC57" s="552"/>
      <c r="BD57" s="552"/>
      <c r="BE57" s="573">
        <v>0</v>
      </c>
      <c r="BF57" s="552"/>
      <c r="BG57" s="552"/>
      <c r="BH57" s="552"/>
      <c r="BI57" s="566"/>
      <c r="BJ57" s="552">
        <v>0</v>
      </c>
      <c r="BK57" s="552"/>
      <c r="BL57" s="552"/>
      <c r="BM57" s="573">
        <v>0</v>
      </c>
      <c r="BN57" s="552"/>
      <c r="BO57" s="552"/>
      <c r="BP57" s="552"/>
      <c r="BQ57" s="566"/>
      <c r="BR57" s="552">
        <v>0</v>
      </c>
      <c r="BS57" s="552"/>
      <c r="BT57" s="552"/>
      <c r="BU57" s="573">
        <v>0</v>
      </c>
      <c r="BV57" s="552"/>
      <c r="BW57" s="552"/>
      <c r="BX57" s="552"/>
      <c r="BY57" s="566"/>
      <c r="BZ57" s="552">
        <v>0</v>
      </c>
      <c r="CA57" s="552"/>
      <c r="CB57" s="552"/>
      <c r="CC57" s="573">
        <v>0</v>
      </c>
      <c r="CD57" s="552"/>
      <c r="CE57" s="552"/>
      <c r="CF57" s="552"/>
      <c r="CG57" s="566"/>
      <c r="CH57" s="552">
        <v>0</v>
      </c>
      <c r="CI57" s="552"/>
      <c r="CJ57" s="552"/>
      <c r="CK57" s="573">
        <v>0</v>
      </c>
      <c r="CL57" s="552"/>
      <c r="CM57" s="552"/>
      <c r="CN57" s="552"/>
      <c r="CO57" s="566"/>
      <c r="CP57" s="552">
        <v>0</v>
      </c>
      <c r="CQ57" s="552"/>
      <c r="CR57" s="552"/>
      <c r="CS57" s="573">
        <v>0</v>
      </c>
      <c r="CT57" s="552"/>
      <c r="CU57" s="552"/>
      <c r="CV57" s="552"/>
      <c r="CW57" s="566"/>
      <c r="CX57" s="552">
        <v>0</v>
      </c>
      <c r="CY57" s="552"/>
      <c r="CZ57" s="552"/>
      <c r="DA57" s="573">
        <v>0</v>
      </c>
      <c r="DB57" s="552"/>
      <c r="DC57" s="552"/>
      <c r="DD57" s="552"/>
      <c r="DE57" s="566"/>
      <c r="DF57" s="552">
        <v>0</v>
      </c>
      <c r="DG57" s="552"/>
      <c r="DH57" s="552"/>
      <c r="DI57" s="573">
        <v>0</v>
      </c>
      <c r="DJ57" s="552"/>
      <c r="DK57" s="552"/>
      <c r="DL57" s="552"/>
      <c r="DM57" s="566"/>
      <c r="DN57" s="552">
        <v>0</v>
      </c>
      <c r="DO57" s="552"/>
      <c r="DP57" s="552"/>
      <c r="DQ57" s="573">
        <v>0</v>
      </c>
      <c r="DR57" s="552"/>
      <c r="DS57" s="552"/>
      <c r="DT57" s="552"/>
      <c r="DU57" s="566"/>
      <c r="DV57" s="552">
        <v>0</v>
      </c>
      <c r="DW57" s="552"/>
      <c r="DX57" s="552"/>
      <c r="DY57" s="573">
        <v>0</v>
      </c>
      <c r="DZ57" s="552"/>
      <c r="EA57" s="552"/>
      <c r="EB57" s="552"/>
      <c r="EC57" s="566"/>
      <c r="ED57" s="552">
        <v>0</v>
      </c>
      <c r="EE57" s="552"/>
      <c r="EF57" s="552"/>
      <c r="EG57" s="573">
        <v>0</v>
      </c>
      <c r="EH57" s="536"/>
      <c r="EI57" s="551"/>
      <c r="EJ57" s="551"/>
      <c r="EK57" s="566"/>
      <c r="EL57" s="551">
        <v>0</v>
      </c>
      <c r="EM57" s="551"/>
      <c r="EN57" s="551"/>
      <c r="EO57" s="574">
        <v>0</v>
      </c>
      <c r="EP57" s="536"/>
      <c r="EQ57" s="551"/>
      <c r="ER57" s="551"/>
      <c r="ES57" s="566"/>
      <c r="ET57" s="551">
        <v>0</v>
      </c>
      <c r="EU57" s="551"/>
      <c r="EV57" s="551"/>
      <c r="EW57" s="574">
        <v>0</v>
      </c>
      <c r="EX57" s="536"/>
      <c r="EY57" s="551"/>
      <c r="EZ57" s="551"/>
      <c r="FA57" s="566"/>
      <c r="FB57" s="551">
        <v>0</v>
      </c>
      <c r="FC57" s="551"/>
      <c r="FD57" s="551"/>
      <c r="FE57" s="574">
        <v>0</v>
      </c>
      <c r="FF57" s="536"/>
      <c r="FG57" s="551"/>
      <c r="FH57" s="551"/>
      <c r="FI57" s="566"/>
      <c r="FJ57" s="551">
        <v>0</v>
      </c>
      <c r="FK57" s="551"/>
      <c r="FL57" s="551"/>
      <c r="FM57" s="574">
        <v>0</v>
      </c>
      <c r="FN57" s="536"/>
      <c r="FO57" s="551"/>
      <c r="FP57" s="551"/>
      <c r="FQ57" s="566"/>
      <c r="FR57" s="551">
        <v>0</v>
      </c>
      <c r="FS57" s="551"/>
      <c r="FT57" s="551"/>
      <c r="FU57" s="574">
        <v>0</v>
      </c>
      <c r="FV57" s="536"/>
      <c r="FW57" s="551"/>
      <c r="FX57" s="551"/>
      <c r="FY57" s="566"/>
      <c r="FZ57" s="551">
        <v>0</v>
      </c>
      <c r="GA57" s="551"/>
      <c r="GB57" s="551"/>
      <c r="GC57" s="574">
        <v>0</v>
      </c>
      <c r="GD57" s="536"/>
      <c r="GE57" s="551"/>
      <c r="GF57" s="551"/>
      <c r="GG57" s="566"/>
      <c r="GH57" s="551">
        <v>0</v>
      </c>
      <c r="GI57" s="551"/>
      <c r="GJ57" s="551"/>
      <c r="GK57" s="574">
        <v>0</v>
      </c>
      <c r="GL57" s="536"/>
      <c r="GM57" s="551"/>
      <c r="GN57" s="551"/>
      <c r="GO57" s="566"/>
      <c r="GP57" s="551">
        <v>0</v>
      </c>
      <c r="GQ57" s="551"/>
      <c r="GR57" s="551"/>
      <c r="GS57" s="574">
        <v>0</v>
      </c>
      <c r="GT57" s="536"/>
      <c r="GU57" s="551"/>
      <c r="GV57" s="551"/>
      <c r="GW57" s="566"/>
      <c r="GX57" s="551">
        <v>0</v>
      </c>
      <c r="GY57" s="551"/>
      <c r="GZ57" s="551"/>
      <c r="HA57" s="574">
        <v>0</v>
      </c>
      <c r="HB57" s="536"/>
      <c r="HC57" s="551"/>
      <c r="HD57" s="551"/>
      <c r="HE57" s="566"/>
      <c r="HF57" s="551">
        <v>0</v>
      </c>
      <c r="HG57" s="551"/>
      <c r="HH57" s="551"/>
      <c r="HI57" s="574">
        <v>0</v>
      </c>
      <c r="HJ57" s="536">
        <v>0</v>
      </c>
      <c r="HK57" s="551"/>
      <c r="HL57" s="551"/>
      <c r="HM57" s="566"/>
      <c r="HN57" s="551">
        <v>0</v>
      </c>
      <c r="HO57" s="551"/>
      <c r="HP57" s="551"/>
      <c r="HQ57" s="574">
        <v>0</v>
      </c>
      <c r="HR57" s="538">
        <v>0</v>
      </c>
      <c r="HS57" s="538">
        <v>0</v>
      </c>
      <c r="HT57" s="538">
        <v>0</v>
      </c>
      <c r="HU57" s="538">
        <v>0</v>
      </c>
      <c r="HV57" s="559">
        <v>0</v>
      </c>
      <c r="HW57" s="538">
        <v>0</v>
      </c>
      <c r="HX57" s="559"/>
      <c r="HY57" s="574">
        <v>0</v>
      </c>
      <c r="HZ57" s="634">
        <v>0</v>
      </c>
      <c r="IA57" s="634">
        <v>0</v>
      </c>
      <c r="IB57" s="634">
        <v>0</v>
      </c>
      <c r="IC57" s="609">
        <v>0</v>
      </c>
      <c r="ID57" s="634">
        <v>0</v>
      </c>
      <c r="IE57" s="634">
        <v>0</v>
      </c>
      <c r="IF57" s="559"/>
      <c r="IG57" s="598">
        <v>0</v>
      </c>
    </row>
    <row r="58" spans="1:241" s="5" customFormat="1" ht="15" customHeight="1" x14ac:dyDescent="0.25">
      <c r="A58" s="35" t="s">
        <v>1579</v>
      </c>
      <c r="B58" s="551"/>
      <c r="C58" s="551"/>
      <c r="D58" s="551"/>
      <c r="E58" s="566"/>
      <c r="F58" s="551">
        <v>0</v>
      </c>
      <c r="G58" s="551"/>
      <c r="H58" s="551"/>
      <c r="I58" s="574">
        <v>0</v>
      </c>
      <c r="J58" s="552"/>
      <c r="K58" s="552"/>
      <c r="L58" s="552"/>
      <c r="M58" s="566"/>
      <c r="N58" s="552">
        <v>0</v>
      </c>
      <c r="O58" s="552"/>
      <c r="P58" s="552"/>
      <c r="Q58" s="573">
        <v>0</v>
      </c>
      <c r="R58" s="552"/>
      <c r="S58" s="552"/>
      <c r="T58" s="552"/>
      <c r="U58" s="566"/>
      <c r="V58" s="552">
        <v>0</v>
      </c>
      <c r="W58" s="552"/>
      <c r="X58" s="552"/>
      <c r="Y58" s="573">
        <v>0</v>
      </c>
      <c r="Z58" s="552"/>
      <c r="AA58" s="552"/>
      <c r="AB58" s="552"/>
      <c r="AC58" s="566"/>
      <c r="AD58" s="552">
        <v>0</v>
      </c>
      <c r="AE58" s="552"/>
      <c r="AF58" s="552"/>
      <c r="AG58" s="573">
        <v>0</v>
      </c>
      <c r="AH58" s="552"/>
      <c r="AI58" s="552"/>
      <c r="AJ58" s="552"/>
      <c r="AK58" s="566"/>
      <c r="AL58" s="552">
        <v>0</v>
      </c>
      <c r="AM58" s="552"/>
      <c r="AN58" s="552"/>
      <c r="AO58" s="573">
        <v>0</v>
      </c>
      <c r="AP58" s="552"/>
      <c r="AQ58" s="552"/>
      <c r="AR58" s="552"/>
      <c r="AS58" s="566"/>
      <c r="AT58" s="552">
        <v>0</v>
      </c>
      <c r="AU58" s="552"/>
      <c r="AV58" s="552"/>
      <c r="AW58" s="573">
        <v>0</v>
      </c>
      <c r="AX58" s="552"/>
      <c r="AY58" s="552"/>
      <c r="AZ58" s="552"/>
      <c r="BA58" s="566"/>
      <c r="BB58" s="552">
        <v>0</v>
      </c>
      <c r="BC58" s="552"/>
      <c r="BD58" s="552"/>
      <c r="BE58" s="573">
        <v>0</v>
      </c>
      <c r="BF58" s="552"/>
      <c r="BG58" s="552"/>
      <c r="BH58" s="552"/>
      <c r="BI58" s="566"/>
      <c r="BJ58" s="552">
        <v>0</v>
      </c>
      <c r="BK58" s="552"/>
      <c r="BL58" s="552"/>
      <c r="BM58" s="573">
        <v>0</v>
      </c>
      <c r="BN58" s="552"/>
      <c r="BO58" s="552"/>
      <c r="BP58" s="552"/>
      <c r="BQ58" s="566"/>
      <c r="BR58" s="552">
        <v>0</v>
      </c>
      <c r="BS58" s="552"/>
      <c r="BT58" s="552"/>
      <c r="BU58" s="573">
        <v>0</v>
      </c>
      <c r="BV58" s="552"/>
      <c r="BW58" s="552"/>
      <c r="BX58" s="552"/>
      <c r="BY58" s="566"/>
      <c r="BZ58" s="552">
        <v>0</v>
      </c>
      <c r="CA58" s="552"/>
      <c r="CB58" s="552"/>
      <c r="CC58" s="573">
        <v>0</v>
      </c>
      <c r="CD58" s="552"/>
      <c r="CE58" s="552"/>
      <c r="CF58" s="552"/>
      <c r="CG58" s="566"/>
      <c r="CH58" s="552">
        <v>0</v>
      </c>
      <c r="CI58" s="552"/>
      <c r="CJ58" s="552"/>
      <c r="CK58" s="573">
        <v>0</v>
      </c>
      <c r="CL58" s="552"/>
      <c r="CM58" s="552"/>
      <c r="CN58" s="552"/>
      <c r="CO58" s="566"/>
      <c r="CP58" s="552">
        <v>0</v>
      </c>
      <c r="CQ58" s="552"/>
      <c r="CR58" s="552"/>
      <c r="CS58" s="573">
        <v>0</v>
      </c>
      <c r="CT58" s="552"/>
      <c r="CU58" s="552"/>
      <c r="CV58" s="552"/>
      <c r="CW58" s="566"/>
      <c r="CX58" s="552">
        <v>0</v>
      </c>
      <c r="CY58" s="552"/>
      <c r="CZ58" s="552"/>
      <c r="DA58" s="573">
        <v>0</v>
      </c>
      <c r="DB58" s="552"/>
      <c r="DC58" s="552"/>
      <c r="DD58" s="552"/>
      <c r="DE58" s="566"/>
      <c r="DF58" s="552">
        <v>0</v>
      </c>
      <c r="DG58" s="552"/>
      <c r="DH58" s="552"/>
      <c r="DI58" s="573">
        <v>0</v>
      </c>
      <c r="DJ58" s="552"/>
      <c r="DK58" s="552"/>
      <c r="DL58" s="552"/>
      <c r="DM58" s="566"/>
      <c r="DN58" s="552">
        <v>0</v>
      </c>
      <c r="DO58" s="552"/>
      <c r="DP58" s="552"/>
      <c r="DQ58" s="573">
        <v>0</v>
      </c>
      <c r="DR58" s="552"/>
      <c r="DS58" s="552"/>
      <c r="DT58" s="552"/>
      <c r="DU58" s="566"/>
      <c r="DV58" s="552">
        <v>0</v>
      </c>
      <c r="DW58" s="552"/>
      <c r="DX58" s="552"/>
      <c r="DY58" s="573">
        <v>0</v>
      </c>
      <c r="DZ58" s="552"/>
      <c r="EA58" s="552"/>
      <c r="EB58" s="552"/>
      <c r="EC58" s="566"/>
      <c r="ED58" s="552">
        <v>0</v>
      </c>
      <c r="EE58" s="552"/>
      <c r="EF58" s="552"/>
      <c r="EG58" s="573">
        <v>0</v>
      </c>
      <c r="EH58" s="583"/>
      <c r="EI58" s="551"/>
      <c r="EJ58" s="551"/>
      <c r="EK58" s="566"/>
      <c r="EL58" s="551">
        <v>0</v>
      </c>
      <c r="EM58" s="551"/>
      <c r="EN58" s="551"/>
      <c r="EO58" s="574">
        <v>0</v>
      </c>
      <c r="EP58" s="583"/>
      <c r="EQ58" s="551"/>
      <c r="ER58" s="551"/>
      <c r="ES58" s="566"/>
      <c r="ET58" s="551">
        <v>0</v>
      </c>
      <c r="EU58" s="551"/>
      <c r="EV58" s="551"/>
      <c r="EW58" s="574">
        <v>0</v>
      </c>
      <c r="EX58" s="583"/>
      <c r="EY58" s="551"/>
      <c r="EZ58" s="551"/>
      <c r="FA58" s="566"/>
      <c r="FB58" s="551">
        <v>0</v>
      </c>
      <c r="FC58" s="551"/>
      <c r="FD58" s="551"/>
      <c r="FE58" s="574">
        <v>0</v>
      </c>
      <c r="FF58" s="583"/>
      <c r="FG58" s="551"/>
      <c r="FH58" s="551"/>
      <c r="FI58" s="566"/>
      <c r="FJ58" s="551">
        <v>0</v>
      </c>
      <c r="FK58" s="551"/>
      <c r="FL58" s="551"/>
      <c r="FM58" s="574">
        <v>0</v>
      </c>
      <c r="FN58" s="583"/>
      <c r="FO58" s="551"/>
      <c r="FP58" s="551"/>
      <c r="FQ58" s="566"/>
      <c r="FR58" s="551">
        <v>0</v>
      </c>
      <c r="FS58" s="551"/>
      <c r="FT58" s="551"/>
      <c r="FU58" s="574">
        <v>0</v>
      </c>
      <c r="FV58" s="583"/>
      <c r="FW58" s="551"/>
      <c r="FX58" s="551"/>
      <c r="FY58" s="566"/>
      <c r="FZ58" s="551">
        <v>0</v>
      </c>
      <c r="GA58" s="551"/>
      <c r="GB58" s="551"/>
      <c r="GC58" s="574">
        <v>0</v>
      </c>
      <c r="GD58" s="583"/>
      <c r="GE58" s="551"/>
      <c r="GF58" s="551"/>
      <c r="GG58" s="566"/>
      <c r="GH58" s="551">
        <v>0</v>
      </c>
      <c r="GI58" s="551"/>
      <c r="GJ58" s="551"/>
      <c r="GK58" s="574">
        <v>0</v>
      </c>
      <c r="GL58" s="583"/>
      <c r="GM58" s="551"/>
      <c r="GN58" s="551"/>
      <c r="GO58" s="566"/>
      <c r="GP58" s="551">
        <v>0</v>
      </c>
      <c r="GQ58" s="551"/>
      <c r="GR58" s="551"/>
      <c r="GS58" s="574">
        <v>0</v>
      </c>
      <c r="GT58" s="583"/>
      <c r="GU58" s="551"/>
      <c r="GV58" s="551"/>
      <c r="GW58" s="566"/>
      <c r="GX58" s="551">
        <v>0</v>
      </c>
      <c r="GY58" s="551"/>
      <c r="GZ58" s="551"/>
      <c r="HA58" s="574">
        <v>0</v>
      </c>
      <c r="HB58" s="583"/>
      <c r="HC58" s="551"/>
      <c r="HD58" s="551"/>
      <c r="HE58" s="566"/>
      <c r="HF58" s="551">
        <v>0</v>
      </c>
      <c r="HG58" s="551"/>
      <c r="HH58" s="551"/>
      <c r="HI58" s="574">
        <v>0</v>
      </c>
      <c r="HJ58" s="583">
        <v>0</v>
      </c>
      <c r="HK58" s="551"/>
      <c r="HL58" s="551"/>
      <c r="HM58" s="566"/>
      <c r="HN58" s="551">
        <v>0</v>
      </c>
      <c r="HO58" s="551"/>
      <c r="HP58" s="551"/>
      <c r="HQ58" s="574">
        <v>0</v>
      </c>
      <c r="HR58" s="538">
        <v>0</v>
      </c>
      <c r="HS58" s="538">
        <v>0</v>
      </c>
      <c r="HT58" s="538">
        <v>0</v>
      </c>
      <c r="HU58" s="538">
        <v>0</v>
      </c>
      <c r="HV58" s="559">
        <v>0</v>
      </c>
      <c r="HW58" s="538">
        <v>0</v>
      </c>
      <c r="HX58" s="559"/>
      <c r="HY58" s="574">
        <v>0</v>
      </c>
      <c r="HZ58" s="634">
        <v>0</v>
      </c>
      <c r="IA58" s="634">
        <v>0</v>
      </c>
      <c r="IB58" s="634">
        <v>0</v>
      </c>
      <c r="IC58" s="609">
        <v>0</v>
      </c>
      <c r="ID58" s="634">
        <v>0</v>
      </c>
      <c r="IE58" s="634">
        <v>0</v>
      </c>
      <c r="IF58" s="559"/>
      <c r="IG58" s="598">
        <v>0</v>
      </c>
    </row>
    <row r="59" spans="1:241" s="5" customFormat="1" ht="15" customHeight="1" x14ac:dyDescent="0.25">
      <c r="A59" s="42" t="s">
        <v>77</v>
      </c>
      <c r="B59" s="551"/>
      <c r="C59" s="551"/>
      <c r="D59" s="551"/>
      <c r="E59" s="566"/>
      <c r="F59" s="551">
        <v>0</v>
      </c>
      <c r="G59" s="551"/>
      <c r="H59" s="551"/>
      <c r="I59" s="574">
        <v>0</v>
      </c>
      <c r="J59" s="552"/>
      <c r="K59" s="552"/>
      <c r="L59" s="552"/>
      <c r="M59" s="566"/>
      <c r="N59" s="552">
        <v>0</v>
      </c>
      <c r="O59" s="552"/>
      <c r="P59" s="552"/>
      <c r="Q59" s="573">
        <v>0</v>
      </c>
      <c r="R59" s="552"/>
      <c r="S59" s="552">
        <v>750000</v>
      </c>
      <c r="T59" s="552"/>
      <c r="U59" s="566"/>
      <c r="V59" s="552">
        <v>0</v>
      </c>
      <c r="W59" s="552"/>
      <c r="X59" s="552"/>
      <c r="Y59" s="573">
        <v>750000</v>
      </c>
      <c r="Z59" s="552"/>
      <c r="AA59" s="552"/>
      <c r="AB59" s="552"/>
      <c r="AC59" s="566"/>
      <c r="AD59" s="552">
        <v>0</v>
      </c>
      <c r="AE59" s="552"/>
      <c r="AF59" s="552"/>
      <c r="AG59" s="573">
        <v>0</v>
      </c>
      <c r="AH59" s="552"/>
      <c r="AI59" s="552">
        <v>4165869</v>
      </c>
      <c r="AJ59" s="552"/>
      <c r="AK59" s="566"/>
      <c r="AL59" s="552">
        <v>0</v>
      </c>
      <c r="AM59" s="552"/>
      <c r="AN59" s="552"/>
      <c r="AO59" s="573">
        <v>4165869</v>
      </c>
      <c r="AP59" s="552"/>
      <c r="AQ59" s="552">
        <v>6669000</v>
      </c>
      <c r="AR59" s="552"/>
      <c r="AS59" s="566"/>
      <c r="AT59" s="552">
        <v>0</v>
      </c>
      <c r="AU59" s="552"/>
      <c r="AV59" s="552"/>
      <c r="AW59" s="573">
        <v>6669000</v>
      </c>
      <c r="AX59" s="552"/>
      <c r="AY59" s="552"/>
      <c r="AZ59" s="552"/>
      <c r="BA59" s="566"/>
      <c r="BB59" s="552">
        <v>0</v>
      </c>
      <c r="BC59" s="552"/>
      <c r="BD59" s="552"/>
      <c r="BE59" s="573">
        <v>0</v>
      </c>
      <c r="BF59" s="552"/>
      <c r="BG59" s="552"/>
      <c r="BH59" s="552"/>
      <c r="BI59" s="566"/>
      <c r="BJ59" s="552">
        <v>0</v>
      </c>
      <c r="BK59" s="552"/>
      <c r="BL59" s="552"/>
      <c r="BM59" s="573">
        <v>0</v>
      </c>
      <c r="BN59" s="552"/>
      <c r="BO59" s="552"/>
      <c r="BP59" s="552"/>
      <c r="BQ59" s="566"/>
      <c r="BR59" s="552">
        <v>0</v>
      </c>
      <c r="BS59" s="552"/>
      <c r="BT59" s="552"/>
      <c r="BU59" s="573">
        <v>0</v>
      </c>
      <c r="BV59" s="552"/>
      <c r="BW59" s="552"/>
      <c r="BX59" s="552"/>
      <c r="BY59" s="566"/>
      <c r="BZ59" s="552">
        <v>0</v>
      </c>
      <c r="CA59" s="552"/>
      <c r="CB59" s="552"/>
      <c r="CC59" s="573">
        <v>0</v>
      </c>
      <c r="CD59" s="552"/>
      <c r="CE59" s="552"/>
      <c r="CF59" s="552"/>
      <c r="CG59" s="566"/>
      <c r="CH59" s="552">
        <v>0</v>
      </c>
      <c r="CI59" s="552"/>
      <c r="CJ59" s="552"/>
      <c r="CK59" s="573">
        <v>0</v>
      </c>
      <c r="CL59" s="552"/>
      <c r="CM59" s="552"/>
      <c r="CN59" s="552"/>
      <c r="CO59" s="566"/>
      <c r="CP59" s="552">
        <v>0</v>
      </c>
      <c r="CQ59" s="552"/>
      <c r="CR59" s="552"/>
      <c r="CS59" s="573">
        <v>0</v>
      </c>
      <c r="CT59" s="552"/>
      <c r="CU59" s="552"/>
      <c r="CV59" s="552"/>
      <c r="CW59" s="566"/>
      <c r="CX59" s="552">
        <v>0</v>
      </c>
      <c r="CY59" s="552"/>
      <c r="CZ59" s="552"/>
      <c r="DA59" s="573">
        <v>0</v>
      </c>
      <c r="DB59" s="552"/>
      <c r="DC59" s="552"/>
      <c r="DD59" s="552"/>
      <c r="DE59" s="566"/>
      <c r="DF59" s="552">
        <v>0</v>
      </c>
      <c r="DG59" s="552"/>
      <c r="DH59" s="552"/>
      <c r="DI59" s="573">
        <v>0</v>
      </c>
      <c r="DJ59" s="552"/>
      <c r="DK59" s="552"/>
      <c r="DL59" s="552"/>
      <c r="DM59" s="566"/>
      <c r="DN59" s="552">
        <v>0</v>
      </c>
      <c r="DO59" s="552"/>
      <c r="DP59" s="552"/>
      <c r="DQ59" s="573">
        <v>0</v>
      </c>
      <c r="DR59" s="552"/>
      <c r="DS59" s="552"/>
      <c r="DT59" s="552"/>
      <c r="DU59" s="566"/>
      <c r="DV59" s="552">
        <v>0</v>
      </c>
      <c r="DW59" s="552"/>
      <c r="DX59" s="552"/>
      <c r="DY59" s="573">
        <v>0</v>
      </c>
      <c r="DZ59" s="552"/>
      <c r="EA59" s="552"/>
      <c r="EB59" s="552"/>
      <c r="EC59" s="566"/>
      <c r="ED59" s="552">
        <v>0</v>
      </c>
      <c r="EE59" s="552"/>
      <c r="EF59" s="552"/>
      <c r="EG59" s="573">
        <v>0</v>
      </c>
      <c r="EH59" s="582"/>
      <c r="EI59" s="551"/>
      <c r="EJ59" s="551"/>
      <c r="EK59" s="566"/>
      <c r="EL59" s="551">
        <v>0</v>
      </c>
      <c r="EM59" s="551"/>
      <c r="EN59" s="551"/>
      <c r="EO59" s="574">
        <v>0</v>
      </c>
      <c r="EP59" s="582"/>
      <c r="EQ59" s="551"/>
      <c r="ER59" s="551"/>
      <c r="ES59" s="566"/>
      <c r="ET59" s="551">
        <v>0</v>
      </c>
      <c r="EU59" s="551"/>
      <c r="EV59" s="551"/>
      <c r="EW59" s="574">
        <v>0</v>
      </c>
      <c r="EX59" s="582"/>
      <c r="EY59" s="551"/>
      <c r="EZ59" s="551"/>
      <c r="FA59" s="566"/>
      <c r="FB59" s="551">
        <v>0</v>
      </c>
      <c r="FC59" s="551"/>
      <c r="FD59" s="551"/>
      <c r="FE59" s="574">
        <v>0</v>
      </c>
      <c r="FF59" s="582"/>
      <c r="FG59" s="551"/>
      <c r="FH59" s="551"/>
      <c r="FI59" s="566"/>
      <c r="FJ59" s="551">
        <v>0</v>
      </c>
      <c r="FK59" s="551"/>
      <c r="FL59" s="551"/>
      <c r="FM59" s="574">
        <v>0</v>
      </c>
      <c r="FN59" s="582"/>
      <c r="FO59" s="551"/>
      <c r="FP59" s="551"/>
      <c r="FQ59" s="566"/>
      <c r="FR59" s="551">
        <v>0</v>
      </c>
      <c r="FS59" s="551"/>
      <c r="FT59" s="551"/>
      <c r="FU59" s="574">
        <v>0</v>
      </c>
      <c r="FV59" s="582"/>
      <c r="FW59" s="551"/>
      <c r="FX59" s="551"/>
      <c r="FY59" s="566"/>
      <c r="FZ59" s="551">
        <v>0</v>
      </c>
      <c r="GA59" s="551"/>
      <c r="GB59" s="551"/>
      <c r="GC59" s="574">
        <v>0</v>
      </c>
      <c r="GD59" s="582"/>
      <c r="GE59" s="551"/>
      <c r="GF59" s="551"/>
      <c r="GG59" s="566"/>
      <c r="GH59" s="551">
        <v>0</v>
      </c>
      <c r="GI59" s="551"/>
      <c r="GJ59" s="551"/>
      <c r="GK59" s="574">
        <v>0</v>
      </c>
      <c r="GL59" s="582"/>
      <c r="GM59" s="551"/>
      <c r="GN59" s="551"/>
      <c r="GO59" s="566"/>
      <c r="GP59" s="551">
        <v>0</v>
      </c>
      <c r="GQ59" s="551"/>
      <c r="GR59" s="551"/>
      <c r="GS59" s="574">
        <v>0</v>
      </c>
      <c r="GT59" s="582"/>
      <c r="GU59" s="551"/>
      <c r="GV59" s="551"/>
      <c r="GW59" s="566"/>
      <c r="GX59" s="551">
        <v>0</v>
      </c>
      <c r="GY59" s="551"/>
      <c r="GZ59" s="551"/>
      <c r="HA59" s="574">
        <v>0</v>
      </c>
      <c r="HB59" s="582"/>
      <c r="HC59" s="551"/>
      <c r="HD59" s="551"/>
      <c r="HE59" s="566"/>
      <c r="HF59" s="551">
        <v>0</v>
      </c>
      <c r="HG59" s="551"/>
      <c r="HH59" s="551"/>
      <c r="HI59" s="574">
        <v>0</v>
      </c>
      <c r="HJ59" s="582">
        <v>20168651</v>
      </c>
      <c r="HK59" s="551"/>
      <c r="HL59" s="551"/>
      <c r="HM59" s="566"/>
      <c r="HN59" s="551">
        <v>0</v>
      </c>
      <c r="HO59" s="551"/>
      <c r="HP59" s="551"/>
      <c r="HQ59" s="574">
        <v>-20168651</v>
      </c>
      <c r="HR59" s="538">
        <v>20168651</v>
      </c>
      <c r="HS59" s="538">
        <v>11584869</v>
      </c>
      <c r="HT59" s="538">
        <v>0</v>
      </c>
      <c r="HU59" s="538">
        <v>0</v>
      </c>
      <c r="HV59" s="559">
        <v>0</v>
      </c>
      <c r="HW59" s="538">
        <v>0</v>
      </c>
      <c r="HX59" s="559"/>
      <c r="HY59" s="574">
        <v>-8583782</v>
      </c>
      <c r="HZ59" s="634">
        <v>20168651</v>
      </c>
      <c r="IA59" s="634">
        <v>34275409</v>
      </c>
      <c r="IB59" s="634">
        <v>0</v>
      </c>
      <c r="IC59" s="609">
        <v>0</v>
      </c>
      <c r="ID59" s="634">
        <v>0</v>
      </c>
      <c r="IE59" s="634">
        <v>0</v>
      </c>
      <c r="IF59" s="559"/>
      <c r="IG59" s="598">
        <v>14106758</v>
      </c>
    </row>
    <row r="60" spans="1:241" s="5" customFormat="1" ht="15" customHeight="1" x14ac:dyDescent="0.25">
      <c r="A60" s="46" t="s">
        <v>779</v>
      </c>
      <c r="B60" s="551"/>
      <c r="C60" s="551"/>
      <c r="D60" s="551"/>
      <c r="E60" s="566"/>
      <c r="F60" s="551">
        <v>0</v>
      </c>
      <c r="G60" s="551"/>
      <c r="H60" s="551"/>
      <c r="I60" s="574">
        <v>0</v>
      </c>
      <c r="J60" s="552"/>
      <c r="K60" s="552"/>
      <c r="L60" s="552"/>
      <c r="M60" s="566"/>
      <c r="N60" s="552">
        <v>0</v>
      </c>
      <c r="O60" s="552"/>
      <c r="P60" s="552"/>
      <c r="Q60" s="573">
        <v>0</v>
      </c>
      <c r="R60" s="552"/>
      <c r="S60" s="552"/>
      <c r="T60" s="552"/>
      <c r="U60" s="566"/>
      <c r="V60" s="552">
        <v>0</v>
      </c>
      <c r="W60" s="552"/>
      <c r="X60" s="552"/>
      <c r="Y60" s="573">
        <v>0</v>
      </c>
      <c r="Z60" s="552"/>
      <c r="AA60" s="552"/>
      <c r="AB60" s="552"/>
      <c r="AC60" s="566"/>
      <c r="AD60" s="552">
        <v>0</v>
      </c>
      <c r="AE60" s="552"/>
      <c r="AF60" s="552"/>
      <c r="AG60" s="573">
        <v>0</v>
      </c>
      <c r="AH60" s="552"/>
      <c r="AI60" s="552"/>
      <c r="AJ60" s="552"/>
      <c r="AK60" s="566"/>
      <c r="AL60" s="552">
        <v>0</v>
      </c>
      <c r="AM60" s="552"/>
      <c r="AN60" s="552"/>
      <c r="AO60" s="573">
        <v>0</v>
      </c>
      <c r="AP60" s="552"/>
      <c r="AQ60" s="552"/>
      <c r="AR60" s="552"/>
      <c r="AS60" s="566"/>
      <c r="AT60" s="552">
        <v>0</v>
      </c>
      <c r="AU60" s="552"/>
      <c r="AV60" s="552"/>
      <c r="AW60" s="573">
        <v>0</v>
      </c>
      <c r="AX60" s="552"/>
      <c r="AY60" s="552"/>
      <c r="AZ60" s="552"/>
      <c r="BA60" s="566"/>
      <c r="BB60" s="552">
        <v>0</v>
      </c>
      <c r="BC60" s="552"/>
      <c r="BD60" s="552"/>
      <c r="BE60" s="573">
        <v>0</v>
      </c>
      <c r="BF60" s="552"/>
      <c r="BG60" s="552"/>
      <c r="BH60" s="552"/>
      <c r="BI60" s="566"/>
      <c r="BJ60" s="552">
        <v>0</v>
      </c>
      <c r="BK60" s="552"/>
      <c r="BL60" s="552"/>
      <c r="BM60" s="573">
        <v>0</v>
      </c>
      <c r="BN60" s="552"/>
      <c r="BO60" s="552"/>
      <c r="BP60" s="552"/>
      <c r="BQ60" s="566"/>
      <c r="BR60" s="552">
        <v>0</v>
      </c>
      <c r="BS60" s="552"/>
      <c r="BT60" s="552"/>
      <c r="BU60" s="573">
        <v>0</v>
      </c>
      <c r="BV60" s="552"/>
      <c r="BW60" s="552"/>
      <c r="BX60" s="552"/>
      <c r="BY60" s="566"/>
      <c r="BZ60" s="552">
        <v>0</v>
      </c>
      <c r="CA60" s="552"/>
      <c r="CB60" s="552"/>
      <c r="CC60" s="573">
        <v>0</v>
      </c>
      <c r="CD60" s="552"/>
      <c r="CE60" s="552"/>
      <c r="CF60" s="552"/>
      <c r="CG60" s="566"/>
      <c r="CH60" s="552">
        <v>0</v>
      </c>
      <c r="CI60" s="552"/>
      <c r="CJ60" s="552"/>
      <c r="CK60" s="573">
        <v>0</v>
      </c>
      <c r="CL60" s="552"/>
      <c r="CM60" s="552"/>
      <c r="CN60" s="552"/>
      <c r="CO60" s="566"/>
      <c r="CP60" s="552">
        <v>0</v>
      </c>
      <c r="CQ60" s="552"/>
      <c r="CR60" s="552"/>
      <c r="CS60" s="573">
        <v>0</v>
      </c>
      <c r="CT60" s="552"/>
      <c r="CU60" s="552"/>
      <c r="CV60" s="552"/>
      <c r="CW60" s="566"/>
      <c r="CX60" s="552">
        <v>0</v>
      </c>
      <c r="CY60" s="552"/>
      <c r="CZ60" s="552"/>
      <c r="DA60" s="573">
        <v>0</v>
      </c>
      <c r="DB60" s="552"/>
      <c r="DC60" s="552"/>
      <c r="DD60" s="552"/>
      <c r="DE60" s="566"/>
      <c r="DF60" s="552">
        <v>0</v>
      </c>
      <c r="DG60" s="552"/>
      <c r="DH60" s="552"/>
      <c r="DI60" s="573">
        <v>0</v>
      </c>
      <c r="DJ60" s="552"/>
      <c r="DK60" s="552"/>
      <c r="DL60" s="552"/>
      <c r="DM60" s="566"/>
      <c r="DN60" s="552">
        <v>0</v>
      </c>
      <c r="DO60" s="552"/>
      <c r="DP60" s="552"/>
      <c r="DQ60" s="573">
        <v>0</v>
      </c>
      <c r="DR60" s="552"/>
      <c r="DS60" s="552"/>
      <c r="DT60" s="552"/>
      <c r="DU60" s="566"/>
      <c r="DV60" s="552">
        <v>0</v>
      </c>
      <c r="DW60" s="552"/>
      <c r="DX60" s="552"/>
      <c r="DY60" s="573">
        <v>0</v>
      </c>
      <c r="DZ60" s="552"/>
      <c r="EA60" s="552"/>
      <c r="EB60" s="552"/>
      <c r="EC60" s="566"/>
      <c r="ED60" s="552">
        <v>0</v>
      </c>
      <c r="EE60" s="552"/>
      <c r="EF60" s="552"/>
      <c r="EG60" s="573">
        <v>0</v>
      </c>
      <c r="EH60" s="583"/>
      <c r="EI60" s="551"/>
      <c r="EJ60" s="551"/>
      <c r="EK60" s="566"/>
      <c r="EL60" s="551">
        <v>0</v>
      </c>
      <c r="EM60" s="551"/>
      <c r="EN60" s="551"/>
      <c r="EO60" s="574">
        <v>0</v>
      </c>
      <c r="EP60" s="583"/>
      <c r="EQ60" s="551"/>
      <c r="ER60" s="551"/>
      <c r="ES60" s="566"/>
      <c r="ET60" s="551">
        <v>0</v>
      </c>
      <c r="EU60" s="551"/>
      <c r="EV60" s="551"/>
      <c r="EW60" s="574">
        <v>0</v>
      </c>
      <c r="EX60" s="583"/>
      <c r="EY60" s="551"/>
      <c r="EZ60" s="551"/>
      <c r="FA60" s="566"/>
      <c r="FB60" s="551">
        <v>0</v>
      </c>
      <c r="FC60" s="551"/>
      <c r="FD60" s="551"/>
      <c r="FE60" s="574">
        <v>0</v>
      </c>
      <c r="FF60" s="583"/>
      <c r="FG60" s="551"/>
      <c r="FH60" s="551"/>
      <c r="FI60" s="566"/>
      <c r="FJ60" s="551">
        <v>0</v>
      </c>
      <c r="FK60" s="551"/>
      <c r="FL60" s="551"/>
      <c r="FM60" s="574">
        <v>0</v>
      </c>
      <c r="FN60" s="583"/>
      <c r="FO60" s="551"/>
      <c r="FP60" s="551"/>
      <c r="FQ60" s="566"/>
      <c r="FR60" s="551">
        <v>0</v>
      </c>
      <c r="FS60" s="551"/>
      <c r="FT60" s="551"/>
      <c r="FU60" s="574">
        <v>0</v>
      </c>
      <c r="FV60" s="583"/>
      <c r="FW60" s="551"/>
      <c r="FX60" s="551"/>
      <c r="FY60" s="566"/>
      <c r="FZ60" s="551">
        <v>0</v>
      </c>
      <c r="GA60" s="551"/>
      <c r="GB60" s="551"/>
      <c r="GC60" s="574">
        <v>0</v>
      </c>
      <c r="GD60" s="583"/>
      <c r="GE60" s="551"/>
      <c r="GF60" s="551"/>
      <c r="GG60" s="566"/>
      <c r="GH60" s="551">
        <v>0</v>
      </c>
      <c r="GI60" s="551"/>
      <c r="GJ60" s="551"/>
      <c r="GK60" s="574">
        <v>0</v>
      </c>
      <c r="GL60" s="583"/>
      <c r="GM60" s="551"/>
      <c r="GN60" s="551"/>
      <c r="GO60" s="566"/>
      <c r="GP60" s="551">
        <v>0</v>
      </c>
      <c r="GQ60" s="551"/>
      <c r="GR60" s="551"/>
      <c r="GS60" s="574">
        <v>0</v>
      </c>
      <c r="GT60" s="583"/>
      <c r="GU60" s="551"/>
      <c r="GV60" s="551"/>
      <c r="GW60" s="566"/>
      <c r="GX60" s="551">
        <v>0</v>
      </c>
      <c r="GY60" s="551"/>
      <c r="GZ60" s="551"/>
      <c r="HA60" s="574">
        <v>0</v>
      </c>
      <c r="HB60" s="583"/>
      <c r="HC60" s="551"/>
      <c r="HD60" s="551"/>
      <c r="HE60" s="566"/>
      <c r="HF60" s="551">
        <v>0</v>
      </c>
      <c r="HG60" s="551"/>
      <c r="HH60" s="551"/>
      <c r="HI60" s="574">
        <v>0</v>
      </c>
      <c r="HJ60" s="583">
        <v>7713989000</v>
      </c>
      <c r="HK60" s="551"/>
      <c r="HL60" s="551"/>
      <c r="HM60" s="566"/>
      <c r="HN60" s="551">
        <v>0</v>
      </c>
      <c r="HO60" s="551"/>
      <c r="HP60" s="551"/>
      <c r="HQ60" s="574">
        <v>-7713989000</v>
      </c>
      <c r="HR60" s="538">
        <v>7713989000</v>
      </c>
      <c r="HS60" s="538">
        <v>0</v>
      </c>
      <c r="HT60" s="538">
        <v>0</v>
      </c>
      <c r="HU60" s="538">
        <v>0</v>
      </c>
      <c r="HV60" s="559">
        <v>0</v>
      </c>
      <c r="HW60" s="538">
        <v>0</v>
      </c>
      <c r="HX60" s="559"/>
      <c r="HY60" s="574">
        <v>-7713989000</v>
      </c>
      <c r="HZ60" s="634">
        <v>7713989000</v>
      </c>
      <c r="IA60" s="634">
        <v>8691709000</v>
      </c>
      <c r="IB60" s="634">
        <v>0</v>
      </c>
      <c r="IC60" s="609">
        <v>0</v>
      </c>
      <c r="ID60" s="634">
        <v>0</v>
      </c>
      <c r="IE60" s="634">
        <v>0</v>
      </c>
      <c r="IF60" s="559"/>
      <c r="IG60" s="598">
        <v>977720000</v>
      </c>
    </row>
    <row r="61" spans="1:241" s="5" customFormat="1" ht="15" hidden="1" customHeight="1" x14ac:dyDescent="0.25">
      <c r="A61" s="46" t="s">
        <v>780</v>
      </c>
      <c r="B61" s="551"/>
      <c r="C61" s="551"/>
      <c r="D61" s="551"/>
      <c r="E61" s="566"/>
      <c r="F61" s="551"/>
      <c r="G61" s="551"/>
      <c r="H61" s="551"/>
      <c r="I61" s="551"/>
      <c r="J61" s="552"/>
      <c r="K61" s="552"/>
      <c r="L61" s="552"/>
      <c r="M61" s="566"/>
      <c r="N61" s="552"/>
      <c r="O61" s="552"/>
      <c r="P61" s="552"/>
      <c r="Q61" s="552"/>
      <c r="R61" s="552"/>
      <c r="S61" s="552"/>
      <c r="T61" s="552"/>
      <c r="U61" s="566"/>
      <c r="V61" s="552"/>
      <c r="W61" s="552"/>
      <c r="X61" s="552"/>
      <c r="Y61" s="552"/>
      <c r="Z61" s="552"/>
      <c r="AA61" s="552"/>
      <c r="AB61" s="552"/>
      <c r="AC61" s="566"/>
      <c r="AD61" s="552"/>
      <c r="AE61" s="552"/>
      <c r="AF61" s="552"/>
      <c r="AG61" s="552"/>
      <c r="AH61" s="552"/>
      <c r="AI61" s="552"/>
      <c r="AJ61" s="552"/>
      <c r="AK61" s="566"/>
      <c r="AL61" s="552"/>
      <c r="AM61" s="552"/>
      <c r="AN61" s="552"/>
      <c r="AO61" s="552"/>
      <c r="AP61" s="552"/>
      <c r="AQ61" s="552"/>
      <c r="AR61" s="552"/>
      <c r="AS61" s="566"/>
      <c r="AT61" s="552"/>
      <c r="AU61" s="552"/>
      <c r="AV61" s="552"/>
      <c r="AW61" s="552"/>
      <c r="AX61" s="552"/>
      <c r="AY61" s="552"/>
      <c r="AZ61" s="552"/>
      <c r="BA61" s="566"/>
      <c r="BB61" s="552"/>
      <c r="BC61" s="552"/>
      <c r="BD61" s="552"/>
      <c r="BE61" s="552"/>
      <c r="BF61" s="552"/>
      <c r="BG61" s="552"/>
      <c r="BH61" s="552"/>
      <c r="BI61" s="566"/>
      <c r="BJ61" s="552"/>
      <c r="BK61" s="552"/>
      <c r="BL61" s="552"/>
      <c r="BM61" s="552"/>
      <c r="BN61" s="552"/>
      <c r="BO61" s="552"/>
      <c r="BP61" s="552"/>
      <c r="BQ61" s="566"/>
      <c r="BR61" s="552"/>
      <c r="BS61" s="552"/>
      <c r="BT61" s="552"/>
      <c r="BU61" s="552"/>
      <c r="BV61" s="552"/>
      <c r="BW61" s="552"/>
      <c r="BX61" s="552"/>
      <c r="BY61" s="566"/>
      <c r="BZ61" s="552"/>
      <c r="CA61" s="552"/>
      <c r="CB61" s="552"/>
      <c r="CC61" s="552"/>
      <c r="CD61" s="552"/>
      <c r="CE61" s="552"/>
      <c r="CF61" s="552"/>
      <c r="CG61" s="566"/>
      <c r="CH61" s="552"/>
      <c r="CI61" s="552"/>
      <c r="CJ61" s="552"/>
      <c r="CK61" s="552"/>
      <c r="CL61" s="552"/>
      <c r="CM61" s="552"/>
      <c r="CN61" s="552"/>
      <c r="CO61" s="566"/>
      <c r="CP61" s="552"/>
      <c r="CQ61" s="552"/>
      <c r="CR61" s="552"/>
      <c r="CS61" s="552"/>
      <c r="CT61" s="552"/>
      <c r="CU61" s="552"/>
      <c r="CV61" s="552"/>
      <c r="CW61" s="566"/>
      <c r="CX61" s="552"/>
      <c r="CY61" s="552"/>
      <c r="CZ61" s="552"/>
      <c r="DA61" s="552"/>
      <c r="DB61" s="552"/>
      <c r="DC61" s="552"/>
      <c r="DD61" s="552"/>
      <c r="DE61" s="566"/>
      <c r="DF61" s="552"/>
      <c r="DG61" s="552"/>
      <c r="DH61" s="552"/>
      <c r="DI61" s="552"/>
      <c r="DJ61" s="552"/>
      <c r="DK61" s="552"/>
      <c r="DL61" s="552"/>
      <c r="DM61" s="566"/>
      <c r="DN61" s="552"/>
      <c r="DO61" s="552"/>
      <c r="DP61" s="552"/>
      <c r="DQ61" s="552"/>
      <c r="DR61" s="552"/>
      <c r="DS61" s="552"/>
      <c r="DT61" s="552"/>
      <c r="DU61" s="566"/>
      <c r="DV61" s="552"/>
      <c r="DW61" s="552"/>
      <c r="DX61" s="552"/>
      <c r="DY61" s="552"/>
      <c r="DZ61" s="552"/>
      <c r="EA61" s="552"/>
      <c r="EB61" s="552"/>
      <c r="EC61" s="566"/>
      <c r="ED61" s="552"/>
      <c r="EE61" s="552"/>
      <c r="EF61" s="552"/>
      <c r="EG61" s="552"/>
      <c r="EH61" s="536"/>
      <c r="EI61" s="551"/>
      <c r="EJ61" s="551"/>
      <c r="EK61" s="566"/>
      <c r="EL61" s="551"/>
      <c r="EM61" s="551"/>
      <c r="EN61" s="551"/>
      <c r="EO61" s="551"/>
      <c r="EP61" s="536"/>
      <c r="EQ61" s="551"/>
      <c r="ER61" s="551"/>
      <c r="ES61" s="566"/>
      <c r="ET61" s="551"/>
      <c r="EU61" s="551"/>
      <c r="EV61" s="551"/>
      <c r="EW61" s="551"/>
      <c r="EX61" s="536"/>
      <c r="EY61" s="551"/>
      <c r="EZ61" s="551"/>
      <c r="FA61" s="566"/>
      <c r="FB61" s="551"/>
      <c r="FC61" s="551"/>
      <c r="FD61" s="551"/>
      <c r="FE61" s="551"/>
      <c r="FF61" s="536"/>
      <c r="FG61" s="551"/>
      <c r="FH61" s="551"/>
      <c r="FI61" s="566"/>
      <c r="FJ61" s="551"/>
      <c r="FK61" s="551"/>
      <c r="FL61" s="551"/>
      <c r="FM61" s="551"/>
      <c r="FN61" s="536"/>
      <c r="FO61" s="551"/>
      <c r="FP61" s="551"/>
      <c r="FQ61" s="566"/>
      <c r="FR61" s="551"/>
      <c r="FS61" s="551"/>
      <c r="FT61" s="551"/>
      <c r="FU61" s="551"/>
      <c r="FV61" s="536"/>
      <c r="FW61" s="551"/>
      <c r="FX61" s="551"/>
      <c r="FY61" s="566"/>
      <c r="FZ61" s="551"/>
      <c r="GA61" s="551"/>
      <c r="GB61" s="551"/>
      <c r="GC61" s="551"/>
      <c r="GD61" s="536"/>
      <c r="GE61" s="551"/>
      <c r="GF61" s="551"/>
      <c r="GG61" s="566"/>
      <c r="GH61" s="551"/>
      <c r="GI61" s="551"/>
      <c r="GJ61" s="551"/>
      <c r="GK61" s="551"/>
      <c r="GL61" s="536"/>
      <c r="GM61" s="551"/>
      <c r="GN61" s="551"/>
      <c r="GO61" s="566"/>
      <c r="GP61" s="551"/>
      <c r="GQ61" s="551"/>
      <c r="GR61" s="551"/>
      <c r="GS61" s="551"/>
      <c r="GT61" s="536"/>
      <c r="GU61" s="551"/>
      <c r="GV61" s="551"/>
      <c r="GW61" s="566"/>
      <c r="GX61" s="551"/>
      <c r="GY61" s="551"/>
      <c r="GZ61" s="551"/>
      <c r="HA61" s="551"/>
      <c r="HB61" s="536"/>
      <c r="HC61" s="551"/>
      <c r="HD61" s="551"/>
      <c r="HE61" s="566"/>
      <c r="HF61" s="551"/>
      <c r="HG61" s="551"/>
      <c r="HH61" s="551"/>
      <c r="HI61" s="551"/>
      <c r="HJ61" s="536"/>
      <c r="HK61" s="551"/>
      <c r="HL61" s="551"/>
      <c r="HM61" s="566"/>
      <c r="HN61" s="551"/>
      <c r="HO61" s="551"/>
      <c r="HP61" s="551"/>
      <c r="HQ61" s="551"/>
      <c r="HR61" s="559">
        <v>0</v>
      </c>
      <c r="HS61" s="559">
        <v>0</v>
      </c>
      <c r="HT61" s="559">
        <v>0</v>
      </c>
      <c r="HU61" s="559">
        <v>0</v>
      </c>
      <c r="HV61" s="559"/>
      <c r="HW61" s="559">
        <v>0</v>
      </c>
      <c r="HX61" s="559"/>
      <c r="HY61" s="551"/>
      <c r="HZ61" s="559"/>
      <c r="IA61" s="559"/>
      <c r="IB61" s="559"/>
      <c r="IC61" s="609"/>
      <c r="ID61" s="559"/>
      <c r="IE61" s="559"/>
      <c r="IF61" s="559"/>
      <c r="IG61" s="615"/>
    </row>
    <row r="62" spans="1:241" s="5" customFormat="1" ht="15" hidden="1" customHeight="1" x14ac:dyDescent="0.25">
      <c r="A62" s="42" t="s">
        <v>781</v>
      </c>
      <c r="B62" s="551"/>
      <c r="C62" s="551"/>
      <c r="D62" s="551"/>
      <c r="E62" s="566"/>
      <c r="F62" s="551">
        <v>0</v>
      </c>
      <c r="G62" s="551"/>
      <c r="H62" s="551"/>
      <c r="I62" s="574">
        <v>0</v>
      </c>
      <c r="J62" s="552"/>
      <c r="K62" s="552"/>
      <c r="L62" s="552"/>
      <c r="M62" s="566"/>
      <c r="N62" s="552">
        <v>0</v>
      </c>
      <c r="O62" s="552"/>
      <c r="P62" s="552"/>
      <c r="Q62" s="573">
        <v>0</v>
      </c>
      <c r="R62" s="552"/>
      <c r="S62" s="552"/>
      <c r="T62" s="552"/>
      <c r="U62" s="566"/>
      <c r="V62" s="552">
        <v>0</v>
      </c>
      <c r="W62" s="552"/>
      <c r="X62" s="552"/>
      <c r="Y62" s="573">
        <v>0</v>
      </c>
      <c r="Z62" s="552"/>
      <c r="AA62" s="552"/>
      <c r="AB62" s="552"/>
      <c r="AC62" s="566"/>
      <c r="AD62" s="552">
        <v>0</v>
      </c>
      <c r="AE62" s="552"/>
      <c r="AF62" s="552"/>
      <c r="AG62" s="573">
        <v>0</v>
      </c>
      <c r="AH62" s="552"/>
      <c r="AI62" s="552"/>
      <c r="AJ62" s="552"/>
      <c r="AK62" s="566"/>
      <c r="AL62" s="552">
        <v>0</v>
      </c>
      <c r="AM62" s="552"/>
      <c r="AN62" s="552"/>
      <c r="AO62" s="573">
        <v>0</v>
      </c>
      <c r="AP62" s="552"/>
      <c r="AQ62" s="552"/>
      <c r="AR62" s="552"/>
      <c r="AS62" s="566"/>
      <c r="AT62" s="552">
        <v>0</v>
      </c>
      <c r="AU62" s="552"/>
      <c r="AV62" s="552"/>
      <c r="AW62" s="573">
        <v>0</v>
      </c>
      <c r="AX62" s="552"/>
      <c r="AY62" s="552"/>
      <c r="AZ62" s="552"/>
      <c r="BA62" s="566"/>
      <c r="BB62" s="552">
        <v>0</v>
      </c>
      <c r="BC62" s="552"/>
      <c r="BD62" s="552"/>
      <c r="BE62" s="573">
        <v>0</v>
      </c>
      <c r="BF62" s="552"/>
      <c r="BG62" s="552"/>
      <c r="BH62" s="552"/>
      <c r="BI62" s="566"/>
      <c r="BJ62" s="552">
        <v>0</v>
      </c>
      <c r="BK62" s="552"/>
      <c r="BL62" s="552"/>
      <c r="BM62" s="573">
        <v>0</v>
      </c>
      <c r="BN62" s="552"/>
      <c r="BO62" s="552"/>
      <c r="BP62" s="552"/>
      <c r="BQ62" s="566"/>
      <c r="BR62" s="552">
        <v>0</v>
      </c>
      <c r="BS62" s="552"/>
      <c r="BT62" s="552"/>
      <c r="BU62" s="573">
        <v>0</v>
      </c>
      <c r="BV62" s="552"/>
      <c r="BW62" s="552"/>
      <c r="BX62" s="552"/>
      <c r="BY62" s="566"/>
      <c r="BZ62" s="552">
        <v>0</v>
      </c>
      <c r="CA62" s="552"/>
      <c r="CB62" s="552"/>
      <c r="CC62" s="573">
        <v>0</v>
      </c>
      <c r="CD62" s="552"/>
      <c r="CE62" s="552"/>
      <c r="CF62" s="552"/>
      <c r="CG62" s="566"/>
      <c r="CH62" s="552">
        <v>0</v>
      </c>
      <c r="CI62" s="552"/>
      <c r="CJ62" s="552"/>
      <c r="CK62" s="573">
        <v>0</v>
      </c>
      <c r="CL62" s="552"/>
      <c r="CM62" s="552"/>
      <c r="CN62" s="552"/>
      <c r="CO62" s="566"/>
      <c r="CP62" s="552">
        <v>0</v>
      </c>
      <c r="CQ62" s="552"/>
      <c r="CR62" s="552"/>
      <c r="CS62" s="573">
        <v>0</v>
      </c>
      <c r="CT62" s="552"/>
      <c r="CU62" s="552"/>
      <c r="CV62" s="552"/>
      <c r="CW62" s="566"/>
      <c r="CX62" s="552">
        <v>0</v>
      </c>
      <c r="CY62" s="552"/>
      <c r="CZ62" s="552"/>
      <c r="DA62" s="573">
        <v>0</v>
      </c>
      <c r="DB62" s="552"/>
      <c r="DC62" s="552"/>
      <c r="DD62" s="552"/>
      <c r="DE62" s="566"/>
      <c r="DF62" s="552">
        <v>0</v>
      </c>
      <c r="DG62" s="552"/>
      <c r="DH62" s="552"/>
      <c r="DI62" s="573">
        <v>0</v>
      </c>
      <c r="DJ62" s="552"/>
      <c r="DK62" s="552"/>
      <c r="DL62" s="552"/>
      <c r="DM62" s="566"/>
      <c r="DN62" s="552">
        <v>0</v>
      </c>
      <c r="DO62" s="552"/>
      <c r="DP62" s="552"/>
      <c r="DQ62" s="573">
        <v>0</v>
      </c>
      <c r="DR62" s="552"/>
      <c r="DS62" s="552"/>
      <c r="DT62" s="552"/>
      <c r="DU62" s="566"/>
      <c r="DV62" s="552">
        <v>0</v>
      </c>
      <c r="DW62" s="552"/>
      <c r="DX62" s="552"/>
      <c r="DY62" s="573">
        <v>0</v>
      </c>
      <c r="DZ62" s="552"/>
      <c r="EA62" s="552"/>
      <c r="EB62" s="552"/>
      <c r="EC62" s="566"/>
      <c r="ED62" s="552">
        <v>0</v>
      </c>
      <c r="EE62" s="552"/>
      <c r="EF62" s="552"/>
      <c r="EG62" s="573">
        <v>0</v>
      </c>
      <c r="EH62" s="583"/>
      <c r="EI62" s="551"/>
      <c r="EJ62" s="551"/>
      <c r="EK62" s="566"/>
      <c r="EL62" s="551">
        <v>0</v>
      </c>
      <c r="EM62" s="551"/>
      <c r="EN62" s="551"/>
      <c r="EO62" s="574">
        <v>0</v>
      </c>
      <c r="EP62" s="583"/>
      <c r="EQ62" s="551"/>
      <c r="ER62" s="551"/>
      <c r="ES62" s="566"/>
      <c r="ET62" s="551">
        <v>0</v>
      </c>
      <c r="EU62" s="551"/>
      <c r="EV62" s="551"/>
      <c r="EW62" s="574">
        <v>0</v>
      </c>
      <c r="EX62" s="583"/>
      <c r="EY62" s="551"/>
      <c r="EZ62" s="551"/>
      <c r="FA62" s="566"/>
      <c r="FB62" s="551">
        <v>0</v>
      </c>
      <c r="FC62" s="551"/>
      <c r="FD62" s="551"/>
      <c r="FE62" s="574">
        <v>0</v>
      </c>
      <c r="FF62" s="583"/>
      <c r="FG62" s="551"/>
      <c r="FH62" s="551"/>
      <c r="FI62" s="566"/>
      <c r="FJ62" s="551">
        <v>0</v>
      </c>
      <c r="FK62" s="551"/>
      <c r="FL62" s="551"/>
      <c r="FM62" s="574">
        <v>0</v>
      </c>
      <c r="FN62" s="583"/>
      <c r="FO62" s="551"/>
      <c r="FP62" s="551"/>
      <c r="FQ62" s="566"/>
      <c r="FR62" s="551">
        <v>0</v>
      </c>
      <c r="FS62" s="551"/>
      <c r="FT62" s="551"/>
      <c r="FU62" s="574">
        <v>0</v>
      </c>
      <c r="FV62" s="583"/>
      <c r="FW62" s="551"/>
      <c r="FX62" s="551"/>
      <c r="FY62" s="566"/>
      <c r="FZ62" s="551">
        <v>0</v>
      </c>
      <c r="GA62" s="551"/>
      <c r="GB62" s="551"/>
      <c r="GC62" s="574">
        <v>0</v>
      </c>
      <c r="GD62" s="583"/>
      <c r="GE62" s="551"/>
      <c r="GF62" s="551"/>
      <c r="GG62" s="566"/>
      <c r="GH62" s="551">
        <v>0</v>
      </c>
      <c r="GI62" s="551"/>
      <c r="GJ62" s="551"/>
      <c r="GK62" s="574">
        <v>0</v>
      </c>
      <c r="GL62" s="583"/>
      <c r="GM62" s="551"/>
      <c r="GN62" s="551"/>
      <c r="GO62" s="566"/>
      <c r="GP62" s="551">
        <v>0</v>
      </c>
      <c r="GQ62" s="551"/>
      <c r="GR62" s="551"/>
      <c r="GS62" s="574">
        <v>0</v>
      </c>
      <c r="GT62" s="583"/>
      <c r="GU62" s="551"/>
      <c r="GV62" s="551"/>
      <c r="GW62" s="566"/>
      <c r="GX62" s="551">
        <v>0</v>
      </c>
      <c r="GY62" s="551"/>
      <c r="GZ62" s="551"/>
      <c r="HA62" s="574">
        <v>0</v>
      </c>
      <c r="HB62" s="583"/>
      <c r="HC62" s="551"/>
      <c r="HD62" s="551"/>
      <c r="HE62" s="566"/>
      <c r="HF62" s="551">
        <v>0</v>
      </c>
      <c r="HG62" s="551"/>
      <c r="HH62" s="551"/>
      <c r="HI62" s="574">
        <v>0</v>
      </c>
      <c r="HJ62" s="583">
        <v>0</v>
      </c>
      <c r="HK62" s="551"/>
      <c r="HL62" s="551"/>
      <c r="HM62" s="566"/>
      <c r="HN62" s="551">
        <v>0</v>
      </c>
      <c r="HO62" s="551"/>
      <c r="HP62" s="551"/>
      <c r="HQ62" s="574">
        <v>0</v>
      </c>
      <c r="HR62" s="538">
        <v>0</v>
      </c>
      <c r="HS62" s="538">
        <v>0</v>
      </c>
      <c r="HT62" s="538">
        <v>0</v>
      </c>
      <c r="HU62" s="538">
        <v>0</v>
      </c>
      <c r="HV62" s="559">
        <v>0</v>
      </c>
      <c r="HW62" s="538">
        <v>0</v>
      </c>
      <c r="HX62" s="559"/>
      <c r="HY62" s="574">
        <v>0</v>
      </c>
      <c r="HZ62" s="634">
        <v>0</v>
      </c>
      <c r="IA62" s="634">
        <v>0</v>
      </c>
      <c r="IB62" s="634">
        <v>0</v>
      </c>
      <c r="IC62" s="609">
        <v>0</v>
      </c>
      <c r="ID62" s="634">
        <v>0</v>
      </c>
      <c r="IE62" s="634">
        <v>0</v>
      </c>
      <c r="IF62" s="559"/>
      <c r="IG62" s="598">
        <v>0</v>
      </c>
    </row>
    <row r="63" spans="1:241" s="5" customFormat="1" ht="15" hidden="1" customHeight="1" x14ac:dyDescent="0.25">
      <c r="A63" s="42"/>
      <c r="B63" s="551"/>
      <c r="C63" s="551"/>
      <c r="D63" s="551"/>
      <c r="E63" s="566"/>
      <c r="F63" s="551"/>
      <c r="G63" s="551"/>
      <c r="H63" s="551"/>
      <c r="I63" s="574"/>
      <c r="J63" s="552"/>
      <c r="K63" s="552"/>
      <c r="L63" s="552"/>
      <c r="M63" s="566"/>
      <c r="N63" s="552"/>
      <c r="O63" s="552"/>
      <c r="P63" s="552"/>
      <c r="Q63" s="573"/>
      <c r="R63" s="552"/>
      <c r="S63" s="552"/>
      <c r="T63" s="552"/>
      <c r="U63" s="566"/>
      <c r="V63" s="552"/>
      <c r="W63" s="552"/>
      <c r="X63" s="552"/>
      <c r="Y63" s="573"/>
      <c r="Z63" s="552"/>
      <c r="AA63" s="552"/>
      <c r="AB63" s="552"/>
      <c r="AC63" s="566"/>
      <c r="AD63" s="552"/>
      <c r="AE63" s="552"/>
      <c r="AF63" s="552"/>
      <c r="AG63" s="573"/>
      <c r="AH63" s="552"/>
      <c r="AI63" s="552"/>
      <c r="AJ63" s="552"/>
      <c r="AK63" s="566"/>
      <c r="AL63" s="552"/>
      <c r="AM63" s="552"/>
      <c r="AN63" s="552"/>
      <c r="AO63" s="573"/>
      <c r="AP63" s="552"/>
      <c r="AQ63" s="552"/>
      <c r="AR63" s="552"/>
      <c r="AS63" s="566"/>
      <c r="AT63" s="552"/>
      <c r="AU63" s="552"/>
      <c r="AV63" s="552"/>
      <c r="AW63" s="573"/>
      <c r="AX63" s="552"/>
      <c r="AY63" s="552"/>
      <c r="AZ63" s="552"/>
      <c r="BA63" s="566"/>
      <c r="BB63" s="552"/>
      <c r="BC63" s="552"/>
      <c r="BD63" s="552"/>
      <c r="BE63" s="573"/>
      <c r="BF63" s="552"/>
      <c r="BG63" s="552"/>
      <c r="BH63" s="552"/>
      <c r="BI63" s="566"/>
      <c r="BJ63" s="552"/>
      <c r="BK63" s="552"/>
      <c r="BL63" s="552"/>
      <c r="BM63" s="573"/>
      <c r="BN63" s="552"/>
      <c r="BO63" s="552"/>
      <c r="BP63" s="552"/>
      <c r="BQ63" s="566"/>
      <c r="BR63" s="552"/>
      <c r="BS63" s="552"/>
      <c r="BT63" s="552"/>
      <c r="BU63" s="573"/>
      <c r="BV63" s="552"/>
      <c r="BW63" s="552"/>
      <c r="BX63" s="552"/>
      <c r="BY63" s="566"/>
      <c r="BZ63" s="552"/>
      <c r="CA63" s="552"/>
      <c r="CB63" s="552"/>
      <c r="CC63" s="573"/>
      <c r="CD63" s="552"/>
      <c r="CE63" s="552"/>
      <c r="CF63" s="552"/>
      <c r="CG63" s="566"/>
      <c r="CH63" s="552"/>
      <c r="CI63" s="552"/>
      <c r="CJ63" s="552"/>
      <c r="CK63" s="573"/>
      <c r="CL63" s="552"/>
      <c r="CM63" s="552"/>
      <c r="CN63" s="552"/>
      <c r="CO63" s="566"/>
      <c r="CP63" s="552"/>
      <c r="CQ63" s="552"/>
      <c r="CR63" s="552"/>
      <c r="CS63" s="573"/>
      <c r="CT63" s="552"/>
      <c r="CU63" s="552"/>
      <c r="CV63" s="552"/>
      <c r="CW63" s="566"/>
      <c r="CX63" s="552"/>
      <c r="CY63" s="552"/>
      <c r="CZ63" s="552"/>
      <c r="DA63" s="573"/>
      <c r="DB63" s="552"/>
      <c r="DC63" s="552"/>
      <c r="DD63" s="552"/>
      <c r="DE63" s="566"/>
      <c r="DF63" s="552"/>
      <c r="DG63" s="552"/>
      <c r="DH63" s="552"/>
      <c r="DI63" s="573"/>
      <c r="DJ63" s="552"/>
      <c r="DK63" s="552"/>
      <c r="DL63" s="552"/>
      <c r="DM63" s="566"/>
      <c r="DN63" s="552"/>
      <c r="DO63" s="552"/>
      <c r="DP63" s="552"/>
      <c r="DQ63" s="573"/>
      <c r="DR63" s="552"/>
      <c r="DS63" s="552"/>
      <c r="DT63" s="552"/>
      <c r="DU63" s="566"/>
      <c r="DV63" s="552"/>
      <c r="DW63" s="552"/>
      <c r="DX63" s="552"/>
      <c r="DY63" s="573"/>
      <c r="DZ63" s="552"/>
      <c r="EA63" s="552"/>
      <c r="EB63" s="552"/>
      <c r="EC63" s="566"/>
      <c r="ED63" s="552"/>
      <c r="EE63" s="552"/>
      <c r="EF63" s="552"/>
      <c r="EG63" s="573"/>
      <c r="EH63" s="583"/>
      <c r="EI63" s="551"/>
      <c r="EJ63" s="551"/>
      <c r="EK63" s="566"/>
      <c r="EL63" s="551"/>
      <c r="EM63" s="551"/>
      <c r="EN63" s="551"/>
      <c r="EO63" s="574"/>
      <c r="EP63" s="583"/>
      <c r="EQ63" s="551"/>
      <c r="ER63" s="551"/>
      <c r="ES63" s="566"/>
      <c r="ET63" s="551"/>
      <c r="EU63" s="551"/>
      <c r="EV63" s="551"/>
      <c r="EW63" s="574"/>
      <c r="EX63" s="583"/>
      <c r="EY63" s="551"/>
      <c r="EZ63" s="551"/>
      <c r="FA63" s="566"/>
      <c r="FB63" s="551"/>
      <c r="FC63" s="551"/>
      <c r="FD63" s="551"/>
      <c r="FE63" s="574"/>
      <c r="FF63" s="583"/>
      <c r="FG63" s="551"/>
      <c r="FH63" s="551"/>
      <c r="FI63" s="566"/>
      <c r="FJ63" s="551"/>
      <c r="FK63" s="551"/>
      <c r="FL63" s="551"/>
      <c r="FM63" s="574"/>
      <c r="FN63" s="583"/>
      <c r="FO63" s="551"/>
      <c r="FP63" s="551"/>
      <c r="FQ63" s="566"/>
      <c r="FR63" s="551"/>
      <c r="FS63" s="551"/>
      <c r="FT63" s="551"/>
      <c r="FU63" s="574"/>
      <c r="FV63" s="583"/>
      <c r="FW63" s="551"/>
      <c r="FX63" s="551"/>
      <c r="FY63" s="566"/>
      <c r="FZ63" s="551"/>
      <c r="GA63" s="551"/>
      <c r="GB63" s="551"/>
      <c r="GC63" s="574"/>
      <c r="GD63" s="583"/>
      <c r="GE63" s="551"/>
      <c r="GF63" s="551"/>
      <c r="GG63" s="566"/>
      <c r="GH63" s="551"/>
      <c r="GI63" s="551"/>
      <c r="GJ63" s="551"/>
      <c r="GK63" s="574"/>
      <c r="GL63" s="583"/>
      <c r="GM63" s="551"/>
      <c r="GN63" s="551"/>
      <c r="GO63" s="566"/>
      <c r="GP63" s="551"/>
      <c r="GQ63" s="551"/>
      <c r="GR63" s="551"/>
      <c r="GS63" s="574"/>
      <c r="GT63" s="583"/>
      <c r="GU63" s="551"/>
      <c r="GV63" s="551"/>
      <c r="GW63" s="566"/>
      <c r="GX63" s="551"/>
      <c r="GY63" s="551"/>
      <c r="GZ63" s="551"/>
      <c r="HA63" s="574"/>
      <c r="HB63" s="583"/>
      <c r="HC63" s="551"/>
      <c r="HD63" s="551"/>
      <c r="HE63" s="566"/>
      <c r="HF63" s="551"/>
      <c r="HG63" s="551"/>
      <c r="HH63" s="551"/>
      <c r="HI63" s="574"/>
      <c r="HJ63" s="583"/>
      <c r="HK63" s="551"/>
      <c r="HL63" s="551"/>
      <c r="HM63" s="566"/>
      <c r="HN63" s="551"/>
      <c r="HO63" s="551"/>
      <c r="HP63" s="551"/>
      <c r="HQ63" s="574"/>
      <c r="HR63" s="538">
        <v>0</v>
      </c>
      <c r="HS63" s="538">
        <v>0</v>
      </c>
      <c r="HT63" s="538">
        <v>0</v>
      </c>
      <c r="HU63" s="538">
        <v>0</v>
      </c>
      <c r="HV63" s="559"/>
      <c r="HW63" s="538">
        <v>0</v>
      </c>
      <c r="HX63" s="559"/>
      <c r="HY63" s="574"/>
      <c r="HZ63" s="634"/>
      <c r="IA63" s="634"/>
      <c r="IB63" s="634"/>
      <c r="IC63" s="609"/>
      <c r="ID63" s="634"/>
      <c r="IE63" s="634"/>
      <c r="IF63" s="559"/>
      <c r="IG63" s="598"/>
    </row>
    <row r="64" spans="1:241" s="5" customFormat="1" ht="15" customHeight="1" x14ac:dyDescent="0.25">
      <c r="A64" s="46" t="s">
        <v>780</v>
      </c>
      <c r="B64" s="551"/>
      <c r="C64" s="551"/>
      <c r="D64" s="551"/>
      <c r="E64" s="566"/>
      <c r="F64" s="551">
        <v>0</v>
      </c>
      <c r="G64" s="551"/>
      <c r="H64" s="551"/>
      <c r="I64" s="574">
        <v>0</v>
      </c>
      <c r="J64" s="552"/>
      <c r="K64" s="552"/>
      <c r="L64" s="552"/>
      <c r="M64" s="566"/>
      <c r="N64" s="552">
        <v>0</v>
      </c>
      <c r="O64" s="552"/>
      <c r="P64" s="552"/>
      <c r="Q64" s="573">
        <v>0</v>
      </c>
      <c r="R64" s="552"/>
      <c r="S64" s="552"/>
      <c r="T64" s="552"/>
      <c r="U64" s="566"/>
      <c r="V64" s="552">
        <v>0</v>
      </c>
      <c r="W64" s="552"/>
      <c r="X64" s="552"/>
      <c r="Y64" s="573">
        <v>0</v>
      </c>
      <c r="Z64" s="552"/>
      <c r="AA64" s="552"/>
      <c r="AB64" s="552"/>
      <c r="AC64" s="566"/>
      <c r="AD64" s="552">
        <v>0</v>
      </c>
      <c r="AE64" s="552"/>
      <c r="AF64" s="552"/>
      <c r="AG64" s="573">
        <v>0</v>
      </c>
      <c r="AH64" s="552"/>
      <c r="AI64" s="552"/>
      <c r="AJ64" s="552"/>
      <c r="AK64" s="566"/>
      <c r="AL64" s="552">
        <v>0</v>
      </c>
      <c r="AM64" s="552"/>
      <c r="AN64" s="552"/>
      <c r="AO64" s="573">
        <v>0</v>
      </c>
      <c r="AP64" s="552"/>
      <c r="AQ64" s="552"/>
      <c r="AR64" s="552"/>
      <c r="AS64" s="566"/>
      <c r="AT64" s="552">
        <v>0</v>
      </c>
      <c r="AU64" s="552"/>
      <c r="AV64" s="552"/>
      <c r="AW64" s="573">
        <v>0</v>
      </c>
      <c r="AX64" s="552"/>
      <c r="AY64" s="552"/>
      <c r="AZ64" s="552"/>
      <c r="BA64" s="566"/>
      <c r="BB64" s="552">
        <v>0</v>
      </c>
      <c r="BC64" s="552"/>
      <c r="BD64" s="552"/>
      <c r="BE64" s="573">
        <v>0</v>
      </c>
      <c r="BF64" s="552"/>
      <c r="BG64" s="552"/>
      <c r="BH64" s="552"/>
      <c r="BI64" s="566"/>
      <c r="BJ64" s="552">
        <v>0</v>
      </c>
      <c r="BK64" s="552"/>
      <c r="BL64" s="552"/>
      <c r="BM64" s="573">
        <v>0</v>
      </c>
      <c r="BN64" s="552"/>
      <c r="BO64" s="552"/>
      <c r="BP64" s="552"/>
      <c r="BQ64" s="566"/>
      <c r="BR64" s="552">
        <v>0</v>
      </c>
      <c r="BS64" s="552"/>
      <c r="BT64" s="552"/>
      <c r="BU64" s="573">
        <v>0</v>
      </c>
      <c r="BV64" s="552"/>
      <c r="BW64" s="552"/>
      <c r="BX64" s="552"/>
      <c r="BY64" s="566"/>
      <c r="BZ64" s="552">
        <v>0</v>
      </c>
      <c r="CA64" s="552"/>
      <c r="CB64" s="552"/>
      <c r="CC64" s="573">
        <v>0</v>
      </c>
      <c r="CD64" s="552"/>
      <c r="CE64" s="552"/>
      <c r="CF64" s="552"/>
      <c r="CG64" s="566"/>
      <c r="CH64" s="552">
        <v>0</v>
      </c>
      <c r="CI64" s="552"/>
      <c r="CJ64" s="552"/>
      <c r="CK64" s="573">
        <v>0</v>
      </c>
      <c r="CL64" s="552"/>
      <c r="CM64" s="552"/>
      <c r="CN64" s="552"/>
      <c r="CO64" s="566"/>
      <c r="CP64" s="552">
        <v>0</v>
      </c>
      <c r="CQ64" s="552"/>
      <c r="CR64" s="552"/>
      <c r="CS64" s="573">
        <v>0</v>
      </c>
      <c r="CT64" s="552"/>
      <c r="CU64" s="552"/>
      <c r="CV64" s="552"/>
      <c r="CW64" s="566"/>
      <c r="CX64" s="552">
        <v>0</v>
      </c>
      <c r="CY64" s="552"/>
      <c r="CZ64" s="552"/>
      <c r="DA64" s="573">
        <v>0</v>
      </c>
      <c r="DB64" s="552"/>
      <c r="DC64" s="552"/>
      <c r="DD64" s="552"/>
      <c r="DE64" s="566"/>
      <c r="DF64" s="552">
        <v>0</v>
      </c>
      <c r="DG64" s="552"/>
      <c r="DH64" s="552"/>
      <c r="DI64" s="573">
        <v>0</v>
      </c>
      <c r="DJ64" s="552"/>
      <c r="DK64" s="552"/>
      <c r="DL64" s="552"/>
      <c r="DM64" s="566"/>
      <c r="DN64" s="552">
        <v>0</v>
      </c>
      <c r="DO64" s="552"/>
      <c r="DP64" s="552"/>
      <c r="DQ64" s="573">
        <v>0</v>
      </c>
      <c r="DR64" s="552"/>
      <c r="DS64" s="552"/>
      <c r="DT64" s="552"/>
      <c r="DU64" s="566"/>
      <c r="DV64" s="552">
        <v>0</v>
      </c>
      <c r="DW64" s="552"/>
      <c r="DX64" s="552"/>
      <c r="DY64" s="573">
        <v>0</v>
      </c>
      <c r="DZ64" s="552"/>
      <c r="EA64" s="552"/>
      <c r="EB64" s="552"/>
      <c r="EC64" s="566"/>
      <c r="ED64" s="552">
        <v>0</v>
      </c>
      <c r="EE64" s="552"/>
      <c r="EF64" s="552"/>
      <c r="EG64" s="573">
        <v>0</v>
      </c>
      <c r="EH64" s="583"/>
      <c r="EI64" s="551"/>
      <c r="EJ64" s="551"/>
      <c r="EK64" s="566"/>
      <c r="EL64" s="551">
        <v>0</v>
      </c>
      <c r="EM64" s="551"/>
      <c r="EN64" s="551"/>
      <c r="EO64" s="574">
        <v>0</v>
      </c>
      <c r="EP64" s="583"/>
      <c r="EQ64" s="551"/>
      <c r="ER64" s="551"/>
      <c r="ES64" s="566"/>
      <c r="ET64" s="551">
        <v>0</v>
      </c>
      <c r="EU64" s="551"/>
      <c r="EV64" s="551"/>
      <c r="EW64" s="574">
        <v>0</v>
      </c>
      <c r="EX64" s="583"/>
      <c r="EY64" s="551"/>
      <c r="EZ64" s="551"/>
      <c r="FA64" s="566"/>
      <c r="FB64" s="551">
        <v>0</v>
      </c>
      <c r="FC64" s="551"/>
      <c r="FD64" s="551"/>
      <c r="FE64" s="574">
        <v>0</v>
      </c>
      <c r="FF64" s="583"/>
      <c r="FG64" s="551"/>
      <c r="FH64" s="551"/>
      <c r="FI64" s="566"/>
      <c r="FJ64" s="551">
        <v>0</v>
      </c>
      <c r="FK64" s="551"/>
      <c r="FL64" s="551"/>
      <c r="FM64" s="574">
        <v>0</v>
      </c>
      <c r="FN64" s="583"/>
      <c r="FO64" s="551"/>
      <c r="FP64" s="551"/>
      <c r="FQ64" s="566"/>
      <c r="FR64" s="551">
        <v>0</v>
      </c>
      <c r="FS64" s="551"/>
      <c r="FT64" s="551"/>
      <c r="FU64" s="574">
        <v>0</v>
      </c>
      <c r="FV64" s="583"/>
      <c r="FW64" s="551"/>
      <c r="FX64" s="551"/>
      <c r="FY64" s="566"/>
      <c r="FZ64" s="551">
        <v>0</v>
      </c>
      <c r="GA64" s="551"/>
      <c r="GB64" s="551"/>
      <c r="GC64" s="574">
        <v>0</v>
      </c>
      <c r="GD64" s="583"/>
      <c r="GE64" s="551"/>
      <c r="GF64" s="551"/>
      <c r="GG64" s="566"/>
      <c r="GH64" s="551">
        <v>0</v>
      </c>
      <c r="GI64" s="551"/>
      <c r="GJ64" s="551"/>
      <c r="GK64" s="574">
        <v>0</v>
      </c>
      <c r="GL64" s="583"/>
      <c r="GM64" s="551"/>
      <c r="GN64" s="551"/>
      <c r="GO64" s="566"/>
      <c r="GP64" s="551">
        <v>0</v>
      </c>
      <c r="GQ64" s="551"/>
      <c r="GR64" s="551"/>
      <c r="GS64" s="574">
        <v>0</v>
      </c>
      <c r="GT64" s="583"/>
      <c r="GU64" s="551"/>
      <c r="GV64" s="551"/>
      <c r="GW64" s="566"/>
      <c r="GX64" s="551">
        <v>0</v>
      </c>
      <c r="GY64" s="551"/>
      <c r="GZ64" s="551"/>
      <c r="HA64" s="574">
        <v>0</v>
      </c>
      <c r="HB64" s="583"/>
      <c r="HC64" s="551"/>
      <c r="HD64" s="551"/>
      <c r="HE64" s="566"/>
      <c r="HF64" s="551">
        <v>0</v>
      </c>
      <c r="HG64" s="551"/>
      <c r="HH64" s="551"/>
      <c r="HI64" s="574">
        <v>0</v>
      </c>
      <c r="HJ64" s="583">
        <v>3780094589</v>
      </c>
      <c r="HK64" s="551"/>
      <c r="HL64" s="551"/>
      <c r="HM64" s="566"/>
      <c r="HN64" s="551">
        <v>0</v>
      </c>
      <c r="HO64" s="551"/>
      <c r="HP64" s="551"/>
      <c r="HQ64" s="574">
        <v>-3780094589</v>
      </c>
      <c r="HR64" s="538">
        <v>3780094589</v>
      </c>
      <c r="HS64" s="538">
        <v>0</v>
      </c>
      <c r="HT64" s="538">
        <v>0</v>
      </c>
      <c r="HU64" s="538">
        <v>0</v>
      </c>
      <c r="HV64" s="559">
        <v>0</v>
      </c>
      <c r="HW64" s="538">
        <v>0</v>
      </c>
      <c r="HX64" s="559"/>
      <c r="HY64" s="574">
        <v>-3780094589</v>
      </c>
      <c r="HZ64" s="634">
        <v>3780094589</v>
      </c>
      <c r="IA64" s="634">
        <v>4146825348</v>
      </c>
      <c r="IB64" s="634">
        <v>0</v>
      </c>
      <c r="IC64" s="609">
        <v>0</v>
      </c>
      <c r="ID64" s="634">
        <v>0</v>
      </c>
      <c r="IE64" s="634">
        <v>0</v>
      </c>
      <c r="IF64" s="559"/>
      <c r="IG64" s="598">
        <v>366730759</v>
      </c>
    </row>
    <row r="65" spans="1:241" s="5" customFormat="1" ht="15" hidden="1" customHeight="1" x14ac:dyDescent="0.25">
      <c r="A65" s="856" t="s">
        <v>782</v>
      </c>
      <c r="B65" s="551"/>
      <c r="C65" s="551"/>
      <c r="D65" s="551"/>
      <c r="E65" s="566"/>
      <c r="F65" s="551"/>
      <c r="G65" s="551"/>
      <c r="H65" s="551"/>
      <c r="I65" s="551"/>
      <c r="J65" s="552"/>
      <c r="K65" s="552"/>
      <c r="L65" s="552"/>
      <c r="M65" s="566"/>
      <c r="N65" s="552"/>
      <c r="O65" s="552"/>
      <c r="P65" s="552"/>
      <c r="Q65" s="552"/>
      <c r="R65" s="552"/>
      <c r="S65" s="552"/>
      <c r="T65" s="552"/>
      <c r="U65" s="566"/>
      <c r="V65" s="552"/>
      <c r="W65" s="552"/>
      <c r="X65" s="552"/>
      <c r="Y65" s="552"/>
      <c r="Z65" s="552"/>
      <c r="AA65" s="552"/>
      <c r="AB65" s="552"/>
      <c r="AC65" s="566"/>
      <c r="AD65" s="552"/>
      <c r="AE65" s="552"/>
      <c r="AF65" s="552"/>
      <c r="AG65" s="552"/>
      <c r="AH65" s="552"/>
      <c r="AI65" s="552"/>
      <c r="AJ65" s="552"/>
      <c r="AK65" s="566"/>
      <c r="AL65" s="552"/>
      <c r="AM65" s="552"/>
      <c r="AN65" s="552"/>
      <c r="AO65" s="552"/>
      <c r="AP65" s="552"/>
      <c r="AQ65" s="552"/>
      <c r="AR65" s="552"/>
      <c r="AS65" s="566"/>
      <c r="AT65" s="552"/>
      <c r="AU65" s="552"/>
      <c r="AV65" s="552"/>
      <c r="AW65" s="552"/>
      <c r="AX65" s="552"/>
      <c r="AY65" s="552"/>
      <c r="AZ65" s="552"/>
      <c r="BA65" s="566"/>
      <c r="BB65" s="552"/>
      <c r="BC65" s="552"/>
      <c r="BD65" s="552"/>
      <c r="BE65" s="552"/>
      <c r="BF65" s="552"/>
      <c r="BG65" s="552"/>
      <c r="BH65" s="552"/>
      <c r="BI65" s="566"/>
      <c r="BJ65" s="552"/>
      <c r="BK65" s="552"/>
      <c r="BL65" s="552"/>
      <c r="BM65" s="552"/>
      <c r="BN65" s="552"/>
      <c r="BO65" s="552"/>
      <c r="BP65" s="552"/>
      <c r="BQ65" s="566"/>
      <c r="BR65" s="552"/>
      <c r="BS65" s="552"/>
      <c r="BT65" s="552"/>
      <c r="BU65" s="552"/>
      <c r="BV65" s="552"/>
      <c r="BW65" s="552"/>
      <c r="BX65" s="552"/>
      <c r="BY65" s="566"/>
      <c r="BZ65" s="552"/>
      <c r="CA65" s="552"/>
      <c r="CB65" s="552"/>
      <c r="CC65" s="552"/>
      <c r="CD65" s="552"/>
      <c r="CE65" s="552"/>
      <c r="CF65" s="552"/>
      <c r="CG65" s="566"/>
      <c r="CH65" s="552"/>
      <c r="CI65" s="552"/>
      <c r="CJ65" s="552"/>
      <c r="CK65" s="552"/>
      <c r="CL65" s="552"/>
      <c r="CM65" s="552"/>
      <c r="CN65" s="552"/>
      <c r="CO65" s="566"/>
      <c r="CP65" s="552"/>
      <c r="CQ65" s="552"/>
      <c r="CR65" s="552"/>
      <c r="CS65" s="552"/>
      <c r="CT65" s="552"/>
      <c r="CU65" s="552"/>
      <c r="CV65" s="552"/>
      <c r="CW65" s="566"/>
      <c r="CX65" s="552"/>
      <c r="CY65" s="552"/>
      <c r="CZ65" s="552"/>
      <c r="DA65" s="552"/>
      <c r="DB65" s="552"/>
      <c r="DC65" s="552"/>
      <c r="DD65" s="552"/>
      <c r="DE65" s="566"/>
      <c r="DF65" s="552"/>
      <c r="DG65" s="552"/>
      <c r="DH65" s="552"/>
      <c r="DI65" s="552"/>
      <c r="DJ65" s="552"/>
      <c r="DK65" s="552"/>
      <c r="DL65" s="552"/>
      <c r="DM65" s="566"/>
      <c r="DN65" s="552"/>
      <c r="DO65" s="552"/>
      <c r="DP65" s="552"/>
      <c r="DQ65" s="552"/>
      <c r="DR65" s="552"/>
      <c r="DS65" s="552"/>
      <c r="DT65" s="552"/>
      <c r="DU65" s="566"/>
      <c r="DV65" s="552"/>
      <c r="DW65" s="552"/>
      <c r="DX65" s="552"/>
      <c r="DY65" s="552"/>
      <c r="DZ65" s="552"/>
      <c r="EA65" s="552"/>
      <c r="EB65" s="552"/>
      <c r="EC65" s="566"/>
      <c r="ED65" s="552"/>
      <c r="EE65" s="552"/>
      <c r="EF65" s="552"/>
      <c r="EG65" s="552"/>
      <c r="EH65" s="536"/>
      <c r="EI65" s="551"/>
      <c r="EJ65" s="551"/>
      <c r="EK65" s="566"/>
      <c r="EL65" s="551"/>
      <c r="EM65" s="551"/>
      <c r="EN65" s="551"/>
      <c r="EO65" s="551"/>
      <c r="EP65" s="536"/>
      <c r="EQ65" s="551"/>
      <c r="ER65" s="551"/>
      <c r="ES65" s="566"/>
      <c r="ET65" s="551"/>
      <c r="EU65" s="551"/>
      <c r="EV65" s="551"/>
      <c r="EW65" s="551"/>
      <c r="EX65" s="536"/>
      <c r="EY65" s="551"/>
      <c r="EZ65" s="551"/>
      <c r="FA65" s="566"/>
      <c r="FB65" s="551"/>
      <c r="FC65" s="551"/>
      <c r="FD65" s="551"/>
      <c r="FE65" s="551"/>
      <c r="FF65" s="536"/>
      <c r="FG65" s="551"/>
      <c r="FH65" s="551"/>
      <c r="FI65" s="566"/>
      <c r="FJ65" s="551"/>
      <c r="FK65" s="551"/>
      <c r="FL65" s="551"/>
      <c r="FM65" s="551"/>
      <c r="FN65" s="536"/>
      <c r="FO65" s="551"/>
      <c r="FP65" s="551"/>
      <c r="FQ65" s="566"/>
      <c r="FR65" s="551"/>
      <c r="FS65" s="551"/>
      <c r="FT65" s="551"/>
      <c r="FU65" s="551"/>
      <c r="FV65" s="536"/>
      <c r="FW65" s="551"/>
      <c r="FX65" s="551"/>
      <c r="FY65" s="566"/>
      <c r="FZ65" s="551"/>
      <c r="GA65" s="551"/>
      <c r="GB65" s="551"/>
      <c r="GC65" s="551"/>
      <c r="GD65" s="536"/>
      <c r="GE65" s="551"/>
      <c r="GF65" s="551"/>
      <c r="GG65" s="566"/>
      <c r="GH65" s="551"/>
      <c r="GI65" s="551"/>
      <c r="GJ65" s="551"/>
      <c r="GK65" s="551"/>
      <c r="GL65" s="536"/>
      <c r="GM65" s="551"/>
      <c r="GN65" s="551"/>
      <c r="GO65" s="566"/>
      <c r="GP65" s="551"/>
      <c r="GQ65" s="551"/>
      <c r="GR65" s="551"/>
      <c r="GS65" s="551"/>
      <c r="GT65" s="536"/>
      <c r="GU65" s="551"/>
      <c r="GV65" s="551"/>
      <c r="GW65" s="566"/>
      <c r="GX65" s="551"/>
      <c r="GY65" s="551"/>
      <c r="GZ65" s="551"/>
      <c r="HA65" s="551"/>
      <c r="HB65" s="536"/>
      <c r="HC65" s="551"/>
      <c r="HD65" s="551"/>
      <c r="HE65" s="566"/>
      <c r="HF65" s="551"/>
      <c r="HG65" s="551"/>
      <c r="HH65" s="551"/>
      <c r="HI65" s="551"/>
      <c r="HJ65" s="536"/>
      <c r="HK65" s="551"/>
      <c r="HL65" s="551"/>
      <c r="HM65" s="566"/>
      <c r="HN65" s="551"/>
      <c r="HO65" s="551"/>
      <c r="HP65" s="551"/>
      <c r="HQ65" s="551"/>
      <c r="HR65" s="559">
        <v>0</v>
      </c>
      <c r="HS65" s="559">
        <v>0</v>
      </c>
      <c r="HT65" s="559">
        <v>0</v>
      </c>
      <c r="HU65" s="559">
        <v>0</v>
      </c>
      <c r="HV65" s="559"/>
      <c r="HW65" s="559">
        <v>0</v>
      </c>
      <c r="HX65" s="559"/>
      <c r="HY65" s="551"/>
      <c r="HZ65" s="559"/>
      <c r="IA65" s="559"/>
      <c r="IB65" s="559"/>
      <c r="IC65" s="609"/>
      <c r="ID65" s="559"/>
      <c r="IE65" s="559"/>
      <c r="IF65" s="559"/>
      <c r="IG65" s="615"/>
    </row>
    <row r="66" spans="1:241" s="5" customFormat="1" ht="15" customHeight="1" x14ac:dyDescent="0.25">
      <c r="A66" s="35" t="s">
        <v>783</v>
      </c>
      <c r="B66" s="551"/>
      <c r="C66" s="551"/>
      <c r="D66" s="551"/>
      <c r="E66" s="566"/>
      <c r="F66" s="551">
        <v>0</v>
      </c>
      <c r="G66" s="551"/>
      <c r="H66" s="551"/>
      <c r="I66" s="574">
        <v>0</v>
      </c>
      <c r="J66" s="552"/>
      <c r="K66" s="552"/>
      <c r="L66" s="552"/>
      <c r="M66" s="566"/>
      <c r="N66" s="552">
        <v>0</v>
      </c>
      <c r="O66" s="552"/>
      <c r="P66" s="552"/>
      <c r="Q66" s="573">
        <v>0</v>
      </c>
      <c r="R66" s="552"/>
      <c r="S66" s="552"/>
      <c r="T66" s="552"/>
      <c r="U66" s="566"/>
      <c r="V66" s="552">
        <v>0</v>
      </c>
      <c r="W66" s="552"/>
      <c r="X66" s="552"/>
      <c r="Y66" s="573">
        <v>0</v>
      </c>
      <c r="Z66" s="552"/>
      <c r="AA66" s="552"/>
      <c r="AB66" s="552"/>
      <c r="AC66" s="566"/>
      <c r="AD66" s="552">
        <v>0</v>
      </c>
      <c r="AE66" s="552"/>
      <c r="AF66" s="552"/>
      <c r="AG66" s="573">
        <v>0</v>
      </c>
      <c r="AH66" s="552"/>
      <c r="AI66" s="552"/>
      <c r="AJ66" s="552"/>
      <c r="AK66" s="566"/>
      <c r="AL66" s="552">
        <v>0</v>
      </c>
      <c r="AM66" s="552"/>
      <c r="AN66" s="552"/>
      <c r="AO66" s="573">
        <v>0</v>
      </c>
      <c r="AP66" s="552"/>
      <c r="AQ66" s="552"/>
      <c r="AR66" s="552"/>
      <c r="AS66" s="566"/>
      <c r="AT66" s="552">
        <v>0</v>
      </c>
      <c r="AU66" s="552"/>
      <c r="AV66" s="552"/>
      <c r="AW66" s="573">
        <v>0</v>
      </c>
      <c r="AX66" s="552"/>
      <c r="AY66" s="552"/>
      <c r="AZ66" s="552"/>
      <c r="BA66" s="566"/>
      <c r="BB66" s="552">
        <v>0</v>
      </c>
      <c r="BC66" s="552"/>
      <c r="BD66" s="552"/>
      <c r="BE66" s="573">
        <v>0</v>
      </c>
      <c r="BF66" s="552"/>
      <c r="BG66" s="552"/>
      <c r="BH66" s="552"/>
      <c r="BI66" s="566"/>
      <c r="BJ66" s="552">
        <v>0</v>
      </c>
      <c r="BK66" s="552"/>
      <c r="BL66" s="552"/>
      <c r="BM66" s="573">
        <v>0</v>
      </c>
      <c r="BN66" s="552"/>
      <c r="BO66" s="552"/>
      <c r="BP66" s="552"/>
      <c r="BQ66" s="566"/>
      <c r="BR66" s="552">
        <v>0</v>
      </c>
      <c r="BS66" s="552"/>
      <c r="BT66" s="552"/>
      <c r="BU66" s="573">
        <v>0</v>
      </c>
      <c r="BV66" s="552"/>
      <c r="BW66" s="552"/>
      <c r="BX66" s="552"/>
      <c r="BY66" s="566"/>
      <c r="BZ66" s="552">
        <v>0</v>
      </c>
      <c r="CA66" s="552"/>
      <c r="CB66" s="552"/>
      <c r="CC66" s="573">
        <v>0</v>
      </c>
      <c r="CD66" s="552"/>
      <c r="CE66" s="552"/>
      <c r="CF66" s="552"/>
      <c r="CG66" s="566"/>
      <c r="CH66" s="552">
        <v>0</v>
      </c>
      <c r="CI66" s="552"/>
      <c r="CJ66" s="552"/>
      <c r="CK66" s="573">
        <v>0</v>
      </c>
      <c r="CL66" s="552"/>
      <c r="CM66" s="552"/>
      <c r="CN66" s="552"/>
      <c r="CO66" s="566"/>
      <c r="CP66" s="552">
        <v>0</v>
      </c>
      <c r="CQ66" s="552"/>
      <c r="CR66" s="552"/>
      <c r="CS66" s="573">
        <v>0</v>
      </c>
      <c r="CT66" s="552"/>
      <c r="CU66" s="552"/>
      <c r="CV66" s="552"/>
      <c r="CW66" s="566"/>
      <c r="CX66" s="552">
        <v>0</v>
      </c>
      <c r="CY66" s="552"/>
      <c r="CZ66" s="552"/>
      <c r="DA66" s="573">
        <v>0</v>
      </c>
      <c r="DB66" s="552"/>
      <c r="DC66" s="552"/>
      <c r="DD66" s="552"/>
      <c r="DE66" s="566"/>
      <c r="DF66" s="552">
        <v>0</v>
      </c>
      <c r="DG66" s="552"/>
      <c r="DH66" s="552"/>
      <c r="DI66" s="573">
        <v>0</v>
      </c>
      <c r="DJ66" s="552"/>
      <c r="DK66" s="552"/>
      <c r="DL66" s="552"/>
      <c r="DM66" s="566"/>
      <c r="DN66" s="552">
        <v>0</v>
      </c>
      <c r="DO66" s="552"/>
      <c r="DP66" s="552"/>
      <c r="DQ66" s="573">
        <v>0</v>
      </c>
      <c r="DR66" s="552"/>
      <c r="DS66" s="552"/>
      <c r="DT66" s="552"/>
      <c r="DU66" s="566"/>
      <c r="DV66" s="552">
        <v>0</v>
      </c>
      <c r="DW66" s="552"/>
      <c r="DX66" s="552"/>
      <c r="DY66" s="573">
        <v>0</v>
      </c>
      <c r="DZ66" s="552"/>
      <c r="EA66" s="552"/>
      <c r="EB66" s="552"/>
      <c r="EC66" s="566"/>
      <c r="ED66" s="552">
        <v>0</v>
      </c>
      <c r="EE66" s="552"/>
      <c r="EF66" s="552"/>
      <c r="EG66" s="573">
        <v>0</v>
      </c>
      <c r="EH66" s="583"/>
      <c r="EI66" s="551"/>
      <c r="EJ66" s="551"/>
      <c r="EK66" s="566"/>
      <c r="EL66" s="551">
        <v>0</v>
      </c>
      <c r="EM66" s="551"/>
      <c r="EN66" s="551"/>
      <c r="EO66" s="574">
        <v>0</v>
      </c>
      <c r="EP66" s="583"/>
      <c r="EQ66" s="551"/>
      <c r="ER66" s="551"/>
      <c r="ES66" s="566"/>
      <c r="ET66" s="551">
        <v>0</v>
      </c>
      <c r="EU66" s="551"/>
      <c r="EV66" s="551"/>
      <c r="EW66" s="574">
        <v>0</v>
      </c>
      <c r="EX66" s="583"/>
      <c r="EY66" s="551"/>
      <c r="EZ66" s="551"/>
      <c r="FA66" s="566"/>
      <c r="FB66" s="551">
        <v>0</v>
      </c>
      <c r="FC66" s="551"/>
      <c r="FD66" s="551"/>
      <c r="FE66" s="574">
        <v>0</v>
      </c>
      <c r="FF66" s="583"/>
      <c r="FG66" s="551"/>
      <c r="FH66" s="551"/>
      <c r="FI66" s="566"/>
      <c r="FJ66" s="551">
        <v>0</v>
      </c>
      <c r="FK66" s="551"/>
      <c r="FL66" s="551"/>
      <c r="FM66" s="574">
        <v>0</v>
      </c>
      <c r="FN66" s="583"/>
      <c r="FO66" s="551"/>
      <c r="FP66" s="551"/>
      <c r="FQ66" s="566"/>
      <c r="FR66" s="551">
        <v>0</v>
      </c>
      <c r="FS66" s="551"/>
      <c r="FT66" s="551"/>
      <c r="FU66" s="574">
        <v>0</v>
      </c>
      <c r="FV66" s="583"/>
      <c r="FW66" s="551"/>
      <c r="FX66" s="551"/>
      <c r="FY66" s="566"/>
      <c r="FZ66" s="551">
        <v>0</v>
      </c>
      <c r="GA66" s="551"/>
      <c r="GB66" s="551"/>
      <c r="GC66" s="574">
        <v>0</v>
      </c>
      <c r="GD66" s="583"/>
      <c r="GE66" s="551"/>
      <c r="GF66" s="551"/>
      <c r="GG66" s="566"/>
      <c r="GH66" s="551">
        <v>0</v>
      </c>
      <c r="GI66" s="551"/>
      <c r="GJ66" s="551"/>
      <c r="GK66" s="574">
        <v>0</v>
      </c>
      <c r="GL66" s="583"/>
      <c r="GM66" s="551"/>
      <c r="GN66" s="551"/>
      <c r="GO66" s="566"/>
      <c r="GP66" s="551">
        <v>0</v>
      </c>
      <c r="GQ66" s="551"/>
      <c r="GR66" s="551"/>
      <c r="GS66" s="574">
        <v>0</v>
      </c>
      <c r="GT66" s="583"/>
      <c r="GU66" s="551"/>
      <c r="GV66" s="551"/>
      <c r="GW66" s="566"/>
      <c r="GX66" s="551">
        <v>0</v>
      </c>
      <c r="GY66" s="551"/>
      <c r="GZ66" s="551"/>
      <c r="HA66" s="574">
        <v>0</v>
      </c>
      <c r="HB66" s="583"/>
      <c r="HC66" s="551"/>
      <c r="HD66" s="551"/>
      <c r="HE66" s="566"/>
      <c r="HF66" s="551">
        <v>0</v>
      </c>
      <c r="HG66" s="551"/>
      <c r="HH66" s="551"/>
      <c r="HI66" s="574">
        <v>0</v>
      </c>
      <c r="HJ66" s="583">
        <v>0</v>
      </c>
      <c r="HK66" s="551"/>
      <c r="HL66" s="551"/>
      <c r="HM66" s="566"/>
      <c r="HN66" s="551">
        <v>0</v>
      </c>
      <c r="HO66" s="551"/>
      <c r="HP66" s="551"/>
      <c r="HQ66" s="574">
        <v>0</v>
      </c>
      <c r="HR66" s="538">
        <v>0</v>
      </c>
      <c r="HS66" s="538">
        <v>0</v>
      </c>
      <c r="HT66" s="538">
        <v>0</v>
      </c>
      <c r="HU66" s="538">
        <v>0</v>
      </c>
      <c r="HV66" s="559">
        <v>0</v>
      </c>
      <c r="HW66" s="538">
        <v>0</v>
      </c>
      <c r="HX66" s="559"/>
      <c r="HY66" s="574">
        <v>0</v>
      </c>
      <c r="HZ66" s="634">
        <v>0</v>
      </c>
      <c r="IA66" s="634">
        <v>0</v>
      </c>
      <c r="IB66" s="634">
        <v>0</v>
      </c>
      <c r="IC66" s="609">
        <v>0</v>
      </c>
      <c r="ID66" s="634">
        <v>0</v>
      </c>
      <c r="IE66" s="634">
        <v>0</v>
      </c>
      <c r="IF66" s="559"/>
      <c r="IG66" s="598">
        <v>0</v>
      </c>
    </row>
    <row r="67" spans="1:241" s="5" customFormat="1" ht="15" customHeight="1" x14ac:dyDescent="0.25">
      <c r="A67" s="35" t="s">
        <v>784</v>
      </c>
      <c r="B67" s="551"/>
      <c r="C67" s="551"/>
      <c r="D67" s="551"/>
      <c r="E67" s="566"/>
      <c r="F67" s="551">
        <v>0</v>
      </c>
      <c r="G67" s="551"/>
      <c r="H67" s="551"/>
      <c r="I67" s="574">
        <v>0</v>
      </c>
      <c r="J67" s="552"/>
      <c r="K67" s="552"/>
      <c r="L67" s="552"/>
      <c r="M67" s="566"/>
      <c r="N67" s="552">
        <v>0</v>
      </c>
      <c r="O67" s="552"/>
      <c r="P67" s="552"/>
      <c r="Q67" s="573">
        <v>0</v>
      </c>
      <c r="R67" s="552"/>
      <c r="S67" s="552"/>
      <c r="T67" s="552"/>
      <c r="U67" s="566"/>
      <c r="V67" s="552">
        <v>0</v>
      </c>
      <c r="W67" s="552"/>
      <c r="X67" s="552"/>
      <c r="Y67" s="573">
        <v>0</v>
      </c>
      <c r="Z67" s="552"/>
      <c r="AA67" s="552"/>
      <c r="AB67" s="552"/>
      <c r="AC67" s="566"/>
      <c r="AD67" s="552">
        <v>0</v>
      </c>
      <c r="AE67" s="552"/>
      <c r="AF67" s="552"/>
      <c r="AG67" s="573">
        <v>0</v>
      </c>
      <c r="AH67" s="552"/>
      <c r="AI67" s="552"/>
      <c r="AJ67" s="552"/>
      <c r="AK67" s="566"/>
      <c r="AL67" s="552">
        <v>0</v>
      </c>
      <c r="AM67" s="552"/>
      <c r="AN67" s="552"/>
      <c r="AO67" s="573">
        <v>0</v>
      </c>
      <c r="AP67" s="552"/>
      <c r="AQ67" s="552"/>
      <c r="AR67" s="552"/>
      <c r="AS67" s="566"/>
      <c r="AT67" s="552">
        <v>0</v>
      </c>
      <c r="AU67" s="552"/>
      <c r="AV67" s="552"/>
      <c r="AW67" s="573">
        <v>0</v>
      </c>
      <c r="AX67" s="552"/>
      <c r="AY67" s="552">
        <v>60846056</v>
      </c>
      <c r="AZ67" s="552"/>
      <c r="BA67" s="566"/>
      <c r="BB67" s="552">
        <v>0</v>
      </c>
      <c r="BC67" s="552"/>
      <c r="BD67" s="552"/>
      <c r="BE67" s="573">
        <v>60846056</v>
      </c>
      <c r="BF67" s="552"/>
      <c r="BG67" s="552"/>
      <c r="BH67" s="552"/>
      <c r="BI67" s="566"/>
      <c r="BJ67" s="552">
        <v>0</v>
      </c>
      <c r="BK67" s="552"/>
      <c r="BL67" s="552"/>
      <c r="BM67" s="573">
        <v>0</v>
      </c>
      <c r="BN67" s="552"/>
      <c r="BO67" s="552"/>
      <c r="BP67" s="552"/>
      <c r="BQ67" s="566"/>
      <c r="BR67" s="552">
        <v>0</v>
      </c>
      <c r="BS67" s="552"/>
      <c r="BT67" s="552"/>
      <c r="BU67" s="573">
        <v>0</v>
      </c>
      <c r="BV67" s="552"/>
      <c r="BW67" s="552"/>
      <c r="BX67" s="552"/>
      <c r="BY67" s="566"/>
      <c r="BZ67" s="552">
        <v>0</v>
      </c>
      <c r="CA67" s="552"/>
      <c r="CB67" s="552"/>
      <c r="CC67" s="573">
        <v>0</v>
      </c>
      <c r="CD67" s="552"/>
      <c r="CE67" s="552"/>
      <c r="CF67" s="552"/>
      <c r="CG67" s="566"/>
      <c r="CH67" s="552">
        <v>0</v>
      </c>
      <c r="CI67" s="552"/>
      <c r="CJ67" s="552"/>
      <c r="CK67" s="573">
        <v>0</v>
      </c>
      <c r="CL67" s="552"/>
      <c r="CM67" s="552"/>
      <c r="CN67" s="552"/>
      <c r="CO67" s="566"/>
      <c r="CP67" s="552">
        <v>0</v>
      </c>
      <c r="CQ67" s="552"/>
      <c r="CR67" s="552"/>
      <c r="CS67" s="573">
        <v>0</v>
      </c>
      <c r="CT67" s="552"/>
      <c r="CU67" s="552"/>
      <c r="CV67" s="552"/>
      <c r="CW67" s="566"/>
      <c r="CX67" s="552">
        <v>0</v>
      </c>
      <c r="CY67" s="552"/>
      <c r="CZ67" s="552"/>
      <c r="DA67" s="573">
        <v>0</v>
      </c>
      <c r="DB67" s="552"/>
      <c r="DC67" s="552"/>
      <c r="DD67" s="552"/>
      <c r="DE67" s="566"/>
      <c r="DF67" s="552">
        <v>0</v>
      </c>
      <c r="DG67" s="552"/>
      <c r="DH67" s="552"/>
      <c r="DI67" s="573">
        <v>0</v>
      </c>
      <c r="DJ67" s="552"/>
      <c r="DK67" s="552"/>
      <c r="DL67" s="552"/>
      <c r="DM67" s="566"/>
      <c r="DN67" s="552">
        <v>0</v>
      </c>
      <c r="DO67" s="552"/>
      <c r="DP67" s="552"/>
      <c r="DQ67" s="573">
        <v>0</v>
      </c>
      <c r="DR67" s="552"/>
      <c r="DS67" s="552"/>
      <c r="DT67" s="552"/>
      <c r="DU67" s="566"/>
      <c r="DV67" s="552">
        <v>0</v>
      </c>
      <c r="DW67" s="552"/>
      <c r="DX67" s="552"/>
      <c r="DY67" s="573">
        <v>0</v>
      </c>
      <c r="DZ67" s="552"/>
      <c r="EA67" s="552"/>
      <c r="EB67" s="552"/>
      <c r="EC67" s="566"/>
      <c r="ED67" s="552">
        <v>0</v>
      </c>
      <c r="EE67" s="552"/>
      <c r="EF67" s="552"/>
      <c r="EG67" s="573">
        <v>0</v>
      </c>
      <c r="EH67" s="583"/>
      <c r="EI67" s="551"/>
      <c r="EJ67" s="551"/>
      <c r="EK67" s="566"/>
      <c r="EL67" s="551">
        <v>0</v>
      </c>
      <c r="EM67" s="551"/>
      <c r="EN67" s="551"/>
      <c r="EO67" s="574">
        <v>0</v>
      </c>
      <c r="EP67" s="583"/>
      <c r="EQ67" s="551"/>
      <c r="ER67" s="551"/>
      <c r="ES67" s="566"/>
      <c r="ET67" s="551">
        <v>0</v>
      </c>
      <c r="EU67" s="551"/>
      <c r="EV67" s="551"/>
      <c r="EW67" s="574">
        <v>0</v>
      </c>
      <c r="EX67" s="583"/>
      <c r="EY67" s="551"/>
      <c r="EZ67" s="551"/>
      <c r="FA67" s="566"/>
      <c r="FB67" s="551">
        <v>0</v>
      </c>
      <c r="FC67" s="551"/>
      <c r="FD67" s="551"/>
      <c r="FE67" s="574">
        <v>0</v>
      </c>
      <c r="FF67" s="583"/>
      <c r="FG67" s="551"/>
      <c r="FH67" s="551"/>
      <c r="FI67" s="566"/>
      <c r="FJ67" s="551">
        <v>0</v>
      </c>
      <c r="FK67" s="551"/>
      <c r="FL67" s="551"/>
      <c r="FM67" s="574">
        <v>0</v>
      </c>
      <c r="FN67" s="583"/>
      <c r="FO67" s="551"/>
      <c r="FP67" s="551"/>
      <c r="FQ67" s="566"/>
      <c r="FR67" s="551">
        <v>0</v>
      </c>
      <c r="FS67" s="551"/>
      <c r="FT67" s="551"/>
      <c r="FU67" s="574">
        <v>0</v>
      </c>
      <c r="FV67" s="583"/>
      <c r="FW67" s="551"/>
      <c r="FX67" s="551"/>
      <c r="FY67" s="566"/>
      <c r="FZ67" s="551">
        <v>0</v>
      </c>
      <c r="GA67" s="551"/>
      <c r="GB67" s="551"/>
      <c r="GC67" s="574">
        <v>0</v>
      </c>
      <c r="GD67" s="583"/>
      <c r="GE67" s="551"/>
      <c r="GF67" s="551"/>
      <c r="GG67" s="566"/>
      <c r="GH67" s="551">
        <v>0</v>
      </c>
      <c r="GI67" s="551"/>
      <c r="GJ67" s="551"/>
      <c r="GK67" s="574">
        <v>0</v>
      </c>
      <c r="GL67" s="583"/>
      <c r="GM67" s="551"/>
      <c r="GN67" s="551"/>
      <c r="GO67" s="566"/>
      <c r="GP67" s="551">
        <v>0</v>
      </c>
      <c r="GQ67" s="551"/>
      <c r="GR67" s="551"/>
      <c r="GS67" s="574">
        <v>0</v>
      </c>
      <c r="GT67" s="583"/>
      <c r="GU67" s="551"/>
      <c r="GV67" s="551"/>
      <c r="GW67" s="566"/>
      <c r="GX67" s="551">
        <v>0</v>
      </c>
      <c r="GY67" s="551"/>
      <c r="GZ67" s="551"/>
      <c r="HA67" s="574">
        <v>0</v>
      </c>
      <c r="HB67" s="583"/>
      <c r="HC67" s="551"/>
      <c r="HD67" s="551"/>
      <c r="HE67" s="566"/>
      <c r="HF67" s="551">
        <v>0</v>
      </c>
      <c r="HG67" s="551"/>
      <c r="HH67" s="551"/>
      <c r="HI67" s="574">
        <v>0</v>
      </c>
      <c r="HJ67" s="583">
        <v>230788158</v>
      </c>
      <c r="HK67" s="551"/>
      <c r="HL67" s="551"/>
      <c r="HM67" s="566"/>
      <c r="HN67" s="551">
        <v>0</v>
      </c>
      <c r="HO67" s="551"/>
      <c r="HP67" s="551"/>
      <c r="HQ67" s="574">
        <v>-230788158</v>
      </c>
      <c r="HR67" s="538">
        <v>230788158</v>
      </c>
      <c r="HS67" s="538">
        <v>60846056</v>
      </c>
      <c r="HT67" s="538">
        <v>0</v>
      </c>
      <c r="HU67" s="538">
        <v>0</v>
      </c>
      <c r="HV67" s="559">
        <v>0</v>
      </c>
      <c r="HW67" s="538">
        <v>0</v>
      </c>
      <c r="HX67" s="559"/>
      <c r="HY67" s="574">
        <v>-169942102</v>
      </c>
      <c r="HZ67" s="634">
        <v>230788158</v>
      </c>
      <c r="IA67" s="634">
        <v>288346056</v>
      </c>
      <c r="IB67" s="634">
        <v>0</v>
      </c>
      <c r="IC67" s="609">
        <v>0</v>
      </c>
      <c r="ID67" s="634">
        <v>0</v>
      </c>
      <c r="IE67" s="634">
        <v>0</v>
      </c>
      <c r="IF67" s="559"/>
      <c r="IG67" s="598">
        <v>57557898</v>
      </c>
    </row>
    <row r="68" spans="1:241" s="119" customFormat="1" ht="15" customHeight="1" x14ac:dyDescent="0.2">
      <c r="A68" s="857" t="s">
        <v>218</v>
      </c>
      <c r="B68" s="613">
        <v>0</v>
      </c>
      <c r="C68" s="613">
        <v>0</v>
      </c>
      <c r="D68" s="613">
        <v>0</v>
      </c>
      <c r="E68" s="613">
        <v>0</v>
      </c>
      <c r="F68" s="613">
        <v>0</v>
      </c>
      <c r="G68" s="613">
        <v>0</v>
      </c>
      <c r="H68" s="613"/>
      <c r="I68" s="613">
        <v>0</v>
      </c>
      <c r="J68" s="613">
        <v>0</v>
      </c>
      <c r="K68" s="613">
        <v>0</v>
      </c>
      <c r="L68" s="613">
        <v>0</v>
      </c>
      <c r="M68" s="613">
        <v>0</v>
      </c>
      <c r="N68" s="613">
        <v>0</v>
      </c>
      <c r="O68" s="613">
        <v>0</v>
      </c>
      <c r="P68" s="613"/>
      <c r="Q68" s="613">
        <v>0</v>
      </c>
      <c r="R68" s="613">
        <v>0</v>
      </c>
      <c r="S68" s="613">
        <v>750000</v>
      </c>
      <c r="T68" s="613">
        <v>0</v>
      </c>
      <c r="U68" s="613">
        <v>0</v>
      </c>
      <c r="V68" s="613">
        <v>0</v>
      </c>
      <c r="W68" s="613">
        <v>0</v>
      </c>
      <c r="X68" s="613"/>
      <c r="Y68" s="613">
        <v>750000</v>
      </c>
      <c r="Z68" s="613">
        <v>0</v>
      </c>
      <c r="AA68" s="613">
        <v>0</v>
      </c>
      <c r="AB68" s="613">
        <v>0</v>
      </c>
      <c r="AC68" s="613">
        <v>0</v>
      </c>
      <c r="AD68" s="613">
        <v>0</v>
      </c>
      <c r="AE68" s="613">
        <v>0</v>
      </c>
      <c r="AF68" s="613"/>
      <c r="AG68" s="613">
        <v>0</v>
      </c>
      <c r="AH68" s="613">
        <v>0</v>
      </c>
      <c r="AI68" s="613">
        <v>4165869</v>
      </c>
      <c r="AJ68" s="613">
        <v>0</v>
      </c>
      <c r="AK68" s="613">
        <v>0</v>
      </c>
      <c r="AL68" s="613">
        <v>0</v>
      </c>
      <c r="AM68" s="613">
        <v>0</v>
      </c>
      <c r="AN68" s="613"/>
      <c r="AO68" s="613">
        <v>4165869</v>
      </c>
      <c r="AP68" s="613">
        <v>0</v>
      </c>
      <c r="AQ68" s="613">
        <v>6669000</v>
      </c>
      <c r="AR68" s="613">
        <v>0</v>
      </c>
      <c r="AS68" s="613">
        <v>0</v>
      </c>
      <c r="AT68" s="613">
        <v>0</v>
      </c>
      <c r="AU68" s="613">
        <v>0</v>
      </c>
      <c r="AV68" s="613"/>
      <c r="AW68" s="613">
        <v>6669000</v>
      </c>
      <c r="AX68" s="613">
        <v>0</v>
      </c>
      <c r="AY68" s="613">
        <v>60846056</v>
      </c>
      <c r="AZ68" s="613">
        <v>0</v>
      </c>
      <c r="BA68" s="613">
        <v>0</v>
      </c>
      <c r="BB68" s="613">
        <v>0</v>
      </c>
      <c r="BC68" s="613">
        <v>0</v>
      </c>
      <c r="BD68" s="613"/>
      <c r="BE68" s="613">
        <v>60846056</v>
      </c>
      <c r="BF68" s="613">
        <v>0</v>
      </c>
      <c r="BG68" s="613">
        <v>0</v>
      </c>
      <c r="BH68" s="613">
        <v>0</v>
      </c>
      <c r="BI68" s="613">
        <v>0</v>
      </c>
      <c r="BJ68" s="613">
        <v>0</v>
      </c>
      <c r="BK68" s="613">
        <v>0</v>
      </c>
      <c r="BL68" s="613"/>
      <c r="BM68" s="613">
        <v>0</v>
      </c>
      <c r="BN68" s="613">
        <v>0</v>
      </c>
      <c r="BO68" s="613">
        <v>0</v>
      </c>
      <c r="BP68" s="613">
        <v>0</v>
      </c>
      <c r="BQ68" s="613">
        <v>0</v>
      </c>
      <c r="BR68" s="613">
        <v>0</v>
      </c>
      <c r="BS68" s="613">
        <v>0</v>
      </c>
      <c r="BT68" s="613"/>
      <c r="BU68" s="613">
        <v>0</v>
      </c>
      <c r="BV68" s="613">
        <v>0</v>
      </c>
      <c r="BW68" s="613">
        <v>0</v>
      </c>
      <c r="BX68" s="613">
        <v>0</v>
      </c>
      <c r="BY68" s="613">
        <v>0</v>
      </c>
      <c r="BZ68" s="613">
        <v>0</v>
      </c>
      <c r="CA68" s="613">
        <v>0</v>
      </c>
      <c r="CB68" s="613"/>
      <c r="CC68" s="613">
        <v>0</v>
      </c>
      <c r="CD68" s="613">
        <v>0</v>
      </c>
      <c r="CE68" s="613">
        <v>0</v>
      </c>
      <c r="CF68" s="613">
        <v>0</v>
      </c>
      <c r="CG68" s="613">
        <v>0</v>
      </c>
      <c r="CH68" s="613">
        <v>0</v>
      </c>
      <c r="CI68" s="613">
        <v>0</v>
      </c>
      <c r="CJ68" s="613"/>
      <c r="CK68" s="613">
        <v>0</v>
      </c>
      <c r="CL68" s="613">
        <v>0</v>
      </c>
      <c r="CM68" s="613">
        <v>0</v>
      </c>
      <c r="CN68" s="613">
        <v>0</v>
      </c>
      <c r="CO68" s="613">
        <v>0</v>
      </c>
      <c r="CP68" s="613">
        <v>0</v>
      </c>
      <c r="CQ68" s="613">
        <v>0</v>
      </c>
      <c r="CR68" s="613"/>
      <c r="CS68" s="613">
        <v>0</v>
      </c>
      <c r="CT68" s="613">
        <v>0</v>
      </c>
      <c r="CU68" s="613">
        <v>0</v>
      </c>
      <c r="CV68" s="613">
        <v>0</v>
      </c>
      <c r="CW68" s="613">
        <v>0</v>
      </c>
      <c r="CX68" s="613">
        <v>0</v>
      </c>
      <c r="CY68" s="613">
        <v>0</v>
      </c>
      <c r="CZ68" s="613"/>
      <c r="DA68" s="613">
        <v>0</v>
      </c>
      <c r="DB68" s="613">
        <v>0</v>
      </c>
      <c r="DC68" s="613">
        <v>0</v>
      </c>
      <c r="DD68" s="613">
        <v>0</v>
      </c>
      <c r="DE68" s="613">
        <v>0</v>
      </c>
      <c r="DF68" s="613">
        <v>0</v>
      </c>
      <c r="DG68" s="613">
        <v>0</v>
      </c>
      <c r="DH68" s="613"/>
      <c r="DI68" s="613">
        <v>0</v>
      </c>
      <c r="DJ68" s="613">
        <v>0</v>
      </c>
      <c r="DK68" s="613">
        <v>0</v>
      </c>
      <c r="DL68" s="613">
        <v>0</v>
      </c>
      <c r="DM68" s="613">
        <v>0</v>
      </c>
      <c r="DN68" s="613">
        <v>0</v>
      </c>
      <c r="DO68" s="613">
        <v>0</v>
      </c>
      <c r="DP68" s="613"/>
      <c r="DQ68" s="613">
        <v>0</v>
      </c>
      <c r="DR68" s="613">
        <v>0</v>
      </c>
      <c r="DS68" s="613">
        <v>0</v>
      </c>
      <c r="DT68" s="613">
        <v>0</v>
      </c>
      <c r="DU68" s="613">
        <v>0</v>
      </c>
      <c r="DV68" s="613">
        <v>0</v>
      </c>
      <c r="DW68" s="613">
        <v>0</v>
      </c>
      <c r="DX68" s="613"/>
      <c r="DY68" s="613">
        <v>0</v>
      </c>
      <c r="DZ68" s="613">
        <v>0</v>
      </c>
      <c r="EA68" s="613">
        <v>0</v>
      </c>
      <c r="EB68" s="613">
        <v>0</v>
      </c>
      <c r="EC68" s="613">
        <v>0</v>
      </c>
      <c r="ED68" s="613">
        <v>0</v>
      </c>
      <c r="EE68" s="613">
        <v>0</v>
      </c>
      <c r="EF68" s="613"/>
      <c r="EG68" s="613">
        <v>0</v>
      </c>
      <c r="EH68" s="613">
        <v>0</v>
      </c>
      <c r="EI68" s="613">
        <v>0</v>
      </c>
      <c r="EJ68" s="613">
        <v>0</v>
      </c>
      <c r="EK68" s="613">
        <v>0</v>
      </c>
      <c r="EL68" s="613">
        <v>0</v>
      </c>
      <c r="EM68" s="613">
        <v>0</v>
      </c>
      <c r="EN68" s="613"/>
      <c r="EO68" s="613">
        <v>0</v>
      </c>
      <c r="EP68" s="613">
        <v>0</v>
      </c>
      <c r="EQ68" s="613">
        <v>0</v>
      </c>
      <c r="ER68" s="613">
        <v>0</v>
      </c>
      <c r="ES68" s="613">
        <v>0</v>
      </c>
      <c r="ET68" s="613">
        <v>0</v>
      </c>
      <c r="EU68" s="613">
        <v>0</v>
      </c>
      <c r="EV68" s="613"/>
      <c r="EW68" s="613">
        <v>0</v>
      </c>
      <c r="EX68" s="613">
        <v>0</v>
      </c>
      <c r="EY68" s="613">
        <v>0</v>
      </c>
      <c r="EZ68" s="613">
        <v>0</v>
      </c>
      <c r="FA68" s="613">
        <v>0</v>
      </c>
      <c r="FB68" s="613">
        <v>0</v>
      </c>
      <c r="FC68" s="613">
        <v>0</v>
      </c>
      <c r="FD68" s="613"/>
      <c r="FE68" s="613">
        <v>0</v>
      </c>
      <c r="FF68" s="613">
        <v>0</v>
      </c>
      <c r="FG68" s="613">
        <v>0</v>
      </c>
      <c r="FH68" s="613">
        <v>0</v>
      </c>
      <c r="FI68" s="613">
        <v>0</v>
      </c>
      <c r="FJ68" s="613">
        <v>0</v>
      </c>
      <c r="FK68" s="613">
        <v>0</v>
      </c>
      <c r="FL68" s="613"/>
      <c r="FM68" s="613">
        <v>0</v>
      </c>
      <c r="FN68" s="613">
        <v>0</v>
      </c>
      <c r="FO68" s="613">
        <v>0</v>
      </c>
      <c r="FP68" s="613">
        <v>0</v>
      </c>
      <c r="FQ68" s="613">
        <v>0</v>
      </c>
      <c r="FR68" s="613">
        <v>0</v>
      </c>
      <c r="FS68" s="613">
        <v>0</v>
      </c>
      <c r="FT68" s="613"/>
      <c r="FU68" s="613">
        <v>0</v>
      </c>
      <c r="FV68" s="613">
        <v>0</v>
      </c>
      <c r="FW68" s="613">
        <v>0</v>
      </c>
      <c r="FX68" s="613">
        <v>0</v>
      </c>
      <c r="FY68" s="613">
        <v>0</v>
      </c>
      <c r="FZ68" s="613">
        <v>0</v>
      </c>
      <c r="GA68" s="613">
        <v>0</v>
      </c>
      <c r="GB68" s="613"/>
      <c r="GC68" s="613">
        <v>0</v>
      </c>
      <c r="GD68" s="613">
        <v>0</v>
      </c>
      <c r="GE68" s="613">
        <v>0</v>
      </c>
      <c r="GF68" s="613">
        <v>0</v>
      </c>
      <c r="GG68" s="613">
        <v>0</v>
      </c>
      <c r="GH68" s="613">
        <v>0</v>
      </c>
      <c r="GI68" s="613">
        <v>0</v>
      </c>
      <c r="GJ68" s="613"/>
      <c r="GK68" s="613">
        <v>0</v>
      </c>
      <c r="GL68" s="613">
        <v>0</v>
      </c>
      <c r="GM68" s="613">
        <v>0</v>
      </c>
      <c r="GN68" s="613">
        <v>0</v>
      </c>
      <c r="GO68" s="613">
        <v>0</v>
      </c>
      <c r="GP68" s="613">
        <v>0</v>
      </c>
      <c r="GQ68" s="613">
        <v>0</v>
      </c>
      <c r="GR68" s="613"/>
      <c r="GS68" s="613">
        <v>0</v>
      </c>
      <c r="GT68" s="613">
        <v>0</v>
      </c>
      <c r="GU68" s="613">
        <v>0</v>
      </c>
      <c r="GV68" s="613">
        <v>0</v>
      </c>
      <c r="GW68" s="613">
        <v>0</v>
      </c>
      <c r="GX68" s="613">
        <v>0</v>
      </c>
      <c r="GY68" s="613">
        <v>0</v>
      </c>
      <c r="GZ68" s="613"/>
      <c r="HA68" s="613">
        <v>0</v>
      </c>
      <c r="HB68" s="613">
        <v>0</v>
      </c>
      <c r="HC68" s="613">
        <v>0</v>
      </c>
      <c r="HD68" s="613">
        <v>0</v>
      </c>
      <c r="HE68" s="613">
        <v>0</v>
      </c>
      <c r="HF68" s="613">
        <v>0</v>
      </c>
      <c r="HG68" s="613">
        <v>0</v>
      </c>
      <c r="HH68" s="613"/>
      <c r="HI68" s="613">
        <v>0</v>
      </c>
      <c r="HJ68" s="613">
        <v>14650780204</v>
      </c>
      <c r="HK68" s="613">
        <v>0</v>
      </c>
      <c r="HL68" s="613">
        <v>0</v>
      </c>
      <c r="HM68" s="613">
        <v>0</v>
      </c>
      <c r="HN68" s="613">
        <v>0</v>
      </c>
      <c r="HO68" s="613">
        <v>0</v>
      </c>
      <c r="HP68" s="613"/>
      <c r="HQ68" s="613">
        <v>-14650780204</v>
      </c>
      <c r="HR68" s="613">
        <v>14650780204</v>
      </c>
      <c r="HS68" s="613">
        <v>72430925</v>
      </c>
      <c r="HT68" s="613">
        <v>0</v>
      </c>
      <c r="HU68" s="613">
        <v>0</v>
      </c>
      <c r="HV68" s="613">
        <v>0</v>
      </c>
      <c r="HW68" s="613">
        <v>0</v>
      </c>
      <c r="HX68" s="613"/>
      <c r="HY68" s="613">
        <v>-14578349279</v>
      </c>
      <c r="HZ68" s="613">
        <v>14650780204</v>
      </c>
      <c r="IA68" s="613">
        <v>16359179295</v>
      </c>
      <c r="IB68" s="613">
        <v>0</v>
      </c>
      <c r="IC68" s="613">
        <v>0</v>
      </c>
      <c r="ID68" s="613">
        <v>0</v>
      </c>
      <c r="IE68" s="613">
        <v>0</v>
      </c>
      <c r="IF68" s="613"/>
      <c r="IG68" s="613">
        <v>1708399091</v>
      </c>
    </row>
    <row r="69" spans="1:241" s="5" customFormat="1" x14ac:dyDescent="0.25">
      <c r="A69" s="35" t="s">
        <v>214</v>
      </c>
      <c r="B69" s="587"/>
      <c r="C69" s="587"/>
      <c r="D69" s="587"/>
      <c r="E69" s="591"/>
      <c r="F69" s="587">
        <v>0</v>
      </c>
      <c r="G69" s="587"/>
      <c r="H69" s="587"/>
      <c r="I69" s="574">
        <v>0</v>
      </c>
      <c r="J69" s="556"/>
      <c r="K69" s="556"/>
      <c r="L69" s="556"/>
      <c r="M69" s="591"/>
      <c r="N69" s="556">
        <v>0</v>
      </c>
      <c r="O69" s="556"/>
      <c r="P69" s="556"/>
      <c r="Q69" s="573">
        <v>0</v>
      </c>
      <c r="R69" s="556"/>
      <c r="S69" s="556"/>
      <c r="T69" s="556"/>
      <c r="U69" s="591"/>
      <c r="V69" s="556">
        <v>0</v>
      </c>
      <c r="W69" s="556"/>
      <c r="X69" s="556"/>
      <c r="Y69" s="573">
        <v>0</v>
      </c>
      <c r="Z69" s="556"/>
      <c r="AA69" s="556"/>
      <c r="AB69" s="556"/>
      <c r="AC69" s="591"/>
      <c r="AD69" s="556">
        <v>0</v>
      </c>
      <c r="AE69" s="556"/>
      <c r="AF69" s="556"/>
      <c r="AG69" s="573">
        <v>0</v>
      </c>
      <c r="AH69" s="556"/>
      <c r="AI69" s="556"/>
      <c r="AJ69" s="556"/>
      <c r="AK69" s="591"/>
      <c r="AL69" s="556">
        <v>0</v>
      </c>
      <c r="AM69" s="556"/>
      <c r="AN69" s="556"/>
      <c r="AO69" s="573">
        <v>0</v>
      </c>
      <c r="AP69" s="556"/>
      <c r="AQ69" s="556"/>
      <c r="AR69" s="556"/>
      <c r="AS69" s="591"/>
      <c r="AT69" s="556">
        <v>0</v>
      </c>
      <c r="AU69" s="556"/>
      <c r="AV69" s="556"/>
      <c r="AW69" s="573">
        <v>0</v>
      </c>
      <c r="AX69" s="556"/>
      <c r="AY69" s="556"/>
      <c r="AZ69" s="556"/>
      <c r="BA69" s="591"/>
      <c r="BB69" s="556">
        <v>0</v>
      </c>
      <c r="BC69" s="556"/>
      <c r="BD69" s="556"/>
      <c r="BE69" s="573">
        <v>0</v>
      </c>
      <c r="BF69" s="556"/>
      <c r="BG69" s="556"/>
      <c r="BH69" s="556"/>
      <c r="BI69" s="591"/>
      <c r="BJ69" s="556">
        <v>0</v>
      </c>
      <c r="BK69" s="556"/>
      <c r="BL69" s="556"/>
      <c r="BM69" s="573">
        <v>0</v>
      </c>
      <c r="BN69" s="556"/>
      <c r="BO69" s="556"/>
      <c r="BP69" s="556"/>
      <c r="BQ69" s="591"/>
      <c r="BR69" s="556">
        <v>0</v>
      </c>
      <c r="BS69" s="556"/>
      <c r="BT69" s="556"/>
      <c r="BU69" s="573">
        <v>0</v>
      </c>
      <c r="BV69" s="556"/>
      <c r="BW69" s="556"/>
      <c r="BX69" s="556"/>
      <c r="BY69" s="591"/>
      <c r="BZ69" s="556">
        <v>0</v>
      </c>
      <c r="CA69" s="556"/>
      <c r="CB69" s="556"/>
      <c r="CC69" s="573">
        <v>0</v>
      </c>
      <c r="CD69" s="556"/>
      <c r="CE69" s="556"/>
      <c r="CF69" s="556"/>
      <c r="CG69" s="591"/>
      <c r="CH69" s="556">
        <v>0</v>
      </c>
      <c r="CI69" s="556"/>
      <c r="CJ69" s="556"/>
      <c r="CK69" s="573">
        <v>0</v>
      </c>
      <c r="CL69" s="556"/>
      <c r="CM69" s="556"/>
      <c r="CN69" s="556"/>
      <c r="CO69" s="591"/>
      <c r="CP69" s="556">
        <v>0</v>
      </c>
      <c r="CQ69" s="556"/>
      <c r="CR69" s="556"/>
      <c r="CS69" s="573">
        <v>0</v>
      </c>
      <c r="CT69" s="556"/>
      <c r="CU69" s="556"/>
      <c r="CV69" s="556"/>
      <c r="CW69" s="591"/>
      <c r="CX69" s="556">
        <v>0</v>
      </c>
      <c r="CY69" s="556"/>
      <c r="CZ69" s="556"/>
      <c r="DA69" s="573">
        <v>0</v>
      </c>
      <c r="DB69" s="556"/>
      <c r="DC69" s="556"/>
      <c r="DD69" s="556"/>
      <c r="DE69" s="591"/>
      <c r="DF69" s="556">
        <v>0</v>
      </c>
      <c r="DG69" s="556"/>
      <c r="DH69" s="556"/>
      <c r="DI69" s="573">
        <v>0</v>
      </c>
      <c r="DJ69" s="556"/>
      <c r="DK69" s="556"/>
      <c r="DL69" s="556"/>
      <c r="DM69" s="591"/>
      <c r="DN69" s="556">
        <v>0</v>
      </c>
      <c r="DO69" s="556"/>
      <c r="DP69" s="556"/>
      <c r="DQ69" s="573">
        <v>0</v>
      </c>
      <c r="DR69" s="556"/>
      <c r="DS69" s="556"/>
      <c r="DT69" s="556"/>
      <c r="DU69" s="591"/>
      <c r="DV69" s="556">
        <v>0</v>
      </c>
      <c r="DW69" s="556"/>
      <c r="DX69" s="556"/>
      <c r="DY69" s="573">
        <v>0</v>
      </c>
      <c r="DZ69" s="556"/>
      <c r="EA69" s="556"/>
      <c r="EB69" s="556"/>
      <c r="EC69" s="591"/>
      <c r="ED69" s="556">
        <v>0</v>
      </c>
      <c r="EE69" s="556"/>
      <c r="EF69" s="556"/>
      <c r="EG69" s="573">
        <v>0</v>
      </c>
      <c r="EH69" s="583"/>
      <c r="EI69" s="587"/>
      <c r="EJ69" s="587"/>
      <c r="EK69" s="591"/>
      <c r="EL69" s="587">
        <v>0</v>
      </c>
      <c r="EM69" s="587"/>
      <c r="EN69" s="587"/>
      <c r="EO69" s="574">
        <v>0</v>
      </c>
      <c r="EP69" s="583"/>
      <c r="EQ69" s="587"/>
      <c r="ER69" s="587"/>
      <c r="ES69" s="591"/>
      <c r="ET69" s="587">
        <v>0</v>
      </c>
      <c r="EU69" s="587"/>
      <c r="EV69" s="587"/>
      <c r="EW69" s="574">
        <v>0</v>
      </c>
      <c r="EX69" s="583"/>
      <c r="EY69" s="587"/>
      <c r="EZ69" s="587"/>
      <c r="FA69" s="591"/>
      <c r="FB69" s="587">
        <v>0</v>
      </c>
      <c r="FC69" s="587"/>
      <c r="FD69" s="587"/>
      <c r="FE69" s="574">
        <v>0</v>
      </c>
      <c r="FF69" s="583"/>
      <c r="FG69" s="587"/>
      <c r="FH69" s="587"/>
      <c r="FI69" s="591"/>
      <c r="FJ69" s="587">
        <v>0</v>
      </c>
      <c r="FK69" s="587"/>
      <c r="FL69" s="587"/>
      <c r="FM69" s="574">
        <v>0</v>
      </c>
      <c r="FN69" s="583"/>
      <c r="FO69" s="587"/>
      <c r="FP69" s="587"/>
      <c r="FQ69" s="591"/>
      <c r="FR69" s="587">
        <v>0</v>
      </c>
      <c r="FS69" s="587"/>
      <c r="FT69" s="587"/>
      <c r="FU69" s="574">
        <v>0</v>
      </c>
      <c r="FV69" s="583"/>
      <c r="FW69" s="587"/>
      <c r="FX69" s="587"/>
      <c r="FY69" s="591"/>
      <c r="FZ69" s="587">
        <v>0</v>
      </c>
      <c r="GA69" s="587"/>
      <c r="GB69" s="587"/>
      <c r="GC69" s="574">
        <v>0</v>
      </c>
      <c r="GD69" s="583"/>
      <c r="GE69" s="587"/>
      <c r="GF69" s="587"/>
      <c r="GG69" s="591"/>
      <c r="GH69" s="587">
        <v>0</v>
      </c>
      <c r="GI69" s="587"/>
      <c r="GJ69" s="587"/>
      <c r="GK69" s="574">
        <v>0</v>
      </c>
      <c r="GL69" s="583"/>
      <c r="GM69" s="587"/>
      <c r="GN69" s="587"/>
      <c r="GO69" s="591"/>
      <c r="GP69" s="587">
        <v>0</v>
      </c>
      <c r="GQ69" s="587"/>
      <c r="GR69" s="587"/>
      <c r="GS69" s="574">
        <v>0</v>
      </c>
      <c r="GT69" s="583"/>
      <c r="GU69" s="587"/>
      <c r="GV69" s="587"/>
      <c r="GW69" s="591"/>
      <c r="GX69" s="587">
        <v>0</v>
      </c>
      <c r="GY69" s="587"/>
      <c r="GZ69" s="587"/>
      <c r="HA69" s="574">
        <v>0</v>
      </c>
      <c r="HB69" s="583"/>
      <c r="HC69" s="587"/>
      <c r="HD69" s="587"/>
      <c r="HE69" s="591"/>
      <c r="HF69" s="587">
        <v>0</v>
      </c>
      <c r="HG69" s="587"/>
      <c r="HH69" s="587"/>
      <c r="HI69" s="574">
        <v>0</v>
      </c>
      <c r="HJ69" s="583">
        <v>1992679007</v>
      </c>
      <c r="HK69" s="587"/>
      <c r="HL69" s="587"/>
      <c r="HM69" s="591"/>
      <c r="HN69" s="587">
        <v>0</v>
      </c>
      <c r="HO69" s="587"/>
      <c r="HP69" s="587"/>
      <c r="HQ69" s="574">
        <v>-1992679007</v>
      </c>
      <c r="HR69" s="538">
        <v>1992679007</v>
      </c>
      <c r="HS69" s="538">
        <v>0</v>
      </c>
      <c r="HT69" s="538">
        <v>0</v>
      </c>
      <c r="HU69" s="538">
        <v>0</v>
      </c>
      <c r="HV69" s="557">
        <v>0</v>
      </c>
      <c r="HW69" s="538">
        <v>0</v>
      </c>
      <c r="HX69" s="557"/>
      <c r="HY69" s="574">
        <v>-1992679007</v>
      </c>
      <c r="HZ69" s="634">
        <v>1992679007</v>
      </c>
      <c r="IA69" s="634">
        <v>1695429819</v>
      </c>
      <c r="IB69" s="634">
        <v>0</v>
      </c>
      <c r="IC69" s="609">
        <v>0</v>
      </c>
      <c r="ID69" s="634">
        <v>0</v>
      </c>
      <c r="IE69" s="634">
        <v>0</v>
      </c>
      <c r="IF69" s="557"/>
      <c r="IG69" s="598">
        <v>-297249188</v>
      </c>
    </row>
    <row r="70" spans="1:241" s="5" customFormat="1" hidden="1" x14ac:dyDescent="0.25">
      <c r="A70" s="35" t="s">
        <v>785</v>
      </c>
      <c r="B70" s="551"/>
      <c r="C70" s="551"/>
      <c r="D70" s="551"/>
      <c r="E70" s="566"/>
      <c r="F70" s="551"/>
      <c r="G70" s="551"/>
      <c r="H70" s="551"/>
      <c r="I70" s="551"/>
      <c r="J70" s="552"/>
      <c r="K70" s="552"/>
      <c r="L70" s="552"/>
      <c r="M70" s="566"/>
      <c r="N70" s="552"/>
      <c r="O70" s="552"/>
      <c r="P70" s="552"/>
      <c r="Q70" s="552"/>
      <c r="R70" s="552"/>
      <c r="S70" s="552"/>
      <c r="T70" s="552"/>
      <c r="U70" s="566"/>
      <c r="V70" s="552"/>
      <c r="W70" s="552"/>
      <c r="X70" s="552"/>
      <c r="Y70" s="552"/>
      <c r="Z70" s="552"/>
      <c r="AA70" s="552"/>
      <c r="AB70" s="552"/>
      <c r="AC70" s="566"/>
      <c r="AD70" s="552"/>
      <c r="AE70" s="552"/>
      <c r="AF70" s="552"/>
      <c r="AG70" s="552"/>
      <c r="AH70" s="552"/>
      <c r="AI70" s="552"/>
      <c r="AJ70" s="552"/>
      <c r="AK70" s="566"/>
      <c r="AL70" s="552"/>
      <c r="AM70" s="552"/>
      <c r="AN70" s="552"/>
      <c r="AO70" s="552"/>
      <c r="AP70" s="552"/>
      <c r="AQ70" s="552"/>
      <c r="AR70" s="552"/>
      <c r="AS70" s="566"/>
      <c r="AT70" s="552"/>
      <c r="AU70" s="552"/>
      <c r="AV70" s="552"/>
      <c r="AW70" s="552"/>
      <c r="AX70" s="552"/>
      <c r="AY70" s="552"/>
      <c r="AZ70" s="552"/>
      <c r="BA70" s="566"/>
      <c r="BB70" s="552"/>
      <c r="BC70" s="552"/>
      <c r="BD70" s="552"/>
      <c r="BE70" s="552"/>
      <c r="BF70" s="552"/>
      <c r="BG70" s="552"/>
      <c r="BH70" s="552"/>
      <c r="BI70" s="566"/>
      <c r="BJ70" s="552"/>
      <c r="BK70" s="552"/>
      <c r="BL70" s="552"/>
      <c r="BM70" s="552"/>
      <c r="BN70" s="552"/>
      <c r="BO70" s="552"/>
      <c r="BP70" s="552"/>
      <c r="BQ70" s="566"/>
      <c r="BR70" s="552"/>
      <c r="BS70" s="552"/>
      <c r="BT70" s="552"/>
      <c r="BU70" s="552"/>
      <c r="BV70" s="552"/>
      <c r="BW70" s="552"/>
      <c r="BX70" s="552"/>
      <c r="BY70" s="566"/>
      <c r="BZ70" s="552"/>
      <c r="CA70" s="552"/>
      <c r="CB70" s="552"/>
      <c r="CC70" s="552"/>
      <c r="CD70" s="552"/>
      <c r="CE70" s="552"/>
      <c r="CF70" s="552"/>
      <c r="CG70" s="566"/>
      <c r="CH70" s="552"/>
      <c r="CI70" s="552"/>
      <c r="CJ70" s="552"/>
      <c r="CK70" s="552"/>
      <c r="CL70" s="552"/>
      <c r="CM70" s="552"/>
      <c r="CN70" s="552"/>
      <c r="CO70" s="566"/>
      <c r="CP70" s="552"/>
      <c r="CQ70" s="552"/>
      <c r="CR70" s="552"/>
      <c r="CS70" s="552"/>
      <c r="CT70" s="552"/>
      <c r="CU70" s="552"/>
      <c r="CV70" s="552"/>
      <c r="CW70" s="566"/>
      <c r="CX70" s="552"/>
      <c r="CY70" s="552"/>
      <c r="CZ70" s="552"/>
      <c r="DA70" s="552"/>
      <c r="DB70" s="552"/>
      <c r="DC70" s="552"/>
      <c r="DD70" s="552"/>
      <c r="DE70" s="566"/>
      <c r="DF70" s="552"/>
      <c r="DG70" s="552"/>
      <c r="DH70" s="552"/>
      <c r="DI70" s="552"/>
      <c r="DJ70" s="552"/>
      <c r="DK70" s="552"/>
      <c r="DL70" s="552"/>
      <c r="DM70" s="566"/>
      <c r="DN70" s="552"/>
      <c r="DO70" s="552"/>
      <c r="DP70" s="552"/>
      <c r="DQ70" s="552"/>
      <c r="DR70" s="552"/>
      <c r="DS70" s="552"/>
      <c r="DT70" s="552"/>
      <c r="DU70" s="566"/>
      <c r="DV70" s="552"/>
      <c r="DW70" s="552"/>
      <c r="DX70" s="552"/>
      <c r="DY70" s="552"/>
      <c r="DZ70" s="552"/>
      <c r="EA70" s="552"/>
      <c r="EB70" s="552"/>
      <c r="EC70" s="566"/>
      <c r="ED70" s="552"/>
      <c r="EE70" s="552"/>
      <c r="EF70" s="552"/>
      <c r="EG70" s="552"/>
      <c r="EH70" s="536"/>
      <c r="EI70" s="551"/>
      <c r="EJ70" s="551"/>
      <c r="EK70" s="566"/>
      <c r="EL70" s="551"/>
      <c r="EM70" s="551"/>
      <c r="EN70" s="551"/>
      <c r="EO70" s="551"/>
      <c r="EP70" s="536"/>
      <c r="EQ70" s="551"/>
      <c r="ER70" s="551"/>
      <c r="ES70" s="566"/>
      <c r="ET70" s="551"/>
      <c r="EU70" s="551"/>
      <c r="EV70" s="551"/>
      <c r="EW70" s="551"/>
      <c r="EX70" s="536"/>
      <c r="EY70" s="551"/>
      <c r="EZ70" s="551"/>
      <c r="FA70" s="566"/>
      <c r="FB70" s="551"/>
      <c r="FC70" s="551"/>
      <c r="FD70" s="551"/>
      <c r="FE70" s="551"/>
      <c r="FF70" s="536"/>
      <c r="FG70" s="551"/>
      <c r="FH70" s="551"/>
      <c r="FI70" s="566"/>
      <c r="FJ70" s="551"/>
      <c r="FK70" s="551"/>
      <c r="FL70" s="551"/>
      <c r="FM70" s="551"/>
      <c r="FN70" s="536"/>
      <c r="FO70" s="551"/>
      <c r="FP70" s="551"/>
      <c r="FQ70" s="566"/>
      <c r="FR70" s="551"/>
      <c r="FS70" s="551"/>
      <c r="FT70" s="551"/>
      <c r="FU70" s="551"/>
      <c r="FV70" s="536"/>
      <c r="FW70" s="551"/>
      <c r="FX70" s="551"/>
      <c r="FY70" s="566"/>
      <c r="FZ70" s="551"/>
      <c r="GA70" s="551"/>
      <c r="GB70" s="551"/>
      <c r="GC70" s="551"/>
      <c r="GD70" s="536"/>
      <c r="GE70" s="551"/>
      <c r="GF70" s="551"/>
      <c r="GG70" s="566"/>
      <c r="GH70" s="551"/>
      <c r="GI70" s="551"/>
      <c r="GJ70" s="551"/>
      <c r="GK70" s="551"/>
      <c r="GL70" s="536"/>
      <c r="GM70" s="551"/>
      <c r="GN70" s="551"/>
      <c r="GO70" s="566"/>
      <c r="GP70" s="551"/>
      <c r="GQ70" s="551"/>
      <c r="GR70" s="551"/>
      <c r="GS70" s="551"/>
      <c r="GT70" s="536"/>
      <c r="GU70" s="551"/>
      <c r="GV70" s="551"/>
      <c r="GW70" s="566"/>
      <c r="GX70" s="551"/>
      <c r="GY70" s="551"/>
      <c r="GZ70" s="551"/>
      <c r="HA70" s="551"/>
      <c r="HB70" s="536"/>
      <c r="HC70" s="551"/>
      <c r="HD70" s="551"/>
      <c r="HE70" s="566"/>
      <c r="HF70" s="551"/>
      <c r="HG70" s="551"/>
      <c r="HH70" s="551"/>
      <c r="HI70" s="551"/>
      <c r="HJ70" s="536"/>
      <c r="HK70" s="551"/>
      <c r="HL70" s="551"/>
      <c r="HM70" s="566"/>
      <c r="HN70" s="551"/>
      <c r="HO70" s="551"/>
      <c r="HP70" s="551"/>
      <c r="HQ70" s="551"/>
      <c r="HR70" s="559">
        <v>0</v>
      </c>
      <c r="HS70" s="559">
        <v>0</v>
      </c>
      <c r="HT70" s="559">
        <v>0</v>
      </c>
      <c r="HU70" s="559">
        <v>0</v>
      </c>
      <c r="HV70" s="559"/>
      <c r="HW70" s="559">
        <v>0</v>
      </c>
      <c r="HX70" s="559"/>
      <c r="HY70" s="551"/>
      <c r="HZ70" s="559"/>
      <c r="IA70" s="559"/>
      <c r="IB70" s="559"/>
      <c r="IC70" s="609"/>
      <c r="ID70" s="559"/>
      <c r="IE70" s="559"/>
      <c r="IF70" s="559"/>
      <c r="IG70" s="615"/>
    </row>
    <row r="71" spans="1:241" s="5" customFormat="1" x14ac:dyDescent="0.25">
      <c r="A71" s="35" t="s">
        <v>444</v>
      </c>
      <c r="B71" s="551"/>
      <c r="C71" s="551"/>
      <c r="D71" s="551"/>
      <c r="E71" s="566"/>
      <c r="F71" s="551">
        <v>0</v>
      </c>
      <c r="G71" s="551"/>
      <c r="H71" s="551"/>
      <c r="I71" s="574">
        <v>0</v>
      </c>
      <c r="J71" s="552"/>
      <c r="K71" s="552"/>
      <c r="L71" s="552"/>
      <c r="M71" s="566"/>
      <c r="N71" s="552">
        <v>0</v>
      </c>
      <c r="O71" s="552"/>
      <c r="P71" s="552"/>
      <c r="Q71" s="573">
        <v>0</v>
      </c>
      <c r="R71" s="552"/>
      <c r="S71" s="552"/>
      <c r="T71" s="552"/>
      <c r="U71" s="566"/>
      <c r="V71" s="552">
        <v>0</v>
      </c>
      <c r="W71" s="552"/>
      <c r="X71" s="552"/>
      <c r="Y71" s="573">
        <v>0</v>
      </c>
      <c r="Z71" s="552"/>
      <c r="AA71" s="552"/>
      <c r="AB71" s="552"/>
      <c r="AC71" s="566"/>
      <c r="AD71" s="552">
        <v>0</v>
      </c>
      <c r="AE71" s="552"/>
      <c r="AF71" s="552"/>
      <c r="AG71" s="573">
        <v>0</v>
      </c>
      <c r="AH71" s="552"/>
      <c r="AI71" s="552"/>
      <c r="AJ71" s="552"/>
      <c r="AK71" s="566"/>
      <c r="AL71" s="552">
        <v>0</v>
      </c>
      <c r="AM71" s="552"/>
      <c r="AN71" s="552"/>
      <c r="AO71" s="573">
        <v>0</v>
      </c>
      <c r="AP71" s="552"/>
      <c r="AQ71" s="552"/>
      <c r="AR71" s="552"/>
      <c r="AS71" s="566"/>
      <c r="AT71" s="552">
        <v>0</v>
      </c>
      <c r="AU71" s="552"/>
      <c r="AV71" s="552"/>
      <c r="AW71" s="573">
        <v>0</v>
      </c>
      <c r="AX71" s="552"/>
      <c r="AY71" s="552"/>
      <c r="AZ71" s="552"/>
      <c r="BA71" s="566"/>
      <c r="BB71" s="552">
        <v>0</v>
      </c>
      <c r="BC71" s="552"/>
      <c r="BD71" s="552"/>
      <c r="BE71" s="573">
        <v>0</v>
      </c>
      <c r="BF71" s="552"/>
      <c r="BG71" s="552"/>
      <c r="BH71" s="552"/>
      <c r="BI71" s="566"/>
      <c r="BJ71" s="552">
        <v>0</v>
      </c>
      <c r="BK71" s="552"/>
      <c r="BL71" s="552"/>
      <c r="BM71" s="573">
        <v>0</v>
      </c>
      <c r="BN71" s="552"/>
      <c r="BO71" s="552"/>
      <c r="BP71" s="552"/>
      <c r="BQ71" s="566"/>
      <c r="BR71" s="552">
        <v>0</v>
      </c>
      <c r="BS71" s="552"/>
      <c r="BT71" s="552"/>
      <c r="BU71" s="573">
        <v>0</v>
      </c>
      <c r="BV71" s="552"/>
      <c r="BW71" s="552"/>
      <c r="BX71" s="552"/>
      <c r="BY71" s="566"/>
      <c r="BZ71" s="552">
        <v>0</v>
      </c>
      <c r="CA71" s="552"/>
      <c r="CB71" s="552"/>
      <c r="CC71" s="573">
        <v>0</v>
      </c>
      <c r="CD71" s="552"/>
      <c r="CE71" s="552"/>
      <c r="CF71" s="552"/>
      <c r="CG71" s="566"/>
      <c r="CH71" s="552">
        <v>0</v>
      </c>
      <c r="CI71" s="552"/>
      <c r="CJ71" s="552"/>
      <c r="CK71" s="573">
        <v>0</v>
      </c>
      <c r="CL71" s="552"/>
      <c r="CM71" s="552"/>
      <c r="CN71" s="552"/>
      <c r="CO71" s="566"/>
      <c r="CP71" s="552">
        <v>0</v>
      </c>
      <c r="CQ71" s="552"/>
      <c r="CR71" s="552"/>
      <c r="CS71" s="573">
        <v>0</v>
      </c>
      <c r="CT71" s="552"/>
      <c r="CU71" s="552"/>
      <c r="CV71" s="552"/>
      <c r="CW71" s="566"/>
      <c r="CX71" s="552">
        <v>0</v>
      </c>
      <c r="CY71" s="552"/>
      <c r="CZ71" s="552"/>
      <c r="DA71" s="573">
        <v>0</v>
      </c>
      <c r="DB71" s="552"/>
      <c r="DC71" s="552"/>
      <c r="DD71" s="552"/>
      <c r="DE71" s="566"/>
      <c r="DF71" s="552">
        <v>0</v>
      </c>
      <c r="DG71" s="552"/>
      <c r="DH71" s="552"/>
      <c r="DI71" s="573">
        <v>0</v>
      </c>
      <c r="DJ71" s="552"/>
      <c r="DK71" s="552"/>
      <c r="DL71" s="552"/>
      <c r="DM71" s="566"/>
      <c r="DN71" s="552">
        <v>0</v>
      </c>
      <c r="DO71" s="552"/>
      <c r="DP71" s="552"/>
      <c r="DQ71" s="573">
        <v>0</v>
      </c>
      <c r="DR71" s="552"/>
      <c r="DS71" s="552"/>
      <c r="DT71" s="552"/>
      <c r="DU71" s="566"/>
      <c r="DV71" s="552">
        <v>0</v>
      </c>
      <c r="DW71" s="552"/>
      <c r="DX71" s="552"/>
      <c r="DY71" s="573">
        <v>0</v>
      </c>
      <c r="DZ71" s="552"/>
      <c r="EA71" s="552"/>
      <c r="EB71" s="552"/>
      <c r="EC71" s="566"/>
      <c r="ED71" s="552">
        <v>0</v>
      </c>
      <c r="EE71" s="552"/>
      <c r="EF71" s="552"/>
      <c r="EG71" s="573">
        <v>0</v>
      </c>
      <c r="EH71" s="583"/>
      <c r="EI71" s="551"/>
      <c r="EJ71" s="551"/>
      <c r="EK71" s="566"/>
      <c r="EL71" s="551">
        <v>0</v>
      </c>
      <c r="EM71" s="551"/>
      <c r="EN71" s="551"/>
      <c r="EO71" s="574">
        <v>0</v>
      </c>
      <c r="EP71" s="583"/>
      <c r="EQ71" s="551"/>
      <c r="ER71" s="551"/>
      <c r="ES71" s="566"/>
      <c r="ET71" s="551">
        <v>0</v>
      </c>
      <c r="EU71" s="551"/>
      <c r="EV71" s="551"/>
      <c r="EW71" s="574">
        <v>0</v>
      </c>
      <c r="EX71" s="583"/>
      <c r="EY71" s="551"/>
      <c r="EZ71" s="551"/>
      <c r="FA71" s="566"/>
      <c r="FB71" s="551">
        <v>0</v>
      </c>
      <c r="FC71" s="551"/>
      <c r="FD71" s="551"/>
      <c r="FE71" s="574">
        <v>0</v>
      </c>
      <c r="FF71" s="583"/>
      <c r="FG71" s="551"/>
      <c r="FH71" s="551"/>
      <c r="FI71" s="566"/>
      <c r="FJ71" s="551">
        <v>0</v>
      </c>
      <c r="FK71" s="551"/>
      <c r="FL71" s="551"/>
      <c r="FM71" s="574">
        <v>0</v>
      </c>
      <c r="FN71" s="583"/>
      <c r="FO71" s="551"/>
      <c r="FP71" s="551"/>
      <c r="FQ71" s="566"/>
      <c r="FR71" s="551">
        <v>0</v>
      </c>
      <c r="FS71" s="551"/>
      <c r="FT71" s="551"/>
      <c r="FU71" s="574">
        <v>0</v>
      </c>
      <c r="FV71" s="583"/>
      <c r="FW71" s="551"/>
      <c r="FX71" s="551"/>
      <c r="FY71" s="566"/>
      <c r="FZ71" s="551">
        <v>0</v>
      </c>
      <c r="GA71" s="551"/>
      <c r="GB71" s="551"/>
      <c r="GC71" s="574">
        <v>0</v>
      </c>
      <c r="GD71" s="583"/>
      <c r="GE71" s="551"/>
      <c r="GF71" s="551"/>
      <c r="GG71" s="566"/>
      <c r="GH71" s="551">
        <v>0</v>
      </c>
      <c r="GI71" s="551"/>
      <c r="GJ71" s="551"/>
      <c r="GK71" s="574">
        <v>0</v>
      </c>
      <c r="GL71" s="583"/>
      <c r="GM71" s="551"/>
      <c r="GN71" s="551"/>
      <c r="GO71" s="566"/>
      <c r="GP71" s="551">
        <v>0</v>
      </c>
      <c r="GQ71" s="551"/>
      <c r="GR71" s="551"/>
      <c r="GS71" s="574">
        <v>0</v>
      </c>
      <c r="GT71" s="583"/>
      <c r="GU71" s="551"/>
      <c r="GV71" s="551"/>
      <c r="GW71" s="566"/>
      <c r="GX71" s="551">
        <v>0</v>
      </c>
      <c r="GY71" s="551"/>
      <c r="GZ71" s="551"/>
      <c r="HA71" s="574">
        <v>0</v>
      </c>
      <c r="HB71" s="583"/>
      <c r="HC71" s="551"/>
      <c r="HD71" s="551"/>
      <c r="HE71" s="566"/>
      <c r="HF71" s="551">
        <v>0</v>
      </c>
      <c r="HG71" s="551"/>
      <c r="HH71" s="551"/>
      <c r="HI71" s="574">
        <v>0</v>
      </c>
      <c r="HJ71" s="583">
        <v>0</v>
      </c>
      <c r="HK71" s="551"/>
      <c r="HL71" s="551"/>
      <c r="HM71" s="566"/>
      <c r="HN71" s="551">
        <v>0</v>
      </c>
      <c r="HO71" s="551"/>
      <c r="HP71" s="551"/>
      <c r="HQ71" s="574">
        <v>0</v>
      </c>
      <c r="HR71" s="538">
        <v>0</v>
      </c>
      <c r="HS71" s="538">
        <v>0</v>
      </c>
      <c r="HT71" s="538">
        <v>0</v>
      </c>
      <c r="HU71" s="538">
        <v>0</v>
      </c>
      <c r="HV71" s="559">
        <v>0</v>
      </c>
      <c r="HW71" s="538">
        <v>0</v>
      </c>
      <c r="HX71" s="559"/>
      <c r="HY71" s="574">
        <v>0</v>
      </c>
      <c r="HZ71" s="634">
        <v>0</v>
      </c>
      <c r="IA71" s="634">
        <v>0</v>
      </c>
      <c r="IB71" s="634">
        <v>0</v>
      </c>
      <c r="IC71" s="609">
        <v>0</v>
      </c>
      <c r="ID71" s="634">
        <v>0</v>
      </c>
      <c r="IE71" s="634">
        <v>0</v>
      </c>
      <c r="IF71" s="559"/>
      <c r="IG71" s="598">
        <v>0</v>
      </c>
    </row>
    <row r="72" spans="1:241" s="5" customFormat="1" x14ac:dyDescent="0.25">
      <c r="A72" s="35" t="s">
        <v>428</v>
      </c>
      <c r="B72" s="551"/>
      <c r="C72" s="551"/>
      <c r="D72" s="551"/>
      <c r="E72" s="566"/>
      <c r="F72" s="551">
        <v>0</v>
      </c>
      <c r="G72" s="551"/>
      <c r="H72" s="551"/>
      <c r="I72" s="574">
        <v>0</v>
      </c>
      <c r="J72" s="552"/>
      <c r="K72" s="552"/>
      <c r="L72" s="552"/>
      <c r="M72" s="566"/>
      <c r="N72" s="552">
        <v>0</v>
      </c>
      <c r="O72" s="552"/>
      <c r="P72" s="552"/>
      <c r="Q72" s="573">
        <v>0</v>
      </c>
      <c r="R72" s="552"/>
      <c r="S72" s="552"/>
      <c r="T72" s="552"/>
      <c r="U72" s="566"/>
      <c r="V72" s="552">
        <v>0</v>
      </c>
      <c r="W72" s="552"/>
      <c r="X72" s="552"/>
      <c r="Y72" s="573">
        <v>0</v>
      </c>
      <c r="Z72" s="552"/>
      <c r="AA72" s="552"/>
      <c r="AB72" s="552"/>
      <c r="AC72" s="566"/>
      <c r="AD72" s="552">
        <v>0</v>
      </c>
      <c r="AE72" s="552"/>
      <c r="AF72" s="552"/>
      <c r="AG72" s="573">
        <v>0</v>
      </c>
      <c r="AH72" s="552"/>
      <c r="AI72" s="552"/>
      <c r="AJ72" s="552"/>
      <c r="AK72" s="566"/>
      <c r="AL72" s="552">
        <v>0</v>
      </c>
      <c r="AM72" s="552"/>
      <c r="AN72" s="552"/>
      <c r="AO72" s="573">
        <v>0</v>
      </c>
      <c r="AP72" s="552"/>
      <c r="AQ72" s="552"/>
      <c r="AR72" s="552"/>
      <c r="AS72" s="566"/>
      <c r="AT72" s="552">
        <v>0</v>
      </c>
      <c r="AU72" s="552"/>
      <c r="AV72" s="552"/>
      <c r="AW72" s="573">
        <v>0</v>
      </c>
      <c r="AX72" s="552"/>
      <c r="AY72" s="552"/>
      <c r="AZ72" s="552"/>
      <c r="BA72" s="566"/>
      <c r="BB72" s="552">
        <v>0</v>
      </c>
      <c r="BC72" s="552"/>
      <c r="BD72" s="552"/>
      <c r="BE72" s="573">
        <v>0</v>
      </c>
      <c r="BF72" s="552"/>
      <c r="BG72" s="552"/>
      <c r="BH72" s="552"/>
      <c r="BI72" s="566"/>
      <c r="BJ72" s="552">
        <v>0</v>
      </c>
      <c r="BK72" s="552"/>
      <c r="BL72" s="552"/>
      <c r="BM72" s="573">
        <v>0</v>
      </c>
      <c r="BN72" s="552"/>
      <c r="BO72" s="552"/>
      <c r="BP72" s="552"/>
      <c r="BQ72" s="566"/>
      <c r="BR72" s="552">
        <v>0</v>
      </c>
      <c r="BS72" s="552"/>
      <c r="BT72" s="552"/>
      <c r="BU72" s="573">
        <v>0</v>
      </c>
      <c r="BV72" s="552"/>
      <c r="BW72" s="552"/>
      <c r="BX72" s="552"/>
      <c r="BY72" s="566"/>
      <c r="BZ72" s="552">
        <v>0</v>
      </c>
      <c r="CA72" s="552"/>
      <c r="CB72" s="552"/>
      <c r="CC72" s="573">
        <v>0</v>
      </c>
      <c r="CD72" s="552"/>
      <c r="CE72" s="552"/>
      <c r="CF72" s="552"/>
      <c r="CG72" s="566"/>
      <c r="CH72" s="552">
        <v>0</v>
      </c>
      <c r="CI72" s="552"/>
      <c r="CJ72" s="552"/>
      <c r="CK72" s="573">
        <v>0</v>
      </c>
      <c r="CL72" s="552"/>
      <c r="CM72" s="552"/>
      <c r="CN72" s="552"/>
      <c r="CO72" s="566"/>
      <c r="CP72" s="552">
        <v>0</v>
      </c>
      <c r="CQ72" s="552"/>
      <c r="CR72" s="552"/>
      <c r="CS72" s="573">
        <v>0</v>
      </c>
      <c r="CT72" s="552"/>
      <c r="CU72" s="552"/>
      <c r="CV72" s="552"/>
      <c r="CW72" s="566"/>
      <c r="CX72" s="552">
        <v>0</v>
      </c>
      <c r="CY72" s="552"/>
      <c r="CZ72" s="552"/>
      <c r="DA72" s="573">
        <v>0</v>
      </c>
      <c r="DB72" s="552"/>
      <c r="DC72" s="552"/>
      <c r="DD72" s="552"/>
      <c r="DE72" s="566"/>
      <c r="DF72" s="552">
        <v>0</v>
      </c>
      <c r="DG72" s="552"/>
      <c r="DH72" s="552"/>
      <c r="DI72" s="573">
        <v>0</v>
      </c>
      <c r="DJ72" s="552"/>
      <c r="DK72" s="552"/>
      <c r="DL72" s="552"/>
      <c r="DM72" s="566"/>
      <c r="DN72" s="552">
        <v>0</v>
      </c>
      <c r="DO72" s="552"/>
      <c r="DP72" s="552"/>
      <c r="DQ72" s="573">
        <v>0</v>
      </c>
      <c r="DR72" s="552"/>
      <c r="DS72" s="552"/>
      <c r="DT72" s="552"/>
      <c r="DU72" s="566"/>
      <c r="DV72" s="552">
        <v>0</v>
      </c>
      <c r="DW72" s="552"/>
      <c r="DX72" s="552"/>
      <c r="DY72" s="573">
        <v>0</v>
      </c>
      <c r="DZ72" s="552"/>
      <c r="EA72" s="552"/>
      <c r="EB72" s="552"/>
      <c r="EC72" s="566"/>
      <c r="ED72" s="552">
        <v>0</v>
      </c>
      <c r="EE72" s="552"/>
      <c r="EF72" s="552"/>
      <c r="EG72" s="573">
        <v>0</v>
      </c>
      <c r="EH72" s="583"/>
      <c r="EI72" s="551"/>
      <c r="EJ72" s="551"/>
      <c r="EK72" s="566"/>
      <c r="EL72" s="551">
        <v>0</v>
      </c>
      <c r="EM72" s="551"/>
      <c r="EN72" s="551"/>
      <c r="EO72" s="574">
        <v>0</v>
      </c>
      <c r="EP72" s="583"/>
      <c r="EQ72" s="551"/>
      <c r="ER72" s="551"/>
      <c r="ES72" s="566"/>
      <c r="ET72" s="551">
        <v>0</v>
      </c>
      <c r="EU72" s="551"/>
      <c r="EV72" s="551"/>
      <c r="EW72" s="574">
        <v>0</v>
      </c>
      <c r="EX72" s="583"/>
      <c r="EY72" s="551"/>
      <c r="EZ72" s="551"/>
      <c r="FA72" s="566"/>
      <c r="FB72" s="551">
        <v>0</v>
      </c>
      <c r="FC72" s="551"/>
      <c r="FD72" s="551"/>
      <c r="FE72" s="574">
        <v>0</v>
      </c>
      <c r="FF72" s="583"/>
      <c r="FG72" s="551"/>
      <c r="FH72" s="551"/>
      <c r="FI72" s="566"/>
      <c r="FJ72" s="551">
        <v>0</v>
      </c>
      <c r="FK72" s="551"/>
      <c r="FL72" s="551"/>
      <c r="FM72" s="574">
        <v>0</v>
      </c>
      <c r="FN72" s="583"/>
      <c r="FO72" s="551"/>
      <c r="FP72" s="551"/>
      <c r="FQ72" s="566"/>
      <c r="FR72" s="551">
        <v>0</v>
      </c>
      <c r="FS72" s="551"/>
      <c r="FT72" s="551"/>
      <c r="FU72" s="574">
        <v>0</v>
      </c>
      <c r="FV72" s="583"/>
      <c r="FW72" s="551"/>
      <c r="FX72" s="551"/>
      <c r="FY72" s="566"/>
      <c r="FZ72" s="551">
        <v>0</v>
      </c>
      <c r="GA72" s="551"/>
      <c r="GB72" s="551"/>
      <c r="GC72" s="574">
        <v>0</v>
      </c>
      <c r="GD72" s="583"/>
      <c r="GE72" s="551"/>
      <c r="GF72" s="551"/>
      <c r="GG72" s="566"/>
      <c r="GH72" s="551">
        <v>0</v>
      </c>
      <c r="GI72" s="551"/>
      <c r="GJ72" s="551"/>
      <c r="GK72" s="574">
        <v>0</v>
      </c>
      <c r="GL72" s="583"/>
      <c r="GM72" s="551"/>
      <c r="GN72" s="551"/>
      <c r="GO72" s="566"/>
      <c r="GP72" s="551">
        <v>0</v>
      </c>
      <c r="GQ72" s="551"/>
      <c r="GR72" s="551"/>
      <c r="GS72" s="574">
        <v>0</v>
      </c>
      <c r="GT72" s="583"/>
      <c r="GU72" s="551"/>
      <c r="GV72" s="551"/>
      <c r="GW72" s="566"/>
      <c r="GX72" s="551">
        <v>0</v>
      </c>
      <c r="GY72" s="551"/>
      <c r="GZ72" s="551"/>
      <c r="HA72" s="574">
        <v>0</v>
      </c>
      <c r="HB72" s="583"/>
      <c r="HC72" s="551"/>
      <c r="HD72" s="551"/>
      <c r="HE72" s="566"/>
      <c r="HF72" s="551">
        <v>0</v>
      </c>
      <c r="HG72" s="551"/>
      <c r="HH72" s="551"/>
      <c r="HI72" s="574">
        <v>0</v>
      </c>
      <c r="HJ72" s="583">
        <v>0</v>
      </c>
      <c r="HK72" s="551"/>
      <c r="HL72" s="551"/>
      <c r="HM72" s="566"/>
      <c r="HN72" s="551">
        <v>0</v>
      </c>
      <c r="HO72" s="551"/>
      <c r="HP72" s="551"/>
      <c r="HQ72" s="574">
        <v>0</v>
      </c>
      <c r="HR72" s="538">
        <v>0</v>
      </c>
      <c r="HS72" s="538">
        <v>0</v>
      </c>
      <c r="HT72" s="538">
        <v>0</v>
      </c>
      <c r="HU72" s="538">
        <v>0</v>
      </c>
      <c r="HV72" s="559">
        <v>0</v>
      </c>
      <c r="HW72" s="538">
        <v>0</v>
      </c>
      <c r="HX72" s="559"/>
      <c r="HY72" s="574">
        <v>0</v>
      </c>
      <c r="HZ72" s="634">
        <v>0</v>
      </c>
      <c r="IA72" s="634">
        <v>0</v>
      </c>
      <c r="IB72" s="634">
        <v>0</v>
      </c>
      <c r="IC72" s="609">
        <v>0</v>
      </c>
      <c r="ID72" s="634">
        <v>0</v>
      </c>
      <c r="IE72" s="634">
        <v>0</v>
      </c>
      <c r="IF72" s="559"/>
      <c r="IG72" s="598">
        <v>0</v>
      </c>
    </row>
    <row r="73" spans="1:241" s="5" customFormat="1" x14ac:dyDescent="0.25">
      <c r="A73" s="35" t="s">
        <v>424</v>
      </c>
      <c r="B73" s="551"/>
      <c r="C73" s="551"/>
      <c r="D73" s="551"/>
      <c r="E73" s="566"/>
      <c r="F73" s="551">
        <v>0</v>
      </c>
      <c r="G73" s="551"/>
      <c r="H73" s="551"/>
      <c r="I73" s="574">
        <v>0</v>
      </c>
      <c r="J73" s="552"/>
      <c r="K73" s="552"/>
      <c r="L73" s="552"/>
      <c r="M73" s="566"/>
      <c r="N73" s="552">
        <v>0</v>
      </c>
      <c r="O73" s="552"/>
      <c r="P73" s="552"/>
      <c r="Q73" s="573">
        <v>0</v>
      </c>
      <c r="R73" s="552"/>
      <c r="S73" s="552">
        <v>39250000</v>
      </c>
      <c r="T73" s="552"/>
      <c r="U73" s="566"/>
      <c r="V73" s="552">
        <v>0</v>
      </c>
      <c r="W73" s="552"/>
      <c r="X73" s="552"/>
      <c r="Y73" s="573">
        <v>39250000</v>
      </c>
      <c r="Z73" s="552"/>
      <c r="AA73" s="552"/>
      <c r="AB73" s="552"/>
      <c r="AC73" s="566"/>
      <c r="AD73" s="552">
        <v>0</v>
      </c>
      <c r="AE73" s="552"/>
      <c r="AF73" s="552"/>
      <c r="AG73" s="573">
        <v>0</v>
      </c>
      <c r="AH73" s="552"/>
      <c r="AI73" s="552">
        <v>31521526</v>
      </c>
      <c r="AJ73" s="552"/>
      <c r="AK73" s="566"/>
      <c r="AL73" s="552">
        <v>0</v>
      </c>
      <c r="AM73" s="552"/>
      <c r="AN73" s="552"/>
      <c r="AO73" s="573">
        <v>31521526</v>
      </c>
      <c r="AP73" s="552"/>
      <c r="AQ73" s="552">
        <v>263331000</v>
      </c>
      <c r="AR73" s="552"/>
      <c r="AS73" s="566"/>
      <c r="AT73" s="552">
        <v>0</v>
      </c>
      <c r="AU73" s="552"/>
      <c r="AV73" s="552"/>
      <c r="AW73" s="573">
        <v>263331000</v>
      </c>
      <c r="AX73" s="552"/>
      <c r="AY73" s="552"/>
      <c r="AZ73" s="552"/>
      <c r="BA73" s="566"/>
      <c r="BB73" s="552">
        <v>0</v>
      </c>
      <c r="BC73" s="552"/>
      <c r="BD73" s="552"/>
      <c r="BE73" s="573">
        <v>0</v>
      </c>
      <c r="BF73" s="552"/>
      <c r="BG73" s="552"/>
      <c r="BH73" s="552"/>
      <c r="BI73" s="566"/>
      <c r="BJ73" s="552">
        <v>0</v>
      </c>
      <c r="BK73" s="552"/>
      <c r="BL73" s="552"/>
      <c r="BM73" s="573">
        <v>0</v>
      </c>
      <c r="BN73" s="552"/>
      <c r="BO73" s="552"/>
      <c r="BP73" s="552"/>
      <c r="BQ73" s="566"/>
      <c r="BR73" s="552">
        <v>0</v>
      </c>
      <c r="BS73" s="552"/>
      <c r="BT73" s="552"/>
      <c r="BU73" s="573">
        <v>0</v>
      </c>
      <c r="BV73" s="552"/>
      <c r="BW73" s="552"/>
      <c r="BX73" s="552"/>
      <c r="BY73" s="566"/>
      <c r="BZ73" s="552">
        <v>0</v>
      </c>
      <c r="CA73" s="552"/>
      <c r="CB73" s="552"/>
      <c r="CC73" s="573">
        <v>0</v>
      </c>
      <c r="CD73" s="552"/>
      <c r="CE73" s="552"/>
      <c r="CF73" s="552"/>
      <c r="CG73" s="566"/>
      <c r="CH73" s="552">
        <v>0</v>
      </c>
      <c r="CI73" s="552"/>
      <c r="CJ73" s="552"/>
      <c r="CK73" s="573">
        <v>0</v>
      </c>
      <c r="CL73" s="552"/>
      <c r="CM73" s="552"/>
      <c r="CN73" s="552"/>
      <c r="CO73" s="566"/>
      <c r="CP73" s="552">
        <v>0</v>
      </c>
      <c r="CQ73" s="552"/>
      <c r="CR73" s="552"/>
      <c r="CS73" s="573">
        <v>0</v>
      </c>
      <c r="CT73" s="552"/>
      <c r="CU73" s="552"/>
      <c r="CV73" s="552"/>
      <c r="CW73" s="566"/>
      <c r="CX73" s="552">
        <v>0</v>
      </c>
      <c r="CY73" s="552"/>
      <c r="CZ73" s="552"/>
      <c r="DA73" s="573">
        <v>0</v>
      </c>
      <c r="DB73" s="552"/>
      <c r="DC73" s="552"/>
      <c r="DD73" s="552"/>
      <c r="DE73" s="566"/>
      <c r="DF73" s="552">
        <v>0</v>
      </c>
      <c r="DG73" s="552"/>
      <c r="DH73" s="552"/>
      <c r="DI73" s="573">
        <v>0</v>
      </c>
      <c r="DJ73" s="552"/>
      <c r="DK73" s="552"/>
      <c r="DL73" s="552"/>
      <c r="DM73" s="566"/>
      <c r="DN73" s="552">
        <v>0</v>
      </c>
      <c r="DO73" s="552"/>
      <c r="DP73" s="552"/>
      <c r="DQ73" s="573">
        <v>0</v>
      </c>
      <c r="DR73" s="552"/>
      <c r="DS73" s="552"/>
      <c r="DT73" s="552"/>
      <c r="DU73" s="566"/>
      <c r="DV73" s="552">
        <v>0</v>
      </c>
      <c r="DW73" s="552"/>
      <c r="DX73" s="552"/>
      <c r="DY73" s="573">
        <v>0</v>
      </c>
      <c r="DZ73" s="552"/>
      <c r="EA73" s="552"/>
      <c r="EB73" s="552"/>
      <c r="EC73" s="566"/>
      <c r="ED73" s="552">
        <v>0</v>
      </c>
      <c r="EE73" s="552"/>
      <c r="EF73" s="552"/>
      <c r="EG73" s="573">
        <v>0</v>
      </c>
      <c r="EH73" s="583"/>
      <c r="EI73" s="551"/>
      <c r="EJ73" s="551"/>
      <c r="EK73" s="566"/>
      <c r="EL73" s="551">
        <v>0</v>
      </c>
      <c r="EM73" s="551"/>
      <c r="EN73" s="551"/>
      <c r="EO73" s="574">
        <v>0</v>
      </c>
      <c r="EP73" s="583"/>
      <c r="EQ73" s="551"/>
      <c r="ER73" s="551"/>
      <c r="ES73" s="566"/>
      <c r="ET73" s="551">
        <v>0</v>
      </c>
      <c r="EU73" s="551"/>
      <c r="EV73" s="551"/>
      <c r="EW73" s="574">
        <v>0</v>
      </c>
      <c r="EX73" s="583"/>
      <c r="EY73" s="551"/>
      <c r="EZ73" s="551"/>
      <c r="FA73" s="566"/>
      <c r="FB73" s="551">
        <v>0</v>
      </c>
      <c r="FC73" s="551"/>
      <c r="FD73" s="551"/>
      <c r="FE73" s="574">
        <v>0</v>
      </c>
      <c r="FF73" s="583"/>
      <c r="FG73" s="551"/>
      <c r="FH73" s="551"/>
      <c r="FI73" s="566"/>
      <c r="FJ73" s="551">
        <v>0</v>
      </c>
      <c r="FK73" s="551"/>
      <c r="FL73" s="551"/>
      <c r="FM73" s="574">
        <v>0</v>
      </c>
      <c r="FN73" s="583"/>
      <c r="FO73" s="551"/>
      <c r="FP73" s="551"/>
      <c r="FQ73" s="566"/>
      <c r="FR73" s="551">
        <v>0</v>
      </c>
      <c r="FS73" s="551"/>
      <c r="FT73" s="551"/>
      <c r="FU73" s="574">
        <v>0</v>
      </c>
      <c r="FV73" s="583"/>
      <c r="FW73" s="551"/>
      <c r="FX73" s="551"/>
      <c r="FY73" s="566"/>
      <c r="FZ73" s="551">
        <v>0</v>
      </c>
      <c r="GA73" s="551"/>
      <c r="GB73" s="551"/>
      <c r="GC73" s="574">
        <v>0</v>
      </c>
      <c r="GD73" s="583"/>
      <c r="GE73" s="551"/>
      <c r="GF73" s="551"/>
      <c r="GG73" s="566"/>
      <c r="GH73" s="551">
        <v>0</v>
      </c>
      <c r="GI73" s="551"/>
      <c r="GJ73" s="551"/>
      <c r="GK73" s="574">
        <v>0</v>
      </c>
      <c r="GL73" s="583"/>
      <c r="GM73" s="551"/>
      <c r="GN73" s="551"/>
      <c r="GO73" s="566"/>
      <c r="GP73" s="551">
        <v>0</v>
      </c>
      <c r="GQ73" s="551"/>
      <c r="GR73" s="551"/>
      <c r="GS73" s="574">
        <v>0</v>
      </c>
      <c r="GT73" s="583"/>
      <c r="GU73" s="551"/>
      <c r="GV73" s="551"/>
      <c r="GW73" s="566"/>
      <c r="GX73" s="551">
        <v>0</v>
      </c>
      <c r="GY73" s="551"/>
      <c r="GZ73" s="551"/>
      <c r="HA73" s="574">
        <v>0</v>
      </c>
      <c r="HB73" s="583"/>
      <c r="HC73" s="551"/>
      <c r="HD73" s="551"/>
      <c r="HE73" s="566"/>
      <c r="HF73" s="551">
        <v>0</v>
      </c>
      <c r="HG73" s="551"/>
      <c r="HH73" s="551"/>
      <c r="HI73" s="574">
        <v>0</v>
      </c>
      <c r="HJ73" s="583">
        <v>395286014</v>
      </c>
      <c r="HK73" s="551"/>
      <c r="HL73" s="551"/>
      <c r="HM73" s="566"/>
      <c r="HN73" s="551">
        <v>0</v>
      </c>
      <c r="HO73" s="551"/>
      <c r="HP73" s="551"/>
      <c r="HQ73" s="574">
        <v>-395286014</v>
      </c>
      <c r="HR73" s="538">
        <v>395286014</v>
      </c>
      <c r="HS73" s="538">
        <v>334102526</v>
      </c>
      <c r="HT73" s="538">
        <v>0</v>
      </c>
      <c r="HU73" s="538">
        <v>0</v>
      </c>
      <c r="HV73" s="559">
        <v>0</v>
      </c>
      <c r="HW73" s="538">
        <v>0</v>
      </c>
      <c r="HX73" s="559"/>
      <c r="HY73" s="574">
        <v>-61183488</v>
      </c>
      <c r="HZ73" s="634">
        <v>395286014</v>
      </c>
      <c r="IA73" s="634">
        <v>334102526</v>
      </c>
      <c r="IB73" s="634">
        <v>0</v>
      </c>
      <c r="IC73" s="609">
        <v>0</v>
      </c>
      <c r="ID73" s="634">
        <v>0</v>
      </c>
      <c r="IE73" s="634">
        <v>0</v>
      </c>
      <c r="IF73" s="559"/>
      <c r="IG73" s="598">
        <v>-61183488</v>
      </c>
    </row>
    <row r="74" spans="1:241" s="5" customFormat="1" x14ac:dyDescent="0.25">
      <c r="A74" s="35" t="s">
        <v>1580</v>
      </c>
      <c r="B74" s="551"/>
      <c r="C74" s="551"/>
      <c r="D74" s="551"/>
      <c r="E74" s="566"/>
      <c r="F74" s="551">
        <v>0</v>
      </c>
      <c r="G74" s="551"/>
      <c r="H74" s="551"/>
      <c r="I74" s="574">
        <v>0</v>
      </c>
      <c r="J74" s="552"/>
      <c r="K74" s="552"/>
      <c r="L74" s="552"/>
      <c r="M74" s="566"/>
      <c r="N74" s="552">
        <v>0</v>
      </c>
      <c r="O74" s="552"/>
      <c r="P74" s="552"/>
      <c r="Q74" s="573">
        <v>0</v>
      </c>
      <c r="R74" s="552"/>
      <c r="S74" s="552"/>
      <c r="T74" s="552"/>
      <c r="U74" s="566"/>
      <c r="V74" s="552">
        <v>0</v>
      </c>
      <c r="W74" s="552"/>
      <c r="X74" s="552"/>
      <c r="Y74" s="573">
        <v>0</v>
      </c>
      <c r="Z74" s="552"/>
      <c r="AA74" s="552"/>
      <c r="AB74" s="552"/>
      <c r="AC74" s="566"/>
      <c r="AD74" s="552">
        <v>0</v>
      </c>
      <c r="AE74" s="552"/>
      <c r="AF74" s="552"/>
      <c r="AG74" s="573">
        <v>0</v>
      </c>
      <c r="AH74" s="552"/>
      <c r="AI74" s="552"/>
      <c r="AJ74" s="552"/>
      <c r="AK74" s="566"/>
      <c r="AL74" s="552">
        <v>0</v>
      </c>
      <c r="AM74" s="552"/>
      <c r="AN74" s="552"/>
      <c r="AO74" s="573">
        <v>0</v>
      </c>
      <c r="AP74" s="552"/>
      <c r="AQ74" s="552"/>
      <c r="AR74" s="552"/>
      <c r="AS74" s="566"/>
      <c r="AT74" s="552">
        <v>0</v>
      </c>
      <c r="AU74" s="552"/>
      <c r="AV74" s="552"/>
      <c r="AW74" s="573">
        <v>0</v>
      </c>
      <c r="AX74" s="552"/>
      <c r="AY74" s="552"/>
      <c r="AZ74" s="552"/>
      <c r="BA74" s="566"/>
      <c r="BB74" s="552">
        <v>0</v>
      </c>
      <c r="BC74" s="552"/>
      <c r="BD74" s="552"/>
      <c r="BE74" s="573">
        <v>0</v>
      </c>
      <c r="BF74" s="552"/>
      <c r="BG74" s="552"/>
      <c r="BH74" s="552"/>
      <c r="BI74" s="566"/>
      <c r="BJ74" s="552">
        <v>0</v>
      </c>
      <c r="BK74" s="552"/>
      <c r="BL74" s="552"/>
      <c r="BM74" s="573">
        <v>0</v>
      </c>
      <c r="BN74" s="552"/>
      <c r="BO74" s="552"/>
      <c r="BP74" s="552"/>
      <c r="BQ74" s="566"/>
      <c r="BR74" s="552">
        <v>0</v>
      </c>
      <c r="BS74" s="552"/>
      <c r="BT74" s="552"/>
      <c r="BU74" s="573">
        <v>0</v>
      </c>
      <c r="BV74" s="552"/>
      <c r="BW74" s="552"/>
      <c r="BX74" s="552"/>
      <c r="BY74" s="566"/>
      <c r="BZ74" s="552">
        <v>0</v>
      </c>
      <c r="CA74" s="552"/>
      <c r="CB74" s="552"/>
      <c r="CC74" s="573">
        <v>0</v>
      </c>
      <c r="CD74" s="552"/>
      <c r="CE74" s="552"/>
      <c r="CF74" s="552"/>
      <c r="CG74" s="566"/>
      <c r="CH74" s="552">
        <v>0</v>
      </c>
      <c r="CI74" s="552"/>
      <c r="CJ74" s="552"/>
      <c r="CK74" s="573">
        <v>0</v>
      </c>
      <c r="CL74" s="552"/>
      <c r="CM74" s="552"/>
      <c r="CN74" s="552"/>
      <c r="CO74" s="566"/>
      <c r="CP74" s="552">
        <v>0</v>
      </c>
      <c r="CQ74" s="552"/>
      <c r="CR74" s="552"/>
      <c r="CS74" s="573">
        <v>0</v>
      </c>
      <c r="CT74" s="552"/>
      <c r="CU74" s="552"/>
      <c r="CV74" s="552"/>
      <c r="CW74" s="566"/>
      <c r="CX74" s="552">
        <v>0</v>
      </c>
      <c r="CY74" s="552"/>
      <c r="CZ74" s="552"/>
      <c r="DA74" s="573">
        <v>0</v>
      </c>
      <c r="DB74" s="552"/>
      <c r="DC74" s="552"/>
      <c r="DD74" s="552"/>
      <c r="DE74" s="566"/>
      <c r="DF74" s="552">
        <v>0</v>
      </c>
      <c r="DG74" s="552"/>
      <c r="DH74" s="552"/>
      <c r="DI74" s="573">
        <v>0</v>
      </c>
      <c r="DJ74" s="552"/>
      <c r="DK74" s="552"/>
      <c r="DL74" s="552"/>
      <c r="DM74" s="566"/>
      <c r="DN74" s="552">
        <v>0</v>
      </c>
      <c r="DO74" s="552"/>
      <c r="DP74" s="552"/>
      <c r="DQ74" s="573">
        <v>0</v>
      </c>
      <c r="DR74" s="552"/>
      <c r="DS74" s="552"/>
      <c r="DT74" s="552"/>
      <c r="DU74" s="566"/>
      <c r="DV74" s="552">
        <v>0</v>
      </c>
      <c r="DW74" s="552"/>
      <c r="DX74" s="552"/>
      <c r="DY74" s="573">
        <v>0</v>
      </c>
      <c r="DZ74" s="552"/>
      <c r="EA74" s="552"/>
      <c r="EB74" s="552"/>
      <c r="EC74" s="566"/>
      <c r="ED74" s="552">
        <v>0</v>
      </c>
      <c r="EE74" s="552"/>
      <c r="EF74" s="552"/>
      <c r="EG74" s="573">
        <v>0</v>
      </c>
      <c r="EH74" s="583"/>
      <c r="EI74" s="551"/>
      <c r="EJ74" s="551"/>
      <c r="EK74" s="566"/>
      <c r="EL74" s="551">
        <v>0</v>
      </c>
      <c r="EM74" s="551"/>
      <c r="EN74" s="551"/>
      <c r="EO74" s="574">
        <v>0</v>
      </c>
      <c r="EP74" s="583"/>
      <c r="EQ74" s="551"/>
      <c r="ER74" s="551"/>
      <c r="ES74" s="566"/>
      <c r="ET74" s="551">
        <v>0</v>
      </c>
      <c r="EU74" s="551"/>
      <c r="EV74" s="551"/>
      <c r="EW74" s="574">
        <v>0</v>
      </c>
      <c r="EX74" s="583"/>
      <c r="EY74" s="551"/>
      <c r="EZ74" s="551"/>
      <c r="FA74" s="566"/>
      <c r="FB74" s="551">
        <v>0</v>
      </c>
      <c r="FC74" s="551"/>
      <c r="FD74" s="551"/>
      <c r="FE74" s="574">
        <v>0</v>
      </c>
      <c r="FF74" s="583"/>
      <c r="FG74" s="551"/>
      <c r="FH74" s="551"/>
      <c r="FI74" s="566"/>
      <c r="FJ74" s="551">
        <v>0</v>
      </c>
      <c r="FK74" s="551"/>
      <c r="FL74" s="551"/>
      <c r="FM74" s="574">
        <v>0</v>
      </c>
      <c r="FN74" s="583"/>
      <c r="FO74" s="551"/>
      <c r="FP74" s="551"/>
      <c r="FQ74" s="566"/>
      <c r="FR74" s="551">
        <v>0</v>
      </c>
      <c r="FS74" s="551"/>
      <c r="FT74" s="551"/>
      <c r="FU74" s="574">
        <v>0</v>
      </c>
      <c r="FV74" s="583"/>
      <c r="FW74" s="551"/>
      <c r="FX74" s="551"/>
      <c r="FY74" s="566"/>
      <c r="FZ74" s="551">
        <v>0</v>
      </c>
      <c r="GA74" s="551"/>
      <c r="GB74" s="551"/>
      <c r="GC74" s="574">
        <v>0</v>
      </c>
      <c r="GD74" s="583"/>
      <c r="GE74" s="551"/>
      <c r="GF74" s="551"/>
      <c r="GG74" s="566"/>
      <c r="GH74" s="551">
        <v>0</v>
      </c>
      <c r="GI74" s="551"/>
      <c r="GJ74" s="551"/>
      <c r="GK74" s="574">
        <v>0</v>
      </c>
      <c r="GL74" s="583"/>
      <c r="GM74" s="551"/>
      <c r="GN74" s="551"/>
      <c r="GO74" s="566"/>
      <c r="GP74" s="551">
        <v>0</v>
      </c>
      <c r="GQ74" s="551"/>
      <c r="GR74" s="551"/>
      <c r="GS74" s="574">
        <v>0</v>
      </c>
      <c r="GT74" s="583"/>
      <c r="GU74" s="551"/>
      <c r="GV74" s="551"/>
      <c r="GW74" s="566"/>
      <c r="GX74" s="551">
        <v>0</v>
      </c>
      <c r="GY74" s="551"/>
      <c r="GZ74" s="551"/>
      <c r="HA74" s="574">
        <v>0</v>
      </c>
      <c r="HB74" s="583"/>
      <c r="HC74" s="551"/>
      <c r="HD74" s="551"/>
      <c r="HE74" s="566"/>
      <c r="HF74" s="551">
        <v>0</v>
      </c>
      <c r="HG74" s="551"/>
      <c r="HH74" s="551"/>
      <c r="HI74" s="574">
        <v>0</v>
      </c>
      <c r="HJ74" s="583">
        <v>0</v>
      </c>
      <c r="HK74" s="551"/>
      <c r="HL74" s="551"/>
      <c r="HM74" s="566"/>
      <c r="HN74" s="551">
        <v>0</v>
      </c>
      <c r="HO74" s="551"/>
      <c r="HP74" s="551"/>
      <c r="HQ74" s="574">
        <v>0</v>
      </c>
      <c r="HR74" s="538">
        <v>0</v>
      </c>
      <c r="HS74" s="538">
        <v>0</v>
      </c>
      <c r="HT74" s="538">
        <v>0</v>
      </c>
      <c r="HU74" s="538">
        <v>0</v>
      </c>
      <c r="HV74" s="559">
        <v>0</v>
      </c>
      <c r="HW74" s="538">
        <v>0</v>
      </c>
      <c r="HX74" s="559"/>
      <c r="HY74" s="574">
        <v>0</v>
      </c>
      <c r="HZ74" s="634">
        <v>0</v>
      </c>
      <c r="IA74" s="634">
        <v>0</v>
      </c>
      <c r="IB74" s="634">
        <v>0</v>
      </c>
      <c r="IC74" s="609">
        <v>0</v>
      </c>
      <c r="ID74" s="634">
        <v>0</v>
      </c>
      <c r="IE74" s="634">
        <v>0</v>
      </c>
      <c r="IF74" s="559"/>
      <c r="IG74" s="598">
        <v>0</v>
      </c>
    </row>
    <row r="75" spans="1:241" s="5" customFormat="1" hidden="1" x14ac:dyDescent="0.25">
      <c r="A75" s="35" t="s">
        <v>786</v>
      </c>
      <c r="B75" s="551"/>
      <c r="C75" s="551"/>
      <c r="D75" s="551"/>
      <c r="E75" s="566"/>
      <c r="F75" s="551"/>
      <c r="G75" s="551"/>
      <c r="H75" s="551"/>
      <c r="I75" s="551"/>
      <c r="J75" s="552"/>
      <c r="K75" s="552"/>
      <c r="L75" s="552"/>
      <c r="M75" s="566"/>
      <c r="N75" s="552"/>
      <c r="O75" s="552"/>
      <c r="P75" s="552"/>
      <c r="Q75" s="552"/>
      <c r="R75" s="552"/>
      <c r="S75" s="552"/>
      <c r="T75" s="552"/>
      <c r="U75" s="566"/>
      <c r="V75" s="552"/>
      <c r="W75" s="552"/>
      <c r="X75" s="552"/>
      <c r="Y75" s="552"/>
      <c r="Z75" s="552"/>
      <c r="AA75" s="552"/>
      <c r="AB75" s="552"/>
      <c r="AC75" s="566"/>
      <c r="AD75" s="552"/>
      <c r="AE75" s="552"/>
      <c r="AF75" s="552"/>
      <c r="AG75" s="552"/>
      <c r="AH75" s="552"/>
      <c r="AI75" s="552"/>
      <c r="AJ75" s="552"/>
      <c r="AK75" s="566"/>
      <c r="AL75" s="552"/>
      <c r="AM75" s="552"/>
      <c r="AN75" s="552"/>
      <c r="AO75" s="552"/>
      <c r="AP75" s="552"/>
      <c r="AQ75" s="552"/>
      <c r="AR75" s="552"/>
      <c r="AS75" s="566"/>
      <c r="AT75" s="552"/>
      <c r="AU75" s="552"/>
      <c r="AV75" s="552"/>
      <c r="AW75" s="552"/>
      <c r="AX75" s="552"/>
      <c r="AY75" s="552"/>
      <c r="AZ75" s="552"/>
      <c r="BA75" s="566"/>
      <c r="BB75" s="552"/>
      <c r="BC75" s="552"/>
      <c r="BD75" s="552"/>
      <c r="BE75" s="552"/>
      <c r="BF75" s="552"/>
      <c r="BG75" s="552"/>
      <c r="BH75" s="552"/>
      <c r="BI75" s="566"/>
      <c r="BJ75" s="552"/>
      <c r="BK75" s="552"/>
      <c r="BL75" s="552"/>
      <c r="BM75" s="552"/>
      <c r="BN75" s="552"/>
      <c r="BO75" s="552"/>
      <c r="BP75" s="552"/>
      <c r="BQ75" s="566"/>
      <c r="BR75" s="552"/>
      <c r="BS75" s="552"/>
      <c r="BT75" s="552"/>
      <c r="BU75" s="552"/>
      <c r="BV75" s="552"/>
      <c r="BW75" s="552"/>
      <c r="BX75" s="552"/>
      <c r="BY75" s="566"/>
      <c r="BZ75" s="552"/>
      <c r="CA75" s="552"/>
      <c r="CB75" s="552"/>
      <c r="CC75" s="552"/>
      <c r="CD75" s="552"/>
      <c r="CE75" s="552"/>
      <c r="CF75" s="552"/>
      <c r="CG75" s="566"/>
      <c r="CH75" s="552"/>
      <c r="CI75" s="552"/>
      <c r="CJ75" s="552"/>
      <c r="CK75" s="552"/>
      <c r="CL75" s="552"/>
      <c r="CM75" s="552"/>
      <c r="CN75" s="552"/>
      <c r="CO75" s="566"/>
      <c r="CP75" s="552"/>
      <c r="CQ75" s="552"/>
      <c r="CR75" s="552"/>
      <c r="CS75" s="552"/>
      <c r="CT75" s="552"/>
      <c r="CU75" s="552"/>
      <c r="CV75" s="552"/>
      <c r="CW75" s="566"/>
      <c r="CX75" s="552"/>
      <c r="CY75" s="552"/>
      <c r="CZ75" s="552"/>
      <c r="DA75" s="552"/>
      <c r="DB75" s="552"/>
      <c r="DC75" s="552"/>
      <c r="DD75" s="552"/>
      <c r="DE75" s="566"/>
      <c r="DF75" s="552"/>
      <c r="DG75" s="552"/>
      <c r="DH75" s="552"/>
      <c r="DI75" s="552"/>
      <c r="DJ75" s="552"/>
      <c r="DK75" s="552"/>
      <c r="DL75" s="552"/>
      <c r="DM75" s="566"/>
      <c r="DN75" s="552"/>
      <c r="DO75" s="552"/>
      <c r="DP75" s="552"/>
      <c r="DQ75" s="552"/>
      <c r="DR75" s="552"/>
      <c r="DS75" s="552"/>
      <c r="DT75" s="552"/>
      <c r="DU75" s="566"/>
      <c r="DV75" s="552"/>
      <c r="DW75" s="552"/>
      <c r="DX75" s="552"/>
      <c r="DY75" s="552"/>
      <c r="DZ75" s="552"/>
      <c r="EA75" s="552"/>
      <c r="EB75" s="552"/>
      <c r="EC75" s="566"/>
      <c r="ED75" s="552"/>
      <c r="EE75" s="552"/>
      <c r="EF75" s="552"/>
      <c r="EG75" s="552"/>
      <c r="EH75" s="536"/>
      <c r="EI75" s="551"/>
      <c r="EJ75" s="551"/>
      <c r="EK75" s="566"/>
      <c r="EL75" s="551"/>
      <c r="EM75" s="551"/>
      <c r="EN75" s="551"/>
      <c r="EO75" s="551"/>
      <c r="EP75" s="536"/>
      <c r="EQ75" s="551"/>
      <c r="ER75" s="551"/>
      <c r="ES75" s="566"/>
      <c r="ET75" s="551"/>
      <c r="EU75" s="551"/>
      <c r="EV75" s="551"/>
      <c r="EW75" s="551"/>
      <c r="EX75" s="536"/>
      <c r="EY75" s="551"/>
      <c r="EZ75" s="551"/>
      <c r="FA75" s="566"/>
      <c r="FB75" s="551"/>
      <c r="FC75" s="551"/>
      <c r="FD75" s="551"/>
      <c r="FE75" s="551"/>
      <c r="FF75" s="536"/>
      <c r="FG75" s="551"/>
      <c r="FH75" s="551"/>
      <c r="FI75" s="566"/>
      <c r="FJ75" s="551"/>
      <c r="FK75" s="551"/>
      <c r="FL75" s="551"/>
      <c r="FM75" s="551"/>
      <c r="FN75" s="536"/>
      <c r="FO75" s="551"/>
      <c r="FP75" s="551"/>
      <c r="FQ75" s="566"/>
      <c r="FR75" s="551"/>
      <c r="FS75" s="551"/>
      <c r="FT75" s="551"/>
      <c r="FU75" s="551"/>
      <c r="FV75" s="536"/>
      <c r="FW75" s="551"/>
      <c r="FX75" s="551"/>
      <c r="FY75" s="566"/>
      <c r="FZ75" s="551"/>
      <c r="GA75" s="551"/>
      <c r="GB75" s="551"/>
      <c r="GC75" s="551"/>
      <c r="GD75" s="536"/>
      <c r="GE75" s="551"/>
      <c r="GF75" s="551"/>
      <c r="GG75" s="566"/>
      <c r="GH75" s="551"/>
      <c r="GI75" s="551"/>
      <c r="GJ75" s="551"/>
      <c r="GK75" s="551"/>
      <c r="GL75" s="536"/>
      <c r="GM75" s="551"/>
      <c r="GN75" s="551"/>
      <c r="GO75" s="566"/>
      <c r="GP75" s="551"/>
      <c r="GQ75" s="551"/>
      <c r="GR75" s="551"/>
      <c r="GS75" s="551"/>
      <c r="GT75" s="536"/>
      <c r="GU75" s="551"/>
      <c r="GV75" s="551"/>
      <c r="GW75" s="566"/>
      <c r="GX75" s="551"/>
      <c r="GY75" s="551"/>
      <c r="GZ75" s="551"/>
      <c r="HA75" s="551"/>
      <c r="HB75" s="536"/>
      <c r="HC75" s="551"/>
      <c r="HD75" s="551"/>
      <c r="HE75" s="566"/>
      <c r="HF75" s="551"/>
      <c r="HG75" s="551"/>
      <c r="HH75" s="551"/>
      <c r="HI75" s="551"/>
      <c r="HJ75" s="536"/>
      <c r="HK75" s="551"/>
      <c r="HL75" s="551"/>
      <c r="HM75" s="566"/>
      <c r="HN75" s="551"/>
      <c r="HO75" s="551"/>
      <c r="HP75" s="551"/>
      <c r="HQ75" s="551"/>
      <c r="HR75" s="559">
        <v>0</v>
      </c>
      <c r="HS75" s="559">
        <v>0</v>
      </c>
      <c r="HT75" s="559">
        <v>0</v>
      </c>
      <c r="HU75" s="559">
        <v>0</v>
      </c>
      <c r="HV75" s="559"/>
      <c r="HW75" s="559">
        <v>0</v>
      </c>
      <c r="HX75" s="559"/>
      <c r="HY75" s="551"/>
      <c r="HZ75" s="559"/>
      <c r="IA75" s="559"/>
      <c r="IB75" s="559"/>
      <c r="IC75" s="609"/>
      <c r="ID75" s="559"/>
      <c r="IE75" s="559"/>
      <c r="IF75" s="559"/>
      <c r="IG75" s="615"/>
    </row>
    <row r="76" spans="1:241" s="5" customFormat="1" ht="15" customHeight="1" x14ac:dyDescent="0.25">
      <c r="A76" s="35" t="s">
        <v>429</v>
      </c>
      <c r="B76" s="551"/>
      <c r="C76" s="551"/>
      <c r="D76" s="551"/>
      <c r="E76" s="566"/>
      <c r="F76" s="551">
        <v>0</v>
      </c>
      <c r="G76" s="551"/>
      <c r="H76" s="551"/>
      <c r="I76" s="574">
        <v>0</v>
      </c>
      <c r="J76" s="552"/>
      <c r="K76" s="552"/>
      <c r="L76" s="552"/>
      <c r="M76" s="566"/>
      <c r="N76" s="552">
        <v>0</v>
      </c>
      <c r="O76" s="552"/>
      <c r="P76" s="552"/>
      <c r="Q76" s="573">
        <v>0</v>
      </c>
      <c r="R76" s="552"/>
      <c r="S76" s="552"/>
      <c r="T76" s="552"/>
      <c r="U76" s="566"/>
      <c r="V76" s="552">
        <v>0</v>
      </c>
      <c r="W76" s="552"/>
      <c r="X76" s="552"/>
      <c r="Y76" s="573">
        <v>0</v>
      </c>
      <c r="Z76" s="552"/>
      <c r="AA76" s="552"/>
      <c r="AB76" s="552"/>
      <c r="AC76" s="566"/>
      <c r="AD76" s="552">
        <v>0</v>
      </c>
      <c r="AE76" s="552"/>
      <c r="AF76" s="552"/>
      <c r="AG76" s="573">
        <v>0</v>
      </c>
      <c r="AH76" s="552"/>
      <c r="AI76" s="552"/>
      <c r="AJ76" s="552"/>
      <c r="AK76" s="566"/>
      <c r="AL76" s="552">
        <v>0</v>
      </c>
      <c r="AM76" s="552"/>
      <c r="AN76" s="552"/>
      <c r="AO76" s="573">
        <v>0</v>
      </c>
      <c r="AP76" s="552"/>
      <c r="AQ76" s="552"/>
      <c r="AR76" s="552"/>
      <c r="AS76" s="566"/>
      <c r="AT76" s="552">
        <v>0</v>
      </c>
      <c r="AU76" s="552"/>
      <c r="AV76" s="552"/>
      <c r="AW76" s="573">
        <v>0</v>
      </c>
      <c r="AX76" s="552"/>
      <c r="AY76" s="552"/>
      <c r="AZ76" s="552"/>
      <c r="BA76" s="566"/>
      <c r="BB76" s="552">
        <v>0</v>
      </c>
      <c r="BC76" s="552"/>
      <c r="BD76" s="552"/>
      <c r="BE76" s="573">
        <v>0</v>
      </c>
      <c r="BF76" s="552"/>
      <c r="BG76" s="552"/>
      <c r="BH76" s="552"/>
      <c r="BI76" s="566"/>
      <c r="BJ76" s="552">
        <v>0</v>
      </c>
      <c r="BK76" s="552"/>
      <c r="BL76" s="552"/>
      <c r="BM76" s="573">
        <v>0</v>
      </c>
      <c r="BN76" s="552"/>
      <c r="BO76" s="552"/>
      <c r="BP76" s="552"/>
      <c r="BQ76" s="566"/>
      <c r="BR76" s="552">
        <v>0</v>
      </c>
      <c r="BS76" s="552"/>
      <c r="BT76" s="552"/>
      <c r="BU76" s="573">
        <v>0</v>
      </c>
      <c r="BV76" s="552"/>
      <c r="BW76" s="552"/>
      <c r="BX76" s="552"/>
      <c r="BY76" s="566"/>
      <c r="BZ76" s="552">
        <v>0</v>
      </c>
      <c r="CA76" s="552"/>
      <c r="CB76" s="552"/>
      <c r="CC76" s="573">
        <v>0</v>
      </c>
      <c r="CD76" s="552"/>
      <c r="CE76" s="552"/>
      <c r="CF76" s="552"/>
      <c r="CG76" s="566"/>
      <c r="CH76" s="552">
        <v>0</v>
      </c>
      <c r="CI76" s="552"/>
      <c r="CJ76" s="552"/>
      <c r="CK76" s="573">
        <v>0</v>
      </c>
      <c r="CL76" s="552"/>
      <c r="CM76" s="552"/>
      <c r="CN76" s="552"/>
      <c r="CO76" s="566"/>
      <c r="CP76" s="552">
        <v>0</v>
      </c>
      <c r="CQ76" s="552"/>
      <c r="CR76" s="552"/>
      <c r="CS76" s="573">
        <v>0</v>
      </c>
      <c r="CT76" s="552"/>
      <c r="CU76" s="552"/>
      <c r="CV76" s="552"/>
      <c r="CW76" s="566"/>
      <c r="CX76" s="552">
        <v>0</v>
      </c>
      <c r="CY76" s="552"/>
      <c r="CZ76" s="552"/>
      <c r="DA76" s="573">
        <v>0</v>
      </c>
      <c r="DB76" s="552"/>
      <c r="DC76" s="552"/>
      <c r="DD76" s="552"/>
      <c r="DE76" s="566"/>
      <c r="DF76" s="552">
        <v>0</v>
      </c>
      <c r="DG76" s="552"/>
      <c r="DH76" s="552"/>
      <c r="DI76" s="573">
        <v>0</v>
      </c>
      <c r="DJ76" s="552"/>
      <c r="DK76" s="552"/>
      <c r="DL76" s="552"/>
      <c r="DM76" s="566"/>
      <c r="DN76" s="552">
        <v>0</v>
      </c>
      <c r="DO76" s="552"/>
      <c r="DP76" s="552"/>
      <c r="DQ76" s="573">
        <v>0</v>
      </c>
      <c r="DR76" s="552"/>
      <c r="DS76" s="552"/>
      <c r="DT76" s="552"/>
      <c r="DU76" s="566"/>
      <c r="DV76" s="552">
        <v>0</v>
      </c>
      <c r="DW76" s="552"/>
      <c r="DX76" s="552"/>
      <c r="DY76" s="573">
        <v>0</v>
      </c>
      <c r="DZ76" s="552"/>
      <c r="EA76" s="552"/>
      <c r="EB76" s="552"/>
      <c r="EC76" s="566"/>
      <c r="ED76" s="552">
        <v>0</v>
      </c>
      <c r="EE76" s="552"/>
      <c r="EF76" s="552"/>
      <c r="EG76" s="573">
        <v>0</v>
      </c>
      <c r="EH76" s="583"/>
      <c r="EI76" s="551"/>
      <c r="EJ76" s="551"/>
      <c r="EK76" s="566"/>
      <c r="EL76" s="551">
        <v>0</v>
      </c>
      <c r="EM76" s="551"/>
      <c r="EN76" s="551"/>
      <c r="EO76" s="574">
        <v>0</v>
      </c>
      <c r="EP76" s="583"/>
      <c r="EQ76" s="551"/>
      <c r="ER76" s="551"/>
      <c r="ES76" s="566"/>
      <c r="ET76" s="551">
        <v>0</v>
      </c>
      <c r="EU76" s="551"/>
      <c r="EV76" s="551"/>
      <c r="EW76" s="574">
        <v>0</v>
      </c>
      <c r="EX76" s="583"/>
      <c r="EY76" s="551"/>
      <c r="EZ76" s="551"/>
      <c r="FA76" s="566"/>
      <c r="FB76" s="551">
        <v>0</v>
      </c>
      <c r="FC76" s="551"/>
      <c r="FD76" s="551"/>
      <c r="FE76" s="574">
        <v>0</v>
      </c>
      <c r="FF76" s="583"/>
      <c r="FG76" s="551"/>
      <c r="FH76" s="551"/>
      <c r="FI76" s="566"/>
      <c r="FJ76" s="551">
        <v>0</v>
      </c>
      <c r="FK76" s="551"/>
      <c r="FL76" s="551"/>
      <c r="FM76" s="574">
        <v>0</v>
      </c>
      <c r="FN76" s="583"/>
      <c r="FO76" s="551"/>
      <c r="FP76" s="551"/>
      <c r="FQ76" s="566"/>
      <c r="FR76" s="551">
        <v>0</v>
      </c>
      <c r="FS76" s="551"/>
      <c r="FT76" s="551"/>
      <c r="FU76" s="574">
        <v>0</v>
      </c>
      <c r="FV76" s="583"/>
      <c r="FW76" s="551"/>
      <c r="FX76" s="551"/>
      <c r="FY76" s="566"/>
      <c r="FZ76" s="551">
        <v>0</v>
      </c>
      <c r="GA76" s="551"/>
      <c r="GB76" s="551"/>
      <c r="GC76" s="574">
        <v>0</v>
      </c>
      <c r="GD76" s="583"/>
      <c r="GE76" s="551"/>
      <c r="GF76" s="551"/>
      <c r="GG76" s="566"/>
      <c r="GH76" s="551">
        <v>0</v>
      </c>
      <c r="GI76" s="551"/>
      <c r="GJ76" s="551"/>
      <c r="GK76" s="574">
        <v>0</v>
      </c>
      <c r="GL76" s="583"/>
      <c r="GM76" s="551"/>
      <c r="GN76" s="551"/>
      <c r="GO76" s="566"/>
      <c r="GP76" s="551">
        <v>0</v>
      </c>
      <c r="GQ76" s="551"/>
      <c r="GR76" s="551"/>
      <c r="GS76" s="574">
        <v>0</v>
      </c>
      <c r="GT76" s="583"/>
      <c r="GU76" s="551"/>
      <c r="GV76" s="551"/>
      <c r="GW76" s="566"/>
      <c r="GX76" s="551">
        <v>0</v>
      </c>
      <c r="GY76" s="551"/>
      <c r="GZ76" s="551"/>
      <c r="HA76" s="574">
        <v>0</v>
      </c>
      <c r="HB76" s="583"/>
      <c r="HC76" s="551"/>
      <c r="HD76" s="551"/>
      <c r="HE76" s="566"/>
      <c r="HF76" s="551">
        <v>0</v>
      </c>
      <c r="HG76" s="551"/>
      <c r="HH76" s="551"/>
      <c r="HI76" s="574">
        <v>0</v>
      </c>
      <c r="HJ76" s="583">
        <v>250278000</v>
      </c>
      <c r="HK76" s="551"/>
      <c r="HL76" s="551"/>
      <c r="HM76" s="566"/>
      <c r="HN76" s="551">
        <v>0</v>
      </c>
      <c r="HO76" s="551"/>
      <c r="HP76" s="551"/>
      <c r="HQ76" s="574">
        <v>-250278000</v>
      </c>
      <c r="HR76" s="538">
        <v>250278000</v>
      </c>
      <c r="HS76" s="538">
        <v>0</v>
      </c>
      <c r="HT76" s="538">
        <v>0</v>
      </c>
      <c r="HU76" s="538">
        <v>0</v>
      </c>
      <c r="HV76" s="559">
        <v>0</v>
      </c>
      <c r="HW76" s="538">
        <v>0</v>
      </c>
      <c r="HX76" s="559"/>
      <c r="HY76" s="574">
        <v>-250278000</v>
      </c>
      <c r="HZ76" s="634">
        <v>250278000</v>
      </c>
      <c r="IA76" s="634">
        <v>237400000</v>
      </c>
      <c r="IB76" s="634">
        <v>0</v>
      </c>
      <c r="IC76" s="609">
        <v>0</v>
      </c>
      <c r="ID76" s="634">
        <v>0</v>
      </c>
      <c r="IE76" s="634">
        <v>0</v>
      </c>
      <c r="IF76" s="559"/>
      <c r="IG76" s="598">
        <v>-12878000</v>
      </c>
    </row>
    <row r="77" spans="1:241" s="5" customFormat="1" ht="15" customHeight="1" x14ac:dyDescent="0.25">
      <c r="A77" s="35" t="s">
        <v>677</v>
      </c>
      <c r="B77" s="551"/>
      <c r="C77" s="551"/>
      <c r="D77" s="551"/>
      <c r="E77" s="566"/>
      <c r="F77" s="551">
        <v>0</v>
      </c>
      <c r="G77" s="551"/>
      <c r="H77" s="551"/>
      <c r="I77" s="574">
        <v>0</v>
      </c>
      <c r="J77" s="552"/>
      <c r="K77" s="552"/>
      <c r="L77" s="552"/>
      <c r="M77" s="566"/>
      <c r="N77" s="552">
        <v>0</v>
      </c>
      <c r="O77" s="552"/>
      <c r="P77" s="552"/>
      <c r="Q77" s="573">
        <v>0</v>
      </c>
      <c r="R77" s="552"/>
      <c r="S77" s="552"/>
      <c r="T77" s="552"/>
      <c r="U77" s="566"/>
      <c r="V77" s="552">
        <v>0</v>
      </c>
      <c r="W77" s="552"/>
      <c r="X77" s="552"/>
      <c r="Y77" s="573">
        <v>0</v>
      </c>
      <c r="Z77" s="552"/>
      <c r="AA77" s="552"/>
      <c r="AB77" s="552"/>
      <c r="AC77" s="566"/>
      <c r="AD77" s="552">
        <v>0</v>
      </c>
      <c r="AE77" s="552"/>
      <c r="AF77" s="552"/>
      <c r="AG77" s="573">
        <v>0</v>
      </c>
      <c r="AH77" s="552"/>
      <c r="AI77" s="552"/>
      <c r="AJ77" s="552"/>
      <c r="AK77" s="566"/>
      <c r="AL77" s="552">
        <v>0</v>
      </c>
      <c r="AM77" s="552"/>
      <c r="AN77" s="552"/>
      <c r="AO77" s="573">
        <v>0</v>
      </c>
      <c r="AP77" s="552"/>
      <c r="AQ77" s="552">
        <v>44460</v>
      </c>
      <c r="AR77" s="552"/>
      <c r="AS77" s="566"/>
      <c r="AT77" s="552">
        <v>0</v>
      </c>
      <c r="AU77" s="552"/>
      <c r="AV77" s="552"/>
      <c r="AW77" s="573">
        <v>44460</v>
      </c>
      <c r="AX77" s="552"/>
      <c r="AY77" s="552"/>
      <c r="AZ77" s="552"/>
      <c r="BA77" s="566"/>
      <c r="BB77" s="552">
        <v>0</v>
      </c>
      <c r="BC77" s="552"/>
      <c r="BD77" s="552"/>
      <c r="BE77" s="573">
        <v>0</v>
      </c>
      <c r="BF77" s="552"/>
      <c r="BG77" s="552"/>
      <c r="BH77" s="552"/>
      <c r="BI77" s="566"/>
      <c r="BJ77" s="552">
        <v>0</v>
      </c>
      <c r="BK77" s="552"/>
      <c r="BL77" s="552"/>
      <c r="BM77" s="573">
        <v>0</v>
      </c>
      <c r="BN77" s="552"/>
      <c r="BO77" s="552"/>
      <c r="BP77" s="552"/>
      <c r="BQ77" s="566"/>
      <c r="BR77" s="552">
        <v>0</v>
      </c>
      <c r="BS77" s="552"/>
      <c r="BT77" s="552"/>
      <c r="BU77" s="573">
        <v>0</v>
      </c>
      <c r="BV77" s="552"/>
      <c r="BW77" s="552"/>
      <c r="BX77" s="552"/>
      <c r="BY77" s="566"/>
      <c r="BZ77" s="552">
        <v>0</v>
      </c>
      <c r="CA77" s="552"/>
      <c r="CB77" s="552"/>
      <c r="CC77" s="573">
        <v>0</v>
      </c>
      <c r="CD77" s="552"/>
      <c r="CE77" s="552"/>
      <c r="CF77" s="552"/>
      <c r="CG77" s="566"/>
      <c r="CH77" s="552">
        <v>0</v>
      </c>
      <c r="CI77" s="552"/>
      <c r="CJ77" s="552"/>
      <c r="CK77" s="573">
        <v>0</v>
      </c>
      <c r="CL77" s="552"/>
      <c r="CM77" s="552"/>
      <c r="CN77" s="552"/>
      <c r="CO77" s="566"/>
      <c r="CP77" s="552">
        <v>0</v>
      </c>
      <c r="CQ77" s="552"/>
      <c r="CR77" s="552"/>
      <c r="CS77" s="573">
        <v>0</v>
      </c>
      <c r="CT77" s="552"/>
      <c r="CU77" s="552"/>
      <c r="CV77" s="552"/>
      <c r="CW77" s="566"/>
      <c r="CX77" s="552">
        <v>0</v>
      </c>
      <c r="CY77" s="552"/>
      <c r="CZ77" s="552"/>
      <c r="DA77" s="573">
        <v>0</v>
      </c>
      <c r="DB77" s="552"/>
      <c r="DC77" s="552"/>
      <c r="DD77" s="552"/>
      <c r="DE77" s="566"/>
      <c r="DF77" s="552">
        <v>0</v>
      </c>
      <c r="DG77" s="552"/>
      <c r="DH77" s="552"/>
      <c r="DI77" s="573">
        <v>0</v>
      </c>
      <c r="DJ77" s="552"/>
      <c r="DK77" s="552"/>
      <c r="DL77" s="552"/>
      <c r="DM77" s="566"/>
      <c r="DN77" s="552">
        <v>0</v>
      </c>
      <c r="DO77" s="552"/>
      <c r="DP77" s="552"/>
      <c r="DQ77" s="573">
        <v>0</v>
      </c>
      <c r="DR77" s="552"/>
      <c r="DS77" s="552"/>
      <c r="DT77" s="552"/>
      <c r="DU77" s="566"/>
      <c r="DV77" s="552">
        <v>0</v>
      </c>
      <c r="DW77" s="552"/>
      <c r="DX77" s="552"/>
      <c r="DY77" s="573">
        <v>0</v>
      </c>
      <c r="DZ77" s="552"/>
      <c r="EA77" s="552"/>
      <c r="EB77" s="552"/>
      <c r="EC77" s="566"/>
      <c r="ED77" s="552">
        <v>0</v>
      </c>
      <c r="EE77" s="552"/>
      <c r="EF77" s="552"/>
      <c r="EG77" s="573">
        <v>0</v>
      </c>
      <c r="EH77" s="583"/>
      <c r="EI77" s="551"/>
      <c r="EJ77" s="551"/>
      <c r="EK77" s="566"/>
      <c r="EL77" s="551">
        <v>0</v>
      </c>
      <c r="EM77" s="551"/>
      <c r="EN77" s="551"/>
      <c r="EO77" s="574">
        <v>0</v>
      </c>
      <c r="EP77" s="583"/>
      <c r="EQ77" s="551"/>
      <c r="ER77" s="551"/>
      <c r="ES77" s="566"/>
      <c r="ET77" s="551">
        <v>0</v>
      </c>
      <c r="EU77" s="551"/>
      <c r="EV77" s="551"/>
      <c r="EW77" s="574">
        <v>0</v>
      </c>
      <c r="EX77" s="583"/>
      <c r="EY77" s="551"/>
      <c r="EZ77" s="551"/>
      <c r="FA77" s="566"/>
      <c r="FB77" s="551">
        <v>0</v>
      </c>
      <c r="FC77" s="551"/>
      <c r="FD77" s="551"/>
      <c r="FE77" s="574">
        <v>0</v>
      </c>
      <c r="FF77" s="583"/>
      <c r="FG77" s="551"/>
      <c r="FH77" s="551"/>
      <c r="FI77" s="566"/>
      <c r="FJ77" s="551">
        <v>0</v>
      </c>
      <c r="FK77" s="551"/>
      <c r="FL77" s="551"/>
      <c r="FM77" s="574">
        <v>0</v>
      </c>
      <c r="FN77" s="583"/>
      <c r="FO77" s="551"/>
      <c r="FP77" s="551"/>
      <c r="FQ77" s="566"/>
      <c r="FR77" s="551">
        <v>0</v>
      </c>
      <c r="FS77" s="551"/>
      <c r="FT77" s="551"/>
      <c r="FU77" s="574">
        <v>0</v>
      </c>
      <c r="FV77" s="583"/>
      <c r="FW77" s="551"/>
      <c r="FX77" s="551"/>
      <c r="FY77" s="566"/>
      <c r="FZ77" s="551">
        <v>0</v>
      </c>
      <c r="GA77" s="551"/>
      <c r="GB77" s="551"/>
      <c r="GC77" s="574">
        <v>0</v>
      </c>
      <c r="GD77" s="583"/>
      <c r="GE77" s="551"/>
      <c r="GF77" s="551"/>
      <c r="GG77" s="566"/>
      <c r="GH77" s="551">
        <v>0</v>
      </c>
      <c r="GI77" s="551"/>
      <c r="GJ77" s="551"/>
      <c r="GK77" s="574">
        <v>0</v>
      </c>
      <c r="GL77" s="583"/>
      <c r="GM77" s="551"/>
      <c r="GN77" s="551"/>
      <c r="GO77" s="566"/>
      <c r="GP77" s="551">
        <v>0</v>
      </c>
      <c r="GQ77" s="551"/>
      <c r="GR77" s="551"/>
      <c r="GS77" s="574">
        <v>0</v>
      </c>
      <c r="GT77" s="583"/>
      <c r="GU77" s="551"/>
      <c r="GV77" s="551"/>
      <c r="GW77" s="566"/>
      <c r="GX77" s="551">
        <v>0</v>
      </c>
      <c r="GY77" s="551"/>
      <c r="GZ77" s="551"/>
      <c r="HA77" s="574">
        <v>0</v>
      </c>
      <c r="HB77" s="583"/>
      <c r="HC77" s="551"/>
      <c r="HD77" s="551"/>
      <c r="HE77" s="566"/>
      <c r="HF77" s="551">
        <v>0</v>
      </c>
      <c r="HG77" s="551"/>
      <c r="HH77" s="551"/>
      <c r="HI77" s="574">
        <v>0</v>
      </c>
      <c r="HJ77" s="583">
        <v>0</v>
      </c>
      <c r="HK77" s="551"/>
      <c r="HL77" s="551"/>
      <c r="HM77" s="566"/>
      <c r="HN77" s="551">
        <v>0</v>
      </c>
      <c r="HO77" s="551"/>
      <c r="HP77" s="551"/>
      <c r="HQ77" s="574">
        <v>0</v>
      </c>
      <c r="HR77" s="538">
        <v>0</v>
      </c>
      <c r="HS77" s="538">
        <v>44460</v>
      </c>
      <c r="HT77" s="538">
        <v>0</v>
      </c>
      <c r="HU77" s="538">
        <v>0</v>
      </c>
      <c r="HV77" s="559">
        <v>0</v>
      </c>
      <c r="HW77" s="538">
        <v>0</v>
      </c>
      <c r="HX77" s="559"/>
      <c r="HY77" s="574">
        <v>44460</v>
      </c>
      <c r="HZ77" s="634">
        <v>0</v>
      </c>
      <c r="IA77" s="634">
        <v>44460</v>
      </c>
      <c r="IB77" s="634">
        <v>0</v>
      </c>
      <c r="IC77" s="609">
        <v>0</v>
      </c>
      <c r="ID77" s="634">
        <v>0</v>
      </c>
      <c r="IE77" s="634">
        <v>0</v>
      </c>
      <c r="IF77" s="559"/>
      <c r="IG77" s="598">
        <v>44460</v>
      </c>
    </row>
    <row r="78" spans="1:241" s="119" customFormat="1" ht="15" customHeight="1" x14ac:dyDescent="0.2">
      <c r="A78" s="858" t="s">
        <v>219</v>
      </c>
      <c r="B78" s="613">
        <v>0</v>
      </c>
      <c r="C78" s="613">
        <v>0</v>
      </c>
      <c r="D78" s="613">
        <v>0</v>
      </c>
      <c r="E78" s="613">
        <v>0</v>
      </c>
      <c r="F78" s="613">
        <v>0</v>
      </c>
      <c r="G78" s="613">
        <v>0</v>
      </c>
      <c r="H78" s="613"/>
      <c r="I78" s="613">
        <v>0</v>
      </c>
      <c r="J78" s="613">
        <v>0</v>
      </c>
      <c r="K78" s="613">
        <v>0</v>
      </c>
      <c r="L78" s="613">
        <v>0</v>
      </c>
      <c r="M78" s="613">
        <v>0</v>
      </c>
      <c r="N78" s="613">
        <v>0</v>
      </c>
      <c r="O78" s="613">
        <v>0</v>
      </c>
      <c r="P78" s="613"/>
      <c r="Q78" s="613">
        <v>0</v>
      </c>
      <c r="R78" s="613">
        <v>0</v>
      </c>
      <c r="S78" s="613">
        <v>39250000</v>
      </c>
      <c r="T78" s="613">
        <v>0</v>
      </c>
      <c r="U78" s="613">
        <v>0</v>
      </c>
      <c r="V78" s="613">
        <v>0</v>
      </c>
      <c r="W78" s="613">
        <v>0</v>
      </c>
      <c r="X78" s="613"/>
      <c r="Y78" s="613">
        <v>39250000</v>
      </c>
      <c r="Z78" s="613">
        <v>0</v>
      </c>
      <c r="AA78" s="613">
        <v>0</v>
      </c>
      <c r="AB78" s="613">
        <v>0</v>
      </c>
      <c r="AC78" s="613">
        <v>0</v>
      </c>
      <c r="AD78" s="613">
        <v>0</v>
      </c>
      <c r="AE78" s="613">
        <v>0</v>
      </c>
      <c r="AF78" s="613"/>
      <c r="AG78" s="613">
        <v>0</v>
      </c>
      <c r="AH78" s="613">
        <v>0</v>
      </c>
      <c r="AI78" s="613">
        <v>31521526</v>
      </c>
      <c r="AJ78" s="613">
        <v>0</v>
      </c>
      <c r="AK78" s="613">
        <v>0</v>
      </c>
      <c r="AL78" s="613">
        <v>0</v>
      </c>
      <c r="AM78" s="613">
        <v>0</v>
      </c>
      <c r="AN78" s="613"/>
      <c r="AO78" s="613">
        <v>31521526</v>
      </c>
      <c r="AP78" s="613">
        <v>0</v>
      </c>
      <c r="AQ78" s="613">
        <v>263375460</v>
      </c>
      <c r="AR78" s="613">
        <v>0</v>
      </c>
      <c r="AS78" s="613">
        <v>0</v>
      </c>
      <c r="AT78" s="613">
        <v>0</v>
      </c>
      <c r="AU78" s="613">
        <v>0</v>
      </c>
      <c r="AV78" s="613"/>
      <c r="AW78" s="613">
        <v>263375460</v>
      </c>
      <c r="AX78" s="613">
        <v>0</v>
      </c>
      <c r="AY78" s="613">
        <v>0</v>
      </c>
      <c r="AZ78" s="613">
        <v>0</v>
      </c>
      <c r="BA78" s="613">
        <v>0</v>
      </c>
      <c r="BB78" s="613">
        <v>0</v>
      </c>
      <c r="BC78" s="613">
        <v>0</v>
      </c>
      <c r="BD78" s="613"/>
      <c r="BE78" s="613">
        <v>0</v>
      </c>
      <c r="BF78" s="613">
        <v>0</v>
      </c>
      <c r="BG78" s="613">
        <v>0</v>
      </c>
      <c r="BH78" s="613">
        <v>0</v>
      </c>
      <c r="BI78" s="613">
        <v>0</v>
      </c>
      <c r="BJ78" s="613">
        <v>0</v>
      </c>
      <c r="BK78" s="613">
        <v>0</v>
      </c>
      <c r="BL78" s="613"/>
      <c r="BM78" s="613">
        <v>0</v>
      </c>
      <c r="BN78" s="613">
        <v>0</v>
      </c>
      <c r="BO78" s="613">
        <v>0</v>
      </c>
      <c r="BP78" s="613">
        <v>0</v>
      </c>
      <c r="BQ78" s="613">
        <v>0</v>
      </c>
      <c r="BR78" s="613">
        <v>0</v>
      </c>
      <c r="BS78" s="613">
        <v>0</v>
      </c>
      <c r="BT78" s="613"/>
      <c r="BU78" s="613">
        <v>0</v>
      </c>
      <c r="BV78" s="613">
        <v>0</v>
      </c>
      <c r="BW78" s="613">
        <v>0</v>
      </c>
      <c r="BX78" s="613">
        <v>0</v>
      </c>
      <c r="BY78" s="613">
        <v>0</v>
      </c>
      <c r="BZ78" s="613">
        <v>0</v>
      </c>
      <c r="CA78" s="613">
        <v>0</v>
      </c>
      <c r="CB78" s="613"/>
      <c r="CC78" s="613">
        <v>0</v>
      </c>
      <c r="CD78" s="613">
        <v>0</v>
      </c>
      <c r="CE78" s="613">
        <v>0</v>
      </c>
      <c r="CF78" s="613">
        <v>0</v>
      </c>
      <c r="CG78" s="613">
        <v>0</v>
      </c>
      <c r="CH78" s="613">
        <v>0</v>
      </c>
      <c r="CI78" s="613">
        <v>0</v>
      </c>
      <c r="CJ78" s="613"/>
      <c r="CK78" s="613">
        <v>0</v>
      </c>
      <c r="CL78" s="613">
        <v>0</v>
      </c>
      <c r="CM78" s="613">
        <v>0</v>
      </c>
      <c r="CN78" s="613">
        <v>0</v>
      </c>
      <c r="CO78" s="613">
        <v>0</v>
      </c>
      <c r="CP78" s="613">
        <v>0</v>
      </c>
      <c r="CQ78" s="613">
        <v>0</v>
      </c>
      <c r="CR78" s="613"/>
      <c r="CS78" s="613">
        <v>0</v>
      </c>
      <c r="CT78" s="613">
        <v>0</v>
      </c>
      <c r="CU78" s="613">
        <v>0</v>
      </c>
      <c r="CV78" s="613">
        <v>0</v>
      </c>
      <c r="CW78" s="613">
        <v>0</v>
      </c>
      <c r="CX78" s="613">
        <v>0</v>
      </c>
      <c r="CY78" s="613">
        <v>0</v>
      </c>
      <c r="CZ78" s="613"/>
      <c r="DA78" s="613">
        <v>0</v>
      </c>
      <c r="DB78" s="613">
        <v>0</v>
      </c>
      <c r="DC78" s="613">
        <v>0</v>
      </c>
      <c r="DD78" s="613">
        <v>0</v>
      </c>
      <c r="DE78" s="613">
        <v>0</v>
      </c>
      <c r="DF78" s="613">
        <v>0</v>
      </c>
      <c r="DG78" s="613">
        <v>0</v>
      </c>
      <c r="DH78" s="613"/>
      <c r="DI78" s="613">
        <v>0</v>
      </c>
      <c r="DJ78" s="613">
        <v>0</v>
      </c>
      <c r="DK78" s="613">
        <v>0</v>
      </c>
      <c r="DL78" s="613">
        <v>0</v>
      </c>
      <c r="DM78" s="613">
        <v>0</v>
      </c>
      <c r="DN78" s="613">
        <v>0</v>
      </c>
      <c r="DO78" s="613">
        <v>0</v>
      </c>
      <c r="DP78" s="613"/>
      <c r="DQ78" s="613">
        <v>0</v>
      </c>
      <c r="DR78" s="613">
        <v>0</v>
      </c>
      <c r="DS78" s="613">
        <v>0</v>
      </c>
      <c r="DT78" s="613">
        <v>0</v>
      </c>
      <c r="DU78" s="613">
        <v>0</v>
      </c>
      <c r="DV78" s="613">
        <v>0</v>
      </c>
      <c r="DW78" s="613">
        <v>0</v>
      </c>
      <c r="DX78" s="613"/>
      <c r="DY78" s="613">
        <v>0</v>
      </c>
      <c r="DZ78" s="613">
        <v>0</v>
      </c>
      <c r="EA78" s="613">
        <v>0</v>
      </c>
      <c r="EB78" s="613">
        <v>0</v>
      </c>
      <c r="EC78" s="613">
        <v>0</v>
      </c>
      <c r="ED78" s="613">
        <v>0</v>
      </c>
      <c r="EE78" s="613">
        <v>0</v>
      </c>
      <c r="EF78" s="613"/>
      <c r="EG78" s="613">
        <v>0</v>
      </c>
      <c r="EH78" s="613">
        <v>0</v>
      </c>
      <c r="EI78" s="613">
        <v>0</v>
      </c>
      <c r="EJ78" s="613">
        <v>0</v>
      </c>
      <c r="EK78" s="613">
        <v>0</v>
      </c>
      <c r="EL78" s="613">
        <v>0</v>
      </c>
      <c r="EM78" s="613">
        <v>0</v>
      </c>
      <c r="EN78" s="613"/>
      <c r="EO78" s="613">
        <v>0</v>
      </c>
      <c r="EP78" s="613">
        <v>0</v>
      </c>
      <c r="EQ78" s="613">
        <v>0</v>
      </c>
      <c r="ER78" s="613">
        <v>0</v>
      </c>
      <c r="ES78" s="613">
        <v>0</v>
      </c>
      <c r="ET78" s="613">
        <v>0</v>
      </c>
      <c r="EU78" s="613">
        <v>0</v>
      </c>
      <c r="EV78" s="613"/>
      <c r="EW78" s="613">
        <v>0</v>
      </c>
      <c r="EX78" s="613">
        <v>0</v>
      </c>
      <c r="EY78" s="613">
        <v>0</v>
      </c>
      <c r="EZ78" s="613">
        <v>0</v>
      </c>
      <c r="FA78" s="613">
        <v>0</v>
      </c>
      <c r="FB78" s="613">
        <v>0</v>
      </c>
      <c r="FC78" s="613">
        <v>0</v>
      </c>
      <c r="FD78" s="613"/>
      <c r="FE78" s="613">
        <v>0</v>
      </c>
      <c r="FF78" s="613">
        <v>0</v>
      </c>
      <c r="FG78" s="613">
        <v>0</v>
      </c>
      <c r="FH78" s="613">
        <v>0</v>
      </c>
      <c r="FI78" s="613">
        <v>0</v>
      </c>
      <c r="FJ78" s="613">
        <v>0</v>
      </c>
      <c r="FK78" s="613">
        <v>0</v>
      </c>
      <c r="FL78" s="613"/>
      <c r="FM78" s="613">
        <v>0</v>
      </c>
      <c r="FN78" s="613">
        <v>0</v>
      </c>
      <c r="FO78" s="613">
        <v>0</v>
      </c>
      <c r="FP78" s="613">
        <v>0</v>
      </c>
      <c r="FQ78" s="613">
        <v>0</v>
      </c>
      <c r="FR78" s="613">
        <v>0</v>
      </c>
      <c r="FS78" s="613">
        <v>0</v>
      </c>
      <c r="FT78" s="613"/>
      <c r="FU78" s="613">
        <v>0</v>
      </c>
      <c r="FV78" s="613">
        <v>0</v>
      </c>
      <c r="FW78" s="613">
        <v>0</v>
      </c>
      <c r="FX78" s="613">
        <v>0</v>
      </c>
      <c r="FY78" s="613">
        <v>0</v>
      </c>
      <c r="FZ78" s="613">
        <v>0</v>
      </c>
      <c r="GA78" s="613">
        <v>0</v>
      </c>
      <c r="GB78" s="613"/>
      <c r="GC78" s="613">
        <v>0</v>
      </c>
      <c r="GD78" s="613">
        <v>0</v>
      </c>
      <c r="GE78" s="613">
        <v>0</v>
      </c>
      <c r="GF78" s="613">
        <v>0</v>
      </c>
      <c r="GG78" s="613">
        <v>0</v>
      </c>
      <c r="GH78" s="613">
        <v>0</v>
      </c>
      <c r="GI78" s="613">
        <v>0</v>
      </c>
      <c r="GJ78" s="613"/>
      <c r="GK78" s="613">
        <v>0</v>
      </c>
      <c r="GL78" s="613">
        <v>0</v>
      </c>
      <c r="GM78" s="613">
        <v>0</v>
      </c>
      <c r="GN78" s="613">
        <v>0</v>
      </c>
      <c r="GO78" s="613">
        <v>0</v>
      </c>
      <c r="GP78" s="613">
        <v>0</v>
      </c>
      <c r="GQ78" s="613">
        <v>0</v>
      </c>
      <c r="GR78" s="613"/>
      <c r="GS78" s="613">
        <v>0</v>
      </c>
      <c r="GT78" s="613">
        <v>0</v>
      </c>
      <c r="GU78" s="613">
        <v>0</v>
      </c>
      <c r="GV78" s="613">
        <v>0</v>
      </c>
      <c r="GW78" s="613">
        <v>0</v>
      </c>
      <c r="GX78" s="613">
        <v>0</v>
      </c>
      <c r="GY78" s="613">
        <v>0</v>
      </c>
      <c r="GZ78" s="613"/>
      <c r="HA78" s="613">
        <v>0</v>
      </c>
      <c r="HB78" s="613">
        <v>0</v>
      </c>
      <c r="HC78" s="613">
        <v>0</v>
      </c>
      <c r="HD78" s="613">
        <v>0</v>
      </c>
      <c r="HE78" s="613">
        <v>0</v>
      </c>
      <c r="HF78" s="613">
        <v>0</v>
      </c>
      <c r="HG78" s="613">
        <v>0</v>
      </c>
      <c r="HH78" s="613"/>
      <c r="HI78" s="613">
        <v>0</v>
      </c>
      <c r="HJ78" s="613">
        <v>2638243021</v>
      </c>
      <c r="HK78" s="613">
        <v>0</v>
      </c>
      <c r="HL78" s="613">
        <v>0</v>
      </c>
      <c r="HM78" s="613">
        <v>0</v>
      </c>
      <c r="HN78" s="613">
        <v>0</v>
      </c>
      <c r="HO78" s="613">
        <v>0</v>
      </c>
      <c r="HP78" s="613"/>
      <c r="HQ78" s="613">
        <v>-2638243021</v>
      </c>
      <c r="HR78" s="613">
        <v>2638243021</v>
      </c>
      <c r="HS78" s="613">
        <v>334146986</v>
      </c>
      <c r="HT78" s="613">
        <v>0</v>
      </c>
      <c r="HU78" s="613">
        <v>0</v>
      </c>
      <c r="HV78" s="613">
        <v>0</v>
      </c>
      <c r="HW78" s="613">
        <v>0</v>
      </c>
      <c r="HX78" s="613"/>
      <c r="HY78" s="613">
        <v>-2304096035</v>
      </c>
      <c r="HZ78" s="613">
        <v>2638243021</v>
      </c>
      <c r="IA78" s="613">
        <v>2266976805</v>
      </c>
      <c r="IB78" s="613">
        <v>0</v>
      </c>
      <c r="IC78" s="613">
        <v>0</v>
      </c>
      <c r="ID78" s="613">
        <v>0</v>
      </c>
      <c r="IE78" s="613">
        <v>0</v>
      </c>
      <c r="IF78" s="613"/>
      <c r="IG78" s="613">
        <v>-371266216</v>
      </c>
    </row>
    <row r="79" spans="1:241" s="36" customFormat="1" ht="15" customHeight="1" x14ac:dyDescent="0.25">
      <c r="A79" s="854" t="s">
        <v>451</v>
      </c>
      <c r="B79" s="616">
        <v>0</v>
      </c>
      <c r="C79" s="616">
        <v>0</v>
      </c>
      <c r="D79" s="616">
        <v>0</v>
      </c>
      <c r="E79" s="616">
        <v>0</v>
      </c>
      <c r="F79" s="616">
        <v>0</v>
      </c>
      <c r="G79" s="616">
        <v>0</v>
      </c>
      <c r="H79" s="616"/>
      <c r="I79" s="616">
        <v>0</v>
      </c>
      <c r="J79" s="613">
        <v>0</v>
      </c>
      <c r="K79" s="613">
        <v>0</v>
      </c>
      <c r="L79" s="613">
        <v>0</v>
      </c>
      <c r="M79" s="616">
        <v>0</v>
      </c>
      <c r="N79" s="613">
        <v>0</v>
      </c>
      <c r="O79" s="613">
        <v>0</v>
      </c>
      <c r="P79" s="613"/>
      <c r="Q79" s="613">
        <v>0</v>
      </c>
      <c r="R79" s="613">
        <v>0</v>
      </c>
      <c r="S79" s="613">
        <v>40000000</v>
      </c>
      <c r="T79" s="613">
        <v>0</v>
      </c>
      <c r="U79" s="616">
        <v>0</v>
      </c>
      <c r="V79" s="613">
        <v>0</v>
      </c>
      <c r="W79" s="613">
        <v>0</v>
      </c>
      <c r="X79" s="613"/>
      <c r="Y79" s="613">
        <v>40000000</v>
      </c>
      <c r="Z79" s="613">
        <v>0</v>
      </c>
      <c r="AA79" s="613">
        <v>0</v>
      </c>
      <c r="AB79" s="613">
        <v>0</v>
      </c>
      <c r="AC79" s="616">
        <v>0</v>
      </c>
      <c r="AD79" s="613">
        <v>0</v>
      </c>
      <c r="AE79" s="613">
        <v>0</v>
      </c>
      <c r="AF79" s="613"/>
      <c r="AG79" s="613">
        <v>0</v>
      </c>
      <c r="AH79" s="613">
        <v>0</v>
      </c>
      <c r="AI79" s="613">
        <v>35687395</v>
      </c>
      <c r="AJ79" s="613">
        <v>0</v>
      </c>
      <c r="AK79" s="616">
        <v>0</v>
      </c>
      <c r="AL79" s="613">
        <v>0</v>
      </c>
      <c r="AM79" s="613">
        <v>0</v>
      </c>
      <c r="AN79" s="613"/>
      <c r="AO79" s="613">
        <v>35687395</v>
      </c>
      <c r="AP79" s="613">
        <v>0</v>
      </c>
      <c r="AQ79" s="613">
        <v>270044460</v>
      </c>
      <c r="AR79" s="613">
        <v>0</v>
      </c>
      <c r="AS79" s="616">
        <v>0</v>
      </c>
      <c r="AT79" s="613">
        <v>0</v>
      </c>
      <c r="AU79" s="613">
        <v>0</v>
      </c>
      <c r="AV79" s="613"/>
      <c r="AW79" s="613">
        <v>270044460</v>
      </c>
      <c r="AX79" s="613">
        <v>0</v>
      </c>
      <c r="AY79" s="613">
        <v>60846056</v>
      </c>
      <c r="AZ79" s="613">
        <v>0</v>
      </c>
      <c r="BA79" s="616">
        <v>0</v>
      </c>
      <c r="BB79" s="613">
        <v>0</v>
      </c>
      <c r="BC79" s="613">
        <v>0</v>
      </c>
      <c r="BD79" s="613"/>
      <c r="BE79" s="613">
        <v>60846056</v>
      </c>
      <c r="BF79" s="613">
        <v>0</v>
      </c>
      <c r="BG79" s="613">
        <v>0</v>
      </c>
      <c r="BH79" s="613">
        <v>0</v>
      </c>
      <c r="BI79" s="616">
        <v>0</v>
      </c>
      <c r="BJ79" s="613">
        <v>0</v>
      </c>
      <c r="BK79" s="613">
        <v>0</v>
      </c>
      <c r="BL79" s="613"/>
      <c r="BM79" s="613">
        <v>0</v>
      </c>
      <c r="BN79" s="613">
        <v>0</v>
      </c>
      <c r="BO79" s="613">
        <v>0</v>
      </c>
      <c r="BP79" s="613">
        <v>0</v>
      </c>
      <c r="BQ79" s="616">
        <v>0</v>
      </c>
      <c r="BR79" s="613">
        <v>0</v>
      </c>
      <c r="BS79" s="613">
        <v>0</v>
      </c>
      <c r="BT79" s="613"/>
      <c r="BU79" s="613">
        <v>0</v>
      </c>
      <c r="BV79" s="613">
        <v>0</v>
      </c>
      <c r="BW79" s="613">
        <v>0</v>
      </c>
      <c r="BX79" s="613">
        <v>0</v>
      </c>
      <c r="BY79" s="616">
        <v>0</v>
      </c>
      <c r="BZ79" s="613">
        <v>0</v>
      </c>
      <c r="CA79" s="613">
        <v>0</v>
      </c>
      <c r="CB79" s="613"/>
      <c r="CC79" s="613">
        <v>0</v>
      </c>
      <c r="CD79" s="613">
        <v>0</v>
      </c>
      <c r="CE79" s="613">
        <v>0</v>
      </c>
      <c r="CF79" s="613">
        <v>0</v>
      </c>
      <c r="CG79" s="616">
        <v>0</v>
      </c>
      <c r="CH79" s="613">
        <v>0</v>
      </c>
      <c r="CI79" s="613">
        <v>0</v>
      </c>
      <c r="CJ79" s="613"/>
      <c r="CK79" s="613">
        <v>0</v>
      </c>
      <c r="CL79" s="613">
        <v>0</v>
      </c>
      <c r="CM79" s="613">
        <v>0</v>
      </c>
      <c r="CN79" s="613">
        <v>0</v>
      </c>
      <c r="CO79" s="616">
        <v>0</v>
      </c>
      <c r="CP79" s="613">
        <v>0</v>
      </c>
      <c r="CQ79" s="613">
        <v>0</v>
      </c>
      <c r="CR79" s="613"/>
      <c r="CS79" s="613">
        <v>0</v>
      </c>
      <c r="CT79" s="613">
        <v>0</v>
      </c>
      <c r="CU79" s="613">
        <v>0</v>
      </c>
      <c r="CV79" s="613">
        <v>0</v>
      </c>
      <c r="CW79" s="616">
        <v>0</v>
      </c>
      <c r="CX79" s="613">
        <v>0</v>
      </c>
      <c r="CY79" s="613">
        <v>0</v>
      </c>
      <c r="CZ79" s="613"/>
      <c r="DA79" s="613">
        <v>0</v>
      </c>
      <c r="DB79" s="613">
        <v>0</v>
      </c>
      <c r="DC79" s="613">
        <v>0</v>
      </c>
      <c r="DD79" s="613">
        <v>0</v>
      </c>
      <c r="DE79" s="616">
        <v>0</v>
      </c>
      <c r="DF79" s="613">
        <v>0</v>
      </c>
      <c r="DG79" s="613">
        <v>0</v>
      </c>
      <c r="DH79" s="613"/>
      <c r="DI79" s="613">
        <v>0</v>
      </c>
      <c r="DJ79" s="613">
        <v>0</v>
      </c>
      <c r="DK79" s="613">
        <v>0</v>
      </c>
      <c r="DL79" s="613">
        <v>0</v>
      </c>
      <c r="DM79" s="616">
        <v>0</v>
      </c>
      <c r="DN79" s="613">
        <v>0</v>
      </c>
      <c r="DO79" s="613">
        <v>0</v>
      </c>
      <c r="DP79" s="613"/>
      <c r="DQ79" s="613">
        <v>0</v>
      </c>
      <c r="DR79" s="613">
        <v>0</v>
      </c>
      <c r="DS79" s="613">
        <v>0</v>
      </c>
      <c r="DT79" s="613">
        <v>0</v>
      </c>
      <c r="DU79" s="616">
        <v>0</v>
      </c>
      <c r="DV79" s="613">
        <v>0</v>
      </c>
      <c r="DW79" s="613">
        <v>0</v>
      </c>
      <c r="DX79" s="613"/>
      <c r="DY79" s="613">
        <v>0</v>
      </c>
      <c r="DZ79" s="613">
        <v>0</v>
      </c>
      <c r="EA79" s="613">
        <v>0</v>
      </c>
      <c r="EB79" s="613">
        <v>0</v>
      </c>
      <c r="EC79" s="616">
        <v>0</v>
      </c>
      <c r="ED79" s="613">
        <v>0</v>
      </c>
      <c r="EE79" s="613">
        <v>0</v>
      </c>
      <c r="EF79" s="613"/>
      <c r="EG79" s="613">
        <v>0</v>
      </c>
      <c r="EH79" s="616">
        <v>0</v>
      </c>
      <c r="EI79" s="616">
        <v>0</v>
      </c>
      <c r="EJ79" s="616">
        <v>0</v>
      </c>
      <c r="EK79" s="616">
        <v>0</v>
      </c>
      <c r="EL79" s="616">
        <v>0</v>
      </c>
      <c r="EM79" s="616">
        <v>0</v>
      </c>
      <c r="EN79" s="616"/>
      <c r="EO79" s="616">
        <v>0</v>
      </c>
      <c r="EP79" s="616">
        <v>0</v>
      </c>
      <c r="EQ79" s="616">
        <v>0</v>
      </c>
      <c r="ER79" s="616">
        <v>0</v>
      </c>
      <c r="ES79" s="616">
        <v>0</v>
      </c>
      <c r="ET79" s="616">
        <v>0</v>
      </c>
      <c r="EU79" s="616">
        <v>0</v>
      </c>
      <c r="EV79" s="616"/>
      <c r="EW79" s="616">
        <v>0</v>
      </c>
      <c r="EX79" s="616">
        <v>0</v>
      </c>
      <c r="EY79" s="616">
        <v>0</v>
      </c>
      <c r="EZ79" s="616">
        <v>0</v>
      </c>
      <c r="FA79" s="616">
        <v>0</v>
      </c>
      <c r="FB79" s="616">
        <v>0</v>
      </c>
      <c r="FC79" s="616">
        <v>0</v>
      </c>
      <c r="FD79" s="616"/>
      <c r="FE79" s="616">
        <v>0</v>
      </c>
      <c r="FF79" s="616">
        <v>0</v>
      </c>
      <c r="FG79" s="616">
        <v>0</v>
      </c>
      <c r="FH79" s="616">
        <v>0</v>
      </c>
      <c r="FI79" s="616">
        <v>0</v>
      </c>
      <c r="FJ79" s="616">
        <v>0</v>
      </c>
      <c r="FK79" s="616">
        <v>0</v>
      </c>
      <c r="FL79" s="616"/>
      <c r="FM79" s="616">
        <v>0</v>
      </c>
      <c r="FN79" s="616">
        <v>0</v>
      </c>
      <c r="FO79" s="616">
        <v>0</v>
      </c>
      <c r="FP79" s="616">
        <v>0</v>
      </c>
      <c r="FQ79" s="616">
        <v>0</v>
      </c>
      <c r="FR79" s="616">
        <v>0</v>
      </c>
      <c r="FS79" s="616">
        <v>0</v>
      </c>
      <c r="FT79" s="616"/>
      <c r="FU79" s="616">
        <v>0</v>
      </c>
      <c r="FV79" s="616">
        <v>0</v>
      </c>
      <c r="FW79" s="616">
        <v>0</v>
      </c>
      <c r="FX79" s="616">
        <v>0</v>
      </c>
      <c r="FY79" s="616">
        <v>0</v>
      </c>
      <c r="FZ79" s="616">
        <v>0</v>
      </c>
      <c r="GA79" s="616">
        <v>0</v>
      </c>
      <c r="GB79" s="616"/>
      <c r="GC79" s="616">
        <v>0</v>
      </c>
      <c r="GD79" s="616">
        <v>0</v>
      </c>
      <c r="GE79" s="616">
        <v>0</v>
      </c>
      <c r="GF79" s="616">
        <v>0</v>
      </c>
      <c r="GG79" s="616">
        <v>0</v>
      </c>
      <c r="GH79" s="616">
        <v>0</v>
      </c>
      <c r="GI79" s="616">
        <v>0</v>
      </c>
      <c r="GJ79" s="616"/>
      <c r="GK79" s="616">
        <v>0</v>
      </c>
      <c r="GL79" s="616">
        <v>0</v>
      </c>
      <c r="GM79" s="616">
        <v>0</v>
      </c>
      <c r="GN79" s="616">
        <v>0</v>
      </c>
      <c r="GO79" s="616">
        <v>0</v>
      </c>
      <c r="GP79" s="616">
        <v>0</v>
      </c>
      <c r="GQ79" s="616">
        <v>0</v>
      </c>
      <c r="GR79" s="616"/>
      <c r="GS79" s="616">
        <v>0</v>
      </c>
      <c r="GT79" s="616">
        <v>0</v>
      </c>
      <c r="GU79" s="616">
        <v>0</v>
      </c>
      <c r="GV79" s="616">
        <v>0</v>
      </c>
      <c r="GW79" s="616">
        <v>0</v>
      </c>
      <c r="GX79" s="616">
        <v>0</v>
      </c>
      <c r="GY79" s="616">
        <v>0</v>
      </c>
      <c r="GZ79" s="616"/>
      <c r="HA79" s="616">
        <v>0</v>
      </c>
      <c r="HB79" s="616">
        <v>0</v>
      </c>
      <c r="HC79" s="616">
        <v>0</v>
      </c>
      <c r="HD79" s="616">
        <v>0</v>
      </c>
      <c r="HE79" s="616">
        <v>0</v>
      </c>
      <c r="HF79" s="616">
        <v>0</v>
      </c>
      <c r="HG79" s="616">
        <v>0</v>
      </c>
      <c r="HH79" s="616"/>
      <c r="HI79" s="616">
        <v>0</v>
      </c>
      <c r="HJ79" s="616">
        <v>17289023225</v>
      </c>
      <c r="HK79" s="616">
        <v>0</v>
      </c>
      <c r="HL79" s="616">
        <v>0</v>
      </c>
      <c r="HM79" s="616">
        <v>0</v>
      </c>
      <c r="HN79" s="616">
        <v>0</v>
      </c>
      <c r="HO79" s="616">
        <v>0</v>
      </c>
      <c r="HP79" s="616"/>
      <c r="HQ79" s="616">
        <v>-17289023225</v>
      </c>
      <c r="HR79" s="613">
        <v>17289023225</v>
      </c>
      <c r="HS79" s="613">
        <v>406577911</v>
      </c>
      <c r="HT79" s="613">
        <v>0</v>
      </c>
      <c r="HU79" s="613">
        <v>0</v>
      </c>
      <c r="HV79" s="613">
        <v>0</v>
      </c>
      <c r="HW79" s="613">
        <v>0</v>
      </c>
      <c r="HX79" s="613"/>
      <c r="HY79" s="616">
        <v>-16882445314</v>
      </c>
      <c r="HZ79" s="613">
        <v>17289023225</v>
      </c>
      <c r="IA79" s="613">
        <v>18626156100</v>
      </c>
      <c r="IB79" s="613">
        <v>0</v>
      </c>
      <c r="IC79" s="613">
        <v>0</v>
      </c>
      <c r="ID79" s="613">
        <v>0</v>
      </c>
      <c r="IE79" s="613">
        <v>0</v>
      </c>
      <c r="IF79" s="613"/>
      <c r="IG79" s="613">
        <v>1337132875</v>
      </c>
    </row>
    <row r="80" spans="1:241" s="5" customFormat="1" ht="15" hidden="1" customHeight="1" x14ac:dyDescent="0.25">
      <c r="A80" s="35" t="s">
        <v>343</v>
      </c>
      <c r="B80" s="551"/>
      <c r="C80" s="551"/>
      <c r="D80" s="551"/>
      <c r="E80" s="566"/>
      <c r="F80" s="551"/>
      <c r="G80" s="551"/>
      <c r="H80" s="551"/>
      <c r="I80" s="551"/>
      <c r="J80" s="552"/>
      <c r="K80" s="552"/>
      <c r="L80" s="552"/>
      <c r="M80" s="566"/>
      <c r="N80" s="552"/>
      <c r="O80" s="552"/>
      <c r="P80" s="552"/>
      <c r="Q80" s="552"/>
      <c r="R80" s="552"/>
      <c r="S80" s="552"/>
      <c r="T80" s="552"/>
      <c r="U80" s="566"/>
      <c r="V80" s="552"/>
      <c r="W80" s="552"/>
      <c r="X80" s="552"/>
      <c r="Y80" s="552"/>
      <c r="Z80" s="552"/>
      <c r="AA80" s="552"/>
      <c r="AB80" s="552"/>
      <c r="AC80" s="566"/>
      <c r="AD80" s="552"/>
      <c r="AE80" s="552"/>
      <c r="AF80" s="552"/>
      <c r="AG80" s="552"/>
      <c r="AH80" s="552"/>
      <c r="AI80" s="552"/>
      <c r="AJ80" s="552"/>
      <c r="AK80" s="566"/>
      <c r="AL80" s="552"/>
      <c r="AM80" s="552"/>
      <c r="AN80" s="552"/>
      <c r="AO80" s="552"/>
      <c r="AP80" s="552"/>
      <c r="AQ80" s="552"/>
      <c r="AR80" s="552"/>
      <c r="AS80" s="566"/>
      <c r="AT80" s="552"/>
      <c r="AU80" s="552"/>
      <c r="AV80" s="552"/>
      <c r="AW80" s="552"/>
      <c r="AX80" s="552"/>
      <c r="AY80" s="552"/>
      <c r="AZ80" s="552"/>
      <c r="BA80" s="566"/>
      <c r="BB80" s="552"/>
      <c r="BC80" s="552"/>
      <c r="BD80" s="552"/>
      <c r="BE80" s="552"/>
      <c r="BF80" s="552"/>
      <c r="BG80" s="552"/>
      <c r="BH80" s="552"/>
      <c r="BI80" s="566"/>
      <c r="BJ80" s="552"/>
      <c r="BK80" s="552"/>
      <c r="BL80" s="552"/>
      <c r="BM80" s="552"/>
      <c r="BN80" s="552"/>
      <c r="BO80" s="552"/>
      <c r="BP80" s="552"/>
      <c r="BQ80" s="566"/>
      <c r="BR80" s="552"/>
      <c r="BS80" s="552"/>
      <c r="BT80" s="552"/>
      <c r="BU80" s="552"/>
      <c r="BV80" s="552"/>
      <c r="BW80" s="552"/>
      <c r="BX80" s="552"/>
      <c r="BY80" s="566"/>
      <c r="BZ80" s="552"/>
      <c r="CA80" s="552"/>
      <c r="CB80" s="552"/>
      <c r="CC80" s="552"/>
      <c r="CD80" s="552"/>
      <c r="CE80" s="552"/>
      <c r="CF80" s="552"/>
      <c r="CG80" s="566"/>
      <c r="CH80" s="552"/>
      <c r="CI80" s="552"/>
      <c r="CJ80" s="552"/>
      <c r="CK80" s="552"/>
      <c r="CL80" s="552"/>
      <c r="CM80" s="552"/>
      <c r="CN80" s="552"/>
      <c r="CO80" s="566"/>
      <c r="CP80" s="552"/>
      <c r="CQ80" s="552"/>
      <c r="CR80" s="552"/>
      <c r="CS80" s="552"/>
      <c r="CT80" s="552"/>
      <c r="CU80" s="552"/>
      <c r="CV80" s="552"/>
      <c r="CW80" s="566"/>
      <c r="CX80" s="552"/>
      <c r="CY80" s="552"/>
      <c r="CZ80" s="552"/>
      <c r="DA80" s="552"/>
      <c r="DB80" s="552"/>
      <c r="DC80" s="552"/>
      <c r="DD80" s="552"/>
      <c r="DE80" s="566"/>
      <c r="DF80" s="552"/>
      <c r="DG80" s="552"/>
      <c r="DH80" s="552"/>
      <c r="DI80" s="552"/>
      <c r="DJ80" s="552"/>
      <c r="DK80" s="552"/>
      <c r="DL80" s="552"/>
      <c r="DM80" s="566"/>
      <c r="DN80" s="552"/>
      <c r="DO80" s="552"/>
      <c r="DP80" s="552"/>
      <c r="DQ80" s="552"/>
      <c r="DR80" s="552"/>
      <c r="DS80" s="552"/>
      <c r="DT80" s="552"/>
      <c r="DU80" s="566"/>
      <c r="DV80" s="552"/>
      <c r="DW80" s="552"/>
      <c r="DX80" s="552"/>
      <c r="DY80" s="552"/>
      <c r="DZ80" s="552"/>
      <c r="EA80" s="552"/>
      <c r="EB80" s="552"/>
      <c r="EC80" s="566"/>
      <c r="ED80" s="552"/>
      <c r="EE80" s="552"/>
      <c r="EF80" s="552"/>
      <c r="EG80" s="552"/>
      <c r="EH80" s="536"/>
      <c r="EI80" s="551"/>
      <c r="EJ80" s="551"/>
      <c r="EK80" s="566"/>
      <c r="EL80" s="551"/>
      <c r="EM80" s="551"/>
      <c r="EN80" s="551"/>
      <c r="EO80" s="551"/>
      <c r="EP80" s="536"/>
      <c r="EQ80" s="551"/>
      <c r="ER80" s="551"/>
      <c r="ES80" s="566"/>
      <c r="ET80" s="551"/>
      <c r="EU80" s="551"/>
      <c r="EV80" s="551"/>
      <c r="EW80" s="551"/>
      <c r="EX80" s="536"/>
      <c r="EY80" s="551"/>
      <c r="EZ80" s="551"/>
      <c r="FA80" s="566"/>
      <c r="FB80" s="551"/>
      <c r="FC80" s="551"/>
      <c r="FD80" s="551"/>
      <c r="FE80" s="551"/>
      <c r="FF80" s="536"/>
      <c r="FG80" s="551"/>
      <c r="FH80" s="551"/>
      <c r="FI80" s="566"/>
      <c r="FJ80" s="551"/>
      <c r="FK80" s="551"/>
      <c r="FL80" s="551"/>
      <c r="FM80" s="551"/>
      <c r="FN80" s="536"/>
      <c r="FO80" s="551"/>
      <c r="FP80" s="551"/>
      <c r="FQ80" s="566"/>
      <c r="FR80" s="551"/>
      <c r="FS80" s="551"/>
      <c r="FT80" s="551"/>
      <c r="FU80" s="551"/>
      <c r="FV80" s="536"/>
      <c r="FW80" s="551"/>
      <c r="FX80" s="551"/>
      <c r="FY80" s="566"/>
      <c r="FZ80" s="551"/>
      <c r="GA80" s="551"/>
      <c r="GB80" s="551"/>
      <c r="GC80" s="551"/>
      <c r="GD80" s="536"/>
      <c r="GE80" s="551"/>
      <c r="GF80" s="551"/>
      <c r="GG80" s="566"/>
      <c r="GH80" s="551"/>
      <c r="GI80" s="551"/>
      <c r="GJ80" s="551"/>
      <c r="GK80" s="551"/>
      <c r="GL80" s="536"/>
      <c r="GM80" s="551"/>
      <c r="GN80" s="551"/>
      <c r="GO80" s="566"/>
      <c r="GP80" s="551"/>
      <c r="GQ80" s="551"/>
      <c r="GR80" s="551"/>
      <c r="GS80" s="551"/>
      <c r="GT80" s="536"/>
      <c r="GU80" s="551"/>
      <c r="GV80" s="551"/>
      <c r="GW80" s="566"/>
      <c r="GX80" s="551"/>
      <c r="GY80" s="551"/>
      <c r="GZ80" s="551"/>
      <c r="HA80" s="551"/>
      <c r="HB80" s="536"/>
      <c r="HC80" s="551"/>
      <c r="HD80" s="551"/>
      <c r="HE80" s="566"/>
      <c r="HF80" s="551"/>
      <c r="HG80" s="551"/>
      <c r="HH80" s="551"/>
      <c r="HI80" s="551"/>
      <c r="HJ80" s="536"/>
      <c r="HK80" s="551"/>
      <c r="HL80" s="551"/>
      <c r="HM80" s="566"/>
      <c r="HN80" s="551"/>
      <c r="HO80" s="551"/>
      <c r="HP80" s="551"/>
      <c r="HQ80" s="551"/>
      <c r="HR80" s="559"/>
      <c r="HS80" s="559"/>
      <c r="HT80" s="559"/>
      <c r="HU80" s="559"/>
      <c r="HV80" s="559"/>
      <c r="HW80" s="559"/>
      <c r="HX80" s="559"/>
      <c r="HY80" s="551"/>
      <c r="HZ80" s="559"/>
      <c r="IA80" s="559"/>
      <c r="IB80" s="559"/>
      <c r="IC80" s="559"/>
      <c r="ID80" s="559"/>
      <c r="IE80" s="559"/>
      <c r="IF80" s="559"/>
      <c r="IG80" s="615"/>
    </row>
    <row r="81" spans="1:241" s="5" customFormat="1" ht="15" hidden="1" customHeight="1" x14ac:dyDescent="0.25">
      <c r="A81" s="33" t="s">
        <v>430</v>
      </c>
      <c r="B81" s="551"/>
      <c r="C81" s="551"/>
      <c r="D81" s="551"/>
      <c r="E81" s="566"/>
      <c r="F81" s="551">
        <v>0</v>
      </c>
      <c r="G81" s="551"/>
      <c r="H81" s="551"/>
      <c r="I81" s="551"/>
      <c r="J81" s="552"/>
      <c r="K81" s="552"/>
      <c r="L81" s="552"/>
      <c r="M81" s="566"/>
      <c r="N81" s="552">
        <v>0</v>
      </c>
      <c r="O81" s="552"/>
      <c r="P81" s="552"/>
      <c r="Q81" s="552"/>
      <c r="R81" s="552"/>
      <c r="S81" s="552"/>
      <c r="T81" s="552"/>
      <c r="U81" s="566"/>
      <c r="V81" s="552">
        <v>0</v>
      </c>
      <c r="W81" s="552"/>
      <c r="X81" s="552"/>
      <c r="Y81" s="552"/>
      <c r="Z81" s="552"/>
      <c r="AA81" s="552"/>
      <c r="AB81" s="552"/>
      <c r="AC81" s="566"/>
      <c r="AD81" s="552">
        <v>0</v>
      </c>
      <c r="AE81" s="552"/>
      <c r="AF81" s="552"/>
      <c r="AG81" s="552"/>
      <c r="AH81" s="552"/>
      <c r="AI81" s="552"/>
      <c r="AJ81" s="552"/>
      <c r="AK81" s="566"/>
      <c r="AL81" s="552">
        <v>0</v>
      </c>
      <c r="AM81" s="552"/>
      <c r="AN81" s="552"/>
      <c r="AO81" s="552"/>
      <c r="AP81" s="552"/>
      <c r="AQ81" s="552"/>
      <c r="AR81" s="552"/>
      <c r="AS81" s="566"/>
      <c r="AT81" s="552">
        <v>0</v>
      </c>
      <c r="AU81" s="552"/>
      <c r="AV81" s="552"/>
      <c r="AW81" s="552"/>
      <c r="AX81" s="552"/>
      <c r="AY81" s="552"/>
      <c r="AZ81" s="552"/>
      <c r="BA81" s="566"/>
      <c r="BB81" s="552">
        <v>0</v>
      </c>
      <c r="BC81" s="552"/>
      <c r="BD81" s="552"/>
      <c r="BE81" s="552"/>
      <c r="BF81" s="552"/>
      <c r="BG81" s="552"/>
      <c r="BH81" s="552"/>
      <c r="BI81" s="566"/>
      <c r="BJ81" s="552">
        <v>0</v>
      </c>
      <c r="BK81" s="552"/>
      <c r="BL81" s="552"/>
      <c r="BM81" s="552"/>
      <c r="BN81" s="552"/>
      <c r="BO81" s="552"/>
      <c r="BP81" s="552"/>
      <c r="BQ81" s="566"/>
      <c r="BR81" s="552">
        <v>0</v>
      </c>
      <c r="BS81" s="552"/>
      <c r="BT81" s="552"/>
      <c r="BU81" s="552"/>
      <c r="BV81" s="552"/>
      <c r="BW81" s="552"/>
      <c r="BX81" s="552"/>
      <c r="BY81" s="566"/>
      <c r="BZ81" s="552">
        <v>0</v>
      </c>
      <c r="CA81" s="552"/>
      <c r="CB81" s="552"/>
      <c r="CC81" s="552"/>
      <c r="CD81" s="552"/>
      <c r="CE81" s="552"/>
      <c r="CF81" s="552"/>
      <c r="CG81" s="566"/>
      <c r="CH81" s="552">
        <v>0</v>
      </c>
      <c r="CI81" s="552"/>
      <c r="CJ81" s="552"/>
      <c r="CK81" s="552"/>
      <c r="CL81" s="552"/>
      <c r="CM81" s="552"/>
      <c r="CN81" s="552"/>
      <c r="CO81" s="566"/>
      <c r="CP81" s="552">
        <v>0</v>
      </c>
      <c r="CQ81" s="552"/>
      <c r="CR81" s="552"/>
      <c r="CS81" s="552"/>
      <c r="CT81" s="552"/>
      <c r="CU81" s="552"/>
      <c r="CV81" s="552"/>
      <c r="CW81" s="566"/>
      <c r="CX81" s="552">
        <v>0</v>
      </c>
      <c r="CY81" s="552"/>
      <c r="CZ81" s="552"/>
      <c r="DA81" s="552"/>
      <c r="DB81" s="552"/>
      <c r="DC81" s="552"/>
      <c r="DD81" s="552"/>
      <c r="DE81" s="566"/>
      <c r="DF81" s="552">
        <v>0</v>
      </c>
      <c r="DG81" s="552"/>
      <c r="DH81" s="552"/>
      <c r="DI81" s="552"/>
      <c r="DJ81" s="552"/>
      <c r="DK81" s="552"/>
      <c r="DL81" s="552"/>
      <c r="DM81" s="566"/>
      <c r="DN81" s="552">
        <v>0</v>
      </c>
      <c r="DO81" s="552"/>
      <c r="DP81" s="552"/>
      <c r="DQ81" s="552"/>
      <c r="DR81" s="552"/>
      <c r="DS81" s="552"/>
      <c r="DT81" s="552"/>
      <c r="DU81" s="566"/>
      <c r="DV81" s="552">
        <v>0</v>
      </c>
      <c r="DW81" s="552"/>
      <c r="DX81" s="552"/>
      <c r="DY81" s="552"/>
      <c r="DZ81" s="552"/>
      <c r="EA81" s="552"/>
      <c r="EB81" s="552"/>
      <c r="EC81" s="566"/>
      <c r="ED81" s="552">
        <v>0</v>
      </c>
      <c r="EE81" s="552"/>
      <c r="EF81" s="552"/>
      <c r="EG81" s="552"/>
      <c r="EH81" s="536"/>
      <c r="EI81" s="551"/>
      <c r="EJ81" s="551"/>
      <c r="EK81" s="566"/>
      <c r="EL81" s="551">
        <v>0</v>
      </c>
      <c r="EM81" s="551"/>
      <c r="EN81" s="551"/>
      <c r="EO81" s="551"/>
      <c r="EP81" s="536"/>
      <c r="EQ81" s="551"/>
      <c r="ER81" s="551"/>
      <c r="ES81" s="566"/>
      <c r="ET81" s="551">
        <v>0</v>
      </c>
      <c r="EU81" s="551"/>
      <c r="EV81" s="551"/>
      <c r="EW81" s="551"/>
      <c r="EX81" s="536"/>
      <c r="EY81" s="551"/>
      <c r="EZ81" s="551"/>
      <c r="FA81" s="566"/>
      <c r="FB81" s="551">
        <v>0</v>
      </c>
      <c r="FC81" s="551"/>
      <c r="FD81" s="551"/>
      <c r="FE81" s="551"/>
      <c r="FF81" s="536"/>
      <c r="FG81" s="551"/>
      <c r="FH81" s="551"/>
      <c r="FI81" s="566"/>
      <c r="FJ81" s="551">
        <v>0</v>
      </c>
      <c r="FK81" s="551"/>
      <c r="FL81" s="551"/>
      <c r="FM81" s="551"/>
      <c r="FN81" s="536"/>
      <c r="FO81" s="551"/>
      <c r="FP81" s="551"/>
      <c r="FQ81" s="566"/>
      <c r="FR81" s="551">
        <v>0</v>
      </c>
      <c r="FS81" s="551"/>
      <c r="FT81" s="551"/>
      <c r="FU81" s="551"/>
      <c r="FV81" s="536"/>
      <c r="FW81" s="551"/>
      <c r="FX81" s="551"/>
      <c r="FY81" s="566"/>
      <c r="FZ81" s="551">
        <v>0</v>
      </c>
      <c r="GA81" s="551"/>
      <c r="GB81" s="551"/>
      <c r="GC81" s="551"/>
      <c r="GD81" s="536"/>
      <c r="GE81" s="551"/>
      <c r="GF81" s="551"/>
      <c r="GG81" s="566"/>
      <c r="GH81" s="551">
        <v>0</v>
      </c>
      <c r="GI81" s="551"/>
      <c r="GJ81" s="551"/>
      <c r="GK81" s="551"/>
      <c r="GL81" s="536"/>
      <c r="GM81" s="551"/>
      <c r="GN81" s="551"/>
      <c r="GO81" s="566"/>
      <c r="GP81" s="551">
        <v>0</v>
      </c>
      <c r="GQ81" s="551"/>
      <c r="GR81" s="551"/>
      <c r="GS81" s="551"/>
      <c r="GT81" s="536"/>
      <c r="GU81" s="551"/>
      <c r="GV81" s="551"/>
      <c r="GW81" s="566"/>
      <c r="GX81" s="551">
        <v>0</v>
      </c>
      <c r="GY81" s="551"/>
      <c r="GZ81" s="551"/>
      <c r="HA81" s="551"/>
      <c r="HB81" s="536"/>
      <c r="HC81" s="551"/>
      <c r="HD81" s="551"/>
      <c r="HE81" s="566"/>
      <c r="HF81" s="551">
        <v>0</v>
      </c>
      <c r="HG81" s="551"/>
      <c r="HH81" s="551"/>
      <c r="HI81" s="551"/>
      <c r="HJ81" s="536"/>
      <c r="HK81" s="551"/>
      <c r="HL81" s="551"/>
      <c r="HM81" s="566"/>
      <c r="HN81" s="551">
        <v>0</v>
      </c>
      <c r="HO81" s="551"/>
      <c r="HP81" s="551"/>
      <c r="HQ81" s="551"/>
      <c r="HR81" s="559"/>
      <c r="HS81" s="559"/>
      <c r="HT81" s="559"/>
      <c r="HU81" s="559"/>
      <c r="HV81" s="559"/>
      <c r="HW81" s="559"/>
      <c r="HX81" s="559"/>
      <c r="HY81" s="551"/>
      <c r="HZ81" s="559"/>
      <c r="IA81" s="559"/>
      <c r="IB81" s="559"/>
      <c r="IC81" s="559"/>
      <c r="ID81" s="559"/>
      <c r="IE81" s="559"/>
      <c r="IF81" s="559"/>
      <c r="IG81" s="615"/>
    </row>
    <row r="82" spans="1:241" s="5" customFormat="1" ht="15" customHeight="1" x14ac:dyDescent="0.25">
      <c r="A82" s="33" t="s">
        <v>344</v>
      </c>
      <c r="B82" s="551"/>
      <c r="C82" s="551"/>
      <c r="D82" s="551"/>
      <c r="E82" s="566"/>
      <c r="F82" s="551">
        <v>0</v>
      </c>
      <c r="G82" s="551"/>
      <c r="H82" s="551"/>
      <c r="I82" s="574">
        <v>0</v>
      </c>
      <c r="J82" s="552"/>
      <c r="K82" s="552"/>
      <c r="L82" s="552"/>
      <c r="M82" s="566"/>
      <c r="N82" s="552">
        <v>0</v>
      </c>
      <c r="O82" s="552"/>
      <c r="P82" s="552"/>
      <c r="Q82" s="573">
        <v>0</v>
      </c>
      <c r="R82" s="552"/>
      <c r="S82" s="552"/>
      <c r="T82" s="552"/>
      <c r="U82" s="566"/>
      <c r="V82" s="552">
        <v>0</v>
      </c>
      <c r="W82" s="552"/>
      <c r="X82" s="552"/>
      <c r="Y82" s="573">
        <v>0</v>
      </c>
      <c r="Z82" s="552"/>
      <c r="AA82" s="552"/>
      <c r="AB82" s="552"/>
      <c r="AC82" s="566"/>
      <c r="AD82" s="552">
        <v>0</v>
      </c>
      <c r="AE82" s="552"/>
      <c r="AF82" s="552"/>
      <c r="AG82" s="573">
        <v>0</v>
      </c>
      <c r="AH82" s="552"/>
      <c r="AI82" s="552"/>
      <c r="AJ82" s="552"/>
      <c r="AK82" s="566"/>
      <c r="AL82" s="552">
        <v>0</v>
      </c>
      <c r="AM82" s="552"/>
      <c r="AN82" s="552"/>
      <c r="AO82" s="573">
        <v>0</v>
      </c>
      <c r="AP82" s="552"/>
      <c r="AQ82" s="552"/>
      <c r="AR82" s="552"/>
      <c r="AS82" s="566"/>
      <c r="AT82" s="552">
        <v>0</v>
      </c>
      <c r="AU82" s="552"/>
      <c r="AV82" s="552"/>
      <c r="AW82" s="573">
        <v>0</v>
      </c>
      <c r="AX82" s="552"/>
      <c r="AY82" s="552"/>
      <c r="AZ82" s="552"/>
      <c r="BA82" s="566"/>
      <c r="BB82" s="552">
        <v>0</v>
      </c>
      <c r="BC82" s="552"/>
      <c r="BD82" s="552"/>
      <c r="BE82" s="573">
        <v>0</v>
      </c>
      <c r="BF82" s="552"/>
      <c r="BG82" s="552"/>
      <c r="BH82" s="552"/>
      <c r="BI82" s="566"/>
      <c r="BJ82" s="552">
        <v>0</v>
      </c>
      <c r="BK82" s="552"/>
      <c r="BL82" s="552"/>
      <c r="BM82" s="573">
        <v>0</v>
      </c>
      <c r="BN82" s="552"/>
      <c r="BO82" s="552"/>
      <c r="BP82" s="552"/>
      <c r="BQ82" s="566"/>
      <c r="BR82" s="552">
        <v>0</v>
      </c>
      <c r="BS82" s="552"/>
      <c r="BT82" s="552"/>
      <c r="BU82" s="573">
        <v>0</v>
      </c>
      <c r="BV82" s="552"/>
      <c r="BW82" s="552"/>
      <c r="BX82" s="552"/>
      <c r="BY82" s="566"/>
      <c r="BZ82" s="552">
        <v>0</v>
      </c>
      <c r="CA82" s="552"/>
      <c r="CB82" s="552"/>
      <c r="CC82" s="573">
        <v>0</v>
      </c>
      <c r="CD82" s="552"/>
      <c r="CE82" s="552"/>
      <c r="CF82" s="552"/>
      <c r="CG82" s="566"/>
      <c r="CH82" s="552">
        <v>0</v>
      </c>
      <c r="CI82" s="552"/>
      <c r="CJ82" s="552"/>
      <c r="CK82" s="573">
        <v>0</v>
      </c>
      <c r="CL82" s="552"/>
      <c r="CM82" s="552"/>
      <c r="CN82" s="552"/>
      <c r="CO82" s="566"/>
      <c r="CP82" s="552">
        <v>0</v>
      </c>
      <c r="CQ82" s="552"/>
      <c r="CR82" s="552"/>
      <c r="CS82" s="573">
        <v>0</v>
      </c>
      <c r="CT82" s="552"/>
      <c r="CU82" s="552"/>
      <c r="CV82" s="552"/>
      <c r="CW82" s="566"/>
      <c r="CX82" s="552">
        <v>0</v>
      </c>
      <c r="CY82" s="552"/>
      <c r="CZ82" s="552"/>
      <c r="DA82" s="573">
        <v>0</v>
      </c>
      <c r="DB82" s="552"/>
      <c r="DC82" s="552"/>
      <c r="DD82" s="552"/>
      <c r="DE82" s="566"/>
      <c r="DF82" s="552">
        <v>0</v>
      </c>
      <c r="DG82" s="552"/>
      <c r="DH82" s="552"/>
      <c r="DI82" s="573">
        <v>0</v>
      </c>
      <c r="DJ82" s="552"/>
      <c r="DK82" s="552"/>
      <c r="DL82" s="552"/>
      <c r="DM82" s="566"/>
      <c r="DN82" s="552">
        <v>0</v>
      </c>
      <c r="DO82" s="552"/>
      <c r="DP82" s="552"/>
      <c r="DQ82" s="573">
        <v>0</v>
      </c>
      <c r="DR82" s="552"/>
      <c r="DS82" s="552"/>
      <c r="DT82" s="552"/>
      <c r="DU82" s="566"/>
      <c r="DV82" s="552">
        <v>0</v>
      </c>
      <c r="DW82" s="552"/>
      <c r="DX82" s="552"/>
      <c r="DY82" s="573">
        <v>0</v>
      </c>
      <c r="DZ82" s="552"/>
      <c r="EA82" s="552"/>
      <c r="EB82" s="552"/>
      <c r="EC82" s="566"/>
      <c r="ED82" s="552">
        <v>0</v>
      </c>
      <c r="EE82" s="552"/>
      <c r="EF82" s="552"/>
      <c r="EG82" s="573">
        <v>0</v>
      </c>
      <c r="EH82" s="536"/>
      <c r="EI82" s="551"/>
      <c r="EJ82" s="551"/>
      <c r="EK82" s="566"/>
      <c r="EL82" s="551">
        <v>0</v>
      </c>
      <c r="EM82" s="551"/>
      <c r="EN82" s="551"/>
      <c r="EO82" s="574">
        <v>0</v>
      </c>
      <c r="EP82" s="536"/>
      <c r="EQ82" s="551"/>
      <c r="ER82" s="551"/>
      <c r="ES82" s="566"/>
      <c r="ET82" s="551">
        <v>0</v>
      </c>
      <c r="EU82" s="551"/>
      <c r="EV82" s="551"/>
      <c r="EW82" s="574">
        <v>0</v>
      </c>
      <c r="EX82" s="536"/>
      <c r="EY82" s="551"/>
      <c r="EZ82" s="551"/>
      <c r="FA82" s="566"/>
      <c r="FB82" s="551">
        <v>0</v>
      </c>
      <c r="FC82" s="551"/>
      <c r="FD82" s="551"/>
      <c r="FE82" s="574">
        <v>0</v>
      </c>
      <c r="FF82" s="536"/>
      <c r="FG82" s="551"/>
      <c r="FH82" s="551"/>
      <c r="FI82" s="566"/>
      <c r="FJ82" s="551">
        <v>0</v>
      </c>
      <c r="FK82" s="551"/>
      <c r="FL82" s="551"/>
      <c r="FM82" s="574">
        <v>0</v>
      </c>
      <c r="FN82" s="536"/>
      <c r="FO82" s="551"/>
      <c r="FP82" s="551"/>
      <c r="FQ82" s="566"/>
      <c r="FR82" s="551">
        <v>0</v>
      </c>
      <c r="FS82" s="551"/>
      <c r="FT82" s="551"/>
      <c r="FU82" s="574">
        <v>0</v>
      </c>
      <c r="FV82" s="536"/>
      <c r="FW82" s="551"/>
      <c r="FX82" s="551"/>
      <c r="FY82" s="566"/>
      <c r="FZ82" s="551">
        <v>0</v>
      </c>
      <c r="GA82" s="551"/>
      <c r="GB82" s="551"/>
      <c r="GC82" s="574">
        <v>0</v>
      </c>
      <c r="GD82" s="536"/>
      <c r="GE82" s="551"/>
      <c r="GF82" s="551"/>
      <c r="GG82" s="566"/>
      <c r="GH82" s="551">
        <v>0</v>
      </c>
      <c r="GI82" s="551"/>
      <c r="GJ82" s="551"/>
      <c r="GK82" s="574">
        <v>0</v>
      </c>
      <c r="GL82" s="536"/>
      <c r="GM82" s="551"/>
      <c r="GN82" s="551"/>
      <c r="GO82" s="566"/>
      <c r="GP82" s="551">
        <v>0</v>
      </c>
      <c r="GQ82" s="551"/>
      <c r="GR82" s="551"/>
      <c r="GS82" s="574">
        <v>0</v>
      </c>
      <c r="GT82" s="536"/>
      <c r="GU82" s="551"/>
      <c r="GV82" s="551"/>
      <c r="GW82" s="566"/>
      <c r="GX82" s="551">
        <v>0</v>
      </c>
      <c r="GY82" s="551"/>
      <c r="GZ82" s="551"/>
      <c r="HA82" s="574">
        <v>0</v>
      </c>
      <c r="HB82" s="536"/>
      <c r="HC82" s="551"/>
      <c r="HD82" s="551"/>
      <c r="HE82" s="566"/>
      <c r="HF82" s="551">
        <v>0</v>
      </c>
      <c r="HG82" s="551"/>
      <c r="HH82" s="551"/>
      <c r="HI82" s="574">
        <v>0</v>
      </c>
      <c r="HJ82" s="536">
        <v>0</v>
      </c>
      <c r="HK82" s="551"/>
      <c r="HL82" s="551"/>
      <c r="HM82" s="566"/>
      <c r="HN82" s="551">
        <v>0</v>
      </c>
      <c r="HO82" s="551"/>
      <c r="HP82" s="551"/>
      <c r="HQ82" s="574">
        <v>0</v>
      </c>
      <c r="HR82" s="538">
        <v>0</v>
      </c>
      <c r="HS82" s="538">
        <v>0</v>
      </c>
      <c r="HT82" s="538">
        <v>0</v>
      </c>
      <c r="HU82" s="538">
        <v>0</v>
      </c>
      <c r="HV82" s="559">
        <v>0</v>
      </c>
      <c r="HW82" s="538">
        <v>0</v>
      </c>
      <c r="HX82" s="559"/>
      <c r="HY82" s="574">
        <v>0</v>
      </c>
      <c r="HZ82" s="634">
        <v>0</v>
      </c>
      <c r="IA82" s="634">
        <v>0</v>
      </c>
      <c r="IB82" s="634">
        <v>0</v>
      </c>
      <c r="IC82" s="609">
        <v>0</v>
      </c>
      <c r="ID82" s="634">
        <v>0</v>
      </c>
      <c r="IE82" s="634">
        <v>0</v>
      </c>
      <c r="IF82" s="559"/>
      <c r="IG82" s="598">
        <v>0</v>
      </c>
    </row>
    <row r="83" spans="1:241" s="5" customFormat="1" ht="15" customHeight="1" x14ac:dyDescent="0.25">
      <c r="A83" s="33" t="s">
        <v>345</v>
      </c>
      <c r="B83" s="551"/>
      <c r="C83" s="551"/>
      <c r="D83" s="551"/>
      <c r="E83" s="566"/>
      <c r="F83" s="551">
        <v>0</v>
      </c>
      <c r="G83" s="551"/>
      <c r="H83" s="551"/>
      <c r="I83" s="574">
        <v>0</v>
      </c>
      <c r="J83" s="552"/>
      <c r="K83" s="552"/>
      <c r="L83" s="552"/>
      <c r="M83" s="566"/>
      <c r="N83" s="552">
        <v>0</v>
      </c>
      <c r="O83" s="552"/>
      <c r="P83" s="552"/>
      <c r="Q83" s="573">
        <v>0</v>
      </c>
      <c r="R83" s="552"/>
      <c r="S83" s="552"/>
      <c r="T83" s="552"/>
      <c r="U83" s="566"/>
      <c r="V83" s="552">
        <v>0</v>
      </c>
      <c r="W83" s="552"/>
      <c r="X83" s="552"/>
      <c r="Y83" s="573">
        <v>0</v>
      </c>
      <c r="Z83" s="552"/>
      <c r="AA83" s="552"/>
      <c r="AB83" s="552"/>
      <c r="AC83" s="566"/>
      <c r="AD83" s="552">
        <v>0</v>
      </c>
      <c r="AE83" s="552"/>
      <c r="AF83" s="552"/>
      <c r="AG83" s="573">
        <v>0</v>
      </c>
      <c r="AH83" s="552"/>
      <c r="AI83" s="552"/>
      <c r="AJ83" s="552"/>
      <c r="AK83" s="566"/>
      <c r="AL83" s="552">
        <v>0</v>
      </c>
      <c r="AM83" s="552"/>
      <c r="AN83" s="552"/>
      <c r="AO83" s="573">
        <v>0</v>
      </c>
      <c r="AP83" s="552"/>
      <c r="AQ83" s="552"/>
      <c r="AR83" s="552"/>
      <c r="AS83" s="566"/>
      <c r="AT83" s="552">
        <v>0</v>
      </c>
      <c r="AU83" s="552"/>
      <c r="AV83" s="552"/>
      <c r="AW83" s="573">
        <v>0</v>
      </c>
      <c r="AX83" s="552"/>
      <c r="AY83" s="552"/>
      <c r="AZ83" s="552"/>
      <c r="BA83" s="566"/>
      <c r="BB83" s="552">
        <v>0</v>
      </c>
      <c r="BC83" s="552"/>
      <c r="BD83" s="552"/>
      <c r="BE83" s="573">
        <v>0</v>
      </c>
      <c r="BF83" s="552"/>
      <c r="BG83" s="552"/>
      <c r="BH83" s="552"/>
      <c r="BI83" s="566"/>
      <c r="BJ83" s="552">
        <v>0</v>
      </c>
      <c r="BK83" s="552"/>
      <c r="BL83" s="552"/>
      <c r="BM83" s="573">
        <v>0</v>
      </c>
      <c r="BN83" s="552"/>
      <c r="BO83" s="552"/>
      <c r="BP83" s="552"/>
      <c r="BQ83" s="566"/>
      <c r="BR83" s="552">
        <v>0</v>
      </c>
      <c r="BS83" s="552"/>
      <c r="BT83" s="552"/>
      <c r="BU83" s="573">
        <v>0</v>
      </c>
      <c r="BV83" s="552"/>
      <c r="BW83" s="552"/>
      <c r="BX83" s="552"/>
      <c r="BY83" s="566"/>
      <c r="BZ83" s="552">
        <v>0</v>
      </c>
      <c r="CA83" s="552"/>
      <c r="CB83" s="552"/>
      <c r="CC83" s="573">
        <v>0</v>
      </c>
      <c r="CD83" s="552"/>
      <c r="CE83" s="552"/>
      <c r="CF83" s="552"/>
      <c r="CG83" s="566"/>
      <c r="CH83" s="552">
        <v>0</v>
      </c>
      <c r="CI83" s="552"/>
      <c r="CJ83" s="552"/>
      <c r="CK83" s="573">
        <v>0</v>
      </c>
      <c r="CL83" s="552"/>
      <c r="CM83" s="552"/>
      <c r="CN83" s="552"/>
      <c r="CO83" s="566"/>
      <c r="CP83" s="552">
        <v>0</v>
      </c>
      <c r="CQ83" s="552"/>
      <c r="CR83" s="552"/>
      <c r="CS83" s="573">
        <v>0</v>
      </c>
      <c r="CT83" s="552"/>
      <c r="CU83" s="552"/>
      <c r="CV83" s="552"/>
      <c r="CW83" s="566"/>
      <c r="CX83" s="552">
        <v>0</v>
      </c>
      <c r="CY83" s="552"/>
      <c r="CZ83" s="552"/>
      <c r="DA83" s="573">
        <v>0</v>
      </c>
      <c r="DB83" s="552"/>
      <c r="DC83" s="552"/>
      <c r="DD83" s="552"/>
      <c r="DE83" s="566"/>
      <c r="DF83" s="552">
        <v>0</v>
      </c>
      <c r="DG83" s="552"/>
      <c r="DH83" s="552"/>
      <c r="DI83" s="573">
        <v>0</v>
      </c>
      <c r="DJ83" s="552"/>
      <c r="DK83" s="552"/>
      <c r="DL83" s="552"/>
      <c r="DM83" s="566"/>
      <c r="DN83" s="552">
        <v>0</v>
      </c>
      <c r="DO83" s="552"/>
      <c r="DP83" s="552"/>
      <c r="DQ83" s="573">
        <v>0</v>
      </c>
      <c r="DR83" s="552"/>
      <c r="DS83" s="552"/>
      <c r="DT83" s="552"/>
      <c r="DU83" s="566"/>
      <c r="DV83" s="552">
        <v>0</v>
      </c>
      <c r="DW83" s="552"/>
      <c r="DX83" s="552"/>
      <c r="DY83" s="573">
        <v>0</v>
      </c>
      <c r="DZ83" s="552"/>
      <c r="EA83" s="552"/>
      <c r="EB83" s="552"/>
      <c r="EC83" s="566"/>
      <c r="ED83" s="552">
        <v>0</v>
      </c>
      <c r="EE83" s="552"/>
      <c r="EF83" s="552"/>
      <c r="EG83" s="573">
        <v>0</v>
      </c>
      <c r="EH83" s="536"/>
      <c r="EI83" s="551"/>
      <c r="EJ83" s="551"/>
      <c r="EK83" s="566"/>
      <c r="EL83" s="551">
        <v>0</v>
      </c>
      <c r="EM83" s="551"/>
      <c r="EN83" s="551"/>
      <c r="EO83" s="574">
        <v>0</v>
      </c>
      <c r="EP83" s="536"/>
      <c r="EQ83" s="551"/>
      <c r="ER83" s="551"/>
      <c r="ES83" s="566"/>
      <c r="ET83" s="551">
        <v>0</v>
      </c>
      <c r="EU83" s="551"/>
      <c r="EV83" s="551"/>
      <c r="EW83" s="574">
        <v>0</v>
      </c>
      <c r="EX83" s="536"/>
      <c r="EY83" s="551"/>
      <c r="EZ83" s="551"/>
      <c r="FA83" s="566"/>
      <c r="FB83" s="551">
        <v>0</v>
      </c>
      <c r="FC83" s="551"/>
      <c r="FD83" s="551"/>
      <c r="FE83" s="574">
        <v>0</v>
      </c>
      <c r="FF83" s="536"/>
      <c r="FG83" s="551"/>
      <c r="FH83" s="551"/>
      <c r="FI83" s="566"/>
      <c r="FJ83" s="551">
        <v>0</v>
      </c>
      <c r="FK83" s="551"/>
      <c r="FL83" s="551"/>
      <c r="FM83" s="574">
        <v>0</v>
      </c>
      <c r="FN83" s="536"/>
      <c r="FO83" s="551"/>
      <c r="FP83" s="551"/>
      <c r="FQ83" s="566"/>
      <c r="FR83" s="551">
        <v>0</v>
      </c>
      <c r="FS83" s="551"/>
      <c r="FT83" s="551"/>
      <c r="FU83" s="574">
        <v>0</v>
      </c>
      <c r="FV83" s="536"/>
      <c r="FW83" s="551"/>
      <c r="FX83" s="551"/>
      <c r="FY83" s="566"/>
      <c r="FZ83" s="551">
        <v>0</v>
      </c>
      <c r="GA83" s="551"/>
      <c r="GB83" s="551"/>
      <c r="GC83" s="574">
        <v>0</v>
      </c>
      <c r="GD83" s="536"/>
      <c r="GE83" s="551"/>
      <c r="GF83" s="551"/>
      <c r="GG83" s="566"/>
      <c r="GH83" s="551">
        <v>0</v>
      </c>
      <c r="GI83" s="551"/>
      <c r="GJ83" s="551"/>
      <c r="GK83" s="574">
        <v>0</v>
      </c>
      <c r="GL83" s="536"/>
      <c r="GM83" s="551"/>
      <c r="GN83" s="551"/>
      <c r="GO83" s="566"/>
      <c r="GP83" s="551">
        <v>0</v>
      </c>
      <c r="GQ83" s="551"/>
      <c r="GR83" s="551"/>
      <c r="GS83" s="574">
        <v>0</v>
      </c>
      <c r="GT83" s="536"/>
      <c r="GU83" s="551"/>
      <c r="GV83" s="551"/>
      <c r="GW83" s="566"/>
      <c r="GX83" s="551">
        <v>0</v>
      </c>
      <c r="GY83" s="551"/>
      <c r="GZ83" s="551"/>
      <c r="HA83" s="574">
        <v>0</v>
      </c>
      <c r="HB83" s="536"/>
      <c r="HC83" s="551"/>
      <c r="HD83" s="551"/>
      <c r="HE83" s="566"/>
      <c r="HF83" s="551">
        <v>0</v>
      </c>
      <c r="HG83" s="551"/>
      <c r="HH83" s="551"/>
      <c r="HI83" s="574">
        <v>0</v>
      </c>
      <c r="HJ83" s="536">
        <v>0</v>
      </c>
      <c r="HK83" s="551"/>
      <c r="HL83" s="551"/>
      <c r="HM83" s="566"/>
      <c r="HN83" s="551">
        <v>0</v>
      </c>
      <c r="HO83" s="551"/>
      <c r="HP83" s="551"/>
      <c r="HQ83" s="574">
        <v>0</v>
      </c>
      <c r="HR83" s="538">
        <v>0</v>
      </c>
      <c r="HS83" s="538">
        <v>0</v>
      </c>
      <c r="HT83" s="538">
        <v>0</v>
      </c>
      <c r="HU83" s="538">
        <v>0</v>
      </c>
      <c r="HV83" s="559">
        <v>0</v>
      </c>
      <c r="HW83" s="538">
        <v>0</v>
      </c>
      <c r="HX83" s="559"/>
      <c r="HY83" s="574">
        <v>0</v>
      </c>
      <c r="HZ83" s="634">
        <v>0</v>
      </c>
      <c r="IA83" s="634">
        <v>0</v>
      </c>
      <c r="IB83" s="634">
        <v>0</v>
      </c>
      <c r="IC83" s="609">
        <v>0</v>
      </c>
      <c r="ID83" s="634">
        <v>0</v>
      </c>
      <c r="IE83" s="634">
        <v>0</v>
      </c>
      <c r="IF83" s="559"/>
      <c r="IG83" s="598">
        <v>0</v>
      </c>
    </row>
    <row r="84" spans="1:241" s="5" customFormat="1" ht="15" hidden="1" customHeight="1" x14ac:dyDescent="0.25">
      <c r="A84" s="33" t="s">
        <v>346</v>
      </c>
      <c r="B84" s="551"/>
      <c r="C84" s="551"/>
      <c r="D84" s="551"/>
      <c r="E84" s="566"/>
      <c r="F84" s="551"/>
      <c r="G84" s="551"/>
      <c r="H84" s="551"/>
      <c r="I84" s="551"/>
      <c r="J84" s="552"/>
      <c r="K84" s="552"/>
      <c r="L84" s="552"/>
      <c r="M84" s="566"/>
      <c r="N84" s="552"/>
      <c r="O84" s="552"/>
      <c r="P84" s="552"/>
      <c r="Q84" s="552"/>
      <c r="R84" s="552"/>
      <c r="S84" s="552"/>
      <c r="T84" s="552"/>
      <c r="U84" s="566"/>
      <c r="V84" s="552"/>
      <c r="W84" s="552"/>
      <c r="X84" s="552"/>
      <c r="Y84" s="552"/>
      <c r="Z84" s="552"/>
      <c r="AA84" s="552"/>
      <c r="AB84" s="552"/>
      <c r="AC84" s="566"/>
      <c r="AD84" s="552"/>
      <c r="AE84" s="552"/>
      <c r="AF84" s="552"/>
      <c r="AG84" s="552"/>
      <c r="AH84" s="552"/>
      <c r="AI84" s="552"/>
      <c r="AJ84" s="552"/>
      <c r="AK84" s="566"/>
      <c r="AL84" s="552"/>
      <c r="AM84" s="552"/>
      <c r="AN84" s="552"/>
      <c r="AO84" s="552"/>
      <c r="AP84" s="552"/>
      <c r="AQ84" s="552"/>
      <c r="AR84" s="552"/>
      <c r="AS84" s="566"/>
      <c r="AT84" s="552"/>
      <c r="AU84" s="552"/>
      <c r="AV84" s="552"/>
      <c r="AW84" s="552"/>
      <c r="AX84" s="552"/>
      <c r="AY84" s="552"/>
      <c r="AZ84" s="552"/>
      <c r="BA84" s="566"/>
      <c r="BB84" s="552"/>
      <c r="BC84" s="552"/>
      <c r="BD84" s="552"/>
      <c r="BE84" s="552"/>
      <c r="BF84" s="552"/>
      <c r="BG84" s="552"/>
      <c r="BH84" s="552"/>
      <c r="BI84" s="566"/>
      <c r="BJ84" s="552"/>
      <c r="BK84" s="552"/>
      <c r="BL84" s="552"/>
      <c r="BM84" s="552"/>
      <c r="BN84" s="552"/>
      <c r="BO84" s="552"/>
      <c r="BP84" s="552"/>
      <c r="BQ84" s="566"/>
      <c r="BR84" s="552"/>
      <c r="BS84" s="552"/>
      <c r="BT84" s="552"/>
      <c r="BU84" s="552"/>
      <c r="BV84" s="552"/>
      <c r="BW84" s="552"/>
      <c r="BX84" s="552"/>
      <c r="BY84" s="566"/>
      <c r="BZ84" s="552"/>
      <c r="CA84" s="552"/>
      <c r="CB84" s="552"/>
      <c r="CC84" s="552"/>
      <c r="CD84" s="552"/>
      <c r="CE84" s="552"/>
      <c r="CF84" s="552"/>
      <c r="CG84" s="566"/>
      <c r="CH84" s="552"/>
      <c r="CI84" s="552"/>
      <c r="CJ84" s="552"/>
      <c r="CK84" s="552"/>
      <c r="CL84" s="552"/>
      <c r="CM84" s="552"/>
      <c r="CN84" s="552"/>
      <c r="CO84" s="566"/>
      <c r="CP84" s="552"/>
      <c r="CQ84" s="552"/>
      <c r="CR84" s="552"/>
      <c r="CS84" s="552"/>
      <c r="CT84" s="552"/>
      <c r="CU84" s="552"/>
      <c r="CV84" s="552"/>
      <c r="CW84" s="566"/>
      <c r="CX84" s="552"/>
      <c r="CY84" s="552"/>
      <c r="CZ84" s="552"/>
      <c r="DA84" s="552"/>
      <c r="DB84" s="552"/>
      <c r="DC84" s="552"/>
      <c r="DD84" s="552"/>
      <c r="DE84" s="566"/>
      <c r="DF84" s="552"/>
      <c r="DG84" s="552"/>
      <c r="DH84" s="552"/>
      <c r="DI84" s="552"/>
      <c r="DJ84" s="552"/>
      <c r="DK84" s="552"/>
      <c r="DL84" s="552"/>
      <c r="DM84" s="566"/>
      <c r="DN84" s="552"/>
      <c r="DO84" s="552"/>
      <c r="DP84" s="552"/>
      <c r="DQ84" s="552"/>
      <c r="DR84" s="552"/>
      <c r="DS84" s="552"/>
      <c r="DT84" s="552"/>
      <c r="DU84" s="566"/>
      <c r="DV84" s="552"/>
      <c r="DW84" s="552"/>
      <c r="DX84" s="552"/>
      <c r="DY84" s="552"/>
      <c r="DZ84" s="552"/>
      <c r="EA84" s="552"/>
      <c r="EB84" s="552"/>
      <c r="EC84" s="566"/>
      <c r="ED84" s="552"/>
      <c r="EE84" s="552"/>
      <c r="EF84" s="552"/>
      <c r="EG84" s="552"/>
      <c r="EH84" s="536"/>
      <c r="EI84" s="551"/>
      <c r="EJ84" s="551"/>
      <c r="EK84" s="566"/>
      <c r="EL84" s="551"/>
      <c r="EM84" s="551"/>
      <c r="EN84" s="551"/>
      <c r="EO84" s="551"/>
      <c r="EP84" s="536"/>
      <c r="EQ84" s="551"/>
      <c r="ER84" s="551"/>
      <c r="ES84" s="566"/>
      <c r="ET84" s="551"/>
      <c r="EU84" s="551"/>
      <c r="EV84" s="551"/>
      <c r="EW84" s="551"/>
      <c r="EX84" s="536"/>
      <c r="EY84" s="551"/>
      <c r="EZ84" s="551"/>
      <c r="FA84" s="566"/>
      <c r="FB84" s="551"/>
      <c r="FC84" s="551"/>
      <c r="FD84" s="551"/>
      <c r="FE84" s="551"/>
      <c r="FF84" s="536"/>
      <c r="FG84" s="551"/>
      <c r="FH84" s="551"/>
      <c r="FI84" s="566"/>
      <c r="FJ84" s="551"/>
      <c r="FK84" s="551"/>
      <c r="FL84" s="551"/>
      <c r="FM84" s="551"/>
      <c r="FN84" s="536"/>
      <c r="FO84" s="551"/>
      <c r="FP84" s="551"/>
      <c r="FQ84" s="566"/>
      <c r="FR84" s="551"/>
      <c r="FS84" s="551"/>
      <c r="FT84" s="551"/>
      <c r="FU84" s="551"/>
      <c r="FV84" s="536"/>
      <c r="FW84" s="551"/>
      <c r="FX84" s="551"/>
      <c r="FY84" s="566"/>
      <c r="FZ84" s="551"/>
      <c r="GA84" s="551"/>
      <c r="GB84" s="551"/>
      <c r="GC84" s="551"/>
      <c r="GD84" s="536"/>
      <c r="GE84" s="551"/>
      <c r="GF84" s="551"/>
      <c r="GG84" s="566"/>
      <c r="GH84" s="551"/>
      <c r="GI84" s="551"/>
      <c r="GJ84" s="551"/>
      <c r="GK84" s="551"/>
      <c r="GL84" s="536"/>
      <c r="GM84" s="551"/>
      <c r="GN84" s="551"/>
      <c r="GO84" s="566"/>
      <c r="GP84" s="551"/>
      <c r="GQ84" s="551"/>
      <c r="GR84" s="551"/>
      <c r="GS84" s="551"/>
      <c r="GT84" s="536"/>
      <c r="GU84" s="551"/>
      <c r="GV84" s="551"/>
      <c r="GW84" s="566"/>
      <c r="GX84" s="551"/>
      <c r="GY84" s="551"/>
      <c r="GZ84" s="551"/>
      <c r="HA84" s="551"/>
      <c r="HB84" s="536"/>
      <c r="HC84" s="551"/>
      <c r="HD84" s="551"/>
      <c r="HE84" s="566"/>
      <c r="HF84" s="551"/>
      <c r="HG84" s="551"/>
      <c r="HH84" s="551"/>
      <c r="HI84" s="551"/>
      <c r="HJ84" s="536"/>
      <c r="HK84" s="551"/>
      <c r="HL84" s="551"/>
      <c r="HM84" s="566"/>
      <c r="HN84" s="551"/>
      <c r="HO84" s="551"/>
      <c r="HP84" s="551"/>
      <c r="HQ84" s="551"/>
      <c r="HR84" s="559">
        <v>0</v>
      </c>
      <c r="HS84" s="559">
        <v>0</v>
      </c>
      <c r="HT84" s="559">
        <v>0</v>
      </c>
      <c r="HU84" s="559">
        <v>0</v>
      </c>
      <c r="HV84" s="559"/>
      <c r="HW84" s="559">
        <v>0</v>
      </c>
      <c r="HX84" s="559"/>
      <c r="HY84" s="551"/>
      <c r="HZ84" s="559"/>
      <c r="IA84" s="559"/>
      <c r="IB84" s="559"/>
      <c r="IC84" s="609"/>
      <c r="ID84" s="559"/>
      <c r="IE84" s="559"/>
      <c r="IF84" s="559"/>
      <c r="IG84" s="615"/>
    </row>
    <row r="85" spans="1:241" s="5" customFormat="1" ht="15" customHeight="1" x14ac:dyDescent="0.25">
      <c r="A85" s="33" t="s">
        <v>1185</v>
      </c>
      <c r="B85" s="551"/>
      <c r="C85" s="551"/>
      <c r="D85" s="551"/>
      <c r="E85" s="566"/>
      <c r="F85" s="551">
        <v>0</v>
      </c>
      <c r="G85" s="551"/>
      <c r="H85" s="551"/>
      <c r="I85" s="574">
        <v>0</v>
      </c>
      <c r="J85" s="552"/>
      <c r="K85" s="552"/>
      <c r="L85" s="552"/>
      <c r="M85" s="566"/>
      <c r="N85" s="552">
        <v>0</v>
      </c>
      <c r="O85" s="552"/>
      <c r="P85" s="552"/>
      <c r="Q85" s="573">
        <v>0</v>
      </c>
      <c r="R85" s="552"/>
      <c r="S85" s="552"/>
      <c r="T85" s="552"/>
      <c r="U85" s="566"/>
      <c r="V85" s="552">
        <v>0</v>
      </c>
      <c r="W85" s="552"/>
      <c r="X85" s="552"/>
      <c r="Y85" s="573">
        <v>0</v>
      </c>
      <c r="Z85" s="552"/>
      <c r="AA85" s="552"/>
      <c r="AB85" s="552"/>
      <c r="AC85" s="566"/>
      <c r="AD85" s="552">
        <v>0</v>
      </c>
      <c r="AE85" s="552"/>
      <c r="AF85" s="552"/>
      <c r="AG85" s="573">
        <v>0</v>
      </c>
      <c r="AH85" s="552"/>
      <c r="AI85" s="552"/>
      <c r="AJ85" s="552"/>
      <c r="AK85" s="566"/>
      <c r="AL85" s="552">
        <v>0</v>
      </c>
      <c r="AM85" s="552"/>
      <c r="AN85" s="552"/>
      <c r="AO85" s="573">
        <v>0</v>
      </c>
      <c r="AP85" s="552"/>
      <c r="AQ85" s="552"/>
      <c r="AR85" s="552"/>
      <c r="AS85" s="566"/>
      <c r="AT85" s="552">
        <v>0</v>
      </c>
      <c r="AU85" s="552"/>
      <c r="AV85" s="552"/>
      <c r="AW85" s="573">
        <v>0</v>
      </c>
      <c r="AX85" s="552"/>
      <c r="AY85" s="552"/>
      <c r="AZ85" s="552"/>
      <c r="BA85" s="566"/>
      <c r="BB85" s="552">
        <v>0</v>
      </c>
      <c r="BC85" s="552"/>
      <c r="BD85" s="552"/>
      <c r="BE85" s="573">
        <v>0</v>
      </c>
      <c r="BF85" s="552"/>
      <c r="BG85" s="552"/>
      <c r="BH85" s="552"/>
      <c r="BI85" s="566"/>
      <c r="BJ85" s="552">
        <v>0</v>
      </c>
      <c r="BK85" s="552"/>
      <c r="BL85" s="552"/>
      <c r="BM85" s="573">
        <v>0</v>
      </c>
      <c r="BN85" s="552"/>
      <c r="BO85" s="552"/>
      <c r="BP85" s="552"/>
      <c r="BQ85" s="566"/>
      <c r="BR85" s="552">
        <v>0</v>
      </c>
      <c r="BS85" s="552"/>
      <c r="BT85" s="552"/>
      <c r="BU85" s="573">
        <v>0</v>
      </c>
      <c r="BV85" s="552"/>
      <c r="BW85" s="552"/>
      <c r="BX85" s="552"/>
      <c r="BY85" s="566"/>
      <c r="BZ85" s="552">
        <v>0</v>
      </c>
      <c r="CA85" s="552"/>
      <c r="CB85" s="552"/>
      <c r="CC85" s="573">
        <v>0</v>
      </c>
      <c r="CD85" s="552"/>
      <c r="CE85" s="552"/>
      <c r="CF85" s="552"/>
      <c r="CG85" s="566"/>
      <c r="CH85" s="552">
        <v>0</v>
      </c>
      <c r="CI85" s="552"/>
      <c r="CJ85" s="552"/>
      <c r="CK85" s="573">
        <v>0</v>
      </c>
      <c r="CL85" s="552"/>
      <c r="CM85" s="552"/>
      <c r="CN85" s="552"/>
      <c r="CO85" s="566"/>
      <c r="CP85" s="552">
        <v>0</v>
      </c>
      <c r="CQ85" s="552"/>
      <c r="CR85" s="552"/>
      <c r="CS85" s="573">
        <v>0</v>
      </c>
      <c r="CT85" s="552"/>
      <c r="CU85" s="552"/>
      <c r="CV85" s="552"/>
      <c r="CW85" s="566"/>
      <c r="CX85" s="552">
        <v>0</v>
      </c>
      <c r="CY85" s="552"/>
      <c r="CZ85" s="552"/>
      <c r="DA85" s="573">
        <v>0</v>
      </c>
      <c r="DB85" s="552"/>
      <c r="DC85" s="552"/>
      <c r="DD85" s="552"/>
      <c r="DE85" s="566"/>
      <c r="DF85" s="552">
        <v>0</v>
      </c>
      <c r="DG85" s="552"/>
      <c r="DH85" s="552"/>
      <c r="DI85" s="573">
        <v>0</v>
      </c>
      <c r="DJ85" s="552"/>
      <c r="DK85" s="552"/>
      <c r="DL85" s="552"/>
      <c r="DM85" s="566"/>
      <c r="DN85" s="552">
        <v>0</v>
      </c>
      <c r="DO85" s="552"/>
      <c r="DP85" s="552"/>
      <c r="DQ85" s="573">
        <v>0</v>
      </c>
      <c r="DR85" s="552"/>
      <c r="DS85" s="552"/>
      <c r="DT85" s="552"/>
      <c r="DU85" s="566"/>
      <c r="DV85" s="552">
        <v>0</v>
      </c>
      <c r="DW85" s="552"/>
      <c r="DX85" s="552"/>
      <c r="DY85" s="573">
        <v>0</v>
      </c>
      <c r="DZ85" s="552"/>
      <c r="EA85" s="552"/>
      <c r="EB85" s="552"/>
      <c r="EC85" s="566"/>
      <c r="ED85" s="552">
        <v>0</v>
      </c>
      <c r="EE85" s="552"/>
      <c r="EF85" s="552"/>
      <c r="EG85" s="573">
        <v>0</v>
      </c>
      <c r="EH85" s="536"/>
      <c r="EI85" s="551"/>
      <c r="EJ85" s="551"/>
      <c r="EK85" s="566"/>
      <c r="EL85" s="551">
        <v>0</v>
      </c>
      <c r="EM85" s="551"/>
      <c r="EN85" s="551"/>
      <c r="EO85" s="574">
        <v>0</v>
      </c>
      <c r="EP85" s="536"/>
      <c r="EQ85" s="551"/>
      <c r="ER85" s="551"/>
      <c r="ES85" s="566"/>
      <c r="ET85" s="551">
        <v>0</v>
      </c>
      <c r="EU85" s="551"/>
      <c r="EV85" s="551"/>
      <c r="EW85" s="574">
        <v>0</v>
      </c>
      <c r="EX85" s="536"/>
      <c r="EY85" s="551"/>
      <c r="EZ85" s="551"/>
      <c r="FA85" s="566"/>
      <c r="FB85" s="551">
        <v>0</v>
      </c>
      <c r="FC85" s="551"/>
      <c r="FD85" s="551"/>
      <c r="FE85" s="574">
        <v>0</v>
      </c>
      <c r="FF85" s="536"/>
      <c r="FG85" s="551"/>
      <c r="FH85" s="551"/>
      <c r="FI85" s="566"/>
      <c r="FJ85" s="551">
        <v>0</v>
      </c>
      <c r="FK85" s="551"/>
      <c r="FL85" s="551"/>
      <c r="FM85" s="574">
        <v>0</v>
      </c>
      <c r="FN85" s="536"/>
      <c r="FO85" s="551"/>
      <c r="FP85" s="551"/>
      <c r="FQ85" s="566"/>
      <c r="FR85" s="551">
        <v>0</v>
      </c>
      <c r="FS85" s="551"/>
      <c r="FT85" s="551"/>
      <c r="FU85" s="574">
        <v>0</v>
      </c>
      <c r="FV85" s="536"/>
      <c r="FW85" s="551"/>
      <c r="FX85" s="551"/>
      <c r="FY85" s="566"/>
      <c r="FZ85" s="551">
        <v>0</v>
      </c>
      <c r="GA85" s="551"/>
      <c r="GB85" s="551"/>
      <c r="GC85" s="574">
        <v>0</v>
      </c>
      <c r="GD85" s="536"/>
      <c r="GE85" s="551"/>
      <c r="GF85" s="551"/>
      <c r="GG85" s="566"/>
      <c r="GH85" s="551">
        <v>0</v>
      </c>
      <c r="GI85" s="551"/>
      <c r="GJ85" s="551"/>
      <c r="GK85" s="574">
        <v>0</v>
      </c>
      <c r="GL85" s="536"/>
      <c r="GM85" s="551"/>
      <c r="GN85" s="551"/>
      <c r="GO85" s="566"/>
      <c r="GP85" s="551">
        <v>0</v>
      </c>
      <c r="GQ85" s="551"/>
      <c r="GR85" s="551"/>
      <c r="GS85" s="574">
        <v>0</v>
      </c>
      <c r="GT85" s="536"/>
      <c r="GU85" s="551"/>
      <c r="GV85" s="551"/>
      <c r="GW85" s="566"/>
      <c r="GX85" s="551">
        <v>0</v>
      </c>
      <c r="GY85" s="551"/>
      <c r="GZ85" s="551"/>
      <c r="HA85" s="574">
        <v>0</v>
      </c>
      <c r="HB85" s="536"/>
      <c r="HC85" s="551"/>
      <c r="HD85" s="551"/>
      <c r="HE85" s="566"/>
      <c r="HF85" s="551">
        <v>0</v>
      </c>
      <c r="HG85" s="551"/>
      <c r="HH85" s="551"/>
      <c r="HI85" s="574">
        <v>0</v>
      </c>
      <c r="HJ85" s="536">
        <v>4117832424</v>
      </c>
      <c r="HK85" s="551"/>
      <c r="HL85" s="551"/>
      <c r="HM85" s="566"/>
      <c r="HN85" s="551">
        <v>0</v>
      </c>
      <c r="HO85" s="551"/>
      <c r="HP85" s="551"/>
      <c r="HQ85" s="574">
        <v>-4117832424</v>
      </c>
      <c r="HR85" s="538">
        <v>4117832424</v>
      </c>
      <c r="HS85" s="538">
        <v>0</v>
      </c>
      <c r="HT85" s="538">
        <v>0</v>
      </c>
      <c r="HU85" s="538">
        <v>0</v>
      </c>
      <c r="HV85" s="559">
        <v>0</v>
      </c>
      <c r="HW85" s="538">
        <v>0</v>
      </c>
      <c r="HX85" s="559"/>
      <c r="HY85" s="574">
        <v>-4117832424</v>
      </c>
      <c r="HZ85" s="634">
        <v>4117832424</v>
      </c>
      <c r="IA85" s="634">
        <v>0</v>
      </c>
      <c r="IB85" s="634">
        <v>0</v>
      </c>
      <c r="IC85" s="609">
        <v>0</v>
      </c>
      <c r="ID85" s="634">
        <v>0</v>
      </c>
      <c r="IE85" s="634">
        <v>0</v>
      </c>
      <c r="IF85" s="559"/>
      <c r="IG85" s="598">
        <v>-4117832424</v>
      </c>
    </row>
    <row r="86" spans="1:241" s="5" customFormat="1" ht="15" hidden="1" customHeight="1" x14ac:dyDescent="0.25">
      <c r="A86" s="33" t="s">
        <v>348</v>
      </c>
      <c r="B86" s="551"/>
      <c r="C86" s="551"/>
      <c r="D86" s="551"/>
      <c r="E86" s="566"/>
      <c r="F86" s="551">
        <v>0</v>
      </c>
      <c r="G86" s="551"/>
      <c r="H86" s="551"/>
      <c r="I86" s="574">
        <v>0</v>
      </c>
      <c r="J86" s="552"/>
      <c r="K86" s="552"/>
      <c r="L86" s="552"/>
      <c r="M86" s="566"/>
      <c r="N86" s="552">
        <v>0</v>
      </c>
      <c r="O86" s="552"/>
      <c r="P86" s="552"/>
      <c r="Q86" s="573">
        <v>0</v>
      </c>
      <c r="R86" s="552"/>
      <c r="S86" s="552"/>
      <c r="T86" s="552"/>
      <c r="U86" s="566"/>
      <c r="V86" s="552">
        <v>0</v>
      </c>
      <c r="W86" s="552"/>
      <c r="X86" s="552"/>
      <c r="Y86" s="573">
        <v>0</v>
      </c>
      <c r="Z86" s="552"/>
      <c r="AA86" s="552"/>
      <c r="AB86" s="552"/>
      <c r="AC86" s="566"/>
      <c r="AD86" s="552">
        <v>0</v>
      </c>
      <c r="AE86" s="552"/>
      <c r="AF86" s="552"/>
      <c r="AG86" s="573">
        <v>0</v>
      </c>
      <c r="AH86" s="552"/>
      <c r="AI86" s="552"/>
      <c r="AJ86" s="552"/>
      <c r="AK86" s="566"/>
      <c r="AL86" s="552">
        <v>0</v>
      </c>
      <c r="AM86" s="552"/>
      <c r="AN86" s="552"/>
      <c r="AO86" s="573">
        <v>0</v>
      </c>
      <c r="AP86" s="552"/>
      <c r="AQ86" s="552"/>
      <c r="AR86" s="552"/>
      <c r="AS86" s="566"/>
      <c r="AT86" s="552">
        <v>0</v>
      </c>
      <c r="AU86" s="552"/>
      <c r="AV86" s="552"/>
      <c r="AW86" s="573">
        <v>0</v>
      </c>
      <c r="AX86" s="552"/>
      <c r="AY86" s="552"/>
      <c r="AZ86" s="552"/>
      <c r="BA86" s="566"/>
      <c r="BB86" s="552">
        <v>0</v>
      </c>
      <c r="BC86" s="552"/>
      <c r="BD86" s="552"/>
      <c r="BE86" s="573">
        <v>0</v>
      </c>
      <c r="BF86" s="552"/>
      <c r="BG86" s="552"/>
      <c r="BH86" s="552"/>
      <c r="BI86" s="566"/>
      <c r="BJ86" s="552">
        <v>0</v>
      </c>
      <c r="BK86" s="552"/>
      <c r="BL86" s="552"/>
      <c r="BM86" s="573">
        <v>0</v>
      </c>
      <c r="BN86" s="552"/>
      <c r="BO86" s="552"/>
      <c r="BP86" s="552"/>
      <c r="BQ86" s="566"/>
      <c r="BR86" s="552">
        <v>0</v>
      </c>
      <c r="BS86" s="552"/>
      <c r="BT86" s="552"/>
      <c r="BU86" s="573">
        <v>0</v>
      </c>
      <c r="BV86" s="552"/>
      <c r="BW86" s="552"/>
      <c r="BX86" s="552"/>
      <c r="BY86" s="566"/>
      <c r="BZ86" s="552">
        <v>0</v>
      </c>
      <c r="CA86" s="552"/>
      <c r="CB86" s="552"/>
      <c r="CC86" s="573">
        <v>0</v>
      </c>
      <c r="CD86" s="552"/>
      <c r="CE86" s="552"/>
      <c r="CF86" s="552"/>
      <c r="CG86" s="566"/>
      <c r="CH86" s="552">
        <v>0</v>
      </c>
      <c r="CI86" s="552"/>
      <c r="CJ86" s="552"/>
      <c r="CK86" s="573">
        <v>0</v>
      </c>
      <c r="CL86" s="552"/>
      <c r="CM86" s="552"/>
      <c r="CN86" s="552"/>
      <c r="CO86" s="566"/>
      <c r="CP86" s="552">
        <v>0</v>
      </c>
      <c r="CQ86" s="552"/>
      <c r="CR86" s="552"/>
      <c r="CS86" s="573">
        <v>0</v>
      </c>
      <c r="CT86" s="552"/>
      <c r="CU86" s="552"/>
      <c r="CV86" s="552"/>
      <c r="CW86" s="566"/>
      <c r="CX86" s="552">
        <v>0</v>
      </c>
      <c r="CY86" s="552"/>
      <c r="CZ86" s="552"/>
      <c r="DA86" s="573">
        <v>0</v>
      </c>
      <c r="DB86" s="552"/>
      <c r="DC86" s="552"/>
      <c r="DD86" s="552"/>
      <c r="DE86" s="566"/>
      <c r="DF86" s="552">
        <v>0</v>
      </c>
      <c r="DG86" s="552"/>
      <c r="DH86" s="552"/>
      <c r="DI86" s="573">
        <v>0</v>
      </c>
      <c r="DJ86" s="552"/>
      <c r="DK86" s="552"/>
      <c r="DL86" s="552"/>
      <c r="DM86" s="566"/>
      <c r="DN86" s="552">
        <v>0</v>
      </c>
      <c r="DO86" s="552"/>
      <c r="DP86" s="552"/>
      <c r="DQ86" s="573">
        <v>0</v>
      </c>
      <c r="DR86" s="552"/>
      <c r="DS86" s="552"/>
      <c r="DT86" s="552"/>
      <c r="DU86" s="566"/>
      <c r="DV86" s="552">
        <v>0</v>
      </c>
      <c r="DW86" s="552"/>
      <c r="DX86" s="552"/>
      <c r="DY86" s="573">
        <v>0</v>
      </c>
      <c r="DZ86" s="552"/>
      <c r="EA86" s="552"/>
      <c r="EB86" s="552"/>
      <c r="EC86" s="566"/>
      <c r="ED86" s="552">
        <v>0</v>
      </c>
      <c r="EE86" s="552"/>
      <c r="EF86" s="552"/>
      <c r="EG86" s="573">
        <v>0</v>
      </c>
      <c r="EH86" s="536"/>
      <c r="EI86" s="551"/>
      <c r="EJ86" s="551"/>
      <c r="EK86" s="566"/>
      <c r="EL86" s="551">
        <v>0</v>
      </c>
      <c r="EM86" s="551"/>
      <c r="EN86" s="551"/>
      <c r="EO86" s="574">
        <v>0</v>
      </c>
      <c r="EP86" s="536"/>
      <c r="EQ86" s="551"/>
      <c r="ER86" s="551"/>
      <c r="ES86" s="566"/>
      <c r="ET86" s="551">
        <v>0</v>
      </c>
      <c r="EU86" s="551"/>
      <c r="EV86" s="551"/>
      <c r="EW86" s="574">
        <v>0</v>
      </c>
      <c r="EX86" s="536"/>
      <c r="EY86" s="551"/>
      <c r="EZ86" s="551"/>
      <c r="FA86" s="566"/>
      <c r="FB86" s="551">
        <v>0</v>
      </c>
      <c r="FC86" s="551"/>
      <c r="FD86" s="551"/>
      <c r="FE86" s="574">
        <v>0</v>
      </c>
      <c r="FF86" s="536"/>
      <c r="FG86" s="551"/>
      <c r="FH86" s="551"/>
      <c r="FI86" s="566"/>
      <c r="FJ86" s="551">
        <v>0</v>
      </c>
      <c r="FK86" s="551"/>
      <c r="FL86" s="551"/>
      <c r="FM86" s="574">
        <v>0</v>
      </c>
      <c r="FN86" s="536"/>
      <c r="FO86" s="551"/>
      <c r="FP86" s="551"/>
      <c r="FQ86" s="566"/>
      <c r="FR86" s="551">
        <v>0</v>
      </c>
      <c r="FS86" s="551"/>
      <c r="FT86" s="551"/>
      <c r="FU86" s="574">
        <v>0</v>
      </c>
      <c r="FV86" s="536"/>
      <c r="FW86" s="551"/>
      <c r="FX86" s="551"/>
      <c r="FY86" s="566"/>
      <c r="FZ86" s="551">
        <v>0</v>
      </c>
      <c r="GA86" s="551"/>
      <c r="GB86" s="551"/>
      <c r="GC86" s="574">
        <v>0</v>
      </c>
      <c r="GD86" s="536"/>
      <c r="GE86" s="551"/>
      <c r="GF86" s="551"/>
      <c r="GG86" s="566"/>
      <c r="GH86" s="551">
        <v>0</v>
      </c>
      <c r="GI86" s="551"/>
      <c r="GJ86" s="551"/>
      <c r="GK86" s="574">
        <v>0</v>
      </c>
      <c r="GL86" s="536"/>
      <c r="GM86" s="551"/>
      <c r="GN86" s="551"/>
      <c r="GO86" s="566"/>
      <c r="GP86" s="551">
        <v>0</v>
      </c>
      <c r="GQ86" s="551"/>
      <c r="GR86" s="551"/>
      <c r="GS86" s="574">
        <v>0</v>
      </c>
      <c r="GT86" s="536"/>
      <c r="GU86" s="551"/>
      <c r="GV86" s="551"/>
      <c r="GW86" s="566"/>
      <c r="GX86" s="551">
        <v>0</v>
      </c>
      <c r="GY86" s="551"/>
      <c r="GZ86" s="551"/>
      <c r="HA86" s="574">
        <v>0</v>
      </c>
      <c r="HB86" s="536"/>
      <c r="HC86" s="551"/>
      <c r="HD86" s="551"/>
      <c r="HE86" s="566"/>
      <c r="HF86" s="551">
        <v>0</v>
      </c>
      <c r="HG86" s="551"/>
      <c r="HH86" s="551"/>
      <c r="HI86" s="574">
        <v>0</v>
      </c>
      <c r="HJ86" s="536">
        <v>0</v>
      </c>
      <c r="HK86" s="551"/>
      <c r="HL86" s="551"/>
      <c r="HM86" s="566"/>
      <c r="HN86" s="551">
        <v>0</v>
      </c>
      <c r="HO86" s="551"/>
      <c r="HP86" s="551"/>
      <c r="HQ86" s="574">
        <v>0</v>
      </c>
      <c r="HR86" s="538">
        <v>0</v>
      </c>
      <c r="HS86" s="538">
        <v>0</v>
      </c>
      <c r="HT86" s="538">
        <v>0</v>
      </c>
      <c r="HU86" s="538">
        <v>0</v>
      </c>
      <c r="HV86" s="559">
        <v>0</v>
      </c>
      <c r="HW86" s="538">
        <v>0</v>
      </c>
      <c r="HX86" s="559"/>
      <c r="HY86" s="574">
        <v>0</v>
      </c>
      <c r="HZ86" s="634">
        <v>0</v>
      </c>
      <c r="IA86" s="634">
        <v>0</v>
      </c>
      <c r="IB86" s="634">
        <v>0</v>
      </c>
      <c r="IC86" s="609">
        <v>0</v>
      </c>
      <c r="ID86" s="634">
        <v>0</v>
      </c>
      <c r="IE86" s="634">
        <v>0</v>
      </c>
      <c r="IF86" s="559"/>
      <c r="IG86" s="598">
        <v>0</v>
      </c>
    </row>
    <row r="87" spans="1:241" s="5" customFormat="1" ht="15" hidden="1" customHeight="1" x14ac:dyDescent="0.25">
      <c r="A87" s="35" t="s">
        <v>349</v>
      </c>
      <c r="B87" s="551"/>
      <c r="C87" s="551"/>
      <c r="D87" s="551"/>
      <c r="E87" s="566"/>
      <c r="F87" s="551"/>
      <c r="G87" s="551"/>
      <c r="H87" s="551"/>
      <c r="I87" s="551"/>
      <c r="J87" s="552"/>
      <c r="K87" s="552"/>
      <c r="L87" s="552"/>
      <c r="M87" s="566"/>
      <c r="N87" s="552"/>
      <c r="O87" s="552"/>
      <c r="P87" s="552"/>
      <c r="Q87" s="552"/>
      <c r="R87" s="552"/>
      <c r="S87" s="552"/>
      <c r="T87" s="552"/>
      <c r="U87" s="566"/>
      <c r="V87" s="552"/>
      <c r="W87" s="552"/>
      <c r="X87" s="552"/>
      <c r="Y87" s="552"/>
      <c r="Z87" s="552"/>
      <c r="AA87" s="552"/>
      <c r="AB87" s="552"/>
      <c r="AC87" s="566"/>
      <c r="AD87" s="552"/>
      <c r="AE87" s="552"/>
      <c r="AF87" s="552"/>
      <c r="AG87" s="552"/>
      <c r="AH87" s="552"/>
      <c r="AI87" s="552"/>
      <c r="AJ87" s="552"/>
      <c r="AK87" s="566"/>
      <c r="AL87" s="552"/>
      <c r="AM87" s="552"/>
      <c r="AN87" s="552"/>
      <c r="AO87" s="552"/>
      <c r="AP87" s="552"/>
      <c r="AQ87" s="552"/>
      <c r="AR87" s="552"/>
      <c r="AS87" s="566"/>
      <c r="AT87" s="552"/>
      <c r="AU87" s="552"/>
      <c r="AV87" s="552"/>
      <c r="AW87" s="552"/>
      <c r="AX87" s="552"/>
      <c r="AY87" s="552"/>
      <c r="AZ87" s="552"/>
      <c r="BA87" s="566"/>
      <c r="BB87" s="552"/>
      <c r="BC87" s="552"/>
      <c r="BD87" s="552"/>
      <c r="BE87" s="552"/>
      <c r="BF87" s="552"/>
      <c r="BG87" s="552"/>
      <c r="BH87" s="552"/>
      <c r="BI87" s="566"/>
      <c r="BJ87" s="552"/>
      <c r="BK87" s="552"/>
      <c r="BL87" s="552"/>
      <c r="BM87" s="552"/>
      <c r="BN87" s="552"/>
      <c r="BO87" s="552"/>
      <c r="BP87" s="552"/>
      <c r="BQ87" s="566"/>
      <c r="BR87" s="552"/>
      <c r="BS87" s="552"/>
      <c r="BT87" s="552"/>
      <c r="BU87" s="552"/>
      <c r="BV87" s="552"/>
      <c r="BW87" s="552"/>
      <c r="BX87" s="552"/>
      <c r="BY87" s="566"/>
      <c r="BZ87" s="552"/>
      <c r="CA87" s="552"/>
      <c r="CB87" s="552"/>
      <c r="CC87" s="552"/>
      <c r="CD87" s="552"/>
      <c r="CE87" s="552"/>
      <c r="CF87" s="552"/>
      <c r="CG87" s="566"/>
      <c r="CH87" s="552"/>
      <c r="CI87" s="552"/>
      <c r="CJ87" s="552"/>
      <c r="CK87" s="552"/>
      <c r="CL87" s="552"/>
      <c r="CM87" s="552"/>
      <c r="CN87" s="552"/>
      <c r="CO87" s="566"/>
      <c r="CP87" s="552"/>
      <c r="CQ87" s="552"/>
      <c r="CR87" s="552"/>
      <c r="CS87" s="552"/>
      <c r="CT87" s="552"/>
      <c r="CU87" s="552"/>
      <c r="CV87" s="552"/>
      <c r="CW87" s="566"/>
      <c r="CX87" s="552"/>
      <c r="CY87" s="552"/>
      <c r="CZ87" s="552"/>
      <c r="DA87" s="552"/>
      <c r="DB87" s="552"/>
      <c r="DC87" s="552"/>
      <c r="DD87" s="552"/>
      <c r="DE87" s="566"/>
      <c r="DF87" s="552"/>
      <c r="DG87" s="552"/>
      <c r="DH87" s="552"/>
      <c r="DI87" s="552"/>
      <c r="DJ87" s="552"/>
      <c r="DK87" s="552"/>
      <c r="DL87" s="552"/>
      <c r="DM87" s="566"/>
      <c r="DN87" s="552"/>
      <c r="DO87" s="552"/>
      <c r="DP87" s="552"/>
      <c r="DQ87" s="552"/>
      <c r="DR87" s="552"/>
      <c r="DS87" s="552"/>
      <c r="DT87" s="552"/>
      <c r="DU87" s="566"/>
      <c r="DV87" s="552"/>
      <c r="DW87" s="552"/>
      <c r="DX87" s="552"/>
      <c r="DY87" s="552"/>
      <c r="DZ87" s="552"/>
      <c r="EA87" s="552"/>
      <c r="EB87" s="552"/>
      <c r="EC87" s="566"/>
      <c r="ED87" s="552"/>
      <c r="EE87" s="552"/>
      <c r="EF87" s="552"/>
      <c r="EG87" s="552"/>
      <c r="EH87" s="536"/>
      <c r="EI87" s="551"/>
      <c r="EJ87" s="551"/>
      <c r="EK87" s="566"/>
      <c r="EL87" s="551"/>
      <c r="EM87" s="551"/>
      <c r="EN87" s="551"/>
      <c r="EO87" s="551"/>
      <c r="EP87" s="536"/>
      <c r="EQ87" s="551"/>
      <c r="ER87" s="551"/>
      <c r="ES87" s="566"/>
      <c r="ET87" s="551"/>
      <c r="EU87" s="551"/>
      <c r="EV87" s="551"/>
      <c r="EW87" s="551"/>
      <c r="EX87" s="536"/>
      <c r="EY87" s="551"/>
      <c r="EZ87" s="551"/>
      <c r="FA87" s="566"/>
      <c r="FB87" s="551"/>
      <c r="FC87" s="551"/>
      <c r="FD87" s="551"/>
      <c r="FE87" s="551"/>
      <c r="FF87" s="536"/>
      <c r="FG87" s="551"/>
      <c r="FH87" s="551"/>
      <c r="FI87" s="566"/>
      <c r="FJ87" s="551"/>
      <c r="FK87" s="551"/>
      <c r="FL87" s="551"/>
      <c r="FM87" s="551"/>
      <c r="FN87" s="536"/>
      <c r="FO87" s="551"/>
      <c r="FP87" s="551"/>
      <c r="FQ87" s="566"/>
      <c r="FR87" s="551"/>
      <c r="FS87" s="551"/>
      <c r="FT87" s="551"/>
      <c r="FU87" s="551"/>
      <c r="FV87" s="536"/>
      <c r="FW87" s="551"/>
      <c r="FX87" s="551"/>
      <c r="FY87" s="566"/>
      <c r="FZ87" s="551"/>
      <c r="GA87" s="551"/>
      <c r="GB87" s="551"/>
      <c r="GC87" s="551"/>
      <c r="GD87" s="536"/>
      <c r="GE87" s="551"/>
      <c r="GF87" s="551"/>
      <c r="GG87" s="566"/>
      <c r="GH87" s="551"/>
      <c r="GI87" s="551"/>
      <c r="GJ87" s="551"/>
      <c r="GK87" s="551"/>
      <c r="GL87" s="536"/>
      <c r="GM87" s="551"/>
      <c r="GN87" s="551"/>
      <c r="GO87" s="566"/>
      <c r="GP87" s="551"/>
      <c r="GQ87" s="551"/>
      <c r="GR87" s="551"/>
      <c r="GS87" s="551"/>
      <c r="GT87" s="536"/>
      <c r="GU87" s="551"/>
      <c r="GV87" s="551"/>
      <c r="GW87" s="566"/>
      <c r="GX87" s="551"/>
      <c r="GY87" s="551"/>
      <c r="GZ87" s="551"/>
      <c r="HA87" s="551"/>
      <c r="HB87" s="536"/>
      <c r="HC87" s="551"/>
      <c r="HD87" s="551"/>
      <c r="HE87" s="566"/>
      <c r="HF87" s="551"/>
      <c r="HG87" s="551"/>
      <c r="HH87" s="551"/>
      <c r="HI87" s="551"/>
      <c r="HJ87" s="536"/>
      <c r="HK87" s="551"/>
      <c r="HL87" s="551"/>
      <c r="HM87" s="566"/>
      <c r="HN87" s="551"/>
      <c r="HO87" s="551"/>
      <c r="HP87" s="551"/>
      <c r="HQ87" s="551"/>
      <c r="HR87" s="559">
        <v>0</v>
      </c>
      <c r="HS87" s="559">
        <v>0</v>
      </c>
      <c r="HT87" s="559">
        <v>0</v>
      </c>
      <c r="HU87" s="559">
        <v>0</v>
      </c>
      <c r="HV87" s="559"/>
      <c r="HW87" s="559">
        <v>0</v>
      </c>
      <c r="HX87" s="559"/>
      <c r="HY87" s="551"/>
      <c r="HZ87" s="559"/>
      <c r="IA87" s="559"/>
      <c r="IB87" s="559"/>
      <c r="IC87" s="609"/>
      <c r="ID87" s="559"/>
      <c r="IE87" s="559"/>
      <c r="IF87" s="559"/>
      <c r="IG87" s="615"/>
    </row>
    <row r="88" spans="1:241" s="5" customFormat="1" ht="15" customHeight="1" x14ac:dyDescent="0.25">
      <c r="A88" s="35" t="s">
        <v>350</v>
      </c>
      <c r="B88" s="551"/>
      <c r="C88" s="551"/>
      <c r="D88" s="551"/>
      <c r="E88" s="566"/>
      <c r="F88" s="551">
        <v>0</v>
      </c>
      <c r="G88" s="551"/>
      <c r="H88" s="551"/>
      <c r="I88" s="574">
        <v>0</v>
      </c>
      <c r="J88" s="552"/>
      <c r="K88" s="552">
        <v>24533032</v>
      </c>
      <c r="L88" s="552"/>
      <c r="M88" s="566"/>
      <c r="N88" s="552">
        <v>0</v>
      </c>
      <c r="O88" s="552"/>
      <c r="P88" s="552"/>
      <c r="Q88" s="573">
        <v>24533032</v>
      </c>
      <c r="R88" s="552"/>
      <c r="S88" s="552"/>
      <c r="T88" s="552"/>
      <c r="U88" s="566"/>
      <c r="V88" s="552">
        <v>0</v>
      </c>
      <c r="W88" s="552"/>
      <c r="X88" s="552"/>
      <c r="Y88" s="573">
        <v>0</v>
      </c>
      <c r="Z88" s="552"/>
      <c r="AA88" s="552"/>
      <c r="AB88" s="552"/>
      <c r="AC88" s="566"/>
      <c r="AD88" s="552">
        <v>0</v>
      </c>
      <c r="AE88" s="552"/>
      <c r="AF88" s="552"/>
      <c r="AG88" s="573">
        <v>0</v>
      </c>
      <c r="AH88" s="552"/>
      <c r="AI88" s="552"/>
      <c r="AJ88" s="552"/>
      <c r="AK88" s="566"/>
      <c r="AL88" s="552">
        <v>0</v>
      </c>
      <c r="AM88" s="552"/>
      <c r="AN88" s="552"/>
      <c r="AO88" s="573">
        <v>0</v>
      </c>
      <c r="AP88" s="552"/>
      <c r="AQ88" s="552">
        <v>6669000</v>
      </c>
      <c r="AR88" s="552"/>
      <c r="AS88" s="566"/>
      <c r="AT88" s="552">
        <v>0</v>
      </c>
      <c r="AU88" s="552"/>
      <c r="AV88" s="552"/>
      <c r="AW88" s="573">
        <v>6669000</v>
      </c>
      <c r="AX88" s="552"/>
      <c r="AY88" s="552">
        <v>14529089</v>
      </c>
      <c r="AZ88" s="552"/>
      <c r="BA88" s="566"/>
      <c r="BB88" s="552">
        <v>0</v>
      </c>
      <c r="BC88" s="552"/>
      <c r="BD88" s="552"/>
      <c r="BE88" s="573">
        <v>14529089</v>
      </c>
      <c r="BF88" s="552"/>
      <c r="BG88" s="552"/>
      <c r="BH88" s="552"/>
      <c r="BI88" s="566"/>
      <c r="BJ88" s="552">
        <v>0</v>
      </c>
      <c r="BK88" s="552"/>
      <c r="BL88" s="552"/>
      <c r="BM88" s="573">
        <v>0</v>
      </c>
      <c r="BN88" s="552"/>
      <c r="BO88" s="552"/>
      <c r="BP88" s="552"/>
      <c r="BQ88" s="566"/>
      <c r="BR88" s="552">
        <v>0</v>
      </c>
      <c r="BS88" s="552"/>
      <c r="BT88" s="552"/>
      <c r="BU88" s="573">
        <v>0</v>
      </c>
      <c r="BV88" s="552"/>
      <c r="BW88" s="552"/>
      <c r="BX88" s="552"/>
      <c r="BY88" s="566"/>
      <c r="BZ88" s="552">
        <v>0</v>
      </c>
      <c r="CA88" s="552"/>
      <c r="CB88" s="552"/>
      <c r="CC88" s="573">
        <v>0</v>
      </c>
      <c r="CD88" s="552"/>
      <c r="CE88" s="552">
        <v>5000000</v>
      </c>
      <c r="CF88" s="552"/>
      <c r="CG88" s="566"/>
      <c r="CH88" s="552">
        <v>0</v>
      </c>
      <c r="CI88" s="552"/>
      <c r="CJ88" s="552"/>
      <c r="CK88" s="573">
        <v>5000000</v>
      </c>
      <c r="CL88" s="552"/>
      <c r="CM88" s="552">
        <v>1074346</v>
      </c>
      <c r="CN88" s="552"/>
      <c r="CO88" s="566"/>
      <c r="CP88" s="552">
        <v>0</v>
      </c>
      <c r="CQ88" s="552"/>
      <c r="CR88" s="552"/>
      <c r="CS88" s="573">
        <v>1074346</v>
      </c>
      <c r="CT88" s="552"/>
      <c r="CU88" s="552"/>
      <c r="CV88" s="552"/>
      <c r="CW88" s="566"/>
      <c r="CX88" s="552">
        <v>0</v>
      </c>
      <c r="CY88" s="552"/>
      <c r="CZ88" s="552"/>
      <c r="DA88" s="573">
        <v>0</v>
      </c>
      <c r="DB88" s="552"/>
      <c r="DC88" s="552"/>
      <c r="DD88" s="552"/>
      <c r="DE88" s="566"/>
      <c r="DF88" s="552">
        <v>0</v>
      </c>
      <c r="DG88" s="552"/>
      <c r="DH88" s="552"/>
      <c r="DI88" s="573">
        <v>0</v>
      </c>
      <c r="DJ88" s="552"/>
      <c r="DK88" s="552"/>
      <c r="DL88" s="552"/>
      <c r="DM88" s="566"/>
      <c r="DN88" s="552">
        <v>0</v>
      </c>
      <c r="DO88" s="552"/>
      <c r="DP88" s="552"/>
      <c r="DQ88" s="573">
        <v>0</v>
      </c>
      <c r="DR88" s="552"/>
      <c r="DS88" s="552"/>
      <c r="DT88" s="552"/>
      <c r="DU88" s="566"/>
      <c r="DV88" s="552">
        <v>0</v>
      </c>
      <c r="DW88" s="552"/>
      <c r="DX88" s="552"/>
      <c r="DY88" s="573">
        <v>0</v>
      </c>
      <c r="DZ88" s="552"/>
      <c r="EA88" s="552"/>
      <c r="EB88" s="552"/>
      <c r="EC88" s="566"/>
      <c r="ED88" s="552">
        <v>0</v>
      </c>
      <c r="EE88" s="552"/>
      <c r="EF88" s="552"/>
      <c r="EG88" s="573">
        <v>0</v>
      </c>
      <c r="EH88" s="583"/>
      <c r="EI88" s="551"/>
      <c r="EJ88" s="551"/>
      <c r="EK88" s="566"/>
      <c r="EL88" s="551">
        <v>0</v>
      </c>
      <c r="EM88" s="551"/>
      <c r="EN88" s="551"/>
      <c r="EO88" s="574">
        <v>0</v>
      </c>
      <c r="EP88" s="583"/>
      <c r="EQ88" s="551"/>
      <c r="ER88" s="551"/>
      <c r="ES88" s="566"/>
      <c r="ET88" s="551">
        <v>0</v>
      </c>
      <c r="EU88" s="551"/>
      <c r="EV88" s="551"/>
      <c r="EW88" s="574">
        <v>0</v>
      </c>
      <c r="EX88" s="583"/>
      <c r="EY88" s="551"/>
      <c r="EZ88" s="551"/>
      <c r="FA88" s="566"/>
      <c r="FB88" s="551">
        <v>0</v>
      </c>
      <c r="FC88" s="551"/>
      <c r="FD88" s="551"/>
      <c r="FE88" s="574">
        <v>0</v>
      </c>
      <c r="FF88" s="583"/>
      <c r="FG88" s="551"/>
      <c r="FH88" s="551"/>
      <c r="FI88" s="566"/>
      <c r="FJ88" s="551">
        <v>0</v>
      </c>
      <c r="FK88" s="551"/>
      <c r="FL88" s="551"/>
      <c r="FM88" s="574">
        <v>0</v>
      </c>
      <c r="FN88" s="583"/>
      <c r="FO88" s="551"/>
      <c r="FP88" s="551"/>
      <c r="FQ88" s="566"/>
      <c r="FR88" s="551">
        <v>0</v>
      </c>
      <c r="FS88" s="551"/>
      <c r="FT88" s="551"/>
      <c r="FU88" s="574">
        <v>0</v>
      </c>
      <c r="FV88" s="583"/>
      <c r="FW88" s="551"/>
      <c r="FX88" s="551"/>
      <c r="FY88" s="566"/>
      <c r="FZ88" s="551">
        <v>0</v>
      </c>
      <c r="GA88" s="551"/>
      <c r="GB88" s="551"/>
      <c r="GC88" s="574">
        <v>0</v>
      </c>
      <c r="GD88" s="583"/>
      <c r="GE88" s="551"/>
      <c r="GF88" s="551"/>
      <c r="GG88" s="566"/>
      <c r="GH88" s="551">
        <v>0</v>
      </c>
      <c r="GI88" s="551"/>
      <c r="GJ88" s="551"/>
      <c r="GK88" s="574">
        <v>0</v>
      </c>
      <c r="GL88" s="583"/>
      <c r="GM88" s="551"/>
      <c r="GN88" s="551"/>
      <c r="GO88" s="566"/>
      <c r="GP88" s="551">
        <v>0</v>
      </c>
      <c r="GQ88" s="551"/>
      <c r="GR88" s="551"/>
      <c r="GS88" s="574">
        <v>0</v>
      </c>
      <c r="GT88" s="583"/>
      <c r="GU88" s="551"/>
      <c r="GV88" s="551"/>
      <c r="GW88" s="566"/>
      <c r="GX88" s="551">
        <v>0</v>
      </c>
      <c r="GY88" s="551"/>
      <c r="GZ88" s="551"/>
      <c r="HA88" s="574">
        <v>0</v>
      </c>
      <c r="HB88" s="583"/>
      <c r="HC88" s="551"/>
      <c r="HD88" s="551"/>
      <c r="HE88" s="566"/>
      <c r="HF88" s="551">
        <v>0</v>
      </c>
      <c r="HG88" s="551"/>
      <c r="HH88" s="551"/>
      <c r="HI88" s="574">
        <v>0</v>
      </c>
      <c r="HJ88" s="583">
        <v>2164777881</v>
      </c>
      <c r="HK88" s="551"/>
      <c r="HL88" s="551"/>
      <c r="HM88" s="566"/>
      <c r="HN88" s="551">
        <v>0</v>
      </c>
      <c r="HO88" s="551"/>
      <c r="HP88" s="551"/>
      <c r="HQ88" s="574">
        <v>-2164777881</v>
      </c>
      <c r="HR88" s="538">
        <v>2164777881</v>
      </c>
      <c r="HS88" s="538">
        <v>51805467</v>
      </c>
      <c r="HT88" s="538">
        <v>0</v>
      </c>
      <c r="HU88" s="538">
        <v>0</v>
      </c>
      <c r="HV88" s="559">
        <v>0</v>
      </c>
      <c r="HW88" s="538">
        <v>0</v>
      </c>
      <c r="HX88" s="559"/>
      <c r="HY88" s="574">
        <v>-2112972414</v>
      </c>
      <c r="HZ88" s="634">
        <v>2164777881</v>
      </c>
      <c r="IA88" s="634">
        <v>4070147753</v>
      </c>
      <c r="IB88" s="634">
        <v>0</v>
      </c>
      <c r="IC88" s="609">
        <v>0</v>
      </c>
      <c r="ID88" s="634">
        <v>0</v>
      </c>
      <c r="IE88" s="634">
        <v>0</v>
      </c>
      <c r="IF88" s="559"/>
      <c r="IG88" s="598">
        <v>1905369872</v>
      </c>
    </row>
    <row r="89" spans="1:241" s="5" customFormat="1" ht="15" customHeight="1" x14ac:dyDescent="0.25">
      <c r="A89" s="35" t="s">
        <v>351</v>
      </c>
      <c r="B89" s="551"/>
      <c r="C89" s="551">
        <v>992233000</v>
      </c>
      <c r="D89" s="551"/>
      <c r="E89" s="566"/>
      <c r="F89" s="551">
        <v>0</v>
      </c>
      <c r="G89" s="551"/>
      <c r="H89" s="551"/>
      <c r="I89" s="574">
        <v>992233000</v>
      </c>
      <c r="J89" s="552"/>
      <c r="K89" s="552">
        <v>14283577</v>
      </c>
      <c r="L89" s="552"/>
      <c r="M89" s="566"/>
      <c r="N89" s="552">
        <v>0</v>
      </c>
      <c r="O89" s="552"/>
      <c r="P89" s="552"/>
      <c r="Q89" s="573">
        <v>14283577</v>
      </c>
      <c r="R89" s="552"/>
      <c r="S89" s="552"/>
      <c r="T89" s="552"/>
      <c r="U89" s="566"/>
      <c r="V89" s="552">
        <v>0</v>
      </c>
      <c r="W89" s="552"/>
      <c r="X89" s="552"/>
      <c r="Y89" s="573">
        <v>0</v>
      </c>
      <c r="Z89" s="552"/>
      <c r="AA89" s="552">
        <v>2124193700</v>
      </c>
      <c r="AB89" s="552"/>
      <c r="AC89" s="566"/>
      <c r="AD89" s="552">
        <v>0</v>
      </c>
      <c r="AE89" s="552"/>
      <c r="AF89" s="552"/>
      <c r="AG89" s="573">
        <v>2124193700</v>
      </c>
      <c r="AH89" s="552"/>
      <c r="AI89" s="552"/>
      <c r="AJ89" s="552"/>
      <c r="AK89" s="566"/>
      <c r="AL89" s="552">
        <v>0</v>
      </c>
      <c r="AM89" s="552"/>
      <c r="AN89" s="552"/>
      <c r="AO89" s="573">
        <v>0</v>
      </c>
      <c r="AP89" s="552"/>
      <c r="AQ89" s="552">
        <v>266909500</v>
      </c>
      <c r="AR89" s="552"/>
      <c r="AS89" s="566"/>
      <c r="AT89" s="552">
        <v>0</v>
      </c>
      <c r="AU89" s="552"/>
      <c r="AV89" s="552"/>
      <c r="AW89" s="573">
        <v>266909500</v>
      </c>
      <c r="AX89" s="552"/>
      <c r="AY89" s="552"/>
      <c r="AZ89" s="552"/>
      <c r="BA89" s="566"/>
      <c r="BB89" s="552">
        <v>0</v>
      </c>
      <c r="BC89" s="552"/>
      <c r="BD89" s="552"/>
      <c r="BE89" s="573">
        <v>0</v>
      </c>
      <c r="BF89" s="552"/>
      <c r="BG89" s="552"/>
      <c r="BH89" s="552"/>
      <c r="BI89" s="566"/>
      <c r="BJ89" s="552">
        <v>0</v>
      </c>
      <c r="BK89" s="552"/>
      <c r="BL89" s="552"/>
      <c r="BM89" s="573">
        <v>0</v>
      </c>
      <c r="BN89" s="552"/>
      <c r="BO89" s="552">
        <v>461950000</v>
      </c>
      <c r="BP89" s="552"/>
      <c r="BQ89" s="566"/>
      <c r="BR89" s="552">
        <v>0</v>
      </c>
      <c r="BS89" s="552"/>
      <c r="BT89" s="552"/>
      <c r="BU89" s="573">
        <v>461950000</v>
      </c>
      <c r="BV89" s="552"/>
      <c r="BW89" s="552">
        <v>6825001</v>
      </c>
      <c r="BX89" s="552"/>
      <c r="BY89" s="566"/>
      <c r="BZ89" s="552">
        <v>0</v>
      </c>
      <c r="CA89" s="552"/>
      <c r="CB89" s="552"/>
      <c r="CC89" s="573">
        <v>6825001</v>
      </c>
      <c r="CD89" s="552"/>
      <c r="CE89" s="552">
        <v>45000000</v>
      </c>
      <c r="CF89" s="552"/>
      <c r="CG89" s="566"/>
      <c r="CH89" s="552">
        <v>0</v>
      </c>
      <c r="CI89" s="552"/>
      <c r="CJ89" s="552"/>
      <c r="CK89" s="573">
        <v>45000000</v>
      </c>
      <c r="CL89" s="552"/>
      <c r="CM89" s="552"/>
      <c r="CN89" s="552"/>
      <c r="CO89" s="566"/>
      <c r="CP89" s="552">
        <v>0</v>
      </c>
      <c r="CQ89" s="552"/>
      <c r="CR89" s="552"/>
      <c r="CS89" s="573">
        <v>0</v>
      </c>
      <c r="CT89" s="552"/>
      <c r="CU89" s="552"/>
      <c r="CV89" s="552"/>
      <c r="CW89" s="566"/>
      <c r="CX89" s="552">
        <v>0</v>
      </c>
      <c r="CY89" s="552"/>
      <c r="CZ89" s="552"/>
      <c r="DA89" s="573">
        <v>0</v>
      </c>
      <c r="DB89" s="552"/>
      <c r="DC89" s="552"/>
      <c r="DD89" s="552">
        <v>117920000</v>
      </c>
      <c r="DE89" s="566"/>
      <c r="DF89" s="552">
        <v>117920000</v>
      </c>
      <c r="DG89" s="552"/>
      <c r="DH89" s="552"/>
      <c r="DI89" s="573">
        <v>0</v>
      </c>
      <c r="DJ89" s="552"/>
      <c r="DK89" s="552"/>
      <c r="DL89" s="552"/>
      <c r="DM89" s="566"/>
      <c r="DN89" s="552">
        <v>0</v>
      </c>
      <c r="DO89" s="552"/>
      <c r="DP89" s="552"/>
      <c r="DQ89" s="573">
        <v>0</v>
      </c>
      <c r="DR89" s="552"/>
      <c r="DS89" s="552"/>
      <c r="DT89" s="552"/>
      <c r="DU89" s="566"/>
      <c r="DV89" s="552">
        <v>0</v>
      </c>
      <c r="DW89" s="552"/>
      <c r="DX89" s="552"/>
      <c r="DY89" s="573">
        <v>0</v>
      </c>
      <c r="DZ89" s="552"/>
      <c r="EA89" s="552"/>
      <c r="EB89" s="552"/>
      <c r="EC89" s="566"/>
      <c r="ED89" s="552">
        <v>0</v>
      </c>
      <c r="EE89" s="552"/>
      <c r="EF89" s="552"/>
      <c r="EG89" s="573">
        <v>0</v>
      </c>
      <c r="EH89" s="583"/>
      <c r="EI89" s="551"/>
      <c r="EJ89" s="551"/>
      <c r="EK89" s="566"/>
      <c r="EL89" s="551">
        <v>0</v>
      </c>
      <c r="EM89" s="551"/>
      <c r="EN89" s="551"/>
      <c r="EO89" s="574">
        <v>0</v>
      </c>
      <c r="EP89" s="583"/>
      <c r="EQ89" s="551"/>
      <c r="ER89" s="551"/>
      <c r="ES89" s="566"/>
      <c r="ET89" s="551">
        <v>0</v>
      </c>
      <c r="EU89" s="551"/>
      <c r="EV89" s="551"/>
      <c r="EW89" s="574">
        <v>0</v>
      </c>
      <c r="EX89" s="583"/>
      <c r="EY89" s="551"/>
      <c r="EZ89" s="551"/>
      <c r="FA89" s="566"/>
      <c r="FB89" s="551">
        <v>0</v>
      </c>
      <c r="FC89" s="551"/>
      <c r="FD89" s="551"/>
      <c r="FE89" s="574">
        <v>0</v>
      </c>
      <c r="FF89" s="583"/>
      <c r="FG89" s="551"/>
      <c r="FH89" s="551"/>
      <c r="FI89" s="566"/>
      <c r="FJ89" s="551">
        <v>0</v>
      </c>
      <c r="FK89" s="551"/>
      <c r="FL89" s="551"/>
      <c r="FM89" s="574">
        <v>0</v>
      </c>
      <c r="FN89" s="583"/>
      <c r="FO89" s="551"/>
      <c r="FP89" s="551"/>
      <c r="FQ89" s="566"/>
      <c r="FR89" s="551">
        <v>0</v>
      </c>
      <c r="FS89" s="551"/>
      <c r="FT89" s="551"/>
      <c r="FU89" s="574">
        <v>0</v>
      </c>
      <c r="FV89" s="583"/>
      <c r="FW89" s="551"/>
      <c r="FX89" s="551"/>
      <c r="FY89" s="566"/>
      <c r="FZ89" s="551">
        <v>0</v>
      </c>
      <c r="GA89" s="551"/>
      <c r="GB89" s="551"/>
      <c r="GC89" s="574">
        <v>0</v>
      </c>
      <c r="GD89" s="583"/>
      <c r="GE89" s="551"/>
      <c r="GF89" s="551"/>
      <c r="GG89" s="566"/>
      <c r="GH89" s="551">
        <v>0</v>
      </c>
      <c r="GI89" s="551"/>
      <c r="GJ89" s="551"/>
      <c r="GK89" s="574">
        <v>0</v>
      </c>
      <c r="GL89" s="583"/>
      <c r="GM89" s="551"/>
      <c r="GN89" s="551"/>
      <c r="GO89" s="566"/>
      <c r="GP89" s="551">
        <v>0</v>
      </c>
      <c r="GQ89" s="551"/>
      <c r="GR89" s="551"/>
      <c r="GS89" s="574">
        <v>0</v>
      </c>
      <c r="GT89" s="583"/>
      <c r="GU89" s="551"/>
      <c r="GV89" s="551"/>
      <c r="GW89" s="566"/>
      <c r="GX89" s="551">
        <v>0</v>
      </c>
      <c r="GY89" s="551"/>
      <c r="GZ89" s="551"/>
      <c r="HA89" s="574">
        <v>0</v>
      </c>
      <c r="HB89" s="583"/>
      <c r="HC89" s="551"/>
      <c r="HD89" s="551"/>
      <c r="HE89" s="566"/>
      <c r="HF89" s="551">
        <v>0</v>
      </c>
      <c r="HG89" s="551"/>
      <c r="HH89" s="551"/>
      <c r="HI89" s="574">
        <v>0</v>
      </c>
      <c r="HJ89" s="583">
        <v>1425960306</v>
      </c>
      <c r="HK89" s="551"/>
      <c r="HL89" s="551"/>
      <c r="HM89" s="566"/>
      <c r="HN89" s="551">
        <v>0</v>
      </c>
      <c r="HO89" s="551"/>
      <c r="HP89" s="551"/>
      <c r="HQ89" s="574">
        <v>-1425960306</v>
      </c>
      <c r="HR89" s="538">
        <v>1425960306</v>
      </c>
      <c r="HS89" s="538">
        <v>3911394778</v>
      </c>
      <c r="HT89" s="538">
        <v>117920000</v>
      </c>
      <c r="HU89" s="538">
        <v>0</v>
      </c>
      <c r="HV89" s="559">
        <v>117920000</v>
      </c>
      <c r="HW89" s="538">
        <v>0</v>
      </c>
      <c r="HX89" s="559"/>
      <c r="HY89" s="574">
        <v>2485434472</v>
      </c>
      <c r="HZ89" s="634">
        <v>1425960306</v>
      </c>
      <c r="IA89" s="634">
        <v>5434913953</v>
      </c>
      <c r="IB89" s="634">
        <v>117920000</v>
      </c>
      <c r="IC89" s="609">
        <v>0</v>
      </c>
      <c r="ID89" s="634">
        <v>117920000</v>
      </c>
      <c r="IE89" s="634">
        <v>0</v>
      </c>
      <c r="IF89" s="559"/>
      <c r="IG89" s="598">
        <v>4008953647</v>
      </c>
    </row>
    <row r="90" spans="1:241" s="5" customFormat="1" ht="15" customHeight="1" x14ac:dyDescent="0.25">
      <c r="A90" s="33" t="s">
        <v>607</v>
      </c>
      <c r="B90" s="551"/>
      <c r="C90" s="551"/>
      <c r="D90" s="551"/>
      <c r="E90" s="566"/>
      <c r="F90" s="551">
        <v>0</v>
      </c>
      <c r="G90" s="551"/>
      <c r="H90" s="551"/>
      <c r="I90" s="574">
        <v>0</v>
      </c>
      <c r="J90" s="552"/>
      <c r="K90" s="552"/>
      <c r="L90" s="552"/>
      <c r="M90" s="566"/>
      <c r="N90" s="552">
        <v>0</v>
      </c>
      <c r="O90" s="552"/>
      <c r="P90" s="552"/>
      <c r="Q90" s="573">
        <v>0</v>
      </c>
      <c r="R90" s="552"/>
      <c r="S90" s="552"/>
      <c r="T90" s="552"/>
      <c r="U90" s="566"/>
      <c r="V90" s="552">
        <v>0</v>
      </c>
      <c r="W90" s="552"/>
      <c r="X90" s="552"/>
      <c r="Y90" s="573">
        <v>0</v>
      </c>
      <c r="Z90" s="552"/>
      <c r="AA90" s="552"/>
      <c r="AB90" s="552"/>
      <c r="AC90" s="566"/>
      <c r="AD90" s="552">
        <v>0</v>
      </c>
      <c r="AE90" s="552"/>
      <c r="AF90" s="552"/>
      <c r="AG90" s="573">
        <v>0</v>
      </c>
      <c r="AH90" s="552"/>
      <c r="AI90" s="552"/>
      <c r="AJ90" s="552"/>
      <c r="AK90" s="566"/>
      <c r="AL90" s="552">
        <v>0</v>
      </c>
      <c r="AM90" s="552"/>
      <c r="AN90" s="552"/>
      <c r="AO90" s="573">
        <v>0</v>
      </c>
      <c r="AP90" s="552"/>
      <c r="AQ90" s="552"/>
      <c r="AR90" s="552"/>
      <c r="AS90" s="566"/>
      <c r="AT90" s="552">
        <v>0</v>
      </c>
      <c r="AU90" s="552"/>
      <c r="AV90" s="552"/>
      <c r="AW90" s="573">
        <v>0</v>
      </c>
      <c r="AX90" s="552"/>
      <c r="AY90" s="552"/>
      <c r="AZ90" s="552"/>
      <c r="BA90" s="566"/>
      <c r="BB90" s="552">
        <v>0</v>
      </c>
      <c r="BC90" s="552"/>
      <c r="BD90" s="552"/>
      <c r="BE90" s="573">
        <v>0</v>
      </c>
      <c r="BF90" s="552"/>
      <c r="BG90" s="552"/>
      <c r="BH90" s="552"/>
      <c r="BI90" s="566"/>
      <c r="BJ90" s="552">
        <v>0</v>
      </c>
      <c r="BK90" s="552"/>
      <c r="BL90" s="552"/>
      <c r="BM90" s="573">
        <v>0</v>
      </c>
      <c r="BN90" s="552"/>
      <c r="BO90" s="552"/>
      <c r="BP90" s="552"/>
      <c r="BQ90" s="566"/>
      <c r="BR90" s="552">
        <v>0</v>
      </c>
      <c r="BS90" s="552"/>
      <c r="BT90" s="552"/>
      <c r="BU90" s="573">
        <v>0</v>
      </c>
      <c r="BV90" s="552"/>
      <c r="BW90" s="552"/>
      <c r="BX90" s="552"/>
      <c r="BY90" s="566"/>
      <c r="BZ90" s="552">
        <v>0</v>
      </c>
      <c r="CA90" s="552"/>
      <c r="CB90" s="552"/>
      <c r="CC90" s="573">
        <v>0</v>
      </c>
      <c r="CD90" s="552"/>
      <c r="CE90" s="552"/>
      <c r="CF90" s="552"/>
      <c r="CG90" s="566"/>
      <c r="CH90" s="552">
        <v>0</v>
      </c>
      <c r="CI90" s="552"/>
      <c r="CJ90" s="552"/>
      <c r="CK90" s="573">
        <v>0</v>
      </c>
      <c r="CL90" s="552"/>
      <c r="CM90" s="552"/>
      <c r="CN90" s="552"/>
      <c r="CO90" s="566"/>
      <c r="CP90" s="552">
        <v>0</v>
      </c>
      <c r="CQ90" s="552"/>
      <c r="CR90" s="552"/>
      <c r="CS90" s="573">
        <v>0</v>
      </c>
      <c r="CT90" s="552"/>
      <c r="CU90" s="552"/>
      <c r="CV90" s="552"/>
      <c r="CW90" s="566"/>
      <c r="CX90" s="552">
        <v>0</v>
      </c>
      <c r="CY90" s="552"/>
      <c r="CZ90" s="552"/>
      <c r="DA90" s="573">
        <v>0</v>
      </c>
      <c r="DB90" s="552"/>
      <c r="DC90" s="552"/>
      <c r="DD90" s="552"/>
      <c r="DE90" s="566"/>
      <c r="DF90" s="552">
        <v>0</v>
      </c>
      <c r="DG90" s="552"/>
      <c r="DH90" s="552"/>
      <c r="DI90" s="573">
        <v>0</v>
      </c>
      <c r="DJ90" s="552"/>
      <c r="DK90" s="552"/>
      <c r="DL90" s="552"/>
      <c r="DM90" s="566"/>
      <c r="DN90" s="552">
        <v>0</v>
      </c>
      <c r="DO90" s="552"/>
      <c r="DP90" s="552"/>
      <c r="DQ90" s="573">
        <v>0</v>
      </c>
      <c r="DR90" s="552"/>
      <c r="DS90" s="552"/>
      <c r="DT90" s="552"/>
      <c r="DU90" s="566"/>
      <c r="DV90" s="552">
        <v>0</v>
      </c>
      <c r="DW90" s="552"/>
      <c r="DX90" s="552"/>
      <c r="DY90" s="573">
        <v>0</v>
      </c>
      <c r="DZ90" s="552"/>
      <c r="EA90" s="552"/>
      <c r="EB90" s="552"/>
      <c r="EC90" s="566"/>
      <c r="ED90" s="552">
        <v>0</v>
      </c>
      <c r="EE90" s="552"/>
      <c r="EF90" s="552"/>
      <c r="EG90" s="573">
        <v>0</v>
      </c>
      <c r="EH90" s="583"/>
      <c r="EI90" s="551"/>
      <c r="EJ90" s="551"/>
      <c r="EK90" s="566"/>
      <c r="EL90" s="551">
        <v>0</v>
      </c>
      <c r="EM90" s="551"/>
      <c r="EN90" s="551"/>
      <c r="EO90" s="574">
        <v>0</v>
      </c>
      <c r="EP90" s="583"/>
      <c r="EQ90" s="551"/>
      <c r="ER90" s="551"/>
      <c r="ES90" s="566"/>
      <c r="ET90" s="551">
        <v>0</v>
      </c>
      <c r="EU90" s="551"/>
      <c r="EV90" s="551"/>
      <c r="EW90" s="574">
        <v>0</v>
      </c>
      <c r="EX90" s="583"/>
      <c r="EY90" s="551"/>
      <c r="EZ90" s="551"/>
      <c r="FA90" s="566"/>
      <c r="FB90" s="551">
        <v>0</v>
      </c>
      <c r="FC90" s="551"/>
      <c r="FD90" s="551"/>
      <c r="FE90" s="574">
        <v>0</v>
      </c>
      <c r="FF90" s="583"/>
      <c r="FG90" s="551"/>
      <c r="FH90" s="551"/>
      <c r="FI90" s="566"/>
      <c r="FJ90" s="551">
        <v>0</v>
      </c>
      <c r="FK90" s="551"/>
      <c r="FL90" s="551"/>
      <c r="FM90" s="574">
        <v>0</v>
      </c>
      <c r="FN90" s="583"/>
      <c r="FO90" s="551"/>
      <c r="FP90" s="551"/>
      <c r="FQ90" s="566"/>
      <c r="FR90" s="551">
        <v>0</v>
      </c>
      <c r="FS90" s="551"/>
      <c r="FT90" s="551"/>
      <c r="FU90" s="574">
        <v>0</v>
      </c>
      <c r="FV90" s="583"/>
      <c r="FW90" s="551"/>
      <c r="FX90" s="551"/>
      <c r="FY90" s="566"/>
      <c r="FZ90" s="551">
        <v>0</v>
      </c>
      <c r="GA90" s="551"/>
      <c r="GB90" s="551"/>
      <c r="GC90" s="574">
        <v>0</v>
      </c>
      <c r="GD90" s="583"/>
      <c r="GE90" s="551"/>
      <c r="GF90" s="551"/>
      <c r="GG90" s="566"/>
      <c r="GH90" s="551">
        <v>0</v>
      </c>
      <c r="GI90" s="551"/>
      <c r="GJ90" s="551"/>
      <c r="GK90" s="574">
        <v>0</v>
      </c>
      <c r="GL90" s="583"/>
      <c r="GM90" s="551"/>
      <c r="GN90" s="551"/>
      <c r="GO90" s="566"/>
      <c r="GP90" s="551">
        <v>0</v>
      </c>
      <c r="GQ90" s="551"/>
      <c r="GR90" s="551"/>
      <c r="GS90" s="574">
        <v>0</v>
      </c>
      <c r="GT90" s="583"/>
      <c r="GU90" s="551"/>
      <c r="GV90" s="551"/>
      <c r="GW90" s="566"/>
      <c r="GX90" s="551">
        <v>0</v>
      </c>
      <c r="GY90" s="551"/>
      <c r="GZ90" s="551"/>
      <c r="HA90" s="574">
        <v>0</v>
      </c>
      <c r="HB90" s="583"/>
      <c r="HC90" s="551"/>
      <c r="HD90" s="551"/>
      <c r="HE90" s="566"/>
      <c r="HF90" s="551">
        <v>0</v>
      </c>
      <c r="HG90" s="551"/>
      <c r="HH90" s="551"/>
      <c r="HI90" s="574">
        <v>0</v>
      </c>
      <c r="HJ90" s="583">
        <v>0</v>
      </c>
      <c r="HK90" s="551"/>
      <c r="HL90" s="551"/>
      <c r="HM90" s="566"/>
      <c r="HN90" s="551">
        <v>0</v>
      </c>
      <c r="HO90" s="551"/>
      <c r="HP90" s="551"/>
      <c r="HQ90" s="574">
        <v>0</v>
      </c>
      <c r="HR90" s="538">
        <v>0</v>
      </c>
      <c r="HS90" s="538">
        <v>0</v>
      </c>
      <c r="HT90" s="538">
        <v>0</v>
      </c>
      <c r="HU90" s="538">
        <v>0</v>
      </c>
      <c r="HV90" s="559">
        <v>0</v>
      </c>
      <c r="HW90" s="538">
        <v>0</v>
      </c>
      <c r="HX90" s="559"/>
      <c r="HY90" s="574">
        <v>0</v>
      </c>
      <c r="HZ90" s="634">
        <v>0</v>
      </c>
      <c r="IA90" s="634">
        <v>0</v>
      </c>
      <c r="IB90" s="634">
        <v>0</v>
      </c>
      <c r="IC90" s="609">
        <v>0</v>
      </c>
      <c r="ID90" s="634">
        <v>0</v>
      </c>
      <c r="IE90" s="634">
        <v>0</v>
      </c>
      <c r="IF90" s="559"/>
      <c r="IG90" s="598">
        <v>0</v>
      </c>
    </row>
    <row r="91" spans="1:241" s="5" customFormat="1" ht="15" customHeight="1" x14ac:dyDescent="0.25">
      <c r="A91" s="33" t="s">
        <v>545</v>
      </c>
      <c r="B91" s="551"/>
      <c r="C91" s="551"/>
      <c r="D91" s="551"/>
      <c r="E91" s="566"/>
      <c r="F91" s="551">
        <v>0</v>
      </c>
      <c r="G91" s="551"/>
      <c r="H91" s="551"/>
      <c r="I91" s="551">
        <v>0</v>
      </c>
      <c r="J91" s="552"/>
      <c r="K91" s="552"/>
      <c r="L91" s="552"/>
      <c r="M91" s="566"/>
      <c r="N91" s="552">
        <v>0</v>
      </c>
      <c r="O91" s="552"/>
      <c r="P91" s="552"/>
      <c r="Q91" s="552">
        <v>0</v>
      </c>
      <c r="R91" s="552"/>
      <c r="S91" s="552"/>
      <c r="T91" s="552"/>
      <c r="U91" s="566"/>
      <c r="V91" s="552">
        <v>0</v>
      </c>
      <c r="W91" s="552"/>
      <c r="X91" s="552"/>
      <c r="Y91" s="552">
        <v>0</v>
      </c>
      <c r="Z91" s="552"/>
      <c r="AA91" s="552"/>
      <c r="AB91" s="552"/>
      <c r="AC91" s="566"/>
      <c r="AD91" s="552">
        <v>0</v>
      </c>
      <c r="AE91" s="552"/>
      <c r="AF91" s="552"/>
      <c r="AG91" s="552">
        <v>0</v>
      </c>
      <c r="AH91" s="552"/>
      <c r="AI91" s="552"/>
      <c r="AJ91" s="552"/>
      <c r="AK91" s="566"/>
      <c r="AL91" s="552">
        <v>0</v>
      </c>
      <c r="AM91" s="552"/>
      <c r="AN91" s="552"/>
      <c r="AO91" s="552">
        <v>0</v>
      </c>
      <c r="AP91" s="552"/>
      <c r="AQ91" s="552"/>
      <c r="AR91" s="552"/>
      <c r="AS91" s="552"/>
      <c r="AT91" s="552">
        <v>0</v>
      </c>
      <c r="AU91" s="552"/>
      <c r="AV91" s="552"/>
      <c r="AW91" s="552">
        <v>0</v>
      </c>
      <c r="AX91" s="552"/>
      <c r="AY91" s="552"/>
      <c r="AZ91" s="552"/>
      <c r="BA91" s="566"/>
      <c r="BB91" s="552">
        <v>0</v>
      </c>
      <c r="BC91" s="552"/>
      <c r="BD91" s="552"/>
      <c r="BE91" s="552">
        <v>0</v>
      </c>
      <c r="BF91" s="552"/>
      <c r="BG91" s="552"/>
      <c r="BH91" s="552"/>
      <c r="BI91" s="566"/>
      <c r="BJ91" s="552">
        <v>0</v>
      </c>
      <c r="BK91" s="552"/>
      <c r="BL91" s="552"/>
      <c r="BM91" s="552">
        <v>0</v>
      </c>
      <c r="BN91" s="552"/>
      <c r="BO91" s="552"/>
      <c r="BP91" s="552"/>
      <c r="BQ91" s="566"/>
      <c r="BR91" s="552">
        <v>0</v>
      </c>
      <c r="BS91" s="552"/>
      <c r="BT91" s="552"/>
      <c r="BU91" s="552">
        <v>0</v>
      </c>
      <c r="BV91" s="552"/>
      <c r="BW91" s="552"/>
      <c r="BX91" s="552"/>
      <c r="BY91" s="566"/>
      <c r="BZ91" s="552">
        <v>0</v>
      </c>
      <c r="CA91" s="552"/>
      <c r="CB91" s="552"/>
      <c r="CC91" s="552">
        <v>0</v>
      </c>
      <c r="CD91" s="552"/>
      <c r="CE91" s="552"/>
      <c r="CF91" s="552"/>
      <c r="CG91" s="566"/>
      <c r="CH91" s="552">
        <v>0</v>
      </c>
      <c r="CI91" s="552"/>
      <c r="CJ91" s="552"/>
      <c r="CK91" s="552">
        <v>0</v>
      </c>
      <c r="CL91" s="552"/>
      <c r="CM91" s="552"/>
      <c r="CN91" s="552"/>
      <c r="CO91" s="566"/>
      <c r="CP91" s="552">
        <v>0</v>
      </c>
      <c r="CQ91" s="552"/>
      <c r="CR91" s="552"/>
      <c r="CS91" s="552">
        <v>0</v>
      </c>
      <c r="CT91" s="552"/>
      <c r="CU91" s="552"/>
      <c r="CV91" s="552"/>
      <c r="CW91" s="566"/>
      <c r="CX91" s="552">
        <v>0</v>
      </c>
      <c r="CY91" s="552"/>
      <c r="CZ91" s="552"/>
      <c r="DA91" s="552">
        <v>0</v>
      </c>
      <c r="DB91" s="552"/>
      <c r="DC91" s="552"/>
      <c r="DD91" s="552"/>
      <c r="DE91" s="566"/>
      <c r="DF91" s="552">
        <v>0</v>
      </c>
      <c r="DG91" s="552"/>
      <c r="DH91" s="552"/>
      <c r="DI91" s="552">
        <v>0</v>
      </c>
      <c r="DJ91" s="552"/>
      <c r="DK91" s="552"/>
      <c r="DL91" s="552"/>
      <c r="DM91" s="552"/>
      <c r="DN91" s="552">
        <v>0</v>
      </c>
      <c r="DO91" s="552"/>
      <c r="DP91" s="552"/>
      <c r="DQ91" s="552">
        <v>0</v>
      </c>
      <c r="DR91" s="552"/>
      <c r="DS91" s="552"/>
      <c r="DT91" s="552"/>
      <c r="DU91" s="552"/>
      <c r="DV91" s="552">
        <v>0</v>
      </c>
      <c r="DW91" s="552"/>
      <c r="DX91" s="552"/>
      <c r="DY91" s="552">
        <v>0</v>
      </c>
      <c r="DZ91" s="552"/>
      <c r="EA91" s="552"/>
      <c r="EB91" s="552"/>
      <c r="EC91" s="552"/>
      <c r="ED91" s="552">
        <v>0</v>
      </c>
      <c r="EE91" s="552"/>
      <c r="EF91" s="552"/>
      <c r="EG91" s="552">
        <v>0</v>
      </c>
      <c r="EH91" s="536"/>
      <c r="EI91" s="551"/>
      <c r="EJ91" s="551"/>
      <c r="EK91" s="566"/>
      <c r="EL91" s="551">
        <v>0</v>
      </c>
      <c r="EM91" s="551"/>
      <c r="EN91" s="551"/>
      <c r="EO91" s="551">
        <v>0</v>
      </c>
      <c r="EP91" s="536"/>
      <c r="EQ91" s="551"/>
      <c r="ER91" s="551"/>
      <c r="ES91" s="566"/>
      <c r="ET91" s="551">
        <v>0</v>
      </c>
      <c r="EU91" s="551"/>
      <c r="EV91" s="551"/>
      <c r="EW91" s="551">
        <v>0</v>
      </c>
      <c r="EX91" s="536"/>
      <c r="EY91" s="551"/>
      <c r="EZ91" s="551"/>
      <c r="FA91" s="566"/>
      <c r="FB91" s="551">
        <v>0</v>
      </c>
      <c r="FC91" s="551"/>
      <c r="FD91" s="551"/>
      <c r="FE91" s="551">
        <v>0</v>
      </c>
      <c r="FF91" s="536"/>
      <c r="FG91" s="551"/>
      <c r="FH91" s="551"/>
      <c r="FI91" s="566"/>
      <c r="FJ91" s="551">
        <v>0</v>
      </c>
      <c r="FK91" s="551"/>
      <c r="FL91" s="551"/>
      <c r="FM91" s="551">
        <v>0</v>
      </c>
      <c r="FN91" s="536"/>
      <c r="FO91" s="551"/>
      <c r="FP91" s="551"/>
      <c r="FQ91" s="566"/>
      <c r="FR91" s="551">
        <v>0</v>
      </c>
      <c r="FS91" s="551"/>
      <c r="FT91" s="551"/>
      <c r="FU91" s="551">
        <v>0</v>
      </c>
      <c r="FV91" s="536"/>
      <c r="FW91" s="551"/>
      <c r="FX91" s="551"/>
      <c r="FY91" s="566"/>
      <c r="FZ91" s="551">
        <v>0</v>
      </c>
      <c r="GA91" s="551"/>
      <c r="GB91" s="551"/>
      <c r="GC91" s="551">
        <v>0</v>
      </c>
      <c r="GD91" s="536"/>
      <c r="GE91" s="551"/>
      <c r="GF91" s="551"/>
      <c r="GG91" s="566"/>
      <c r="GH91" s="551">
        <v>0</v>
      </c>
      <c r="GI91" s="551"/>
      <c r="GJ91" s="551"/>
      <c r="GK91" s="551">
        <v>0</v>
      </c>
      <c r="GL91" s="536"/>
      <c r="GM91" s="551"/>
      <c r="GN91" s="551"/>
      <c r="GO91" s="566"/>
      <c r="GP91" s="551">
        <v>0</v>
      </c>
      <c r="GQ91" s="551"/>
      <c r="GR91" s="551"/>
      <c r="GS91" s="551">
        <v>0</v>
      </c>
      <c r="GT91" s="536"/>
      <c r="GU91" s="551"/>
      <c r="GV91" s="551"/>
      <c r="GW91" s="566"/>
      <c r="GX91" s="551">
        <v>0</v>
      </c>
      <c r="GY91" s="551"/>
      <c r="GZ91" s="551"/>
      <c r="HA91" s="551">
        <v>0</v>
      </c>
      <c r="HB91" s="536"/>
      <c r="HC91" s="551"/>
      <c r="HD91" s="551"/>
      <c r="HE91" s="566"/>
      <c r="HF91" s="551">
        <v>0</v>
      </c>
      <c r="HG91" s="551"/>
      <c r="HH91" s="551"/>
      <c r="HI91" s="551">
        <v>0</v>
      </c>
      <c r="HJ91" s="536">
        <v>0</v>
      </c>
      <c r="HK91" s="551"/>
      <c r="HL91" s="551"/>
      <c r="HM91" s="566"/>
      <c r="HN91" s="551">
        <v>0</v>
      </c>
      <c r="HO91" s="551"/>
      <c r="HP91" s="551"/>
      <c r="HQ91" s="551">
        <v>0</v>
      </c>
      <c r="HR91" s="559">
        <v>0</v>
      </c>
      <c r="HS91" s="559">
        <v>0</v>
      </c>
      <c r="HT91" s="559">
        <v>0</v>
      </c>
      <c r="HU91" s="559">
        <v>0</v>
      </c>
      <c r="HV91" s="559"/>
      <c r="HW91" s="559">
        <v>0</v>
      </c>
      <c r="HX91" s="559"/>
      <c r="HY91" s="551">
        <v>0</v>
      </c>
      <c r="HZ91" s="634">
        <v>0</v>
      </c>
      <c r="IA91" s="634">
        <v>0</v>
      </c>
      <c r="IB91" s="634">
        <v>0</v>
      </c>
      <c r="IC91" s="609">
        <v>0</v>
      </c>
      <c r="ID91" s="634">
        <v>0</v>
      </c>
      <c r="IE91" s="634">
        <v>0</v>
      </c>
      <c r="IF91" s="559"/>
      <c r="IG91" s="598">
        <v>0</v>
      </c>
    </row>
    <row r="92" spans="1:241" s="5" customFormat="1" ht="15" customHeight="1" x14ac:dyDescent="0.25">
      <c r="A92" s="33" t="s">
        <v>546</v>
      </c>
      <c r="B92" s="551"/>
      <c r="C92" s="551"/>
      <c r="D92" s="551"/>
      <c r="E92" s="566"/>
      <c r="F92" s="551">
        <v>0</v>
      </c>
      <c r="G92" s="551"/>
      <c r="H92" s="551"/>
      <c r="I92" s="551">
        <v>0</v>
      </c>
      <c r="J92" s="552"/>
      <c r="K92" s="552"/>
      <c r="L92" s="552"/>
      <c r="M92" s="566"/>
      <c r="N92" s="552">
        <v>0</v>
      </c>
      <c r="O92" s="552"/>
      <c r="P92" s="552"/>
      <c r="Q92" s="552">
        <v>0</v>
      </c>
      <c r="R92" s="552"/>
      <c r="S92" s="552"/>
      <c r="T92" s="552"/>
      <c r="U92" s="566"/>
      <c r="V92" s="552">
        <v>0</v>
      </c>
      <c r="W92" s="552"/>
      <c r="X92" s="552"/>
      <c r="Y92" s="552">
        <v>0</v>
      </c>
      <c r="Z92" s="552"/>
      <c r="AA92" s="552"/>
      <c r="AB92" s="552"/>
      <c r="AC92" s="566"/>
      <c r="AD92" s="552">
        <v>0</v>
      </c>
      <c r="AE92" s="552"/>
      <c r="AF92" s="552"/>
      <c r="AG92" s="552">
        <v>0</v>
      </c>
      <c r="AH92" s="552"/>
      <c r="AI92" s="552"/>
      <c r="AJ92" s="552"/>
      <c r="AK92" s="566"/>
      <c r="AL92" s="552">
        <v>0</v>
      </c>
      <c r="AM92" s="552"/>
      <c r="AN92" s="552"/>
      <c r="AO92" s="552">
        <v>0</v>
      </c>
      <c r="AP92" s="552"/>
      <c r="AQ92" s="552"/>
      <c r="AR92" s="552"/>
      <c r="AS92" s="552"/>
      <c r="AT92" s="552">
        <v>0</v>
      </c>
      <c r="AU92" s="552"/>
      <c r="AV92" s="552"/>
      <c r="AW92" s="552">
        <v>0</v>
      </c>
      <c r="AX92" s="552"/>
      <c r="AY92" s="552"/>
      <c r="AZ92" s="552"/>
      <c r="BA92" s="566"/>
      <c r="BB92" s="552">
        <v>0</v>
      </c>
      <c r="BC92" s="552"/>
      <c r="BD92" s="552"/>
      <c r="BE92" s="552">
        <v>0</v>
      </c>
      <c r="BF92" s="552"/>
      <c r="BG92" s="552"/>
      <c r="BH92" s="552"/>
      <c r="BI92" s="566"/>
      <c r="BJ92" s="552">
        <v>0</v>
      </c>
      <c r="BK92" s="552"/>
      <c r="BL92" s="552"/>
      <c r="BM92" s="552">
        <v>0</v>
      </c>
      <c r="BN92" s="552"/>
      <c r="BO92" s="552"/>
      <c r="BP92" s="552"/>
      <c r="BQ92" s="566"/>
      <c r="BR92" s="552">
        <v>0</v>
      </c>
      <c r="BS92" s="552"/>
      <c r="BT92" s="552"/>
      <c r="BU92" s="552">
        <v>0</v>
      </c>
      <c r="BV92" s="552"/>
      <c r="BW92" s="552"/>
      <c r="BX92" s="552"/>
      <c r="BY92" s="566"/>
      <c r="BZ92" s="552">
        <v>0</v>
      </c>
      <c r="CA92" s="552"/>
      <c r="CB92" s="552"/>
      <c r="CC92" s="552">
        <v>0</v>
      </c>
      <c r="CD92" s="552"/>
      <c r="CE92" s="552"/>
      <c r="CF92" s="552"/>
      <c r="CG92" s="566"/>
      <c r="CH92" s="552">
        <v>0</v>
      </c>
      <c r="CI92" s="552"/>
      <c r="CJ92" s="552"/>
      <c r="CK92" s="552">
        <v>0</v>
      </c>
      <c r="CL92" s="552"/>
      <c r="CM92" s="552"/>
      <c r="CN92" s="552"/>
      <c r="CO92" s="566"/>
      <c r="CP92" s="552">
        <v>0</v>
      </c>
      <c r="CQ92" s="552"/>
      <c r="CR92" s="552"/>
      <c r="CS92" s="552">
        <v>0</v>
      </c>
      <c r="CT92" s="552"/>
      <c r="CU92" s="552"/>
      <c r="CV92" s="552"/>
      <c r="CW92" s="566"/>
      <c r="CX92" s="552">
        <v>0</v>
      </c>
      <c r="CY92" s="552"/>
      <c r="CZ92" s="552"/>
      <c r="DA92" s="552">
        <v>0</v>
      </c>
      <c r="DB92" s="552"/>
      <c r="DC92" s="552"/>
      <c r="DD92" s="552"/>
      <c r="DE92" s="566"/>
      <c r="DF92" s="552">
        <v>0</v>
      </c>
      <c r="DG92" s="552"/>
      <c r="DH92" s="552"/>
      <c r="DI92" s="552">
        <v>0</v>
      </c>
      <c r="DJ92" s="552"/>
      <c r="DK92" s="552"/>
      <c r="DL92" s="552"/>
      <c r="DM92" s="552"/>
      <c r="DN92" s="552">
        <v>0</v>
      </c>
      <c r="DO92" s="552"/>
      <c r="DP92" s="552"/>
      <c r="DQ92" s="552">
        <v>0</v>
      </c>
      <c r="DR92" s="552"/>
      <c r="DS92" s="552"/>
      <c r="DT92" s="552"/>
      <c r="DU92" s="552"/>
      <c r="DV92" s="552">
        <v>0</v>
      </c>
      <c r="DW92" s="552"/>
      <c r="DX92" s="552"/>
      <c r="DY92" s="552">
        <v>0</v>
      </c>
      <c r="DZ92" s="552"/>
      <c r="EA92" s="552"/>
      <c r="EB92" s="552"/>
      <c r="EC92" s="552"/>
      <c r="ED92" s="552">
        <v>0</v>
      </c>
      <c r="EE92" s="552"/>
      <c r="EF92" s="552"/>
      <c r="EG92" s="552">
        <v>0</v>
      </c>
      <c r="EH92" s="582"/>
      <c r="EI92" s="551"/>
      <c r="EJ92" s="551"/>
      <c r="EK92" s="566"/>
      <c r="EL92" s="551">
        <v>0</v>
      </c>
      <c r="EM92" s="551"/>
      <c r="EN92" s="551"/>
      <c r="EO92" s="551">
        <v>0</v>
      </c>
      <c r="EP92" s="582"/>
      <c r="EQ92" s="551"/>
      <c r="ER92" s="551"/>
      <c r="ES92" s="566"/>
      <c r="ET92" s="551">
        <v>0</v>
      </c>
      <c r="EU92" s="551"/>
      <c r="EV92" s="551"/>
      <c r="EW92" s="551">
        <v>0</v>
      </c>
      <c r="EX92" s="582"/>
      <c r="EY92" s="551"/>
      <c r="EZ92" s="551"/>
      <c r="FA92" s="566"/>
      <c r="FB92" s="551">
        <v>0</v>
      </c>
      <c r="FC92" s="551"/>
      <c r="FD92" s="551"/>
      <c r="FE92" s="551">
        <v>0</v>
      </c>
      <c r="FF92" s="582"/>
      <c r="FG92" s="551"/>
      <c r="FH92" s="551"/>
      <c r="FI92" s="566"/>
      <c r="FJ92" s="551">
        <v>0</v>
      </c>
      <c r="FK92" s="551"/>
      <c r="FL92" s="551"/>
      <c r="FM92" s="551">
        <v>0</v>
      </c>
      <c r="FN92" s="582"/>
      <c r="FO92" s="551"/>
      <c r="FP92" s="551"/>
      <c r="FQ92" s="566"/>
      <c r="FR92" s="551">
        <v>0</v>
      </c>
      <c r="FS92" s="551"/>
      <c r="FT92" s="551"/>
      <c r="FU92" s="551">
        <v>0</v>
      </c>
      <c r="FV92" s="582"/>
      <c r="FW92" s="551"/>
      <c r="FX92" s="551"/>
      <c r="FY92" s="566"/>
      <c r="FZ92" s="551">
        <v>0</v>
      </c>
      <c r="GA92" s="551"/>
      <c r="GB92" s="551"/>
      <c r="GC92" s="551">
        <v>0</v>
      </c>
      <c r="GD92" s="582"/>
      <c r="GE92" s="551"/>
      <c r="GF92" s="551"/>
      <c r="GG92" s="566"/>
      <c r="GH92" s="551">
        <v>0</v>
      </c>
      <c r="GI92" s="551"/>
      <c r="GJ92" s="551"/>
      <c r="GK92" s="551">
        <v>0</v>
      </c>
      <c r="GL92" s="582"/>
      <c r="GM92" s="551"/>
      <c r="GN92" s="551"/>
      <c r="GO92" s="566"/>
      <c r="GP92" s="551">
        <v>0</v>
      </c>
      <c r="GQ92" s="551"/>
      <c r="GR92" s="551"/>
      <c r="GS92" s="551">
        <v>0</v>
      </c>
      <c r="GT92" s="582"/>
      <c r="GU92" s="551"/>
      <c r="GV92" s="551"/>
      <c r="GW92" s="566"/>
      <c r="GX92" s="551">
        <v>0</v>
      </c>
      <c r="GY92" s="551"/>
      <c r="GZ92" s="551"/>
      <c r="HA92" s="551">
        <v>0</v>
      </c>
      <c r="HB92" s="582"/>
      <c r="HC92" s="551"/>
      <c r="HD92" s="551"/>
      <c r="HE92" s="566"/>
      <c r="HF92" s="551">
        <v>0</v>
      </c>
      <c r="HG92" s="551"/>
      <c r="HH92" s="551"/>
      <c r="HI92" s="551">
        <v>0</v>
      </c>
      <c r="HJ92" s="582">
        <v>0</v>
      </c>
      <c r="HK92" s="551"/>
      <c r="HL92" s="551"/>
      <c r="HM92" s="566"/>
      <c r="HN92" s="551">
        <v>0</v>
      </c>
      <c r="HO92" s="551"/>
      <c r="HP92" s="551"/>
      <c r="HQ92" s="551">
        <v>0</v>
      </c>
      <c r="HR92" s="559">
        <v>0</v>
      </c>
      <c r="HS92" s="559">
        <v>0</v>
      </c>
      <c r="HT92" s="559">
        <v>0</v>
      </c>
      <c r="HU92" s="559">
        <v>0</v>
      </c>
      <c r="HV92" s="559"/>
      <c r="HW92" s="559">
        <v>0</v>
      </c>
      <c r="HX92" s="559"/>
      <c r="HY92" s="551">
        <v>0</v>
      </c>
      <c r="HZ92" s="634">
        <v>0</v>
      </c>
      <c r="IA92" s="634">
        <v>0</v>
      </c>
      <c r="IB92" s="634">
        <v>0</v>
      </c>
      <c r="IC92" s="609">
        <v>0</v>
      </c>
      <c r="ID92" s="634">
        <v>0</v>
      </c>
      <c r="IE92" s="634">
        <v>0</v>
      </c>
      <c r="IF92" s="559"/>
      <c r="IG92" s="598">
        <v>0</v>
      </c>
    </row>
    <row r="93" spans="1:241" s="5" customFormat="1" ht="15" customHeight="1" x14ac:dyDescent="0.25">
      <c r="A93" s="33" t="s">
        <v>547</v>
      </c>
      <c r="B93" s="551"/>
      <c r="C93" s="551"/>
      <c r="D93" s="551"/>
      <c r="E93" s="566"/>
      <c r="F93" s="551">
        <v>0</v>
      </c>
      <c r="G93" s="551"/>
      <c r="H93" s="551"/>
      <c r="I93" s="551">
        <v>0</v>
      </c>
      <c r="J93" s="552"/>
      <c r="K93" s="552"/>
      <c r="L93" s="552"/>
      <c r="M93" s="566"/>
      <c r="N93" s="552">
        <v>0</v>
      </c>
      <c r="O93" s="552"/>
      <c r="P93" s="552"/>
      <c r="Q93" s="552">
        <v>0</v>
      </c>
      <c r="R93" s="552"/>
      <c r="S93" s="552"/>
      <c r="T93" s="552"/>
      <c r="U93" s="566"/>
      <c r="V93" s="552">
        <v>0</v>
      </c>
      <c r="W93" s="552"/>
      <c r="X93" s="552"/>
      <c r="Y93" s="552">
        <v>0</v>
      </c>
      <c r="Z93" s="552"/>
      <c r="AA93" s="552"/>
      <c r="AB93" s="552"/>
      <c r="AC93" s="566"/>
      <c r="AD93" s="552">
        <v>0</v>
      </c>
      <c r="AE93" s="552"/>
      <c r="AF93" s="552"/>
      <c r="AG93" s="552">
        <v>0</v>
      </c>
      <c r="AH93" s="552"/>
      <c r="AI93" s="552"/>
      <c r="AJ93" s="552"/>
      <c r="AK93" s="566"/>
      <c r="AL93" s="552">
        <v>0</v>
      </c>
      <c r="AM93" s="552"/>
      <c r="AN93" s="552"/>
      <c r="AO93" s="552">
        <v>0</v>
      </c>
      <c r="AP93" s="552"/>
      <c r="AQ93" s="552"/>
      <c r="AR93" s="552"/>
      <c r="AS93" s="552"/>
      <c r="AT93" s="552">
        <v>0</v>
      </c>
      <c r="AU93" s="552"/>
      <c r="AV93" s="552"/>
      <c r="AW93" s="552">
        <v>0</v>
      </c>
      <c r="AX93" s="552"/>
      <c r="AY93" s="552"/>
      <c r="AZ93" s="552"/>
      <c r="BA93" s="566"/>
      <c r="BB93" s="552">
        <v>0</v>
      </c>
      <c r="BC93" s="552"/>
      <c r="BD93" s="552"/>
      <c r="BE93" s="552">
        <v>0</v>
      </c>
      <c r="BF93" s="552"/>
      <c r="BG93" s="552"/>
      <c r="BH93" s="552"/>
      <c r="BI93" s="566"/>
      <c r="BJ93" s="552">
        <v>0</v>
      </c>
      <c r="BK93" s="552"/>
      <c r="BL93" s="552"/>
      <c r="BM93" s="552">
        <v>0</v>
      </c>
      <c r="BN93" s="552"/>
      <c r="BO93" s="552"/>
      <c r="BP93" s="552"/>
      <c r="BQ93" s="566"/>
      <c r="BR93" s="552">
        <v>0</v>
      </c>
      <c r="BS93" s="552"/>
      <c r="BT93" s="552"/>
      <c r="BU93" s="552">
        <v>0</v>
      </c>
      <c r="BV93" s="552"/>
      <c r="BW93" s="552"/>
      <c r="BX93" s="552"/>
      <c r="BY93" s="566"/>
      <c r="BZ93" s="552">
        <v>0</v>
      </c>
      <c r="CA93" s="552"/>
      <c r="CB93" s="552"/>
      <c r="CC93" s="552">
        <v>0</v>
      </c>
      <c r="CD93" s="552"/>
      <c r="CE93" s="552"/>
      <c r="CF93" s="552"/>
      <c r="CG93" s="566"/>
      <c r="CH93" s="552">
        <v>0</v>
      </c>
      <c r="CI93" s="552"/>
      <c r="CJ93" s="552"/>
      <c r="CK93" s="552">
        <v>0</v>
      </c>
      <c r="CL93" s="552"/>
      <c r="CM93" s="552"/>
      <c r="CN93" s="552"/>
      <c r="CO93" s="566"/>
      <c r="CP93" s="552">
        <v>0</v>
      </c>
      <c r="CQ93" s="552"/>
      <c r="CR93" s="552"/>
      <c r="CS93" s="552">
        <v>0</v>
      </c>
      <c r="CT93" s="552"/>
      <c r="CU93" s="552"/>
      <c r="CV93" s="552"/>
      <c r="CW93" s="566"/>
      <c r="CX93" s="552">
        <v>0</v>
      </c>
      <c r="CY93" s="552"/>
      <c r="CZ93" s="552"/>
      <c r="DA93" s="552">
        <v>0</v>
      </c>
      <c r="DB93" s="552"/>
      <c r="DC93" s="552"/>
      <c r="DD93" s="552"/>
      <c r="DE93" s="566"/>
      <c r="DF93" s="552">
        <v>0</v>
      </c>
      <c r="DG93" s="552"/>
      <c r="DH93" s="552"/>
      <c r="DI93" s="552">
        <v>0</v>
      </c>
      <c r="DJ93" s="552"/>
      <c r="DK93" s="552"/>
      <c r="DL93" s="552"/>
      <c r="DM93" s="552"/>
      <c r="DN93" s="552">
        <v>0</v>
      </c>
      <c r="DO93" s="552"/>
      <c r="DP93" s="552"/>
      <c r="DQ93" s="552">
        <v>0</v>
      </c>
      <c r="DR93" s="552"/>
      <c r="DS93" s="552"/>
      <c r="DT93" s="552"/>
      <c r="DU93" s="552"/>
      <c r="DV93" s="552">
        <v>0</v>
      </c>
      <c r="DW93" s="552"/>
      <c r="DX93" s="552"/>
      <c r="DY93" s="552">
        <v>0</v>
      </c>
      <c r="DZ93" s="552"/>
      <c r="EA93" s="552"/>
      <c r="EB93" s="552"/>
      <c r="EC93" s="552"/>
      <c r="ED93" s="552">
        <v>0</v>
      </c>
      <c r="EE93" s="552"/>
      <c r="EF93" s="552"/>
      <c r="EG93" s="552">
        <v>0</v>
      </c>
      <c r="EH93" s="536"/>
      <c r="EI93" s="551"/>
      <c r="EJ93" s="551"/>
      <c r="EK93" s="566"/>
      <c r="EL93" s="551">
        <v>0</v>
      </c>
      <c r="EM93" s="551"/>
      <c r="EN93" s="551"/>
      <c r="EO93" s="551">
        <v>0</v>
      </c>
      <c r="EP93" s="536"/>
      <c r="EQ93" s="551"/>
      <c r="ER93" s="551"/>
      <c r="ES93" s="566"/>
      <c r="ET93" s="551">
        <v>0</v>
      </c>
      <c r="EU93" s="551"/>
      <c r="EV93" s="551"/>
      <c r="EW93" s="551">
        <v>0</v>
      </c>
      <c r="EX93" s="536"/>
      <c r="EY93" s="551"/>
      <c r="EZ93" s="551"/>
      <c r="FA93" s="566"/>
      <c r="FB93" s="551">
        <v>0</v>
      </c>
      <c r="FC93" s="551"/>
      <c r="FD93" s="551"/>
      <c r="FE93" s="551">
        <v>0</v>
      </c>
      <c r="FF93" s="536"/>
      <c r="FG93" s="551"/>
      <c r="FH93" s="551"/>
      <c r="FI93" s="566"/>
      <c r="FJ93" s="551">
        <v>0</v>
      </c>
      <c r="FK93" s="551"/>
      <c r="FL93" s="551"/>
      <c r="FM93" s="551">
        <v>0</v>
      </c>
      <c r="FN93" s="536"/>
      <c r="FO93" s="551"/>
      <c r="FP93" s="551"/>
      <c r="FQ93" s="566"/>
      <c r="FR93" s="551">
        <v>0</v>
      </c>
      <c r="FS93" s="551"/>
      <c r="FT93" s="551"/>
      <c r="FU93" s="551">
        <v>0</v>
      </c>
      <c r="FV93" s="536"/>
      <c r="FW93" s="551"/>
      <c r="FX93" s="551"/>
      <c r="FY93" s="566"/>
      <c r="FZ93" s="551">
        <v>0</v>
      </c>
      <c r="GA93" s="551"/>
      <c r="GB93" s="551"/>
      <c r="GC93" s="551">
        <v>0</v>
      </c>
      <c r="GD93" s="536"/>
      <c r="GE93" s="551"/>
      <c r="GF93" s="551"/>
      <c r="GG93" s="566"/>
      <c r="GH93" s="551">
        <v>0</v>
      </c>
      <c r="GI93" s="551"/>
      <c r="GJ93" s="551"/>
      <c r="GK93" s="551">
        <v>0</v>
      </c>
      <c r="GL93" s="536"/>
      <c r="GM93" s="551"/>
      <c r="GN93" s="551"/>
      <c r="GO93" s="566"/>
      <c r="GP93" s="551">
        <v>0</v>
      </c>
      <c r="GQ93" s="551"/>
      <c r="GR93" s="551"/>
      <c r="GS93" s="551">
        <v>0</v>
      </c>
      <c r="GT93" s="536"/>
      <c r="GU93" s="551"/>
      <c r="GV93" s="551"/>
      <c r="GW93" s="566"/>
      <c r="GX93" s="551">
        <v>0</v>
      </c>
      <c r="GY93" s="551"/>
      <c r="GZ93" s="551"/>
      <c r="HA93" s="551">
        <v>0</v>
      </c>
      <c r="HB93" s="536"/>
      <c r="HC93" s="551"/>
      <c r="HD93" s="551"/>
      <c r="HE93" s="566"/>
      <c r="HF93" s="551">
        <v>0</v>
      </c>
      <c r="HG93" s="551"/>
      <c r="HH93" s="551"/>
      <c r="HI93" s="551">
        <v>0</v>
      </c>
      <c r="HJ93" s="536">
        <v>0</v>
      </c>
      <c r="HK93" s="551"/>
      <c r="HL93" s="551"/>
      <c r="HM93" s="566"/>
      <c r="HN93" s="551">
        <v>0</v>
      </c>
      <c r="HO93" s="551"/>
      <c r="HP93" s="551"/>
      <c r="HQ93" s="551">
        <v>0</v>
      </c>
      <c r="HR93" s="559">
        <v>0</v>
      </c>
      <c r="HS93" s="559">
        <v>0</v>
      </c>
      <c r="HT93" s="559">
        <v>0</v>
      </c>
      <c r="HU93" s="559">
        <v>0</v>
      </c>
      <c r="HV93" s="559"/>
      <c r="HW93" s="559">
        <v>0</v>
      </c>
      <c r="HX93" s="559"/>
      <c r="HY93" s="551">
        <v>0</v>
      </c>
      <c r="HZ93" s="634">
        <v>0</v>
      </c>
      <c r="IA93" s="634">
        <v>0</v>
      </c>
      <c r="IB93" s="634">
        <v>0</v>
      </c>
      <c r="IC93" s="609">
        <v>0</v>
      </c>
      <c r="ID93" s="634">
        <v>0</v>
      </c>
      <c r="IE93" s="634">
        <v>0</v>
      </c>
      <c r="IF93" s="559"/>
      <c r="IG93" s="598">
        <v>0</v>
      </c>
    </row>
    <row r="94" spans="1:241" s="5" customFormat="1" ht="15" customHeight="1" x14ac:dyDescent="0.25">
      <c r="A94" s="33" t="s">
        <v>548</v>
      </c>
      <c r="B94" s="551"/>
      <c r="C94" s="551"/>
      <c r="D94" s="551"/>
      <c r="E94" s="566"/>
      <c r="F94" s="551">
        <v>0</v>
      </c>
      <c r="G94" s="551"/>
      <c r="H94" s="551"/>
      <c r="I94" s="551">
        <v>0</v>
      </c>
      <c r="J94" s="552"/>
      <c r="K94" s="552"/>
      <c r="L94" s="552"/>
      <c r="M94" s="566"/>
      <c r="N94" s="552">
        <v>0</v>
      </c>
      <c r="O94" s="552"/>
      <c r="P94" s="552"/>
      <c r="Q94" s="552">
        <v>0</v>
      </c>
      <c r="R94" s="552"/>
      <c r="S94" s="552"/>
      <c r="T94" s="552"/>
      <c r="U94" s="566"/>
      <c r="V94" s="552">
        <v>0</v>
      </c>
      <c r="W94" s="552"/>
      <c r="X94" s="552"/>
      <c r="Y94" s="552">
        <v>0</v>
      </c>
      <c r="Z94" s="552"/>
      <c r="AA94" s="552"/>
      <c r="AB94" s="552"/>
      <c r="AC94" s="566"/>
      <c r="AD94" s="552">
        <v>0</v>
      </c>
      <c r="AE94" s="552"/>
      <c r="AF94" s="552"/>
      <c r="AG94" s="552">
        <v>0</v>
      </c>
      <c r="AH94" s="552"/>
      <c r="AI94" s="552"/>
      <c r="AJ94" s="552"/>
      <c r="AK94" s="566"/>
      <c r="AL94" s="552">
        <v>0</v>
      </c>
      <c r="AM94" s="552"/>
      <c r="AN94" s="552"/>
      <c r="AO94" s="552">
        <v>0</v>
      </c>
      <c r="AP94" s="552"/>
      <c r="AQ94" s="552"/>
      <c r="AR94" s="552"/>
      <c r="AS94" s="552"/>
      <c r="AT94" s="552">
        <v>0</v>
      </c>
      <c r="AU94" s="552"/>
      <c r="AV94" s="552"/>
      <c r="AW94" s="552">
        <v>0</v>
      </c>
      <c r="AX94" s="552"/>
      <c r="AY94" s="552"/>
      <c r="AZ94" s="552"/>
      <c r="BA94" s="566"/>
      <c r="BB94" s="552">
        <v>0</v>
      </c>
      <c r="BC94" s="552"/>
      <c r="BD94" s="552"/>
      <c r="BE94" s="552">
        <v>0</v>
      </c>
      <c r="BF94" s="552"/>
      <c r="BG94" s="552"/>
      <c r="BH94" s="552"/>
      <c r="BI94" s="566"/>
      <c r="BJ94" s="552">
        <v>0</v>
      </c>
      <c r="BK94" s="552"/>
      <c r="BL94" s="552"/>
      <c r="BM94" s="552">
        <v>0</v>
      </c>
      <c r="BN94" s="552"/>
      <c r="BO94" s="552"/>
      <c r="BP94" s="552"/>
      <c r="BQ94" s="566"/>
      <c r="BR94" s="552">
        <v>0</v>
      </c>
      <c r="BS94" s="552"/>
      <c r="BT94" s="552"/>
      <c r="BU94" s="552">
        <v>0</v>
      </c>
      <c r="BV94" s="552"/>
      <c r="BW94" s="552"/>
      <c r="BX94" s="552"/>
      <c r="BY94" s="566"/>
      <c r="BZ94" s="552">
        <v>0</v>
      </c>
      <c r="CA94" s="552"/>
      <c r="CB94" s="552"/>
      <c r="CC94" s="552">
        <v>0</v>
      </c>
      <c r="CD94" s="552"/>
      <c r="CE94" s="552"/>
      <c r="CF94" s="552"/>
      <c r="CG94" s="566"/>
      <c r="CH94" s="552">
        <v>0</v>
      </c>
      <c r="CI94" s="552"/>
      <c r="CJ94" s="552"/>
      <c r="CK94" s="552">
        <v>0</v>
      </c>
      <c r="CL94" s="552"/>
      <c r="CM94" s="552"/>
      <c r="CN94" s="552"/>
      <c r="CO94" s="566"/>
      <c r="CP94" s="552">
        <v>0</v>
      </c>
      <c r="CQ94" s="552"/>
      <c r="CR94" s="552"/>
      <c r="CS94" s="552">
        <v>0</v>
      </c>
      <c r="CT94" s="552"/>
      <c r="CU94" s="552"/>
      <c r="CV94" s="552"/>
      <c r="CW94" s="566"/>
      <c r="CX94" s="552">
        <v>0</v>
      </c>
      <c r="CY94" s="552"/>
      <c r="CZ94" s="552"/>
      <c r="DA94" s="552">
        <v>0</v>
      </c>
      <c r="DB94" s="552"/>
      <c r="DC94" s="552"/>
      <c r="DD94" s="552"/>
      <c r="DE94" s="566"/>
      <c r="DF94" s="552">
        <v>0</v>
      </c>
      <c r="DG94" s="552"/>
      <c r="DH94" s="552"/>
      <c r="DI94" s="552">
        <v>0</v>
      </c>
      <c r="DJ94" s="552"/>
      <c r="DK94" s="552"/>
      <c r="DL94" s="552"/>
      <c r="DM94" s="552"/>
      <c r="DN94" s="552">
        <v>0</v>
      </c>
      <c r="DO94" s="552"/>
      <c r="DP94" s="552"/>
      <c r="DQ94" s="552">
        <v>0</v>
      </c>
      <c r="DR94" s="552"/>
      <c r="DS94" s="552"/>
      <c r="DT94" s="552"/>
      <c r="DU94" s="552"/>
      <c r="DV94" s="552">
        <v>0</v>
      </c>
      <c r="DW94" s="552"/>
      <c r="DX94" s="552"/>
      <c r="DY94" s="552">
        <v>0</v>
      </c>
      <c r="DZ94" s="552"/>
      <c r="EA94" s="552"/>
      <c r="EB94" s="552"/>
      <c r="EC94" s="552"/>
      <c r="ED94" s="552">
        <v>0</v>
      </c>
      <c r="EE94" s="552"/>
      <c r="EF94" s="552"/>
      <c r="EG94" s="552">
        <v>0</v>
      </c>
      <c r="EH94" s="536"/>
      <c r="EI94" s="551"/>
      <c r="EJ94" s="551"/>
      <c r="EK94" s="566"/>
      <c r="EL94" s="551">
        <v>0</v>
      </c>
      <c r="EM94" s="551"/>
      <c r="EN94" s="551"/>
      <c r="EO94" s="551">
        <v>0</v>
      </c>
      <c r="EP94" s="536"/>
      <c r="EQ94" s="551"/>
      <c r="ER94" s="551"/>
      <c r="ES94" s="566"/>
      <c r="ET94" s="551">
        <v>0</v>
      </c>
      <c r="EU94" s="551"/>
      <c r="EV94" s="551"/>
      <c r="EW94" s="551">
        <v>0</v>
      </c>
      <c r="EX94" s="536"/>
      <c r="EY94" s="551"/>
      <c r="EZ94" s="551"/>
      <c r="FA94" s="566"/>
      <c r="FB94" s="551">
        <v>0</v>
      </c>
      <c r="FC94" s="551"/>
      <c r="FD94" s="551"/>
      <c r="FE94" s="551">
        <v>0</v>
      </c>
      <c r="FF94" s="536"/>
      <c r="FG94" s="551"/>
      <c r="FH94" s="551"/>
      <c r="FI94" s="566"/>
      <c r="FJ94" s="551">
        <v>0</v>
      </c>
      <c r="FK94" s="551"/>
      <c r="FL94" s="551"/>
      <c r="FM94" s="551">
        <v>0</v>
      </c>
      <c r="FN94" s="536"/>
      <c r="FO94" s="551"/>
      <c r="FP94" s="551"/>
      <c r="FQ94" s="566"/>
      <c r="FR94" s="551">
        <v>0</v>
      </c>
      <c r="FS94" s="551"/>
      <c r="FT94" s="551"/>
      <c r="FU94" s="551">
        <v>0</v>
      </c>
      <c r="FV94" s="536"/>
      <c r="FW94" s="551"/>
      <c r="FX94" s="551"/>
      <c r="FY94" s="566"/>
      <c r="FZ94" s="551">
        <v>0</v>
      </c>
      <c r="GA94" s="551"/>
      <c r="GB94" s="551"/>
      <c r="GC94" s="551">
        <v>0</v>
      </c>
      <c r="GD94" s="536"/>
      <c r="GE94" s="551"/>
      <c r="GF94" s="551"/>
      <c r="GG94" s="566"/>
      <c r="GH94" s="551">
        <v>0</v>
      </c>
      <c r="GI94" s="551"/>
      <c r="GJ94" s="551"/>
      <c r="GK94" s="551">
        <v>0</v>
      </c>
      <c r="GL94" s="536"/>
      <c r="GM94" s="551"/>
      <c r="GN94" s="551"/>
      <c r="GO94" s="566"/>
      <c r="GP94" s="551">
        <v>0</v>
      </c>
      <c r="GQ94" s="551"/>
      <c r="GR94" s="551"/>
      <c r="GS94" s="551">
        <v>0</v>
      </c>
      <c r="GT94" s="536"/>
      <c r="GU94" s="551"/>
      <c r="GV94" s="551"/>
      <c r="GW94" s="566"/>
      <c r="GX94" s="551">
        <v>0</v>
      </c>
      <c r="GY94" s="551"/>
      <c r="GZ94" s="551"/>
      <c r="HA94" s="551">
        <v>0</v>
      </c>
      <c r="HB94" s="536"/>
      <c r="HC94" s="551"/>
      <c r="HD94" s="551"/>
      <c r="HE94" s="566"/>
      <c r="HF94" s="551">
        <v>0</v>
      </c>
      <c r="HG94" s="551"/>
      <c r="HH94" s="551"/>
      <c r="HI94" s="551">
        <v>0</v>
      </c>
      <c r="HJ94" s="536">
        <v>0</v>
      </c>
      <c r="HK94" s="551"/>
      <c r="HL94" s="551"/>
      <c r="HM94" s="566"/>
      <c r="HN94" s="551">
        <v>0</v>
      </c>
      <c r="HO94" s="551"/>
      <c r="HP94" s="551"/>
      <c r="HQ94" s="551">
        <v>0</v>
      </c>
      <c r="HR94" s="559">
        <v>0</v>
      </c>
      <c r="HS94" s="559">
        <v>0</v>
      </c>
      <c r="HT94" s="559">
        <v>0</v>
      </c>
      <c r="HU94" s="559">
        <v>0</v>
      </c>
      <c r="HV94" s="559"/>
      <c r="HW94" s="559">
        <v>0</v>
      </c>
      <c r="HX94" s="559"/>
      <c r="HY94" s="551">
        <v>0</v>
      </c>
      <c r="HZ94" s="634">
        <v>0</v>
      </c>
      <c r="IA94" s="634">
        <v>0</v>
      </c>
      <c r="IB94" s="634">
        <v>0</v>
      </c>
      <c r="IC94" s="609">
        <v>0</v>
      </c>
      <c r="ID94" s="634">
        <v>0</v>
      </c>
      <c r="IE94" s="634">
        <v>0</v>
      </c>
      <c r="IF94" s="559"/>
      <c r="IG94" s="598">
        <v>0</v>
      </c>
    </row>
    <row r="95" spans="1:241" s="5" customFormat="1" ht="15" hidden="1" customHeight="1" x14ac:dyDescent="0.25">
      <c r="A95" s="33" t="s">
        <v>352</v>
      </c>
      <c r="B95" s="551"/>
      <c r="C95" s="551"/>
      <c r="D95" s="551"/>
      <c r="E95" s="566"/>
      <c r="F95" s="551">
        <v>0</v>
      </c>
      <c r="G95" s="551"/>
      <c r="H95" s="551"/>
      <c r="I95" s="551">
        <v>0</v>
      </c>
      <c r="J95" s="552"/>
      <c r="K95" s="552"/>
      <c r="L95" s="552"/>
      <c r="M95" s="552"/>
      <c r="N95" s="552">
        <v>0</v>
      </c>
      <c r="O95" s="552"/>
      <c r="P95" s="552"/>
      <c r="Q95" s="552">
        <v>0</v>
      </c>
      <c r="R95" s="552"/>
      <c r="S95" s="552"/>
      <c r="T95" s="552"/>
      <c r="U95" s="552"/>
      <c r="V95" s="552">
        <v>0</v>
      </c>
      <c r="W95" s="552"/>
      <c r="X95" s="552"/>
      <c r="Y95" s="552">
        <v>0</v>
      </c>
      <c r="Z95" s="552"/>
      <c r="AA95" s="552"/>
      <c r="AB95" s="552"/>
      <c r="AC95" s="552"/>
      <c r="AD95" s="552">
        <v>0</v>
      </c>
      <c r="AE95" s="552"/>
      <c r="AF95" s="552"/>
      <c r="AG95" s="552">
        <v>0</v>
      </c>
      <c r="AH95" s="552"/>
      <c r="AI95" s="552"/>
      <c r="AJ95" s="552"/>
      <c r="AK95" s="552"/>
      <c r="AL95" s="552">
        <v>0</v>
      </c>
      <c r="AM95" s="552"/>
      <c r="AN95" s="552"/>
      <c r="AO95" s="552">
        <v>0</v>
      </c>
      <c r="AP95" s="552"/>
      <c r="AQ95" s="552"/>
      <c r="AR95" s="552"/>
      <c r="AS95" s="552"/>
      <c r="AT95" s="552">
        <v>0</v>
      </c>
      <c r="AU95" s="552"/>
      <c r="AV95" s="552"/>
      <c r="AW95" s="552">
        <v>0</v>
      </c>
      <c r="AX95" s="552"/>
      <c r="AY95" s="552"/>
      <c r="AZ95" s="552"/>
      <c r="BA95" s="552"/>
      <c r="BB95" s="552">
        <v>0</v>
      </c>
      <c r="BC95" s="552"/>
      <c r="BD95" s="552"/>
      <c r="BE95" s="552">
        <v>0</v>
      </c>
      <c r="BF95" s="552"/>
      <c r="BG95" s="552"/>
      <c r="BH95" s="552"/>
      <c r="BI95" s="552"/>
      <c r="BJ95" s="552">
        <v>0</v>
      </c>
      <c r="BK95" s="552"/>
      <c r="BL95" s="552"/>
      <c r="BM95" s="552">
        <v>0</v>
      </c>
      <c r="BN95" s="552"/>
      <c r="BO95" s="552"/>
      <c r="BP95" s="552"/>
      <c r="BQ95" s="552"/>
      <c r="BR95" s="552">
        <v>0</v>
      </c>
      <c r="BS95" s="552"/>
      <c r="BT95" s="552"/>
      <c r="BU95" s="552">
        <v>0</v>
      </c>
      <c r="BV95" s="552"/>
      <c r="BW95" s="552"/>
      <c r="BX95" s="552"/>
      <c r="BY95" s="552"/>
      <c r="BZ95" s="552">
        <v>0</v>
      </c>
      <c r="CA95" s="552"/>
      <c r="CB95" s="552"/>
      <c r="CC95" s="552">
        <v>0</v>
      </c>
      <c r="CD95" s="552"/>
      <c r="CE95" s="552"/>
      <c r="CF95" s="552"/>
      <c r="CG95" s="552"/>
      <c r="CH95" s="552">
        <v>0</v>
      </c>
      <c r="CI95" s="552"/>
      <c r="CJ95" s="552"/>
      <c r="CK95" s="552">
        <v>0</v>
      </c>
      <c r="CL95" s="552"/>
      <c r="CM95" s="552"/>
      <c r="CN95" s="552"/>
      <c r="CO95" s="552"/>
      <c r="CP95" s="552">
        <v>0</v>
      </c>
      <c r="CQ95" s="552"/>
      <c r="CR95" s="552"/>
      <c r="CS95" s="552">
        <v>0</v>
      </c>
      <c r="CT95" s="552"/>
      <c r="CU95" s="552"/>
      <c r="CV95" s="552"/>
      <c r="CW95" s="552"/>
      <c r="CX95" s="552">
        <v>0</v>
      </c>
      <c r="CY95" s="552"/>
      <c r="CZ95" s="552"/>
      <c r="DA95" s="552">
        <v>0</v>
      </c>
      <c r="DB95" s="552"/>
      <c r="DC95" s="552"/>
      <c r="DD95" s="552"/>
      <c r="DE95" s="552"/>
      <c r="DF95" s="552">
        <v>0</v>
      </c>
      <c r="DG95" s="552"/>
      <c r="DH95" s="552"/>
      <c r="DI95" s="552">
        <v>0</v>
      </c>
      <c r="DJ95" s="552"/>
      <c r="DK95" s="552"/>
      <c r="DL95" s="552"/>
      <c r="DM95" s="552"/>
      <c r="DN95" s="552">
        <v>0</v>
      </c>
      <c r="DO95" s="552"/>
      <c r="DP95" s="552"/>
      <c r="DQ95" s="552">
        <v>0</v>
      </c>
      <c r="DR95" s="552"/>
      <c r="DS95" s="552"/>
      <c r="DT95" s="552"/>
      <c r="DU95" s="552"/>
      <c r="DV95" s="552">
        <v>0</v>
      </c>
      <c r="DW95" s="552"/>
      <c r="DX95" s="552"/>
      <c r="DY95" s="552">
        <v>0</v>
      </c>
      <c r="DZ95" s="552"/>
      <c r="EA95" s="552"/>
      <c r="EB95" s="552"/>
      <c r="EC95" s="552"/>
      <c r="ED95" s="552">
        <v>0</v>
      </c>
      <c r="EE95" s="552"/>
      <c r="EF95" s="552"/>
      <c r="EG95" s="552">
        <v>0</v>
      </c>
      <c r="EH95" s="536"/>
      <c r="EI95" s="551"/>
      <c r="EJ95" s="551"/>
      <c r="EK95" s="566"/>
      <c r="EL95" s="551">
        <v>0</v>
      </c>
      <c r="EM95" s="551"/>
      <c r="EN95" s="551"/>
      <c r="EO95" s="551">
        <v>0</v>
      </c>
      <c r="EP95" s="536"/>
      <c r="EQ95" s="551"/>
      <c r="ER95" s="551"/>
      <c r="ES95" s="566"/>
      <c r="ET95" s="551">
        <v>0</v>
      </c>
      <c r="EU95" s="551"/>
      <c r="EV95" s="551"/>
      <c r="EW95" s="551">
        <v>0</v>
      </c>
      <c r="EX95" s="536"/>
      <c r="EY95" s="551"/>
      <c r="EZ95" s="551"/>
      <c r="FA95" s="566"/>
      <c r="FB95" s="551">
        <v>0</v>
      </c>
      <c r="FC95" s="551"/>
      <c r="FD95" s="551"/>
      <c r="FE95" s="551">
        <v>0</v>
      </c>
      <c r="FF95" s="536"/>
      <c r="FG95" s="551"/>
      <c r="FH95" s="551"/>
      <c r="FI95" s="566"/>
      <c r="FJ95" s="551">
        <v>0</v>
      </c>
      <c r="FK95" s="551"/>
      <c r="FL95" s="551"/>
      <c r="FM95" s="551">
        <v>0</v>
      </c>
      <c r="FN95" s="536"/>
      <c r="FO95" s="551"/>
      <c r="FP95" s="551"/>
      <c r="FQ95" s="566"/>
      <c r="FR95" s="551">
        <v>0</v>
      </c>
      <c r="FS95" s="551"/>
      <c r="FT95" s="551"/>
      <c r="FU95" s="551">
        <v>0</v>
      </c>
      <c r="FV95" s="536"/>
      <c r="FW95" s="551"/>
      <c r="FX95" s="551"/>
      <c r="FY95" s="566"/>
      <c r="FZ95" s="551">
        <v>0</v>
      </c>
      <c r="GA95" s="551"/>
      <c r="GB95" s="551"/>
      <c r="GC95" s="551">
        <v>0</v>
      </c>
      <c r="GD95" s="536"/>
      <c r="GE95" s="551"/>
      <c r="GF95" s="551"/>
      <c r="GG95" s="566"/>
      <c r="GH95" s="551">
        <v>0</v>
      </c>
      <c r="GI95" s="551"/>
      <c r="GJ95" s="551"/>
      <c r="GK95" s="551">
        <v>0</v>
      </c>
      <c r="GL95" s="536"/>
      <c r="GM95" s="551"/>
      <c r="GN95" s="551"/>
      <c r="GO95" s="566"/>
      <c r="GP95" s="551">
        <v>0</v>
      </c>
      <c r="GQ95" s="551"/>
      <c r="GR95" s="551"/>
      <c r="GS95" s="551">
        <v>0</v>
      </c>
      <c r="GT95" s="536"/>
      <c r="GU95" s="551"/>
      <c r="GV95" s="551"/>
      <c r="GW95" s="566"/>
      <c r="GX95" s="551">
        <v>0</v>
      </c>
      <c r="GY95" s="551"/>
      <c r="GZ95" s="551"/>
      <c r="HA95" s="551">
        <v>0</v>
      </c>
      <c r="HB95" s="536"/>
      <c r="HC95" s="551"/>
      <c r="HD95" s="551"/>
      <c r="HE95" s="566"/>
      <c r="HF95" s="551">
        <v>0</v>
      </c>
      <c r="HG95" s="551"/>
      <c r="HH95" s="551"/>
      <c r="HI95" s="551">
        <v>0</v>
      </c>
      <c r="HJ95" s="536"/>
      <c r="HK95" s="551"/>
      <c r="HL95" s="551"/>
      <c r="HM95" s="566"/>
      <c r="HN95" s="551">
        <v>0</v>
      </c>
      <c r="HO95" s="551"/>
      <c r="HP95" s="551"/>
      <c r="HQ95" s="551">
        <v>0</v>
      </c>
      <c r="HR95" s="559">
        <v>0</v>
      </c>
      <c r="HS95" s="559">
        <v>0</v>
      </c>
      <c r="HT95" s="559">
        <v>0</v>
      </c>
      <c r="HU95" s="559">
        <v>0</v>
      </c>
      <c r="HV95" s="559"/>
      <c r="HW95" s="559">
        <v>0</v>
      </c>
      <c r="HX95" s="559"/>
      <c r="HY95" s="551">
        <v>0</v>
      </c>
      <c r="HZ95" s="634">
        <v>0</v>
      </c>
      <c r="IA95" s="634">
        <v>0</v>
      </c>
      <c r="IB95" s="634">
        <v>0</v>
      </c>
      <c r="IC95" s="634">
        <v>0</v>
      </c>
      <c r="ID95" s="634">
        <v>0</v>
      </c>
      <c r="IE95" s="634">
        <v>0</v>
      </c>
      <c r="IF95" s="559"/>
      <c r="IG95" s="598">
        <v>0</v>
      </c>
    </row>
    <row r="96" spans="1:241" s="119" customFormat="1" ht="15" customHeight="1" thickBot="1" x14ac:dyDescent="0.25">
      <c r="A96" s="858" t="s">
        <v>353</v>
      </c>
      <c r="B96" s="613">
        <v>0</v>
      </c>
      <c r="C96" s="613">
        <v>992233000</v>
      </c>
      <c r="D96" s="613">
        <v>0</v>
      </c>
      <c r="E96" s="613">
        <v>0</v>
      </c>
      <c r="F96" s="613">
        <v>0</v>
      </c>
      <c r="G96" s="613">
        <v>0</v>
      </c>
      <c r="H96" s="613"/>
      <c r="I96" s="613">
        <v>992233000</v>
      </c>
      <c r="J96" s="613">
        <v>0</v>
      </c>
      <c r="K96" s="613">
        <v>38816609</v>
      </c>
      <c r="L96" s="613">
        <v>0</v>
      </c>
      <c r="M96" s="613">
        <v>0</v>
      </c>
      <c r="N96" s="613">
        <v>0</v>
      </c>
      <c r="O96" s="613">
        <v>0</v>
      </c>
      <c r="P96" s="613"/>
      <c r="Q96" s="613">
        <v>38816609</v>
      </c>
      <c r="R96" s="613">
        <v>0</v>
      </c>
      <c r="S96" s="613">
        <v>0</v>
      </c>
      <c r="T96" s="613">
        <v>0</v>
      </c>
      <c r="U96" s="613">
        <v>0</v>
      </c>
      <c r="V96" s="613">
        <v>0</v>
      </c>
      <c r="W96" s="613">
        <v>0</v>
      </c>
      <c r="X96" s="613"/>
      <c r="Y96" s="613">
        <v>0</v>
      </c>
      <c r="Z96" s="613">
        <v>0</v>
      </c>
      <c r="AA96" s="613">
        <v>2124193700</v>
      </c>
      <c r="AB96" s="613">
        <v>0</v>
      </c>
      <c r="AC96" s="613">
        <v>0</v>
      </c>
      <c r="AD96" s="613">
        <v>0</v>
      </c>
      <c r="AE96" s="613">
        <v>0</v>
      </c>
      <c r="AF96" s="613"/>
      <c r="AG96" s="613">
        <v>2124193700</v>
      </c>
      <c r="AH96" s="613">
        <v>0</v>
      </c>
      <c r="AI96" s="613">
        <v>0</v>
      </c>
      <c r="AJ96" s="613">
        <v>0</v>
      </c>
      <c r="AK96" s="613">
        <v>0</v>
      </c>
      <c r="AL96" s="613">
        <v>0</v>
      </c>
      <c r="AM96" s="613">
        <v>0</v>
      </c>
      <c r="AN96" s="613"/>
      <c r="AO96" s="613">
        <v>0</v>
      </c>
      <c r="AP96" s="613">
        <v>0</v>
      </c>
      <c r="AQ96" s="613">
        <v>273578500</v>
      </c>
      <c r="AR96" s="613">
        <v>0</v>
      </c>
      <c r="AS96" s="613">
        <v>0</v>
      </c>
      <c r="AT96" s="613">
        <v>0</v>
      </c>
      <c r="AU96" s="613">
        <v>0</v>
      </c>
      <c r="AV96" s="613"/>
      <c r="AW96" s="613">
        <v>273578500</v>
      </c>
      <c r="AX96" s="613">
        <v>0</v>
      </c>
      <c r="AY96" s="613">
        <v>14529089</v>
      </c>
      <c r="AZ96" s="613">
        <v>0</v>
      </c>
      <c r="BA96" s="613">
        <v>0</v>
      </c>
      <c r="BB96" s="613">
        <v>0</v>
      </c>
      <c r="BC96" s="613">
        <v>0</v>
      </c>
      <c r="BD96" s="613"/>
      <c r="BE96" s="613">
        <v>14529089</v>
      </c>
      <c r="BF96" s="613">
        <v>0</v>
      </c>
      <c r="BG96" s="613">
        <v>0</v>
      </c>
      <c r="BH96" s="613">
        <v>0</v>
      </c>
      <c r="BI96" s="613">
        <v>0</v>
      </c>
      <c r="BJ96" s="613">
        <v>0</v>
      </c>
      <c r="BK96" s="613">
        <v>0</v>
      </c>
      <c r="BL96" s="613"/>
      <c r="BM96" s="613">
        <v>0</v>
      </c>
      <c r="BN96" s="613">
        <v>0</v>
      </c>
      <c r="BO96" s="613">
        <v>461950000</v>
      </c>
      <c r="BP96" s="613">
        <v>0</v>
      </c>
      <c r="BQ96" s="613">
        <v>0</v>
      </c>
      <c r="BR96" s="613">
        <v>0</v>
      </c>
      <c r="BS96" s="613">
        <v>0</v>
      </c>
      <c r="BT96" s="613"/>
      <c r="BU96" s="613">
        <v>461950000</v>
      </c>
      <c r="BV96" s="613">
        <v>0</v>
      </c>
      <c r="BW96" s="613">
        <v>6825001</v>
      </c>
      <c r="BX96" s="613">
        <v>0</v>
      </c>
      <c r="BY96" s="613">
        <v>0</v>
      </c>
      <c r="BZ96" s="613">
        <v>0</v>
      </c>
      <c r="CA96" s="613">
        <v>0</v>
      </c>
      <c r="CB96" s="613"/>
      <c r="CC96" s="613">
        <v>6825001</v>
      </c>
      <c r="CD96" s="613">
        <v>0</v>
      </c>
      <c r="CE96" s="613">
        <v>50000000</v>
      </c>
      <c r="CF96" s="613">
        <v>0</v>
      </c>
      <c r="CG96" s="613">
        <v>0</v>
      </c>
      <c r="CH96" s="613">
        <v>0</v>
      </c>
      <c r="CI96" s="613">
        <v>0</v>
      </c>
      <c r="CJ96" s="613"/>
      <c r="CK96" s="613">
        <v>50000000</v>
      </c>
      <c r="CL96" s="613">
        <v>0</v>
      </c>
      <c r="CM96" s="613">
        <v>1074346</v>
      </c>
      <c r="CN96" s="613">
        <v>0</v>
      </c>
      <c r="CO96" s="613">
        <v>0</v>
      </c>
      <c r="CP96" s="613">
        <v>0</v>
      </c>
      <c r="CQ96" s="613">
        <v>0</v>
      </c>
      <c r="CR96" s="613"/>
      <c r="CS96" s="613">
        <v>1074346</v>
      </c>
      <c r="CT96" s="613">
        <v>0</v>
      </c>
      <c r="CU96" s="613">
        <v>0</v>
      </c>
      <c r="CV96" s="613">
        <v>0</v>
      </c>
      <c r="CW96" s="613">
        <v>0</v>
      </c>
      <c r="CX96" s="613">
        <v>0</v>
      </c>
      <c r="CY96" s="613">
        <v>0</v>
      </c>
      <c r="CZ96" s="613"/>
      <c r="DA96" s="613">
        <v>0</v>
      </c>
      <c r="DB96" s="613">
        <v>0</v>
      </c>
      <c r="DC96" s="613">
        <v>0</v>
      </c>
      <c r="DD96" s="613">
        <v>117920000</v>
      </c>
      <c r="DE96" s="613">
        <v>0</v>
      </c>
      <c r="DF96" s="613">
        <v>117920000</v>
      </c>
      <c r="DG96" s="613">
        <v>0</v>
      </c>
      <c r="DH96" s="613"/>
      <c r="DI96" s="613">
        <v>0</v>
      </c>
      <c r="DJ96" s="613">
        <v>0</v>
      </c>
      <c r="DK96" s="613">
        <v>0</v>
      </c>
      <c r="DL96" s="613">
        <v>0</v>
      </c>
      <c r="DM96" s="613">
        <v>0</v>
      </c>
      <c r="DN96" s="613">
        <v>0</v>
      </c>
      <c r="DO96" s="613">
        <v>0</v>
      </c>
      <c r="DP96" s="613"/>
      <c r="DQ96" s="613">
        <v>0</v>
      </c>
      <c r="DR96" s="613">
        <v>0</v>
      </c>
      <c r="DS96" s="613">
        <v>0</v>
      </c>
      <c r="DT96" s="613">
        <v>0</v>
      </c>
      <c r="DU96" s="613">
        <v>0</v>
      </c>
      <c r="DV96" s="613">
        <v>0</v>
      </c>
      <c r="DW96" s="613">
        <v>0</v>
      </c>
      <c r="DX96" s="613"/>
      <c r="DY96" s="613">
        <v>0</v>
      </c>
      <c r="DZ96" s="613">
        <v>0</v>
      </c>
      <c r="EA96" s="613">
        <v>0</v>
      </c>
      <c r="EB96" s="613">
        <v>0</v>
      </c>
      <c r="EC96" s="613">
        <v>0</v>
      </c>
      <c r="ED96" s="613">
        <v>0</v>
      </c>
      <c r="EE96" s="613">
        <v>0</v>
      </c>
      <c r="EF96" s="613"/>
      <c r="EG96" s="613">
        <v>0</v>
      </c>
      <c r="EH96" s="613">
        <v>0</v>
      </c>
      <c r="EI96" s="613">
        <v>0</v>
      </c>
      <c r="EJ96" s="613">
        <v>0</v>
      </c>
      <c r="EK96" s="613">
        <v>0</v>
      </c>
      <c r="EL96" s="613">
        <v>0</v>
      </c>
      <c r="EM96" s="613">
        <v>0</v>
      </c>
      <c r="EN96" s="613"/>
      <c r="EO96" s="613">
        <v>0</v>
      </c>
      <c r="EP96" s="613">
        <v>0</v>
      </c>
      <c r="EQ96" s="613">
        <v>0</v>
      </c>
      <c r="ER96" s="613">
        <v>0</v>
      </c>
      <c r="ES96" s="613">
        <v>0</v>
      </c>
      <c r="ET96" s="613">
        <v>0</v>
      </c>
      <c r="EU96" s="613">
        <v>0</v>
      </c>
      <c r="EV96" s="613"/>
      <c r="EW96" s="613">
        <v>0</v>
      </c>
      <c r="EX96" s="613">
        <v>0</v>
      </c>
      <c r="EY96" s="613">
        <v>0</v>
      </c>
      <c r="EZ96" s="613">
        <v>0</v>
      </c>
      <c r="FA96" s="613">
        <v>0</v>
      </c>
      <c r="FB96" s="613">
        <v>0</v>
      </c>
      <c r="FC96" s="613">
        <v>0</v>
      </c>
      <c r="FD96" s="613"/>
      <c r="FE96" s="613">
        <v>0</v>
      </c>
      <c r="FF96" s="613">
        <v>0</v>
      </c>
      <c r="FG96" s="613">
        <v>0</v>
      </c>
      <c r="FH96" s="613">
        <v>0</v>
      </c>
      <c r="FI96" s="613">
        <v>0</v>
      </c>
      <c r="FJ96" s="613">
        <v>0</v>
      </c>
      <c r="FK96" s="613">
        <v>0</v>
      </c>
      <c r="FL96" s="613"/>
      <c r="FM96" s="613">
        <v>0</v>
      </c>
      <c r="FN96" s="613">
        <v>0</v>
      </c>
      <c r="FO96" s="613">
        <v>0</v>
      </c>
      <c r="FP96" s="613">
        <v>0</v>
      </c>
      <c r="FQ96" s="613">
        <v>0</v>
      </c>
      <c r="FR96" s="613">
        <v>0</v>
      </c>
      <c r="FS96" s="613">
        <v>0</v>
      </c>
      <c r="FT96" s="613"/>
      <c r="FU96" s="613">
        <v>0</v>
      </c>
      <c r="FV96" s="613">
        <v>0</v>
      </c>
      <c r="FW96" s="613">
        <v>0</v>
      </c>
      <c r="FX96" s="613">
        <v>0</v>
      </c>
      <c r="FY96" s="613">
        <v>0</v>
      </c>
      <c r="FZ96" s="613">
        <v>0</v>
      </c>
      <c r="GA96" s="613">
        <v>0</v>
      </c>
      <c r="GB96" s="613"/>
      <c r="GC96" s="613">
        <v>0</v>
      </c>
      <c r="GD96" s="613">
        <v>0</v>
      </c>
      <c r="GE96" s="613">
        <v>0</v>
      </c>
      <c r="GF96" s="613">
        <v>0</v>
      </c>
      <c r="GG96" s="613">
        <v>0</v>
      </c>
      <c r="GH96" s="613">
        <v>0</v>
      </c>
      <c r="GI96" s="613">
        <v>0</v>
      </c>
      <c r="GJ96" s="613"/>
      <c r="GK96" s="613">
        <v>0</v>
      </c>
      <c r="GL96" s="613">
        <v>0</v>
      </c>
      <c r="GM96" s="613">
        <v>0</v>
      </c>
      <c r="GN96" s="613">
        <v>0</v>
      </c>
      <c r="GO96" s="613">
        <v>0</v>
      </c>
      <c r="GP96" s="613">
        <v>0</v>
      </c>
      <c r="GQ96" s="613">
        <v>0</v>
      </c>
      <c r="GR96" s="613"/>
      <c r="GS96" s="613">
        <v>0</v>
      </c>
      <c r="GT96" s="613">
        <v>0</v>
      </c>
      <c r="GU96" s="613">
        <v>0</v>
      </c>
      <c r="GV96" s="613">
        <v>0</v>
      </c>
      <c r="GW96" s="613">
        <v>0</v>
      </c>
      <c r="GX96" s="613">
        <v>0</v>
      </c>
      <c r="GY96" s="613">
        <v>0</v>
      </c>
      <c r="GZ96" s="613"/>
      <c r="HA96" s="613">
        <v>0</v>
      </c>
      <c r="HB96" s="613">
        <v>0</v>
      </c>
      <c r="HC96" s="613">
        <v>0</v>
      </c>
      <c r="HD96" s="613">
        <v>0</v>
      </c>
      <c r="HE96" s="613">
        <v>0</v>
      </c>
      <c r="HF96" s="613">
        <v>0</v>
      </c>
      <c r="HG96" s="613">
        <v>0</v>
      </c>
      <c r="HH96" s="613"/>
      <c r="HI96" s="613">
        <v>0</v>
      </c>
      <c r="HJ96" s="613">
        <v>7708570611</v>
      </c>
      <c r="HK96" s="613">
        <v>0</v>
      </c>
      <c r="HL96" s="613">
        <v>0</v>
      </c>
      <c r="HM96" s="613">
        <v>0</v>
      </c>
      <c r="HN96" s="613">
        <v>0</v>
      </c>
      <c r="HO96" s="613">
        <v>0</v>
      </c>
      <c r="HP96" s="613"/>
      <c r="HQ96" s="613">
        <v>-7708570611</v>
      </c>
      <c r="HR96" s="613">
        <v>7708570611</v>
      </c>
      <c r="HS96" s="613">
        <v>3963200245</v>
      </c>
      <c r="HT96" s="613">
        <v>117920000</v>
      </c>
      <c r="HU96" s="613">
        <v>0</v>
      </c>
      <c r="HV96" s="613">
        <v>117920000</v>
      </c>
      <c r="HW96" s="613">
        <v>0</v>
      </c>
      <c r="HX96" s="613"/>
      <c r="HY96" s="613">
        <v>-3745370366</v>
      </c>
      <c r="HZ96" s="613">
        <v>7708570611</v>
      </c>
      <c r="IA96" s="613">
        <v>9505061706</v>
      </c>
      <c r="IB96" s="613">
        <v>117920000</v>
      </c>
      <c r="IC96" s="613">
        <v>0</v>
      </c>
      <c r="ID96" s="613">
        <v>117920000</v>
      </c>
      <c r="IE96" s="613">
        <v>0</v>
      </c>
      <c r="IF96" s="613"/>
      <c r="IG96" s="613">
        <v>1796491095</v>
      </c>
    </row>
    <row r="97" spans="1:241" s="1280" customFormat="1" ht="25.5" customHeight="1" thickBot="1" x14ac:dyDescent="0.3">
      <c r="A97" s="1316" t="s">
        <v>220</v>
      </c>
      <c r="B97" s="1317">
        <v>0</v>
      </c>
      <c r="C97" s="1318">
        <v>992233000</v>
      </c>
      <c r="D97" s="1318">
        <v>0</v>
      </c>
      <c r="E97" s="1318">
        <v>0</v>
      </c>
      <c r="F97" s="1318">
        <v>0</v>
      </c>
      <c r="G97" s="1318">
        <v>0</v>
      </c>
      <c r="H97" s="1318"/>
      <c r="I97" s="1318">
        <v>992233000</v>
      </c>
      <c r="J97" s="1318">
        <v>0</v>
      </c>
      <c r="K97" s="1318">
        <v>38816609</v>
      </c>
      <c r="L97" s="1318">
        <v>0</v>
      </c>
      <c r="M97" s="1318">
        <v>0</v>
      </c>
      <c r="N97" s="1318">
        <v>0</v>
      </c>
      <c r="O97" s="1318">
        <v>0</v>
      </c>
      <c r="P97" s="1318"/>
      <c r="Q97" s="1318">
        <v>38816609</v>
      </c>
      <c r="R97" s="1318">
        <v>0</v>
      </c>
      <c r="S97" s="1318">
        <v>40000000</v>
      </c>
      <c r="T97" s="1318">
        <v>0</v>
      </c>
      <c r="U97" s="1318">
        <v>0</v>
      </c>
      <c r="V97" s="1318">
        <v>0</v>
      </c>
      <c r="W97" s="1318">
        <v>0</v>
      </c>
      <c r="X97" s="1318"/>
      <c r="Y97" s="1318">
        <v>40000000</v>
      </c>
      <c r="Z97" s="1318">
        <v>0</v>
      </c>
      <c r="AA97" s="1318">
        <v>2124193700</v>
      </c>
      <c r="AB97" s="1318">
        <v>0</v>
      </c>
      <c r="AC97" s="1318">
        <v>0</v>
      </c>
      <c r="AD97" s="1318">
        <v>0</v>
      </c>
      <c r="AE97" s="1318">
        <v>0</v>
      </c>
      <c r="AF97" s="1318"/>
      <c r="AG97" s="1318">
        <v>2124193700</v>
      </c>
      <c r="AH97" s="1318">
        <v>0</v>
      </c>
      <c r="AI97" s="1318">
        <v>35687395</v>
      </c>
      <c r="AJ97" s="1318">
        <v>0</v>
      </c>
      <c r="AK97" s="1318">
        <v>0</v>
      </c>
      <c r="AL97" s="1318">
        <v>0</v>
      </c>
      <c r="AM97" s="1318">
        <v>0</v>
      </c>
      <c r="AN97" s="1318"/>
      <c r="AO97" s="1318">
        <v>35687395</v>
      </c>
      <c r="AP97" s="1318">
        <v>0</v>
      </c>
      <c r="AQ97" s="1318">
        <v>543622960</v>
      </c>
      <c r="AR97" s="1318">
        <v>0</v>
      </c>
      <c r="AS97" s="1318">
        <v>0</v>
      </c>
      <c r="AT97" s="1318">
        <v>0</v>
      </c>
      <c r="AU97" s="1318">
        <v>0</v>
      </c>
      <c r="AV97" s="1318"/>
      <c r="AW97" s="1318">
        <v>543622960</v>
      </c>
      <c r="AX97" s="1318">
        <v>0</v>
      </c>
      <c r="AY97" s="1318">
        <v>75375145</v>
      </c>
      <c r="AZ97" s="1318">
        <v>0</v>
      </c>
      <c r="BA97" s="1318">
        <v>0</v>
      </c>
      <c r="BB97" s="1318">
        <v>0</v>
      </c>
      <c r="BC97" s="1318">
        <v>0</v>
      </c>
      <c r="BD97" s="1318"/>
      <c r="BE97" s="1318">
        <v>75375145</v>
      </c>
      <c r="BF97" s="1318">
        <v>0</v>
      </c>
      <c r="BG97" s="1318">
        <v>0</v>
      </c>
      <c r="BH97" s="1318">
        <v>0</v>
      </c>
      <c r="BI97" s="1318">
        <v>0</v>
      </c>
      <c r="BJ97" s="1318">
        <v>0</v>
      </c>
      <c r="BK97" s="1318">
        <v>0</v>
      </c>
      <c r="BL97" s="1318"/>
      <c r="BM97" s="1318">
        <v>0</v>
      </c>
      <c r="BN97" s="1318">
        <v>0</v>
      </c>
      <c r="BO97" s="1318">
        <v>461950000</v>
      </c>
      <c r="BP97" s="1318">
        <v>0</v>
      </c>
      <c r="BQ97" s="1318">
        <v>0</v>
      </c>
      <c r="BR97" s="1318">
        <v>0</v>
      </c>
      <c r="BS97" s="1318">
        <v>0</v>
      </c>
      <c r="BT97" s="1318"/>
      <c r="BU97" s="1318">
        <v>461950000</v>
      </c>
      <c r="BV97" s="1318">
        <v>0</v>
      </c>
      <c r="BW97" s="1318">
        <v>6825001</v>
      </c>
      <c r="BX97" s="1318">
        <v>0</v>
      </c>
      <c r="BY97" s="1318">
        <v>0</v>
      </c>
      <c r="BZ97" s="1318">
        <v>0</v>
      </c>
      <c r="CA97" s="1318">
        <v>0</v>
      </c>
      <c r="CB97" s="1318"/>
      <c r="CC97" s="1318">
        <v>6825001</v>
      </c>
      <c r="CD97" s="1318">
        <v>0</v>
      </c>
      <c r="CE97" s="1318">
        <v>50000000</v>
      </c>
      <c r="CF97" s="1318">
        <v>0</v>
      </c>
      <c r="CG97" s="1318">
        <v>0</v>
      </c>
      <c r="CH97" s="1318">
        <v>0</v>
      </c>
      <c r="CI97" s="1318">
        <v>0</v>
      </c>
      <c r="CJ97" s="1318"/>
      <c r="CK97" s="1318">
        <v>50000000</v>
      </c>
      <c r="CL97" s="1318">
        <v>0</v>
      </c>
      <c r="CM97" s="1318">
        <v>1074346</v>
      </c>
      <c r="CN97" s="1318">
        <v>0</v>
      </c>
      <c r="CO97" s="1318">
        <v>0</v>
      </c>
      <c r="CP97" s="1318">
        <v>0</v>
      </c>
      <c r="CQ97" s="1318">
        <v>0</v>
      </c>
      <c r="CR97" s="1318"/>
      <c r="CS97" s="1318">
        <v>1074346</v>
      </c>
      <c r="CT97" s="1318">
        <v>0</v>
      </c>
      <c r="CU97" s="1318">
        <v>0</v>
      </c>
      <c r="CV97" s="1318">
        <v>0</v>
      </c>
      <c r="CW97" s="1318">
        <v>0</v>
      </c>
      <c r="CX97" s="1318">
        <v>0</v>
      </c>
      <c r="CY97" s="1318">
        <v>0</v>
      </c>
      <c r="CZ97" s="1318"/>
      <c r="DA97" s="1318">
        <v>0</v>
      </c>
      <c r="DB97" s="1318">
        <v>0</v>
      </c>
      <c r="DC97" s="1318">
        <v>0</v>
      </c>
      <c r="DD97" s="1318">
        <v>117920000</v>
      </c>
      <c r="DE97" s="1318">
        <v>0</v>
      </c>
      <c r="DF97" s="1318">
        <v>117920000</v>
      </c>
      <c r="DG97" s="1318">
        <v>0</v>
      </c>
      <c r="DH97" s="1318"/>
      <c r="DI97" s="1318">
        <v>0</v>
      </c>
      <c r="DJ97" s="1318">
        <v>0</v>
      </c>
      <c r="DK97" s="1318">
        <v>0</v>
      </c>
      <c r="DL97" s="1318">
        <v>0</v>
      </c>
      <c r="DM97" s="1318">
        <v>0</v>
      </c>
      <c r="DN97" s="1318">
        <v>0</v>
      </c>
      <c r="DO97" s="1318">
        <v>0</v>
      </c>
      <c r="DP97" s="1318"/>
      <c r="DQ97" s="1318">
        <v>0</v>
      </c>
      <c r="DR97" s="1318">
        <v>0</v>
      </c>
      <c r="DS97" s="1318">
        <v>0</v>
      </c>
      <c r="DT97" s="1318">
        <v>0</v>
      </c>
      <c r="DU97" s="1318">
        <v>0</v>
      </c>
      <c r="DV97" s="1318">
        <v>0</v>
      </c>
      <c r="DW97" s="1318">
        <v>0</v>
      </c>
      <c r="DX97" s="1318"/>
      <c r="DY97" s="1318">
        <v>0</v>
      </c>
      <c r="DZ97" s="1318">
        <v>0</v>
      </c>
      <c r="EA97" s="1318">
        <v>0</v>
      </c>
      <c r="EB97" s="1318">
        <v>0</v>
      </c>
      <c r="EC97" s="1318">
        <v>0</v>
      </c>
      <c r="ED97" s="1318">
        <v>0</v>
      </c>
      <c r="EE97" s="1318">
        <v>0</v>
      </c>
      <c r="EF97" s="1318"/>
      <c r="EG97" s="1318">
        <v>0</v>
      </c>
      <c r="EH97" s="1318">
        <v>0</v>
      </c>
      <c r="EI97" s="1318">
        <v>0</v>
      </c>
      <c r="EJ97" s="1318">
        <v>0</v>
      </c>
      <c r="EK97" s="1318">
        <v>0</v>
      </c>
      <c r="EL97" s="1318">
        <v>0</v>
      </c>
      <c r="EM97" s="1318">
        <v>0</v>
      </c>
      <c r="EN97" s="1318"/>
      <c r="EO97" s="1318">
        <v>0</v>
      </c>
      <c r="EP97" s="1318">
        <v>0</v>
      </c>
      <c r="EQ97" s="1318">
        <v>0</v>
      </c>
      <c r="ER97" s="1318">
        <v>0</v>
      </c>
      <c r="ES97" s="1318">
        <v>0</v>
      </c>
      <c r="ET97" s="1318">
        <v>0</v>
      </c>
      <c r="EU97" s="1318">
        <v>0</v>
      </c>
      <c r="EV97" s="1318"/>
      <c r="EW97" s="1318">
        <v>0</v>
      </c>
      <c r="EX97" s="1318">
        <v>0</v>
      </c>
      <c r="EY97" s="1318">
        <v>0</v>
      </c>
      <c r="EZ97" s="1318">
        <v>0</v>
      </c>
      <c r="FA97" s="1318">
        <v>0</v>
      </c>
      <c r="FB97" s="1318">
        <v>0</v>
      </c>
      <c r="FC97" s="1318">
        <v>0</v>
      </c>
      <c r="FD97" s="1318"/>
      <c r="FE97" s="1318">
        <v>0</v>
      </c>
      <c r="FF97" s="1318">
        <v>0</v>
      </c>
      <c r="FG97" s="1318">
        <v>0</v>
      </c>
      <c r="FH97" s="1318">
        <v>0</v>
      </c>
      <c r="FI97" s="1318">
        <v>0</v>
      </c>
      <c r="FJ97" s="1318">
        <v>0</v>
      </c>
      <c r="FK97" s="1318">
        <v>0</v>
      </c>
      <c r="FL97" s="1318"/>
      <c r="FM97" s="1318">
        <v>0</v>
      </c>
      <c r="FN97" s="1318">
        <v>0</v>
      </c>
      <c r="FO97" s="1318">
        <v>0</v>
      </c>
      <c r="FP97" s="1318">
        <v>0</v>
      </c>
      <c r="FQ97" s="1318">
        <v>0</v>
      </c>
      <c r="FR97" s="1318">
        <v>0</v>
      </c>
      <c r="FS97" s="1318">
        <v>0</v>
      </c>
      <c r="FT97" s="1318"/>
      <c r="FU97" s="1318">
        <v>0</v>
      </c>
      <c r="FV97" s="1318">
        <v>0</v>
      </c>
      <c r="FW97" s="1318">
        <v>0</v>
      </c>
      <c r="FX97" s="1318">
        <v>0</v>
      </c>
      <c r="FY97" s="1318">
        <v>0</v>
      </c>
      <c r="FZ97" s="1318">
        <v>0</v>
      </c>
      <c r="GA97" s="1318">
        <v>0</v>
      </c>
      <c r="GB97" s="1318"/>
      <c r="GC97" s="1318">
        <v>0</v>
      </c>
      <c r="GD97" s="1318">
        <v>0</v>
      </c>
      <c r="GE97" s="1318">
        <v>0</v>
      </c>
      <c r="GF97" s="1318">
        <v>0</v>
      </c>
      <c r="GG97" s="1318">
        <v>0</v>
      </c>
      <c r="GH97" s="1318">
        <v>0</v>
      </c>
      <c r="GI97" s="1318">
        <v>0</v>
      </c>
      <c r="GJ97" s="1318"/>
      <c r="GK97" s="1318">
        <v>0</v>
      </c>
      <c r="GL97" s="1318">
        <v>0</v>
      </c>
      <c r="GM97" s="1318">
        <v>0</v>
      </c>
      <c r="GN97" s="1318">
        <v>0</v>
      </c>
      <c r="GO97" s="1318">
        <v>0</v>
      </c>
      <c r="GP97" s="1318">
        <v>0</v>
      </c>
      <c r="GQ97" s="1318">
        <v>0</v>
      </c>
      <c r="GR97" s="1318"/>
      <c r="GS97" s="1318">
        <v>0</v>
      </c>
      <c r="GT97" s="1318">
        <v>0</v>
      </c>
      <c r="GU97" s="1318">
        <v>0</v>
      </c>
      <c r="GV97" s="1318">
        <v>0</v>
      </c>
      <c r="GW97" s="1318">
        <v>0</v>
      </c>
      <c r="GX97" s="1318">
        <v>0</v>
      </c>
      <c r="GY97" s="1318">
        <v>0</v>
      </c>
      <c r="GZ97" s="1318"/>
      <c r="HA97" s="1318">
        <v>0</v>
      </c>
      <c r="HB97" s="1318">
        <v>0</v>
      </c>
      <c r="HC97" s="1318">
        <v>0</v>
      </c>
      <c r="HD97" s="1318">
        <v>0</v>
      </c>
      <c r="HE97" s="1318">
        <v>0</v>
      </c>
      <c r="HF97" s="1318">
        <v>0</v>
      </c>
      <c r="HG97" s="1318">
        <v>0</v>
      </c>
      <c r="HH97" s="1318"/>
      <c r="HI97" s="1318">
        <v>0</v>
      </c>
      <c r="HJ97" s="1318">
        <v>24997593836</v>
      </c>
      <c r="HK97" s="1318">
        <v>0</v>
      </c>
      <c r="HL97" s="1318">
        <v>0</v>
      </c>
      <c r="HM97" s="1318">
        <v>0</v>
      </c>
      <c r="HN97" s="1318">
        <v>0</v>
      </c>
      <c r="HO97" s="1318">
        <v>0</v>
      </c>
      <c r="HP97" s="1318"/>
      <c r="HQ97" s="1318">
        <v>-24997593836</v>
      </c>
      <c r="HR97" s="1318">
        <v>24997593836</v>
      </c>
      <c r="HS97" s="1318">
        <v>4369778156</v>
      </c>
      <c r="HT97" s="1318">
        <v>117920000</v>
      </c>
      <c r="HU97" s="1318">
        <v>0</v>
      </c>
      <c r="HV97" s="1318">
        <v>117920000</v>
      </c>
      <c r="HW97" s="1318">
        <v>0</v>
      </c>
      <c r="HX97" s="1318"/>
      <c r="HY97" s="1318">
        <v>-20627815680</v>
      </c>
      <c r="HZ97" s="1317">
        <v>24997593836</v>
      </c>
      <c r="IA97" s="1317">
        <v>28131217806</v>
      </c>
      <c r="IB97" s="1317">
        <v>117920000</v>
      </c>
      <c r="IC97" s="1317">
        <v>0</v>
      </c>
      <c r="ID97" s="1317">
        <v>117920000</v>
      </c>
      <c r="IE97" s="1317">
        <v>0</v>
      </c>
      <c r="IF97" s="1317"/>
      <c r="IG97" s="1317">
        <v>3133623970</v>
      </c>
    </row>
    <row r="98" spans="1:241" s="646" customFormat="1" ht="15" hidden="1" customHeight="1" x14ac:dyDescent="0.25">
      <c r="A98" s="128" t="s">
        <v>216</v>
      </c>
      <c r="B98" s="629"/>
      <c r="C98" s="628"/>
      <c r="D98" s="628"/>
      <c r="E98" s="628"/>
      <c r="F98" s="628">
        <v>0</v>
      </c>
      <c r="G98" s="628"/>
      <c r="H98" s="628"/>
      <c r="I98" s="574">
        <v>0</v>
      </c>
      <c r="J98" s="628"/>
      <c r="K98" s="628"/>
      <c r="L98" s="628"/>
      <c r="M98" s="628"/>
      <c r="N98" s="628">
        <v>0</v>
      </c>
      <c r="O98" s="628"/>
      <c r="P98" s="628"/>
      <c r="Q98" s="573">
        <v>0</v>
      </c>
      <c r="R98" s="628"/>
      <c r="S98" s="628"/>
      <c r="T98" s="628"/>
      <c r="U98" s="628"/>
      <c r="V98" s="628">
        <v>0</v>
      </c>
      <c r="W98" s="628"/>
      <c r="X98" s="628"/>
      <c r="Y98" s="573">
        <v>0</v>
      </c>
      <c r="Z98" s="628"/>
      <c r="AA98" s="628"/>
      <c r="AB98" s="628"/>
      <c r="AC98" s="628"/>
      <c r="AD98" s="628">
        <v>0</v>
      </c>
      <c r="AE98" s="628"/>
      <c r="AF98" s="628"/>
      <c r="AG98" s="573">
        <v>0</v>
      </c>
      <c r="AH98" s="628"/>
      <c r="AI98" s="628"/>
      <c r="AJ98" s="628"/>
      <c r="AK98" s="628"/>
      <c r="AL98" s="628">
        <v>0</v>
      </c>
      <c r="AM98" s="628"/>
      <c r="AN98" s="628"/>
      <c r="AO98" s="573">
        <v>0</v>
      </c>
      <c r="AP98" s="628"/>
      <c r="AQ98" s="628"/>
      <c r="AR98" s="628"/>
      <c r="AS98" s="628"/>
      <c r="AT98" s="628">
        <v>0</v>
      </c>
      <c r="AU98" s="628"/>
      <c r="AV98" s="628"/>
      <c r="AW98" s="573">
        <v>0</v>
      </c>
      <c r="AX98" s="628"/>
      <c r="AY98" s="628"/>
      <c r="AZ98" s="628"/>
      <c r="BA98" s="628"/>
      <c r="BB98" s="628">
        <v>0</v>
      </c>
      <c r="BC98" s="628"/>
      <c r="BD98" s="628"/>
      <c r="BE98" s="573">
        <v>0</v>
      </c>
      <c r="BF98" s="628"/>
      <c r="BG98" s="628"/>
      <c r="BH98" s="628"/>
      <c r="BI98" s="628"/>
      <c r="BJ98" s="628">
        <v>0</v>
      </c>
      <c r="BK98" s="628"/>
      <c r="BL98" s="628"/>
      <c r="BM98" s="573">
        <v>0</v>
      </c>
      <c r="BN98" s="628"/>
      <c r="BO98" s="628"/>
      <c r="BP98" s="628"/>
      <c r="BQ98" s="628"/>
      <c r="BR98" s="628">
        <v>0</v>
      </c>
      <c r="BS98" s="628"/>
      <c r="BT98" s="628"/>
      <c r="BU98" s="573">
        <v>0</v>
      </c>
      <c r="BV98" s="628"/>
      <c r="BW98" s="628"/>
      <c r="BX98" s="628"/>
      <c r="BY98" s="628"/>
      <c r="BZ98" s="628">
        <v>0</v>
      </c>
      <c r="CA98" s="628"/>
      <c r="CB98" s="628"/>
      <c r="CC98" s="573">
        <v>0</v>
      </c>
      <c r="CD98" s="628"/>
      <c r="CE98" s="628"/>
      <c r="CF98" s="628"/>
      <c r="CG98" s="628"/>
      <c r="CH98" s="628">
        <v>0</v>
      </c>
      <c r="CI98" s="628"/>
      <c r="CJ98" s="628"/>
      <c r="CK98" s="573">
        <v>0</v>
      </c>
      <c r="CL98" s="628"/>
      <c r="CM98" s="628"/>
      <c r="CN98" s="628"/>
      <c r="CO98" s="628"/>
      <c r="CP98" s="628">
        <v>0</v>
      </c>
      <c r="CQ98" s="628"/>
      <c r="CR98" s="628"/>
      <c r="CS98" s="573">
        <v>0</v>
      </c>
      <c r="CT98" s="628"/>
      <c r="CU98" s="628"/>
      <c r="CV98" s="628"/>
      <c r="CW98" s="628"/>
      <c r="CX98" s="628">
        <v>0</v>
      </c>
      <c r="CY98" s="628"/>
      <c r="CZ98" s="628"/>
      <c r="DA98" s="573">
        <v>0</v>
      </c>
      <c r="DB98" s="628"/>
      <c r="DC98" s="628"/>
      <c r="DD98" s="628"/>
      <c r="DE98" s="628"/>
      <c r="DF98" s="628">
        <v>0</v>
      </c>
      <c r="DG98" s="628"/>
      <c r="DH98" s="628"/>
      <c r="DI98" s="573">
        <v>0</v>
      </c>
      <c r="DJ98" s="628"/>
      <c r="DK98" s="628"/>
      <c r="DL98" s="628"/>
      <c r="DM98" s="628"/>
      <c r="DN98" s="628">
        <v>0</v>
      </c>
      <c r="DO98" s="628"/>
      <c r="DP98" s="628"/>
      <c r="DQ98" s="573">
        <v>0</v>
      </c>
      <c r="DR98" s="628"/>
      <c r="DS98" s="628"/>
      <c r="DT98" s="628"/>
      <c r="DU98" s="628"/>
      <c r="DV98" s="628">
        <v>0</v>
      </c>
      <c r="DW98" s="628"/>
      <c r="DX98" s="628"/>
      <c r="DY98" s="573">
        <v>0</v>
      </c>
      <c r="DZ98" s="628"/>
      <c r="EA98" s="628"/>
      <c r="EB98" s="628"/>
      <c r="EC98" s="628"/>
      <c r="ED98" s="628">
        <v>0</v>
      </c>
      <c r="EE98" s="628"/>
      <c r="EF98" s="628"/>
      <c r="EG98" s="573">
        <v>0</v>
      </c>
      <c r="EH98" s="629"/>
      <c r="EI98" s="628"/>
      <c r="EJ98" s="628"/>
      <c r="EK98" s="628"/>
      <c r="EL98" s="628">
        <v>0</v>
      </c>
      <c r="EM98" s="628"/>
      <c r="EN98" s="628"/>
      <c r="EO98" s="574">
        <v>0</v>
      </c>
      <c r="EP98" s="629"/>
      <c r="EQ98" s="628"/>
      <c r="ER98" s="628"/>
      <c r="ES98" s="628"/>
      <c r="ET98" s="628">
        <v>0</v>
      </c>
      <c r="EU98" s="628"/>
      <c r="EV98" s="628"/>
      <c r="EW98" s="574">
        <v>0</v>
      </c>
      <c r="EX98" s="629"/>
      <c r="EY98" s="628"/>
      <c r="EZ98" s="628"/>
      <c r="FA98" s="628"/>
      <c r="FB98" s="628">
        <v>0</v>
      </c>
      <c r="FC98" s="628"/>
      <c r="FD98" s="628"/>
      <c r="FE98" s="574">
        <v>0</v>
      </c>
      <c r="FF98" s="629"/>
      <c r="FG98" s="628"/>
      <c r="FH98" s="628"/>
      <c r="FI98" s="628"/>
      <c r="FJ98" s="628">
        <v>0</v>
      </c>
      <c r="FK98" s="628"/>
      <c r="FL98" s="628"/>
      <c r="FM98" s="574">
        <v>0</v>
      </c>
      <c r="FN98" s="629"/>
      <c r="FO98" s="628"/>
      <c r="FP98" s="628"/>
      <c r="FQ98" s="628"/>
      <c r="FR98" s="628">
        <v>0</v>
      </c>
      <c r="FS98" s="628"/>
      <c r="FT98" s="628"/>
      <c r="FU98" s="574">
        <v>0</v>
      </c>
      <c r="FV98" s="629"/>
      <c r="FW98" s="628"/>
      <c r="FX98" s="628"/>
      <c r="FY98" s="628"/>
      <c r="FZ98" s="628">
        <v>0</v>
      </c>
      <c r="GA98" s="628"/>
      <c r="GB98" s="628"/>
      <c r="GC98" s="574">
        <v>0</v>
      </c>
      <c r="GD98" s="629"/>
      <c r="GE98" s="628"/>
      <c r="GF98" s="628"/>
      <c r="GG98" s="628"/>
      <c r="GH98" s="628">
        <v>0</v>
      </c>
      <c r="GI98" s="628"/>
      <c r="GJ98" s="628"/>
      <c r="GK98" s="574">
        <v>0</v>
      </c>
      <c r="GL98" s="629"/>
      <c r="GM98" s="628"/>
      <c r="GN98" s="628"/>
      <c r="GO98" s="628"/>
      <c r="GP98" s="628">
        <v>0</v>
      </c>
      <c r="GQ98" s="628"/>
      <c r="GR98" s="628"/>
      <c r="GS98" s="574">
        <v>0</v>
      </c>
      <c r="GT98" s="629"/>
      <c r="GU98" s="628"/>
      <c r="GV98" s="628"/>
      <c r="GW98" s="628"/>
      <c r="GX98" s="628">
        <v>0</v>
      </c>
      <c r="GY98" s="628"/>
      <c r="GZ98" s="628"/>
      <c r="HA98" s="574">
        <v>0</v>
      </c>
      <c r="HB98" s="629"/>
      <c r="HC98" s="628"/>
      <c r="HD98" s="628"/>
      <c r="HE98" s="628"/>
      <c r="HF98" s="628">
        <v>0</v>
      </c>
      <c r="HG98" s="628"/>
      <c r="HH98" s="628"/>
      <c r="HI98" s="574">
        <v>0</v>
      </c>
      <c r="HJ98" s="629"/>
      <c r="HK98" s="628"/>
      <c r="HL98" s="628"/>
      <c r="HM98" s="628"/>
      <c r="HN98" s="628">
        <v>0</v>
      </c>
      <c r="HO98" s="628"/>
      <c r="HP98" s="628"/>
      <c r="HQ98" s="574">
        <v>0</v>
      </c>
      <c r="HR98" s="538">
        <v>0</v>
      </c>
      <c r="HS98" s="538">
        <v>0</v>
      </c>
      <c r="HT98" s="538">
        <v>0</v>
      </c>
      <c r="HU98" s="538">
        <v>0</v>
      </c>
      <c r="HV98" s="635">
        <v>0</v>
      </c>
      <c r="HW98" s="538">
        <v>0</v>
      </c>
      <c r="HX98" s="635"/>
      <c r="HY98" s="598">
        <v>0</v>
      </c>
      <c r="HZ98" s="634">
        <v>0</v>
      </c>
      <c r="IA98" s="634">
        <v>0</v>
      </c>
      <c r="IB98" s="634">
        <v>0</v>
      </c>
      <c r="IC98" s="634">
        <v>0</v>
      </c>
      <c r="ID98" s="634">
        <v>0</v>
      </c>
      <c r="IE98" s="634">
        <v>0</v>
      </c>
      <c r="IF98" s="635"/>
      <c r="IG98" s="598">
        <v>0</v>
      </c>
    </row>
    <row r="99" spans="1:241" s="128" customFormat="1" ht="15" hidden="1" customHeight="1" x14ac:dyDescent="0.25">
      <c r="A99" s="128" t="s">
        <v>217</v>
      </c>
      <c r="B99" s="629">
        <v>0</v>
      </c>
      <c r="C99" s="629">
        <v>0</v>
      </c>
      <c r="D99" s="629">
        <v>0</v>
      </c>
      <c r="E99" s="629">
        <v>0</v>
      </c>
      <c r="F99" s="629">
        <v>0</v>
      </c>
      <c r="G99" s="629">
        <v>0</v>
      </c>
      <c r="H99" s="629"/>
      <c r="I99" s="574">
        <v>0</v>
      </c>
      <c r="J99" s="629">
        <v>0</v>
      </c>
      <c r="K99" s="629">
        <v>0</v>
      </c>
      <c r="L99" s="629">
        <v>0</v>
      </c>
      <c r="M99" s="629">
        <v>0</v>
      </c>
      <c r="N99" s="629">
        <v>0</v>
      </c>
      <c r="O99" s="629">
        <v>0</v>
      </c>
      <c r="P99" s="629"/>
      <c r="Q99" s="573">
        <v>0</v>
      </c>
      <c r="R99" s="629">
        <v>0</v>
      </c>
      <c r="S99" s="629">
        <v>-40000000</v>
      </c>
      <c r="T99" s="629">
        <v>0</v>
      </c>
      <c r="U99" s="629">
        <v>0</v>
      </c>
      <c r="V99" s="629">
        <v>0</v>
      </c>
      <c r="W99" s="629">
        <v>0</v>
      </c>
      <c r="X99" s="629"/>
      <c r="Y99" s="573">
        <v>0</v>
      </c>
      <c r="Z99" s="629">
        <v>0</v>
      </c>
      <c r="AA99" s="629">
        <v>0</v>
      </c>
      <c r="AB99" s="629">
        <v>0</v>
      </c>
      <c r="AC99" s="629">
        <v>0</v>
      </c>
      <c r="AD99" s="629">
        <v>0</v>
      </c>
      <c r="AE99" s="629">
        <v>0</v>
      </c>
      <c r="AF99" s="629"/>
      <c r="AG99" s="573">
        <v>0</v>
      </c>
      <c r="AH99" s="629">
        <v>0</v>
      </c>
      <c r="AI99" s="629">
        <v>-16799053</v>
      </c>
      <c r="AJ99" s="629">
        <v>0</v>
      </c>
      <c r="AK99" s="629">
        <v>0</v>
      </c>
      <c r="AL99" s="629">
        <v>0</v>
      </c>
      <c r="AM99" s="629">
        <v>0</v>
      </c>
      <c r="AN99" s="629"/>
      <c r="AO99" s="573">
        <v>0</v>
      </c>
      <c r="AP99" s="629">
        <v>0</v>
      </c>
      <c r="AQ99" s="629">
        <v>-15534935</v>
      </c>
      <c r="AR99" s="629">
        <v>0</v>
      </c>
      <c r="AS99" s="629">
        <v>0</v>
      </c>
      <c r="AT99" s="629">
        <v>0</v>
      </c>
      <c r="AU99" s="629">
        <v>0</v>
      </c>
      <c r="AV99" s="629"/>
      <c r="AW99" s="573">
        <v>0</v>
      </c>
      <c r="AX99" s="629">
        <v>0</v>
      </c>
      <c r="AY99" s="629">
        <v>0</v>
      </c>
      <c r="AZ99" s="629">
        <v>0</v>
      </c>
      <c r="BA99" s="629">
        <v>0</v>
      </c>
      <c r="BB99" s="629">
        <v>0</v>
      </c>
      <c r="BC99" s="629">
        <v>0</v>
      </c>
      <c r="BD99" s="629"/>
      <c r="BE99" s="573">
        <v>0</v>
      </c>
      <c r="BF99" s="629">
        <v>0</v>
      </c>
      <c r="BG99" s="629">
        <v>0</v>
      </c>
      <c r="BH99" s="629">
        <v>0</v>
      </c>
      <c r="BI99" s="629">
        <v>0</v>
      </c>
      <c r="BJ99" s="629">
        <v>0</v>
      </c>
      <c r="BK99" s="629">
        <v>0</v>
      </c>
      <c r="BL99" s="629"/>
      <c r="BM99" s="573">
        <v>0</v>
      </c>
      <c r="BN99" s="629">
        <v>0</v>
      </c>
      <c r="BO99" s="629">
        <v>0</v>
      </c>
      <c r="BP99" s="629">
        <v>0</v>
      </c>
      <c r="BQ99" s="629">
        <v>0</v>
      </c>
      <c r="BR99" s="629">
        <v>0</v>
      </c>
      <c r="BS99" s="629">
        <v>0</v>
      </c>
      <c r="BT99" s="629"/>
      <c r="BU99" s="573">
        <v>0</v>
      </c>
      <c r="BV99" s="629">
        <v>0</v>
      </c>
      <c r="BW99" s="629">
        <v>0</v>
      </c>
      <c r="BX99" s="629">
        <v>0</v>
      </c>
      <c r="BY99" s="629">
        <v>0</v>
      </c>
      <c r="BZ99" s="629">
        <v>0</v>
      </c>
      <c r="CA99" s="629">
        <v>0</v>
      </c>
      <c r="CB99" s="629"/>
      <c r="CC99" s="573">
        <v>0</v>
      </c>
      <c r="CD99" s="629">
        <v>0</v>
      </c>
      <c r="CE99" s="629">
        <v>0</v>
      </c>
      <c r="CF99" s="629">
        <v>0</v>
      </c>
      <c r="CG99" s="629">
        <v>0</v>
      </c>
      <c r="CH99" s="629">
        <v>0</v>
      </c>
      <c r="CI99" s="629">
        <v>0</v>
      </c>
      <c r="CJ99" s="629"/>
      <c r="CK99" s="573">
        <v>0</v>
      </c>
      <c r="CL99" s="629">
        <v>0</v>
      </c>
      <c r="CM99" s="629">
        <v>0</v>
      </c>
      <c r="CN99" s="629">
        <v>0</v>
      </c>
      <c r="CO99" s="629">
        <v>0</v>
      </c>
      <c r="CP99" s="629">
        <v>0</v>
      </c>
      <c r="CQ99" s="629">
        <v>0</v>
      </c>
      <c r="CR99" s="629"/>
      <c r="CS99" s="573">
        <v>0</v>
      </c>
      <c r="CT99" s="629">
        <v>0</v>
      </c>
      <c r="CU99" s="629">
        <v>0</v>
      </c>
      <c r="CV99" s="629">
        <v>0</v>
      </c>
      <c r="CW99" s="629">
        <v>0</v>
      </c>
      <c r="CX99" s="629">
        <v>0</v>
      </c>
      <c r="CY99" s="629">
        <v>0</v>
      </c>
      <c r="CZ99" s="629"/>
      <c r="DA99" s="573">
        <v>0</v>
      </c>
      <c r="DB99" s="629">
        <v>0</v>
      </c>
      <c r="DC99" s="629">
        <v>0</v>
      </c>
      <c r="DD99" s="629">
        <v>0</v>
      </c>
      <c r="DE99" s="629">
        <v>0</v>
      </c>
      <c r="DF99" s="629">
        <v>0</v>
      </c>
      <c r="DG99" s="629">
        <v>0</v>
      </c>
      <c r="DH99" s="629"/>
      <c r="DI99" s="573">
        <v>0</v>
      </c>
      <c r="DJ99" s="629">
        <v>0</v>
      </c>
      <c r="DK99" s="629">
        <v>0</v>
      </c>
      <c r="DL99" s="629">
        <v>0</v>
      </c>
      <c r="DM99" s="629">
        <v>0</v>
      </c>
      <c r="DN99" s="629">
        <v>0</v>
      </c>
      <c r="DO99" s="629">
        <v>0</v>
      </c>
      <c r="DP99" s="629"/>
      <c r="DQ99" s="573">
        <v>0</v>
      </c>
      <c r="DR99" s="629">
        <v>0</v>
      </c>
      <c r="DS99" s="629">
        <v>0</v>
      </c>
      <c r="DT99" s="629">
        <v>0</v>
      </c>
      <c r="DU99" s="629">
        <v>0</v>
      </c>
      <c r="DV99" s="629">
        <v>0</v>
      </c>
      <c r="DW99" s="629">
        <v>0</v>
      </c>
      <c r="DX99" s="629"/>
      <c r="DY99" s="573">
        <v>0</v>
      </c>
      <c r="DZ99" s="648"/>
      <c r="EA99" s="648"/>
      <c r="EB99" s="648"/>
      <c r="EC99" s="629">
        <v>0</v>
      </c>
      <c r="ED99" s="629">
        <v>0</v>
      </c>
      <c r="EE99" s="648"/>
      <c r="EF99" s="629"/>
      <c r="EG99" s="573">
        <v>0</v>
      </c>
      <c r="EH99" s="629">
        <v>0</v>
      </c>
      <c r="EI99" s="629">
        <v>0</v>
      </c>
      <c r="EJ99" s="629">
        <v>0</v>
      </c>
      <c r="EK99" s="629">
        <v>0</v>
      </c>
      <c r="EL99" s="629">
        <v>0</v>
      </c>
      <c r="EM99" s="629">
        <v>0</v>
      </c>
      <c r="EN99" s="629"/>
      <c r="EO99" s="574">
        <v>0</v>
      </c>
      <c r="EP99" s="629">
        <v>0</v>
      </c>
      <c r="EQ99" s="629">
        <v>0</v>
      </c>
      <c r="ER99" s="629">
        <v>0</v>
      </c>
      <c r="ES99" s="629">
        <v>0</v>
      </c>
      <c r="ET99" s="629">
        <v>0</v>
      </c>
      <c r="EU99" s="629">
        <v>0</v>
      </c>
      <c r="EV99" s="629"/>
      <c r="EW99" s="574">
        <v>0</v>
      </c>
      <c r="EX99" s="629">
        <v>0</v>
      </c>
      <c r="EY99" s="629">
        <v>0</v>
      </c>
      <c r="EZ99" s="629">
        <v>0</v>
      </c>
      <c r="FA99" s="629">
        <v>0</v>
      </c>
      <c r="FB99" s="629">
        <v>0</v>
      </c>
      <c r="FC99" s="629">
        <v>0</v>
      </c>
      <c r="FD99" s="629"/>
      <c r="FE99" s="574">
        <v>0</v>
      </c>
      <c r="FF99" s="629">
        <v>0</v>
      </c>
      <c r="FG99" s="629">
        <v>0</v>
      </c>
      <c r="FH99" s="629">
        <v>0</v>
      </c>
      <c r="FI99" s="629">
        <v>0</v>
      </c>
      <c r="FJ99" s="629">
        <v>0</v>
      </c>
      <c r="FK99" s="629">
        <v>0</v>
      </c>
      <c r="FL99" s="629"/>
      <c r="FM99" s="574">
        <v>0</v>
      </c>
      <c r="FN99" s="629">
        <v>0</v>
      </c>
      <c r="FO99" s="629">
        <v>0</v>
      </c>
      <c r="FP99" s="629">
        <v>0</v>
      </c>
      <c r="FQ99" s="629">
        <v>0</v>
      </c>
      <c r="FR99" s="629">
        <v>0</v>
      </c>
      <c r="FS99" s="629">
        <v>0</v>
      </c>
      <c r="FT99" s="629"/>
      <c r="FU99" s="574">
        <v>0</v>
      </c>
      <c r="FV99" s="629">
        <v>0</v>
      </c>
      <c r="FW99" s="629">
        <v>0</v>
      </c>
      <c r="FX99" s="629">
        <v>0</v>
      </c>
      <c r="FY99" s="629">
        <v>0</v>
      </c>
      <c r="FZ99" s="629">
        <v>0</v>
      </c>
      <c r="GA99" s="629">
        <v>0</v>
      </c>
      <c r="GB99" s="629"/>
      <c r="GC99" s="574">
        <v>0</v>
      </c>
      <c r="GD99" s="629">
        <v>0</v>
      </c>
      <c r="GE99" s="629">
        <v>0</v>
      </c>
      <c r="GF99" s="629">
        <v>0</v>
      </c>
      <c r="GG99" s="629">
        <v>0</v>
      </c>
      <c r="GH99" s="629">
        <v>0</v>
      </c>
      <c r="GI99" s="629">
        <v>0</v>
      </c>
      <c r="GJ99" s="629"/>
      <c r="GK99" s="574">
        <v>0</v>
      </c>
      <c r="GL99" s="629">
        <v>0</v>
      </c>
      <c r="GM99" s="629">
        <v>0</v>
      </c>
      <c r="GN99" s="629">
        <v>0</v>
      </c>
      <c r="GO99" s="629">
        <v>0</v>
      </c>
      <c r="GP99" s="629">
        <v>0</v>
      </c>
      <c r="GQ99" s="629">
        <v>0</v>
      </c>
      <c r="GR99" s="629"/>
      <c r="GS99" s="574">
        <v>0</v>
      </c>
      <c r="GT99" s="629">
        <v>0</v>
      </c>
      <c r="GU99" s="629">
        <v>0</v>
      </c>
      <c r="GV99" s="629">
        <v>0</v>
      </c>
      <c r="GW99" s="629">
        <v>0</v>
      </c>
      <c r="GX99" s="629">
        <v>0</v>
      </c>
      <c r="GY99" s="629">
        <v>0</v>
      </c>
      <c r="GZ99" s="629"/>
      <c r="HA99" s="574">
        <v>0</v>
      </c>
      <c r="HB99" s="629">
        <v>0</v>
      </c>
      <c r="HC99" s="629">
        <v>0</v>
      </c>
      <c r="HD99" s="629">
        <v>0</v>
      </c>
      <c r="HE99" s="629">
        <v>0</v>
      </c>
      <c r="HF99" s="629">
        <v>0</v>
      </c>
      <c r="HG99" s="629">
        <v>0</v>
      </c>
      <c r="HH99" s="629"/>
      <c r="HI99" s="574">
        <v>0</v>
      </c>
      <c r="HJ99" s="629">
        <v>0</v>
      </c>
      <c r="HK99" s="629">
        <v>0</v>
      </c>
      <c r="HL99" s="629">
        <v>0</v>
      </c>
      <c r="HM99" s="629">
        <v>0</v>
      </c>
      <c r="HN99" s="629">
        <v>0</v>
      </c>
      <c r="HO99" s="629">
        <v>0</v>
      </c>
      <c r="HP99" s="629"/>
      <c r="HQ99" s="574">
        <v>0</v>
      </c>
      <c r="HR99" s="538">
        <v>0</v>
      </c>
      <c r="HS99" s="538">
        <v>-72333988</v>
      </c>
      <c r="HT99" s="538">
        <v>0</v>
      </c>
      <c r="HU99" s="538">
        <v>0</v>
      </c>
      <c r="HV99" s="635">
        <v>0</v>
      </c>
      <c r="HW99" s="538">
        <v>0</v>
      </c>
      <c r="HX99" s="635"/>
      <c r="HY99" s="574">
        <v>-72333988</v>
      </c>
      <c r="HZ99" s="634">
        <v>0</v>
      </c>
      <c r="IA99" s="634">
        <v>-634617326</v>
      </c>
      <c r="IB99" s="634">
        <v>0</v>
      </c>
      <c r="IC99" s="634">
        <v>0</v>
      </c>
      <c r="ID99" s="634">
        <v>0</v>
      </c>
      <c r="IE99" s="634">
        <v>0</v>
      </c>
      <c r="IF99" s="635"/>
      <c r="IG99" s="598">
        <v>-634617326</v>
      </c>
    </row>
    <row r="100" spans="1:241" s="5" customFormat="1" ht="15" hidden="1" customHeight="1" x14ac:dyDescent="0.25">
      <c r="B100" s="535"/>
      <c r="C100" s="535"/>
      <c r="D100" s="535"/>
      <c r="E100" s="535"/>
      <c r="F100" s="535"/>
      <c r="G100" s="535"/>
      <c r="H100" s="535"/>
      <c r="I100" s="535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  <c r="AO100" s="583"/>
      <c r="AP100" s="583"/>
      <c r="AQ100" s="583"/>
      <c r="AR100" s="583"/>
      <c r="AS100" s="583"/>
      <c r="AT100" s="583"/>
      <c r="AU100" s="583"/>
      <c r="AV100" s="583"/>
      <c r="AW100" s="583"/>
      <c r="AX100" s="583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  <c r="CJ100" s="583"/>
      <c r="CK100" s="583"/>
      <c r="CL100" s="583"/>
      <c r="CM100" s="583"/>
      <c r="CN100" s="583"/>
      <c r="CO100" s="583"/>
      <c r="CP100" s="583"/>
      <c r="CQ100" s="583"/>
      <c r="CR100" s="583"/>
      <c r="CS100" s="583"/>
      <c r="CT100" s="583"/>
      <c r="CU100" s="583"/>
      <c r="CV100" s="583"/>
      <c r="CW100" s="583"/>
      <c r="CX100" s="583"/>
      <c r="CY100" s="583"/>
      <c r="CZ100" s="583"/>
      <c r="DA100" s="583"/>
      <c r="DB100" s="583"/>
      <c r="DC100" s="583"/>
      <c r="DD100" s="583"/>
      <c r="DE100" s="583"/>
      <c r="DF100" s="583"/>
      <c r="DG100" s="583"/>
      <c r="DH100" s="583"/>
      <c r="DI100" s="583"/>
      <c r="DJ100" s="583"/>
      <c r="DK100" s="583"/>
      <c r="DL100" s="583"/>
      <c r="DM100" s="583"/>
      <c r="DN100" s="583"/>
      <c r="DO100" s="583"/>
      <c r="DP100" s="583"/>
      <c r="DQ100" s="583"/>
      <c r="DR100" s="583"/>
      <c r="DS100" s="583"/>
      <c r="DT100" s="583"/>
      <c r="DU100" s="583"/>
      <c r="DV100" s="583"/>
      <c r="DW100" s="583"/>
      <c r="DX100" s="583"/>
      <c r="DY100" s="583"/>
      <c r="DZ100" s="583"/>
      <c r="EA100" s="583"/>
      <c r="EB100" s="583"/>
      <c r="EC100" s="583"/>
      <c r="ED100" s="583"/>
      <c r="EE100" s="583"/>
      <c r="EF100" s="583"/>
      <c r="EG100" s="583"/>
      <c r="EH100" s="535"/>
      <c r="EI100" s="535"/>
      <c r="EJ100" s="535"/>
      <c r="EK100" s="535"/>
      <c r="EL100" s="535"/>
      <c r="EM100" s="535"/>
      <c r="EN100" s="535"/>
      <c r="EO100" s="535"/>
      <c r="EP100" s="535"/>
      <c r="EQ100" s="535"/>
      <c r="ER100" s="535"/>
      <c r="ES100" s="535"/>
      <c r="ET100" s="535"/>
      <c r="EU100" s="535"/>
      <c r="EV100" s="535"/>
      <c r="EW100" s="535"/>
      <c r="EX100" s="535"/>
      <c r="EY100" s="535"/>
      <c r="EZ100" s="535"/>
      <c r="FA100" s="535"/>
      <c r="FB100" s="535"/>
      <c r="FC100" s="535"/>
      <c r="FD100" s="535"/>
      <c r="FE100" s="535"/>
      <c r="FF100" s="535"/>
      <c r="FG100" s="535"/>
      <c r="FH100" s="535"/>
      <c r="FI100" s="535"/>
      <c r="FJ100" s="535"/>
      <c r="FK100" s="535"/>
      <c r="FL100" s="535"/>
      <c r="FM100" s="535"/>
      <c r="FN100" s="535"/>
      <c r="FO100" s="535"/>
      <c r="FP100" s="535"/>
      <c r="FQ100" s="535"/>
      <c r="FR100" s="535"/>
      <c r="FS100" s="535"/>
      <c r="FT100" s="535"/>
      <c r="FU100" s="535"/>
      <c r="FV100" s="535"/>
      <c r="FW100" s="535"/>
      <c r="FX100" s="535"/>
      <c r="FY100" s="535"/>
      <c r="FZ100" s="535"/>
      <c r="GA100" s="535"/>
      <c r="GB100" s="535"/>
      <c r="GC100" s="535"/>
      <c r="GD100" s="535"/>
      <c r="GE100" s="535"/>
      <c r="GF100" s="535"/>
      <c r="GG100" s="535"/>
      <c r="GH100" s="535"/>
      <c r="GI100" s="535"/>
      <c r="GJ100" s="535"/>
      <c r="GK100" s="535"/>
      <c r="GL100" s="535"/>
      <c r="GM100" s="535"/>
      <c r="GN100" s="535"/>
      <c r="GO100" s="535"/>
      <c r="GP100" s="535"/>
      <c r="GQ100" s="535"/>
      <c r="GR100" s="535"/>
      <c r="GS100" s="535"/>
      <c r="GT100" s="535"/>
      <c r="GU100" s="535"/>
      <c r="GV100" s="535"/>
      <c r="GW100" s="535"/>
      <c r="GX100" s="535"/>
      <c r="GY100" s="535"/>
      <c r="GZ100" s="535"/>
      <c r="HA100" s="535"/>
      <c r="HB100" s="535"/>
      <c r="HC100" s="535"/>
      <c r="HD100" s="535"/>
      <c r="HE100" s="535"/>
      <c r="HF100" s="535"/>
      <c r="HG100" s="535"/>
      <c r="HH100" s="535"/>
      <c r="HI100" s="535"/>
      <c r="HJ100" s="535"/>
      <c r="HK100" s="535"/>
      <c r="HL100" s="535"/>
      <c r="HM100" s="535"/>
      <c r="HN100" s="535"/>
      <c r="HO100" s="535"/>
      <c r="HP100" s="535"/>
      <c r="HQ100" s="535"/>
      <c r="HR100" s="598"/>
      <c r="HS100" s="598"/>
      <c r="HT100" s="598"/>
      <c r="HU100" s="598"/>
      <c r="HV100" s="598"/>
      <c r="HW100" s="598"/>
      <c r="HX100" s="598"/>
      <c r="HY100" s="598"/>
      <c r="HZ100" s="598"/>
      <c r="IA100" s="598"/>
      <c r="IB100" s="598"/>
      <c r="IC100" s="598"/>
      <c r="ID100" s="598">
        <v>0</v>
      </c>
      <c r="IE100" s="598"/>
      <c r="IF100" s="598"/>
      <c r="IG100" s="598"/>
    </row>
    <row r="101" spans="1:241" s="5" customFormat="1" ht="15" hidden="1" customHeight="1" x14ac:dyDescent="0.25">
      <c r="B101" s="535"/>
      <c r="C101" s="535"/>
      <c r="D101" s="535"/>
      <c r="E101" s="535"/>
      <c r="F101" s="535"/>
      <c r="G101" s="535"/>
      <c r="H101" s="535"/>
      <c r="I101" s="535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  <c r="AO101" s="583"/>
      <c r="AP101" s="583"/>
      <c r="AQ101" s="583"/>
      <c r="AR101" s="583"/>
      <c r="AS101" s="583"/>
      <c r="AT101" s="583"/>
      <c r="AU101" s="583"/>
      <c r="AV101" s="583"/>
      <c r="AW101" s="583"/>
      <c r="AX101" s="583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  <c r="CJ101" s="583"/>
      <c r="CK101" s="583"/>
      <c r="CL101" s="583"/>
      <c r="CM101" s="583"/>
      <c r="CN101" s="583"/>
      <c r="CO101" s="583"/>
      <c r="CP101" s="583"/>
      <c r="CQ101" s="583"/>
      <c r="CR101" s="583"/>
      <c r="CS101" s="583"/>
      <c r="CT101" s="583"/>
      <c r="CU101" s="583"/>
      <c r="CV101" s="583"/>
      <c r="CW101" s="583"/>
      <c r="CX101" s="583"/>
      <c r="CY101" s="583"/>
      <c r="CZ101" s="583"/>
      <c r="DA101" s="583"/>
      <c r="DB101" s="583"/>
      <c r="DC101" s="583"/>
      <c r="DD101" s="583"/>
      <c r="DE101" s="583"/>
      <c r="DF101" s="583"/>
      <c r="DG101" s="583"/>
      <c r="DH101" s="583"/>
      <c r="DI101" s="583"/>
      <c r="DJ101" s="583"/>
      <c r="DK101" s="583"/>
      <c r="DL101" s="583"/>
      <c r="DM101" s="583"/>
      <c r="DN101" s="583"/>
      <c r="DO101" s="583"/>
      <c r="DP101" s="583"/>
      <c r="DQ101" s="583"/>
      <c r="DR101" s="583"/>
      <c r="DS101" s="583"/>
      <c r="DT101" s="583"/>
      <c r="DU101" s="583"/>
      <c r="DV101" s="583"/>
      <c r="DW101" s="583"/>
      <c r="DX101" s="583"/>
      <c r="DY101" s="583"/>
      <c r="DZ101" s="583"/>
      <c r="EA101" s="583"/>
      <c r="EB101" s="583"/>
      <c r="EC101" s="583"/>
      <c r="ED101" s="583"/>
      <c r="EE101" s="583"/>
      <c r="EF101" s="583"/>
      <c r="EG101" s="583"/>
      <c r="EH101" s="535"/>
      <c r="EI101" s="535"/>
      <c r="EJ101" s="535"/>
      <c r="EK101" s="535"/>
      <c r="EL101" s="535"/>
      <c r="EM101" s="535"/>
      <c r="EN101" s="535"/>
      <c r="EO101" s="535"/>
      <c r="EP101" s="535"/>
      <c r="EQ101" s="535"/>
      <c r="ER101" s="535"/>
      <c r="ES101" s="535"/>
      <c r="ET101" s="535"/>
      <c r="EU101" s="535"/>
      <c r="EV101" s="535"/>
      <c r="EW101" s="535"/>
      <c r="EX101" s="535"/>
      <c r="EY101" s="535"/>
      <c r="EZ101" s="535"/>
      <c r="FA101" s="535"/>
      <c r="FB101" s="535"/>
      <c r="FC101" s="535"/>
      <c r="FD101" s="535"/>
      <c r="FE101" s="535"/>
      <c r="FF101" s="535"/>
      <c r="FG101" s="535"/>
      <c r="FH101" s="535"/>
      <c r="FI101" s="535"/>
      <c r="FJ101" s="535"/>
      <c r="FK101" s="535"/>
      <c r="FL101" s="535"/>
      <c r="FM101" s="535"/>
      <c r="FN101" s="535"/>
      <c r="FO101" s="535"/>
      <c r="FP101" s="535"/>
      <c r="FQ101" s="535"/>
      <c r="FR101" s="535"/>
      <c r="FS101" s="535"/>
      <c r="FT101" s="535"/>
      <c r="FU101" s="535"/>
      <c r="FV101" s="535"/>
      <c r="FW101" s="535"/>
      <c r="FX101" s="535"/>
      <c r="FY101" s="535"/>
      <c r="FZ101" s="535"/>
      <c r="GA101" s="535"/>
      <c r="GB101" s="535"/>
      <c r="GC101" s="535"/>
      <c r="GD101" s="535"/>
      <c r="GE101" s="535"/>
      <c r="GF101" s="535"/>
      <c r="GG101" s="535"/>
      <c r="GH101" s="535"/>
      <c r="GI101" s="535"/>
      <c r="GJ101" s="535"/>
      <c r="GK101" s="535"/>
      <c r="GL101" s="535"/>
      <c r="GM101" s="535"/>
      <c r="GN101" s="535"/>
      <c r="GO101" s="535"/>
      <c r="GP101" s="535"/>
      <c r="GQ101" s="535"/>
      <c r="GR101" s="535"/>
      <c r="GS101" s="535"/>
      <c r="GT101" s="535"/>
      <c r="GU101" s="535"/>
      <c r="GV101" s="535"/>
      <c r="GW101" s="535"/>
      <c r="GX101" s="535"/>
      <c r="GY101" s="535"/>
      <c r="GZ101" s="535"/>
      <c r="HA101" s="535"/>
      <c r="HB101" s="535"/>
      <c r="HC101" s="535"/>
      <c r="HD101" s="535"/>
      <c r="HE101" s="535"/>
      <c r="HF101" s="535"/>
      <c r="HG101" s="535"/>
      <c r="HH101" s="535"/>
      <c r="HI101" s="535"/>
      <c r="HJ101" s="535"/>
      <c r="HK101" s="535"/>
      <c r="HL101" s="535"/>
      <c r="HM101" s="535"/>
      <c r="HN101" s="535"/>
      <c r="HO101" s="535"/>
      <c r="HP101" s="535"/>
      <c r="HQ101" s="535"/>
      <c r="HR101" s="598"/>
      <c r="HS101" s="598"/>
      <c r="HT101" s="598"/>
      <c r="HU101" s="598"/>
      <c r="HV101" s="598" t="s">
        <v>69</v>
      </c>
      <c r="HW101" s="598"/>
      <c r="HX101" s="598"/>
      <c r="HY101" s="598"/>
      <c r="HZ101" s="598"/>
      <c r="IA101" s="598"/>
      <c r="IB101" s="598"/>
      <c r="IC101" s="598"/>
      <c r="ID101" s="598">
        <v>0</v>
      </c>
      <c r="IE101" s="598"/>
      <c r="IF101" s="598"/>
      <c r="IG101" s="598"/>
    </row>
    <row r="102" spans="1:241" s="5" customFormat="1" ht="15" customHeight="1" x14ac:dyDescent="0.25">
      <c r="B102" s="535"/>
      <c r="C102" s="535"/>
      <c r="D102" s="535"/>
      <c r="E102" s="535"/>
      <c r="F102" s="535"/>
      <c r="G102" s="535"/>
      <c r="H102" s="535"/>
      <c r="I102" s="535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  <c r="AO102" s="583"/>
      <c r="AP102" s="583"/>
      <c r="AQ102" s="583"/>
      <c r="AR102" s="583"/>
      <c r="AS102" s="583"/>
      <c r="AT102" s="583"/>
      <c r="AU102" s="583"/>
      <c r="AV102" s="583"/>
      <c r="AW102" s="583"/>
      <c r="AX102" s="583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  <c r="CJ102" s="583"/>
      <c r="CK102" s="583"/>
      <c r="CL102" s="583"/>
      <c r="CM102" s="583"/>
      <c r="CN102" s="583"/>
      <c r="CO102" s="583"/>
      <c r="CP102" s="583"/>
      <c r="CQ102" s="583"/>
      <c r="CR102" s="583"/>
      <c r="CS102" s="583"/>
      <c r="CT102" s="583"/>
      <c r="CU102" s="583"/>
      <c r="CV102" s="583"/>
      <c r="CW102" s="583"/>
      <c r="CX102" s="583"/>
      <c r="CY102" s="583"/>
      <c r="CZ102" s="583"/>
      <c r="DA102" s="583"/>
      <c r="DB102" s="583"/>
      <c r="DC102" s="583"/>
      <c r="DD102" s="583"/>
      <c r="DE102" s="583"/>
      <c r="DF102" s="583"/>
      <c r="DG102" s="583"/>
      <c r="DH102" s="583"/>
      <c r="DI102" s="583"/>
      <c r="DJ102" s="583"/>
      <c r="DK102" s="583"/>
      <c r="DL102" s="583"/>
      <c r="DM102" s="583"/>
      <c r="DN102" s="583"/>
      <c r="DO102" s="583"/>
      <c r="DP102" s="583"/>
      <c r="DQ102" s="583"/>
      <c r="DR102" s="583"/>
      <c r="DS102" s="583"/>
      <c r="DT102" s="583"/>
      <c r="DU102" s="583"/>
      <c r="DV102" s="583"/>
      <c r="DW102" s="583"/>
      <c r="DX102" s="583"/>
      <c r="DY102" s="583"/>
      <c r="DZ102" s="583"/>
      <c r="EA102" s="583"/>
      <c r="EB102" s="583"/>
      <c r="EC102" s="583"/>
      <c r="ED102" s="583"/>
      <c r="EE102" s="583"/>
      <c r="EF102" s="583"/>
      <c r="EG102" s="583"/>
      <c r="EH102" s="535"/>
      <c r="EI102" s="535"/>
      <c r="EJ102" s="535"/>
      <c r="EK102" s="535"/>
      <c r="EL102" s="535"/>
      <c r="EM102" s="535"/>
      <c r="EN102" s="535"/>
      <c r="EO102" s="535"/>
      <c r="EP102" s="535"/>
      <c r="EQ102" s="535"/>
      <c r="ER102" s="535"/>
      <c r="ES102" s="535"/>
      <c r="ET102" s="535"/>
      <c r="EU102" s="535"/>
      <c r="EV102" s="535"/>
      <c r="EW102" s="535"/>
      <c r="EX102" s="535"/>
      <c r="EY102" s="535"/>
      <c r="EZ102" s="535"/>
      <c r="FA102" s="535"/>
      <c r="FB102" s="535"/>
      <c r="FC102" s="535"/>
      <c r="FD102" s="535"/>
      <c r="FE102" s="535"/>
      <c r="FF102" s="535"/>
      <c r="FG102" s="535"/>
      <c r="FH102" s="535"/>
      <c r="FI102" s="535"/>
      <c r="FJ102" s="535"/>
      <c r="FK102" s="535"/>
      <c r="FL102" s="535"/>
      <c r="FM102" s="535"/>
      <c r="FN102" s="535"/>
      <c r="FO102" s="535"/>
      <c r="FP102" s="535"/>
      <c r="FQ102" s="535"/>
      <c r="FR102" s="535"/>
      <c r="FS102" s="535"/>
      <c r="FT102" s="535"/>
      <c r="FU102" s="535"/>
      <c r="FV102" s="535"/>
      <c r="FW102" s="535"/>
      <c r="FX102" s="535"/>
      <c r="FY102" s="535"/>
      <c r="FZ102" s="535"/>
      <c r="GA102" s="535"/>
      <c r="GB102" s="535"/>
      <c r="GC102" s="535"/>
      <c r="GD102" s="535"/>
      <c r="GE102" s="535"/>
      <c r="GF102" s="535"/>
      <c r="GG102" s="535"/>
      <c r="GH102" s="535"/>
      <c r="GI102" s="535"/>
      <c r="GJ102" s="535"/>
      <c r="GK102" s="535"/>
      <c r="GL102" s="535"/>
      <c r="GM102" s="535"/>
      <c r="GN102" s="535"/>
      <c r="GO102" s="535"/>
      <c r="GP102" s="535"/>
      <c r="GQ102" s="535"/>
      <c r="GR102" s="535"/>
      <c r="GS102" s="535"/>
      <c r="GT102" s="535"/>
      <c r="GU102" s="535"/>
      <c r="GV102" s="535"/>
      <c r="GW102" s="535"/>
      <c r="GX102" s="535"/>
      <c r="GY102" s="535"/>
      <c r="GZ102" s="535"/>
      <c r="HA102" s="535"/>
      <c r="HB102" s="535"/>
      <c r="HC102" s="535"/>
      <c r="HD102" s="535"/>
      <c r="HE102" s="535"/>
      <c r="HF102" s="535"/>
      <c r="HG102" s="535"/>
      <c r="HH102" s="535"/>
      <c r="HI102" s="535"/>
      <c r="HJ102" s="535"/>
      <c r="HK102" s="535"/>
      <c r="HL102" s="535"/>
      <c r="HM102" s="535"/>
      <c r="HN102" s="535"/>
      <c r="HO102" s="535"/>
      <c r="HP102" s="535"/>
      <c r="HQ102" s="535"/>
      <c r="HR102" s="598"/>
      <c r="HS102" s="598"/>
      <c r="HT102" s="598"/>
      <c r="HU102" s="598"/>
      <c r="HV102" s="598"/>
      <c r="HW102" s="598"/>
      <c r="HX102" s="598"/>
      <c r="HY102" s="598"/>
      <c r="HZ102" s="598"/>
      <c r="IA102" s="598"/>
      <c r="IB102" s="598"/>
      <c r="IC102" s="598"/>
      <c r="ID102" s="598"/>
      <c r="IE102" s="598"/>
      <c r="IF102" s="598"/>
      <c r="IG102" s="598"/>
    </row>
    <row r="103" spans="1:241" s="106" customFormat="1" ht="15" customHeight="1" x14ac:dyDescent="0.2">
      <c r="A103" s="106" t="s">
        <v>1205</v>
      </c>
      <c r="B103" s="603"/>
      <c r="C103" s="603">
        <v>0</v>
      </c>
      <c r="D103" s="603">
        <v>0</v>
      </c>
      <c r="E103" s="603">
        <v>0</v>
      </c>
      <c r="F103" s="603">
        <v>0</v>
      </c>
      <c r="G103" s="603">
        <v>0</v>
      </c>
      <c r="H103" s="603">
        <v>0</v>
      </c>
      <c r="I103" s="603">
        <v>0</v>
      </c>
      <c r="J103" s="603">
        <v>0</v>
      </c>
      <c r="K103" s="603">
        <v>0</v>
      </c>
      <c r="L103" s="603">
        <v>0</v>
      </c>
      <c r="M103" s="603">
        <v>0</v>
      </c>
      <c r="N103" s="603">
        <v>0</v>
      </c>
      <c r="O103" s="603">
        <v>0</v>
      </c>
      <c r="P103" s="603">
        <v>0</v>
      </c>
      <c r="Q103" s="603">
        <v>0</v>
      </c>
      <c r="R103" s="603">
        <v>0</v>
      </c>
      <c r="S103" s="603">
        <v>40000000</v>
      </c>
      <c r="T103" s="603">
        <v>0</v>
      </c>
      <c r="U103" s="603">
        <v>0</v>
      </c>
      <c r="V103" s="603">
        <v>0</v>
      </c>
      <c r="W103" s="603">
        <v>0</v>
      </c>
      <c r="X103" s="603">
        <v>0</v>
      </c>
      <c r="Y103" s="603">
        <v>40000000</v>
      </c>
      <c r="Z103" s="603">
        <v>0</v>
      </c>
      <c r="AA103" s="603">
        <v>0</v>
      </c>
      <c r="AB103" s="603">
        <v>0</v>
      </c>
      <c r="AC103" s="603">
        <v>0</v>
      </c>
      <c r="AD103" s="603">
        <v>0</v>
      </c>
      <c r="AE103" s="603">
        <v>0</v>
      </c>
      <c r="AF103" s="603">
        <v>0</v>
      </c>
      <c r="AG103" s="603">
        <v>0</v>
      </c>
      <c r="AH103" s="603">
        <v>0</v>
      </c>
      <c r="AI103" s="603">
        <v>16799053</v>
      </c>
      <c r="AJ103" s="603">
        <v>0</v>
      </c>
      <c r="AK103" s="603">
        <v>0</v>
      </c>
      <c r="AL103" s="603">
        <v>0</v>
      </c>
      <c r="AM103" s="603">
        <v>0</v>
      </c>
      <c r="AN103" s="603">
        <v>0</v>
      </c>
      <c r="AO103" s="603">
        <v>16799053</v>
      </c>
      <c r="AP103" s="603">
        <v>0</v>
      </c>
      <c r="AQ103" s="603">
        <v>15534935</v>
      </c>
      <c r="AR103" s="603">
        <v>0</v>
      </c>
      <c r="AS103" s="603">
        <v>0</v>
      </c>
      <c r="AT103" s="603">
        <v>0</v>
      </c>
      <c r="AU103" s="603">
        <v>0</v>
      </c>
      <c r="AV103" s="603">
        <v>0</v>
      </c>
      <c r="AW103" s="603">
        <v>15534935</v>
      </c>
      <c r="AX103" s="603">
        <v>0</v>
      </c>
      <c r="AY103" s="603">
        <v>0</v>
      </c>
      <c r="AZ103" s="603">
        <v>0</v>
      </c>
      <c r="BA103" s="603">
        <v>0</v>
      </c>
      <c r="BB103" s="603">
        <v>0</v>
      </c>
      <c r="BC103" s="603">
        <v>0</v>
      </c>
      <c r="BD103" s="603">
        <v>0</v>
      </c>
      <c r="BE103" s="603">
        <v>0</v>
      </c>
      <c r="BF103" s="603">
        <v>0</v>
      </c>
      <c r="BG103" s="603">
        <v>0</v>
      </c>
      <c r="BH103" s="603">
        <v>0</v>
      </c>
      <c r="BI103" s="603">
        <v>0</v>
      </c>
      <c r="BJ103" s="603">
        <v>0</v>
      </c>
      <c r="BK103" s="603">
        <v>0</v>
      </c>
      <c r="BL103" s="603">
        <v>0</v>
      </c>
      <c r="BM103" s="603">
        <v>0</v>
      </c>
      <c r="BN103" s="603">
        <v>0</v>
      </c>
      <c r="BO103" s="603">
        <v>0</v>
      </c>
      <c r="BP103" s="603">
        <v>0</v>
      </c>
      <c r="BQ103" s="603">
        <v>0</v>
      </c>
      <c r="BR103" s="603">
        <v>0</v>
      </c>
      <c r="BS103" s="603">
        <v>0</v>
      </c>
      <c r="BT103" s="603">
        <v>0</v>
      </c>
      <c r="BU103" s="603">
        <v>0</v>
      </c>
      <c r="BV103" s="603">
        <v>0</v>
      </c>
      <c r="BW103" s="603">
        <v>0</v>
      </c>
      <c r="BX103" s="603">
        <v>0</v>
      </c>
      <c r="BY103" s="603">
        <v>0</v>
      </c>
      <c r="BZ103" s="603">
        <v>0</v>
      </c>
      <c r="CA103" s="603">
        <v>0</v>
      </c>
      <c r="CB103" s="603">
        <v>0</v>
      </c>
      <c r="CC103" s="603">
        <v>0</v>
      </c>
      <c r="CD103" s="603">
        <v>0</v>
      </c>
      <c r="CE103" s="603">
        <v>0</v>
      </c>
      <c r="CF103" s="603">
        <v>0</v>
      </c>
      <c r="CG103" s="603">
        <v>0</v>
      </c>
      <c r="CH103" s="603">
        <v>0</v>
      </c>
      <c r="CI103" s="603">
        <v>0</v>
      </c>
      <c r="CJ103" s="603">
        <v>0</v>
      </c>
      <c r="CK103" s="603">
        <v>0</v>
      </c>
      <c r="CL103" s="603">
        <v>0</v>
      </c>
      <c r="CM103" s="603">
        <v>0</v>
      </c>
      <c r="CN103" s="603">
        <v>0</v>
      </c>
      <c r="CO103" s="603">
        <v>0</v>
      </c>
      <c r="CP103" s="603">
        <v>0</v>
      </c>
      <c r="CQ103" s="603">
        <v>0</v>
      </c>
      <c r="CR103" s="603">
        <v>0</v>
      </c>
      <c r="CS103" s="603">
        <v>0</v>
      </c>
      <c r="CT103" s="603">
        <v>0</v>
      </c>
      <c r="CU103" s="603">
        <v>0</v>
      </c>
      <c r="CV103" s="603">
        <v>0</v>
      </c>
      <c r="CW103" s="603">
        <v>0</v>
      </c>
      <c r="CX103" s="603">
        <v>0</v>
      </c>
      <c r="CY103" s="603">
        <v>0</v>
      </c>
      <c r="CZ103" s="603">
        <v>0</v>
      </c>
      <c r="DA103" s="603">
        <v>0</v>
      </c>
      <c r="DB103" s="603">
        <v>0</v>
      </c>
      <c r="DC103" s="603">
        <v>0</v>
      </c>
      <c r="DD103" s="603">
        <v>0</v>
      </c>
      <c r="DE103" s="603">
        <v>0</v>
      </c>
      <c r="DF103" s="603">
        <v>0</v>
      </c>
      <c r="DG103" s="603">
        <v>0</v>
      </c>
      <c r="DH103" s="603">
        <v>0</v>
      </c>
      <c r="DI103" s="603">
        <v>0</v>
      </c>
      <c r="DJ103" s="603">
        <v>0</v>
      </c>
      <c r="DK103" s="603">
        <v>0</v>
      </c>
      <c r="DL103" s="603">
        <v>0</v>
      </c>
      <c r="DM103" s="603">
        <v>0</v>
      </c>
      <c r="DN103" s="603">
        <v>0</v>
      </c>
      <c r="DO103" s="603">
        <v>0</v>
      </c>
      <c r="DP103" s="603">
        <v>0</v>
      </c>
      <c r="DQ103" s="603">
        <v>0</v>
      </c>
      <c r="DR103" s="603">
        <v>0</v>
      </c>
      <c r="DS103" s="603">
        <v>0</v>
      </c>
      <c r="DT103" s="603">
        <v>0</v>
      </c>
      <c r="DU103" s="603">
        <v>0</v>
      </c>
      <c r="DV103" s="603">
        <v>0</v>
      </c>
      <c r="DW103" s="603">
        <v>0</v>
      </c>
      <c r="DX103" s="603">
        <v>0</v>
      </c>
      <c r="DY103" s="603">
        <v>0</v>
      </c>
      <c r="DZ103" s="603">
        <v>0</v>
      </c>
      <c r="EA103" s="603">
        <v>0</v>
      </c>
      <c r="EB103" s="603">
        <v>0</v>
      </c>
      <c r="EC103" s="603">
        <v>0</v>
      </c>
      <c r="ED103" s="603">
        <v>0</v>
      </c>
      <c r="EE103" s="603">
        <v>0</v>
      </c>
      <c r="EF103" s="603">
        <v>0</v>
      </c>
      <c r="EG103" s="603">
        <v>0</v>
      </c>
      <c r="EH103" s="603">
        <v>0</v>
      </c>
      <c r="EI103" s="603">
        <v>0</v>
      </c>
      <c r="EJ103" s="603">
        <v>0</v>
      </c>
      <c r="EK103" s="603">
        <v>0</v>
      </c>
      <c r="EL103" s="603">
        <v>0</v>
      </c>
      <c r="EM103" s="603">
        <v>0</v>
      </c>
      <c r="EN103" s="603">
        <v>0</v>
      </c>
      <c r="EO103" s="603">
        <v>0</v>
      </c>
      <c r="EP103" s="603">
        <v>0</v>
      </c>
      <c r="EQ103" s="603">
        <v>0</v>
      </c>
      <c r="ER103" s="603">
        <v>0</v>
      </c>
      <c r="ES103" s="603">
        <v>0</v>
      </c>
      <c r="ET103" s="603">
        <v>0</v>
      </c>
      <c r="EU103" s="603">
        <v>0</v>
      </c>
      <c r="EV103" s="603">
        <v>0</v>
      </c>
      <c r="EW103" s="603">
        <v>0</v>
      </c>
      <c r="EX103" s="603">
        <v>0</v>
      </c>
      <c r="EY103" s="603">
        <v>0</v>
      </c>
      <c r="EZ103" s="603">
        <v>0</v>
      </c>
      <c r="FA103" s="603">
        <v>0</v>
      </c>
      <c r="FB103" s="603">
        <v>0</v>
      </c>
      <c r="FC103" s="603">
        <v>0</v>
      </c>
      <c r="FD103" s="603">
        <v>0</v>
      </c>
      <c r="FE103" s="603">
        <v>0</v>
      </c>
      <c r="FF103" s="603">
        <v>0</v>
      </c>
      <c r="FG103" s="603">
        <v>0</v>
      </c>
      <c r="FH103" s="603">
        <v>0</v>
      </c>
      <c r="FI103" s="603">
        <v>0</v>
      </c>
      <c r="FJ103" s="603">
        <v>0</v>
      </c>
      <c r="FK103" s="603">
        <v>0</v>
      </c>
      <c r="FL103" s="603">
        <v>0</v>
      </c>
      <c r="FM103" s="603">
        <v>0</v>
      </c>
      <c r="FN103" s="603">
        <v>0</v>
      </c>
      <c r="FO103" s="603">
        <v>0</v>
      </c>
      <c r="FP103" s="603">
        <v>0</v>
      </c>
      <c r="FQ103" s="603">
        <v>0</v>
      </c>
      <c r="FR103" s="603">
        <v>0</v>
      </c>
      <c r="FS103" s="603">
        <v>0</v>
      </c>
      <c r="FT103" s="603">
        <v>0</v>
      </c>
      <c r="FU103" s="603">
        <v>0</v>
      </c>
      <c r="FV103" s="603">
        <v>0</v>
      </c>
      <c r="FW103" s="603">
        <v>0</v>
      </c>
      <c r="FX103" s="603">
        <v>0</v>
      </c>
      <c r="FY103" s="603">
        <v>0</v>
      </c>
      <c r="FZ103" s="603">
        <v>0</v>
      </c>
      <c r="GA103" s="603">
        <v>0</v>
      </c>
      <c r="GB103" s="603">
        <v>0</v>
      </c>
      <c r="GC103" s="603">
        <v>0</v>
      </c>
      <c r="GD103" s="603">
        <v>0</v>
      </c>
      <c r="GE103" s="603">
        <v>0</v>
      </c>
      <c r="GF103" s="603">
        <v>0</v>
      </c>
      <c r="GG103" s="603">
        <v>0</v>
      </c>
      <c r="GH103" s="603">
        <v>0</v>
      </c>
      <c r="GI103" s="603">
        <v>0</v>
      </c>
      <c r="GJ103" s="603">
        <v>0</v>
      </c>
      <c r="GK103" s="603">
        <v>0</v>
      </c>
      <c r="GL103" s="603">
        <v>0</v>
      </c>
      <c r="GM103" s="603">
        <v>0</v>
      </c>
      <c r="GN103" s="603">
        <v>0</v>
      </c>
      <c r="GO103" s="603">
        <v>0</v>
      </c>
      <c r="GP103" s="603">
        <v>0</v>
      </c>
      <c r="GQ103" s="603">
        <v>0</v>
      </c>
      <c r="GR103" s="603">
        <v>0</v>
      </c>
      <c r="GS103" s="603">
        <v>0</v>
      </c>
      <c r="GT103" s="603">
        <v>0</v>
      </c>
      <c r="GU103" s="603">
        <v>0</v>
      </c>
      <c r="GV103" s="603">
        <v>0</v>
      </c>
      <c r="GW103" s="603">
        <v>0</v>
      </c>
      <c r="GX103" s="603">
        <v>0</v>
      </c>
      <c r="GY103" s="603">
        <v>0</v>
      </c>
      <c r="GZ103" s="603">
        <v>0</v>
      </c>
      <c r="HA103" s="603">
        <v>0</v>
      </c>
      <c r="HB103" s="603">
        <v>0</v>
      </c>
      <c r="HC103" s="603">
        <v>0</v>
      </c>
      <c r="HD103" s="603">
        <v>0</v>
      </c>
      <c r="HE103" s="603">
        <v>0</v>
      </c>
      <c r="HF103" s="603">
        <v>0</v>
      </c>
      <c r="HG103" s="603">
        <v>0</v>
      </c>
      <c r="HH103" s="603">
        <v>0</v>
      </c>
      <c r="HI103" s="603">
        <v>0</v>
      </c>
      <c r="HJ103" s="603">
        <v>0</v>
      </c>
      <c r="HK103" s="603">
        <v>0</v>
      </c>
      <c r="HL103" s="603">
        <v>0</v>
      </c>
      <c r="HM103" s="603">
        <v>0</v>
      </c>
      <c r="HN103" s="603">
        <v>0</v>
      </c>
      <c r="HO103" s="603">
        <v>0</v>
      </c>
      <c r="HP103" s="603">
        <v>0</v>
      </c>
      <c r="HQ103" s="603">
        <v>0</v>
      </c>
      <c r="HR103" s="603">
        <v>0</v>
      </c>
      <c r="HS103" s="603">
        <v>72333988</v>
      </c>
      <c r="HT103" s="603">
        <v>0</v>
      </c>
      <c r="HU103" s="603">
        <v>0</v>
      </c>
      <c r="HV103" s="603">
        <v>0</v>
      </c>
      <c r="HW103" s="603">
        <v>0</v>
      </c>
      <c r="HX103" s="603">
        <v>0</v>
      </c>
      <c r="HY103" s="603">
        <v>72333988</v>
      </c>
      <c r="HZ103" s="603">
        <v>0</v>
      </c>
      <c r="IA103" s="603">
        <v>0</v>
      </c>
      <c r="IB103" s="603">
        <v>0</v>
      </c>
      <c r="IC103" s="603">
        <v>0</v>
      </c>
      <c r="ID103" s="603">
        <v>0</v>
      </c>
      <c r="IE103" s="603">
        <v>0</v>
      </c>
      <c r="IF103" s="603">
        <v>0</v>
      </c>
      <c r="IG103" s="603">
        <v>0</v>
      </c>
    </row>
    <row r="104" spans="1:241" s="5" customFormat="1" ht="15" customHeight="1" x14ac:dyDescent="0.25">
      <c r="B104" s="535"/>
      <c r="C104" s="535"/>
      <c r="D104" s="535"/>
      <c r="E104" s="535"/>
      <c r="F104" s="535"/>
      <c r="G104" s="535"/>
      <c r="H104" s="535"/>
      <c r="I104" s="535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  <c r="AO104" s="583"/>
      <c r="AP104" s="583"/>
      <c r="AQ104" s="583"/>
      <c r="AR104" s="583"/>
      <c r="AS104" s="583"/>
      <c r="AT104" s="583"/>
      <c r="AU104" s="583"/>
      <c r="AV104" s="583"/>
      <c r="AW104" s="583"/>
      <c r="AX104" s="583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  <c r="CJ104" s="583"/>
      <c r="CK104" s="583"/>
      <c r="CL104" s="583"/>
      <c r="CM104" s="583"/>
      <c r="CN104" s="583"/>
      <c r="CO104" s="583"/>
      <c r="CP104" s="583"/>
      <c r="CQ104" s="583"/>
      <c r="CR104" s="583"/>
      <c r="CS104" s="583"/>
      <c r="CT104" s="583"/>
      <c r="CU104" s="583"/>
      <c r="CV104" s="583"/>
      <c r="CW104" s="583"/>
      <c r="CX104" s="583"/>
      <c r="CY104" s="583"/>
      <c r="CZ104" s="583"/>
      <c r="DA104" s="583"/>
      <c r="DB104" s="583"/>
      <c r="DC104" s="583"/>
      <c r="DD104" s="583"/>
      <c r="DE104" s="583"/>
      <c r="DF104" s="583"/>
      <c r="DG104" s="583"/>
      <c r="DH104" s="583"/>
      <c r="DI104" s="583"/>
      <c r="DJ104" s="583"/>
      <c r="DK104" s="583"/>
      <c r="DL104" s="583"/>
      <c r="DM104" s="583"/>
      <c r="DN104" s="583"/>
      <c r="DO104" s="583"/>
      <c r="DP104" s="583"/>
      <c r="DQ104" s="583"/>
      <c r="DR104" s="583"/>
      <c r="DS104" s="583"/>
      <c r="DT104" s="583"/>
      <c r="DU104" s="583"/>
      <c r="DV104" s="583"/>
      <c r="DW104" s="583"/>
      <c r="DX104" s="583"/>
      <c r="DY104" s="583"/>
      <c r="DZ104" s="583"/>
      <c r="EA104" s="583"/>
      <c r="EB104" s="583"/>
      <c r="EC104" s="583"/>
      <c r="ED104" s="583"/>
      <c r="EE104" s="583"/>
      <c r="EF104" s="583"/>
      <c r="EG104" s="583"/>
      <c r="EH104" s="535"/>
      <c r="EI104" s="535"/>
      <c r="EJ104" s="535"/>
      <c r="EK104" s="535"/>
      <c r="EL104" s="535"/>
      <c r="EM104" s="535"/>
      <c r="EN104" s="535"/>
      <c r="EO104" s="535"/>
      <c r="EP104" s="535"/>
      <c r="EQ104" s="535"/>
      <c r="ER104" s="535"/>
      <c r="ES104" s="535"/>
      <c r="ET104" s="535"/>
      <c r="EU104" s="535"/>
      <c r="EV104" s="535"/>
      <c r="EW104" s="535"/>
      <c r="EX104" s="535"/>
      <c r="EY104" s="535"/>
      <c r="EZ104" s="535"/>
      <c r="FA104" s="535"/>
      <c r="FB104" s="535"/>
      <c r="FC104" s="535"/>
      <c r="FD104" s="535"/>
      <c r="FE104" s="535"/>
      <c r="FF104" s="535"/>
      <c r="FG104" s="535"/>
      <c r="FH104" s="535"/>
      <c r="FI104" s="535"/>
      <c r="FJ104" s="535"/>
      <c r="FK104" s="535"/>
      <c r="FL104" s="535"/>
      <c r="FM104" s="535"/>
      <c r="FN104" s="535"/>
      <c r="FO104" s="535"/>
      <c r="FP104" s="535"/>
      <c r="FQ104" s="535"/>
      <c r="FR104" s="535"/>
      <c r="FS104" s="535"/>
      <c r="FT104" s="535"/>
      <c r="FU104" s="535"/>
      <c r="FV104" s="535"/>
      <c r="FW104" s="535"/>
      <c r="FX104" s="535"/>
      <c r="FY104" s="535"/>
      <c r="FZ104" s="535"/>
      <c r="GA104" s="535"/>
      <c r="GB104" s="535"/>
      <c r="GC104" s="535"/>
      <c r="GD104" s="535"/>
      <c r="GE104" s="535"/>
      <c r="GF104" s="535"/>
      <c r="GG104" s="535"/>
      <c r="GH104" s="535"/>
      <c r="GI104" s="535"/>
      <c r="GJ104" s="535"/>
      <c r="GK104" s="535"/>
      <c r="GL104" s="535"/>
      <c r="GM104" s="535"/>
      <c r="GN104" s="535"/>
      <c r="GO104" s="535"/>
      <c r="GP104" s="535"/>
      <c r="GQ104" s="535"/>
      <c r="GR104" s="535"/>
      <c r="GS104" s="535"/>
      <c r="GT104" s="535"/>
      <c r="GU104" s="535"/>
      <c r="GV104" s="535"/>
      <c r="GW104" s="535"/>
      <c r="GX104" s="535"/>
      <c r="GY104" s="535"/>
      <c r="GZ104" s="535"/>
      <c r="HA104" s="535"/>
      <c r="HB104" s="535"/>
      <c r="HC104" s="535"/>
      <c r="HD104" s="535"/>
      <c r="HE104" s="535"/>
      <c r="HF104" s="535"/>
      <c r="HG104" s="535"/>
      <c r="HH104" s="535"/>
      <c r="HI104" s="535"/>
      <c r="HJ104" s="535"/>
      <c r="HK104" s="535"/>
      <c r="HL104" s="535"/>
      <c r="HM104" s="535"/>
      <c r="HN104" s="535"/>
      <c r="HO104" s="535"/>
      <c r="HP104" s="535"/>
      <c r="HQ104" s="535"/>
      <c r="HR104" s="598"/>
      <c r="HS104" s="598"/>
      <c r="HT104" s="598"/>
      <c r="HU104" s="598"/>
      <c r="HV104" s="598"/>
      <c r="HW104" s="598"/>
      <c r="HX104" s="598"/>
      <c r="HY104" s="598"/>
      <c r="HZ104" s="598"/>
      <c r="IA104" s="598"/>
      <c r="IB104" s="598"/>
      <c r="IC104" s="598"/>
      <c r="ID104" s="598"/>
      <c r="IE104" s="598"/>
      <c r="IF104" s="598"/>
      <c r="IG104" s="598"/>
    </row>
    <row r="105" spans="1:241" s="5" customFormat="1" ht="15" customHeight="1" x14ac:dyDescent="0.25">
      <c r="B105" s="535"/>
      <c r="C105" s="535"/>
      <c r="D105" s="535"/>
      <c r="E105" s="535"/>
      <c r="F105" s="535"/>
      <c r="G105" s="535"/>
      <c r="H105" s="535"/>
      <c r="I105" s="535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  <c r="AO105" s="583"/>
      <c r="AP105" s="583"/>
      <c r="AQ105" s="583"/>
      <c r="AR105" s="583"/>
      <c r="AS105" s="583"/>
      <c r="AT105" s="583"/>
      <c r="AU105" s="583"/>
      <c r="AV105" s="583"/>
      <c r="AW105" s="583"/>
      <c r="AX105" s="583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  <c r="CJ105" s="583"/>
      <c r="CK105" s="583"/>
      <c r="CL105" s="583"/>
      <c r="CM105" s="583"/>
      <c r="CN105" s="583"/>
      <c r="CO105" s="583"/>
      <c r="CP105" s="583"/>
      <c r="CQ105" s="583"/>
      <c r="CR105" s="583"/>
      <c r="CS105" s="583"/>
      <c r="CT105" s="583"/>
      <c r="CU105" s="583"/>
      <c r="CV105" s="583"/>
      <c r="CW105" s="583"/>
      <c r="CX105" s="583"/>
      <c r="CY105" s="583"/>
      <c r="CZ105" s="583"/>
      <c r="DA105" s="583"/>
      <c r="DB105" s="583"/>
      <c r="DC105" s="583"/>
      <c r="DD105" s="583"/>
      <c r="DE105" s="583"/>
      <c r="DF105" s="583"/>
      <c r="DG105" s="583"/>
      <c r="DH105" s="583"/>
      <c r="DI105" s="583"/>
      <c r="DJ105" s="583"/>
      <c r="DK105" s="583"/>
      <c r="DL105" s="583"/>
      <c r="DM105" s="583"/>
      <c r="DN105" s="583"/>
      <c r="DO105" s="583"/>
      <c r="DP105" s="583"/>
      <c r="DQ105" s="583"/>
      <c r="DR105" s="583"/>
      <c r="DS105" s="583"/>
      <c r="DT105" s="583"/>
      <c r="DU105" s="583"/>
      <c r="DV105" s="583"/>
      <c r="DW105" s="583"/>
      <c r="DX105" s="583"/>
      <c r="DY105" s="583"/>
      <c r="DZ105" s="583"/>
      <c r="EA105" s="583"/>
      <c r="EB105" s="583"/>
      <c r="EC105" s="583"/>
      <c r="ED105" s="583"/>
      <c r="EE105" s="583"/>
      <c r="EF105" s="583"/>
      <c r="EG105" s="583"/>
      <c r="EH105" s="535"/>
      <c r="EI105" s="535"/>
      <c r="EJ105" s="535"/>
      <c r="EK105" s="535"/>
      <c r="EL105" s="535"/>
      <c r="EM105" s="535"/>
      <c r="EN105" s="535"/>
      <c r="EO105" s="535"/>
      <c r="EP105" s="535"/>
      <c r="EQ105" s="535"/>
      <c r="ER105" s="535"/>
      <c r="ES105" s="535"/>
      <c r="ET105" s="535"/>
      <c r="EU105" s="535"/>
      <c r="EV105" s="535"/>
      <c r="EW105" s="535"/>
      <c r="EX105" s="535"/>
      <c r="EY105" s="535"/>
      <c r="EZ105" s="535"/>
      <c r="FA105" s="535"/>
      <c r="FB105" s="535"/>
      <c r="FC105" s="535"/>
      <c r="FD105" s="535"/>
      <c r="FE105" s="535"/>
      <c r="FF105" s="535"/>
      <c r="FG105" s="535"/>
      <c r="FH105" s="535"/>
      <c r="FI105" s="535"/>
      <c r="FJ105" s="535"/>
      <c r="FK105" s="535"/>
      <c r="FL105" s="535"/>
      <c r="FM105" s="535"/>
      <c r="FN105" s="535"/>
      <c r="FO105" s="535"/>
      <c r="FP105" s="535"/>
      <c r="FQ105" s="535"/>
      <c r="FR105" s="535"/>
      <c r="FS105" s="535"/>
      <c r="FT105" s="535"/>
      <c r="FU105" s="535"/>
      <c r="FV105" s="535"/>
      <c r="FW105" s="535"/>
      <c r="FX105" s="535"/>
      <c r="FY105" s="535"/>
      <c r="FZ105" s="535"/>
      <c r="GA105" s="535"/>
      <c r="GB105" s="535"/>
      <c r="GC105" s="535"/>
      <c r="GD105" s="535"/>
      <c r="GE105" s="535"/>
      <c r="GF105" s="535"/>
      <c r="GG105" s="535"/>
      <c r="GH105" s="535"/>
      <c r="GI105" s="535"/>
      <c r="GJ105" s="535"/>
      <c r="GK105" s="535"/>
      <c r="GL105" s="535"/>
      <c r="GM105" s="535"/>
      <c r="GN105" s="535"/>
      <c r="GO105" s="535"/>
      <c r="GP105" s="535"/>
      <c r="GQ105" s="535"/>
      <c r="GR105" s="535"/>
      <c r="GS105" s="535"/>
      <c r="GT105" s="535"/>
      <c r="GU105" s="535"/>
      <c r="GV105" s="535"/>
      <c r="GW105" s="535"/>
      <c r="GX105" s="535"/>
      <c r="GY105" s="535"/>
      <c r="GZ105" s="535"/>
      <c r="HA105" s="535"/>
      <c r="HB105" s="535"/>
      <c r="HC105" s="535"/>
      <c r="HD105" s="535"/>
      <c r="HE105" s="535"/>
      <c r="HF105" s="535"/>
      <c r="HG105" s="535"/>
      <c r="HH105" s="535"/>
      <c r="HI105" s="535"/>
      <c r="HJ105" s="535"/>
      <c r="HK105" s="535"/>
      <c r="HL105" s="535"/>
      <c r="HM105" s="535"/>
      <c r="HN105" s="535"/>
      <c r="HO105" s="535"/>
      <c r="HP105" s="535"/>
      <c r="HQ105" s="535"/>
      <c r="HR105" s="598"/>
      <c r="HS105" s="598"/>
      <c r="HT105" s="598"/>
      <c r="HU105" s="598"/>
      <c r="HV105" s="598"/>
      <c r="HW105" s="598"/>
      <c r="HX105" s="598"/>
      <c r="HY105" s="598"/>
      <c r="HZ105" s="598"/>
      <c r="IA105" s="598"/>
      <c r="IB105" s="598"/>
      <c r="IC105" s="598"/>
      <c r="ID105" s="598"/>
      <c r="IE105" s="598"/>
      <c r="IF105" s="598"/>
      <c r="IG105" s="598"/>
    </row>
    <row r="106" spans="1:241" s="5" customFormat="1" ht="15" customHeight="1" x14ac:dyDescent="0.25">
      <c r="B106" s="535"/>
      <c r="C106" s="535"/>
      <c r="D106" s="535"/>
      <c r="E106" s="535"/>
      <c r="F106" s="535"/>
      <c r="G106" s="535"/>
      <c r="H106" s="535"/>
      <c r="I106" s="535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  <c r="AO106" s="583"/>
      <c r="AP106" s="583"/>
      <c r="AQ106" s="583"/>
      <c r="AR106" s="583"/>
      <c r="AS106" s="583"/>
      <c r="AT106" s="583"/>
      <c r="AU106" s="583"/>
      <c r="AV106" s="583"/>
      <c r="AW106" s="583"/>
      <c r="AX106" s="583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  <c r="CJ106" s="583"/>
      <c r="CK106" s="583"/>
      <c r="CL106" s="583"/>
      <c r="CM106" s="583"/>
      <c r="CN106" s="583"/>
      <c r="CO106" s="583"/>
      <c r="CP106" s="583"/>
      <c r="CQ106" s="583"/>
      <c r="CR106" s="583"/>
      <c r="CS106" s="583"/>
      <c r="CT106" s="583"/>
      <c r="CU106" s="583"/>
      <c r="CV106" s="583"/>
      <c r="CW106" s="583"/>
      <c r="CX106" s="583"/>
      <c r="CY106" s="583"/>
      <c r="CZ106" s="583"/>
      <c r="DA106" s="583"/>
      <c r="DB106" s="583"/>
      <c r="DC106" s="583"/>
      <c r="DD106" s="583"/>
      <c r="DE106" s="583"/>
      <c r="DF106" s="583"/>
      <c r="DG106" s="583"/>
      <c r="DH106" s="583"/>
      <c r="DI106" s="583"/>
      <c r="DJ106" s="583"/>
      <c r="DK106" s="583"/>
      <c r="DL106" s="583"/>
      <c r="DM106" s="583"/>
      <c r="DN106" s="583"/>
      <c r="DO106" s="583"/>
      <c r="DP106" s="583"/>
      <c r="DQ106" s="583"/>
      <c r="DR106" s="583"/>
      <c r="DS106" s="583"/>
      <c r="DT106" s="583"/>
      <c r="DU106" s="583"/>
      <c r="DV106" s="583"/>
      <c r="DW106" s="583"/>
      <c r="DX106" s="583"/>
      <c r="DY106" s="583"/>
      <c r="DZ106" s="583"/>
      <c r="EA106" s="583"/>
      <c r="EB106" s="583"/>
      <c r="EC106" s="583"/>
      <c r="ED106" s="583"/>
      <c r="EE106" s="583"/>
      <c r="EF106" s="583"/>
      <c r="EG106" s="583"/>
      <c r="EH106" s="535"/>
      <c r="EI106" s="535"/>
      <c r="EJ106" s="535"/>
      <c r="EK106" s="535"/>
      <c r="EL106" s="535"/>
      <c r="EM106" s="535"/>
      <c r="EN106" s="535"/>
      <c r="EO106" s="535"/>
      <c r="EP106" s="535"/>
      <c r="EQ106" s="535"/>
      <c r="ER106" s="535"/>
      <c r="ES106" s="535"/>
      <c r="ET106" s="535"/>
      <c r="EU106" s="535"/>
      <c r="EV106" s="535"/>
      <c r="EW106" s="535"/>
      <c r="EX106" s="535"/>
      <c r="EY106" s="535"/>
      <c r="EZ106" s="535"/>
      <c r="FA106" s="535"/>
      <c r="FB106" s="535"/>
      <c r="FC106" s="535"/>
      <c r="FD106" s="535"/>
      <c r="FE106" s="535"/>
      <c r="FF106" s="535"/>
      <c r="FG106" s="535"/>
      <c r="FH106" s="535"/>
      <c r="FI106" s="535"/>
      <c r="FJ106" s="535"/>
      <c r="FK106" s="535"/>
      <c r="FL106" s="535"/>
      <c r="FM106" s="535"/>
      <c r="FN106" s="535"/>
      <c r="FO106" s="535"/>
      <c r="FP106" s="535"/>
      <c r="FQ106" s="535"/>
      <c r="FR106" s="535"/>
      <c r="FS106" s="535"/>
      <c r="FT106" s="535"/>
      <c r="FU106" s="535"/>
      <c r="FV106" s="535"/>
      <c r="FW106" s="535"/>
      <c r="FX106" s="535"/>
      <c r="FY106" s="535"/>
      <c r="FZ106" s="535"/>
      <c r="GA106" s="535"/>
      <c r="GB106" s="535"/>
      <c r="GC106" s="535"/>
      <c r="GD106" s="535"/>
      <c r="GE106" s="535"/>
      <c r="GF106" s="535"/>
      <c r="GG106" s="535"/>
      <c r="GH106" s="535"/>
      <c r="GI106" s="535"/>
      <c r="GJ106" s="535"/>
      <c r="GK106" s="535"/>
      <c r="GL106" s="535"/>
      <c r="GM106" s="535"/>
      <c r="GN106" s="535"/>
      <c r="GO106" s="535"/>
      <c r="GP106" s="535"/>
      <c r="GQ106" s="535"/>
      <c r="GR106" s="535"/>
      <c r="GS106" s="535"/>
      <c r="GT106" s="535"/>
      <c r="GU106" s="535"/>
      <c r="GV106" s="535"/>
      <c r="GW106" s="535"/>
      <c r="GX106" s="535"/>
      <c r="GY106" s="535"/>
      <c r="GZ106" s="535"/>
      <c r="HA106" s="535"/>
      <c r="HB106" s="535"/>
      <c r="HC106" s="535"/>
      <c r="HD106" s="535"/>
      <c r="HE106" s="535"/>
      <c r="HF106" s="535"/>
      <c r="HG106" s="535"/>
      <c r="HH106" s="535"/>
      <c r="HI106" s="535"/>
      <c r="HJ106" s="535"/>
      <c r="HK106" s="535"/>
      <c r="HL106" s="535"/>
      <c r="HM106" s="535"/>
      <c r="HN106" s="535"/>
      <c r="HO106" s="535"/>
      <c r="HP106" s="535"/>
      <c r="HQ106" s="535"/>
      <c r="HR106" s="598"/>
      <c r="HS106" s="598"/>
      <c r="HT106" s="598"/>
      <c r="HU106" s="598"/>
      <c r="HV106" s="598"/>
      <c r="HW106" s="598"/>
      <c r="HX106" s="598"/>
      <c r="HY106" s="598"/>
      <c r="HZ106" s="598"/>
      <c r="IA106" s="598"/>
      <c r="IB106" s="598"/>
      <c r="IC106" s="598"/>
      <c r="ID106" s="598"/>
      <c r="IE106" s="598"/>
      <c r="IF106" s="598"/>
      <c r="IG106" s="598"/>
    </row>
    <row r="107" spans="1:241" s="5" customFormat="1" ht="15" customHeight="1" x14ac:dyDescent="0.25">
      <c r="B107" s="535"/>
      <c r="C107" s="535"/>
      <c r="D107" s="535"/>
      <c r="E107" s="535"/>
      <c r="F107" s="535"/>
      <c r="G107" s="535"/>
      <c r="H107" s="535"/>
      <c r="I107" s="535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  <c r="AO107" s="583"/>
      <c r="AP107" s="583"/>
      <c r="AQ107" s="583"/>
      <c r="AR107" s="583"/>
      <c r="AS107" s="583"/>
      <c r="AT107" s="583"/>
      <c r="AU107" s="583"/>
      <c r="AV107" s="583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  <c r="CJ107" s="583"/>
      <c r="CK107" s="583"/>
      <c r="CL107" s="583"/>
      <c r="CM107" s="583"/>
      <c r="CN107" s="583"/>
      <c r="CO107" s="583"/>
      <c r="CP107" s="583"/>
      <c r="CQ107" s="583"/>
      <c r="CR107" s="583"/>
      <c r="CS107" s="583"/>
      <c r="CT107" s="583"/>
      <c r="CU107" s="583"/>
      <c r="CV107" s="583"/>
      <c r="CW107" s="583"/>
      <c r="CX107" s="583"/>
      <c r="CY107" s="583"/>
      <c r="CZ107" s="583"/>
      <c r="DA107" s="583"/>
      <c r="DB107" s="583"/>
      <c r="DC107" s="583"/>
      <c r="DD107" s="583"/>
      <c r="DE107" s="583"/>
      <c r="DF107" s="583"/>
      <c r="DG107" s="583"/>
      <c r="DH107" s="583"/>
      <c r="DI107" s="583"/>
      <c r="DJ107" s="583"/>
      <c r="DK107" s="583"/>
      <c r="DL107" s="583"/>
      <c r="DM107" s="583"/>
      <c r="DN107" s="583"/>
      <c r="DO107" s="583"/>
      <c r="DP107" s="583"/>
      <c r="DQ107" s="583"/>
      <c r="DR107" s="583"/>
      <c r="DS107" s="583"/>
      <c r="DT107" s="583"/>
      <c r="DU107" s="583"/>
      <c r="DV107" s="583"/>
      <c r="DW107" s="583"/>
      <c r="DX107" s="583"/>
      <c r="DY107" s="583"/>
      <c r="DZ107" s="583"/>
      <c r="EA107" s="583"/>
      <c r="EB107" s="583"/>
      <c r="EC107" s="583"/>
      <c r="ED107" s="583"/>
      <c r="EE107" s="583"/>
      <c r="EF107" s="583"/>
      <c r="EG107" s="583"/>
      <c r="EH107" s="535"/>
      <c r="EI107" s="535"/>
      <c r="EJ107" s="535"/>
      <c r="EK107" s="535"/>
      <c r="EL107" s="535"/>
      <c r="EM107" s="535"/>
      <c r="EN107" s="535"/>
      <c r="EO107" s="535"/>
      <c r="EP107" s="535"/>
      <c r="EQ107" s="535"/>
      <c r="ER107" s="535"/>
      <c r="ES107" s="535"/>
      <c r="ET107" s="535"/>
      <c r="EU107" s="535"/>
      <c r="EV107" s="535"/>
      <c r="EW107" s="535"/>
      <c r="EX107" s="535"/>
      <c r="EY107" s="535"/>
      <c r="EZ107" s="535"/>
      <c r="FA107" s="535"/>
      <c r="FB107" s="535"/>
      <c r="FC107" s="535"/>
      <c r="FD107" s="535"/>
      <c r="FE107" s="535"/>
      <c r="FF107" s="535"/>
      <c r="FG107" s="535"/>
      <c r="FH107" s="535"/>
      <c r="FI107" s="535"/>
      <c r="FJ107" s="535"/>
      <c r="FK107" s="535"/>
      <c r="FL107" s="535"/>
      <c r="FM107" s="535"/>
      <c r="FN107" s="535"/>
      <c r="FO107" s="535"/>
      <c r="FP107" s="535"/>
      <c r="FQ107" s="535"/>
      <c r="FR107" s="535"/>
      <c r="FS107" s="535"/>
      <c r="FT107" s="535"/>
      <c r="FU107" s="535"/>
      <c r="FV107" s="535"/>
      <c r="FW107" s="535"/>
      <c r="FX107" s="535"/>
      <c r="FY107" s="535"/>
      <c r="FZ107" s="535"/>
      <c r="GA107" s="535"/>
      <c r="GB107" s="535"/>
      <c r="GC107" s="535"/>
      <c r="GD107" s="535"/>
      <c r="GE107" s="535"/>
      <c r="GF107" s="535"/>
      <c r="GG107" s="535"/>
      <c r="GH107" s="535"/>
      <c r="GI107" s="535"/>
      <c r="GJ107" s="535"/>
      <c r="GK107" s="535"/>
      <c r="GL107" s="535"/>
      <c r="GM107" s="535"/>
      <c r="GN107" s="535"/>
      <c r="GO107" s="535"/>
      <c r="GP107" s="535"/>
      <c r="GQ107" s="535"/>
      <c r="GR107" s="535"/>
      <c r="GS107" s="535"/>
      <c r="GT107" s="535"/>
      <c r="GU107" s="535"/>
      <c r="GV107" s="535"/>
      <c r="GW107" s="535"/>
      <c r="GX107" s="535"/>
      <c r="GY107" s="535"/>
      <c r="GZ107" s="535"/>
      <c r="HA107" s="535"/>
      <c r="HB107" s="535"/>
      <c r="HC107" s="535"/>
      <c r="HD107" s="535"/>
      <c r="HE107" s="535"/>
      <c r="HF107" s="535"/>
      <c r="HG107" s="535"/>
      <c r="HH107" s="535"/>
      <c r="HI107" s="535"/>
      <c r="HJ107" s="535"/>
      <c r="HK107" s="535"/>
      <c r="HL107" s="535"/>
      <c r="HM107" s="535"/>
      <c r="HN107" s="535"/>
      <c r="HO107" s="535"/>
      <c r="HP107" s="535"/>
      <c r="HQ107" s="535"/>
      <c r="HR107" s="598"/>
      <c r="HS107" s="598"/>
      <c r="HT107" s="598"/>
      <c r="HU107" s="598"/>
      <c r="HV107" s="598"/>
      <c r="HW107" s="598"/>
      <c r="HX107" s="598"/>
      <c r="HY107" s="598"/>
      <c r="HZ107" s="598"/>
      <c r="IA107" s="598"/>
      <c r="IB107" s="598"/>
      <c r="IC107" s="598"/>
      <c r="ID107" s="598"/>
      <c r="IE107" s="598"/>
      <c r="IF107" s="598"/>
      <c r="IG107" s="598"/>
    </row>
    <row r="108" spans="1:241" s="5" customFormat="1" ht="15" customHeight="1" x14ac:dyDescent="0.25">
      <c r="B108" s="535"/>
      <c r="C108" s="535"/>
      <c r="D108" s="535"/>
      <c r="E108" s="535"/>
      <c r="F108" s="535"/>
      <c r="G108" s="535"/>
      <c r="H108" s="535"/>
      <c r="I108" s="535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  <c r="AO108" s="583"/>
      <c r="AP108" s="583"/>
      <c r="AQ108" s="583"/>
      <c r="AR108" s="583"/>
      <c r="AS108" s="583"/>
      <c r="AT108" s="583"/>
      <c r="AU108" s="583"/>
      <c r="AV108" s="583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  <c r="CJ108" s="583"/>
      <c r="CK108" s="583"/>
      <c r="CL108" s="583"/>
      <c r="CM108" s="583"/>
      <c r="CN108" s="583"/>
      <c r="CO108" s="583"/>
      <c r="CP108" s="583"/>
      <c r="CQ108" s="583"/>
      <c r="CR108" s="583"/>
      <c r="CS108" s="583"/>
      <c r="CT108" s="583"/>
      <c r="CU108" s="583"/>
      <c r="CV108" s="583"/>
      <c r="CW108" s="583"/>
      <c r="CX108" s="583"/>
      <c r="CY108" s="583"/>
      <c r="CZ108" s="583"/>
      <c r="DA108" s="583"/>
      <c r="DB108" s="583"/>
      <c r="DC108" s="583"/>
      <c r="DD108" s="583"/>
      <c r="DE108" s="583"/>
      <c r="DF108" s="583"/>
      <c r="DG108" s="583"/>
      <c r="DH108" s="583"/>
      <c r="DI108" s="583"/>
      <c r="DJ108" s="583"/>
      <c r="DK108" s="583"/>
      <c r="DL108" s="583"/>
      <c r="DM108" s="583"/>
      <c r="DN108" s="583"/>
      <c r="DO108" s="583"/>
      <c r="DP108" s="583"/>
      <c r="DQ108" s="583"/>
      <c r="DR108" s="583"/>
      <c r="DS108" s="583"/>
      <c r="DT108" s="583"/>
      <c r="DU108" s="583"/>
      <c r="DV108" s="583"/>
      <c r="DW108" s="583"/>
      <c r="DX108" s="583"/>
      <c r="DY108" s="583"/>
      <c r="DZ108" s="583"/>
      <c r="EA108" s="583"/>
      <c r="EB108" s="583"/>
      <c r="EC108" s="583"/>
      <c r="ED108" s="583"/>
      <c r="EE108" s="583"/>
      <c r="EF108" s="583"/>
      <c r="EG108" s="583"/>
      <c r="EH108" s="535"/>
      <c r="EI108" s="535"/>
      <c r="EJ108" s="535"/>
      <c r="EK108" s="535"/>
      <c r="EL108" s="535"/>
      <c r="EM108" s="535"/>
      <c r="EN108" s="535"/>
      <c r="EO108" s="535"/>
      <c r="EP108" s="535"/>
      <c r="EQ108" s="535"/>
      <c r="ER108" s="535"/>
      <c r="ES108" s="535"/>
      <c r="ET108" s="535"/>
      <c r="EU108" s="535"/>
      <c r="EV108" s="535"/>
      <c r="EW108" s="535"/>
      <c r="EX108" s="535"/>
      <c r="EY108" s="535"/>
      <c r="EZ108" s="535"/>
      <c r="FA108" s="535"/>
      <c r="FB108" s="535"/>
      <c r="FC108" s="535"/>
      <c r="FD108" s="535"/>
      <c r="FE108" s="535"/>
      <c r="FF108" s="535"/>
      <c r="FG108" s="535"/>
      <c r="FH108" s="535"/>
      <c r="FI108" s="535"/>
      <c r="FJ108" s="535"/>
      <c r="FK108" s="535"/>
      <c r="FL108" s="535"/>
      <c r="FM108" s="535"/>
      <c r="FN108" s="535"/>
      <c r="FO108" s="535"/>
      <c r="FP108" s="535"/>
      <c r="FQ108" s="535"/>
      <c r="FR108" s="535"/>
      <c r="FS108" s="535"/>
      <c r="FT108" s="535"/>
      <c r="FU108" s="535"/>
      <c r="FV108" s="535"/>
      <c r="FW108" s="535"/>
      <c r="FX108" s="535"/>
      <c r="FY108" s="535"/>
      <c r="FZ108" s="535"/>
      <c r="GA108" s="535"/>
      <c r="GB108" s="535"/>
      <c r="GC108" s="535"/>
      <c r="GD108" s="535"/>
      <c r="GE108" s="535"/>
      <c r="GF108" s="535"/>
      <c r="GG108" s="535"/>
      <c r="GH108" s="535"/>
      <c r="GI108" s="535"/>
      <c r="GJ108" s="535"/>
      <c r="GK108" s="535"/>
      <c r="GL108" s="535"/>
      <c r="GM108" s="535"/>
      <c r="GN108" s="535"/>
      <c r="GO108" s="535"/>
      <c r="GP108" s="535"/>
      <c r="GQ108" s="535"/>
      <c r="GR108" s="535"/>
      <c r="GS108" s="535"/>
      <c r="GT108" s="535"/>
      <c r="GU108" s="535"/>
      <c r="GV108" s="535"/>
      <c r="GW108" s="535"/>
      <c r="GX108" s="535"/>
      <c r="GY108" s="535"/>
      <c r="GZ108" s="535"/>
      <c r="HA108" s="535"/>
      <c r="HB108" s="535"/>
      <c r="HC108" s="535"/>
      <c r="HD108" s="535"/>
      <c r="HE108" s="535"/>
      <c r="HF108" s="535"/>
      <c r="HG108" s="535"/>
      <c r="HH108" s="535"/>
      <c r="HI108" s="535"/>
      <c r="HJ108" s="535"/>
      <c r="HK108" s="535"/>
      <c r="HL108" s="535"/>
      <c r="HM108" s="535"/>
      <c r="HN108" s="535"/>
      <c r="HO108" s="535"/>
      <c r="HP108" s="535"/>
      <c r="HQ108" s="535"/>
      <c r="HR108" s="598"/>
      <c r="HS108" s="598"/>
      <c r="HT108" s="598"/>
      <c r="HU108" s="598"/>
      <c r="HV108" s="598"/>
      <c r="HW108" s="598"/>
      <c r="HX108" s="598"/>
      <c r="HY108" s="598"/>
      <c r="HZ108" s="598"/>
      <c r="IA108" s="598"/>
      <c r="IB108" s="598"/>
      <c r="IC108" s="598"/>
      <c r="ID108" s="598"/>
      <c r="IE108" s="598"/>
      <c r="IF108" s="598"/>
      <c r="IG108" s="598"/>
    </row>
    <row r="109" spans="1:241" s="5" customFormat="1" ht="15" customHeight="1" x14ac:dyDescent="0.25">
      <c r="B109" s="535"/>
      <c r="C109" s="535"/>
      <c r="D109" s="535"/>
      <c r="E109" s="535"/>
      <c r="F109" s="535"/>
      <c r="G109" s="535"/>
      <c r="H109" s="535"/>
      <c r="I109" s="535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  <c r="AO109" s="583"/>
      <c r="AP109" s="583"/>
      <c r="AQ109" s="583"/>
      <c r="AR109" s="583"/>
      <c r="AS109" s="583"/>
      <c r="AT109" s="583"/>
      <c r="AU109" s="583"/>
      <c r="AV109" s="583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  <c r="CJ109" s="583"/>
      <c r="CK109" s="583"/>
      <c r="CL109" s="583"/>
      <c r="CM109" s="583"/>
      <c r="CN109" s="583"/>
      <c r="CO109" s="583"/>
      <c r="CP109" s="583"/>
      <c r="CQ109" s="583"/>
      <c r="CR109" s="583"/>
      <c r="CS109" s="583"/>
      <c r="CT109" s="583"/>
      <c r="CU109" s="583"/>
      <c r="CV109" s="583"/>
      <c r="CW109" s="583"/>
      <c r="CX109" s="583"/>
      <c r="CY109" s="583"/>
      <c r="CZ109" s="583"/>
      <c r="DA109" s="583"/>
      <c r="DB109" s="583"/>
      <c r="DC109" s="583"/>
      <c r="DD109" s="583"/>
      <c r="DE109" s="583"/>
      <c r="DF109" s="583"/>
      <c r="DG109" s="583"/>
      <c r="DH109" s="583"/>
      <c r="DI109" s="583"/>
      <c r="DJ109" s="583"/>
      <c r="DK109" s="583"/>
      <c r="DL109" s="583"/>
      <c r="DM109" s="583"/>
      <c r="DN109" s="583"/>
      <c r="DO109" s="583"/>
      <c r="DP109" s="583"/>
      <c r="DQ109" s="583"/>
      <c r="DR109" s="583"/>
      <c r="DS109" s="583"/>
      <c r="DT109" s="583"/>
      <c r="DU109" s="583"/>
      <c r="DV109" s="583"/>
      <c r="DW109" s="583"/>
      <c r="DX109" s="583"/>
      <c r="DY109" s="583"/>
      <c r="DZ109" s="583"/>
      <c r="EA109" s="583"/>
      <c r="EB109" s="583"/>
      <c r="EC109" s="583"/>
      <c r="ED109" s="583"/>
      <c r="EE109" s="583"/>
      <c r="EF109" s="583"/>
      <c r="EG109" s="583"/>
      <c r="EH109" s="535"/>
      <c r="EI109" s="535"/>
      <c r="EJ109" s="535"/>
      <c r="EK109" s="535"/>
      <c r="EL109" s="535"/>
      <c r="EM109" s="535"/>
      <c r="EN109" s="535"/>
      <c r="EO109" s="535"/>
      <c r="EP109" s="535"/>
      <c r="EQ109" s="535"/>
      <c r="ER109" s="535"/>
      <c r="ES109" s="535"/>
      <c r="ET109" s="535"/>
      <c r="EU109" s="535"/>
      <c r="EV109" s="535"/>
      <c r="EW109" s="535"/>
      <c r="EX109" s="535"/>
      <c r="EY109" s="535"/>
      <c r="EZ109" s="535"/>
      <c r="FA109" s="535"/>
      <c r="FB109" s="535"/>
      <c r="FC109" s="535"/>
      <c r="FD109" s="535"/>
      <c r="FE109" s="535"/>
      <c r="FF109" s="535"/>
      <c r="FG109" s="535"/>
      <c r="FH109" s="535"/>
      <c r="FI109" s="535"/>
      <c r="FJ109" s="535"/>
      <c r="FK109" s="535"/>
      <c r="FL109" s="535"/>
      <c r="FM109" s="535"/>
      <c r="FN109" s="535"/>
      <c r="FO109" s="535"/>
      <c r="FP109" s="535"/>
      <c r="FQ109" s="535"/>
      <c r="FR109" s="535"/>
      <c r="FS109" s="535"/>
      <c r="FT109" s="535"/>
      <c r="FU109" s="535"/>
      <c r="FV109" s="535"/>
      <c r="FW109" s="535"/>
      <c r="FX109" s="535"/>
      <c r="FY109" s="535"/>
      <c r="FZ109" s="535"/>
      <c r="GA109" s="535"/>
      <c r="GB109" s="535"/>
      <c r="GC109" s="535"/>
      <c r="GD109" s="535"/>
      <c r="GE109" s="535"/>
      <c r="GF109" s="535"/>
      <c r="GG109" s="535"/>
      <c r="GH109" s="535"/>
      <c r="GI109" s="535"/>
      <c r="GJ109" s="535"/>
      <c r="GK109" s="535"/>
      <c r="GL109" s="535"/>
      <c r="GM109" s="535"/>
      <c r="GN109" s="535"/>
      <c r="GO109" s="535"/>
      <c r="GP109" s="535"/>
      <c r="GQ109" s="535"/>
      <c r="GR109" s="535"/>
      <c r="GS109" s="535"/>
      <c r="GT109" s="535"/>
      <c r="GU109" s="535"/>
      <c r="GV109" s="535"/>
      <c r="GW109" s="535"/>
      <c r="GX109" s="535"/>
      <c r="GY109" s="535"/>
      <c r="GZ109" s="535"/>
      <c r="HA109" s="535"/>
      <c r="HB109" s="535"/>
      <c r="HC109" s="535"/>
      <c r="HD109" s="535"/>
      <c r="HE109" s="535"/>
      <c r="HF109" s="535"/>
      <c r="HG109" s="535"/>
      <c r="HH109" s="535"/>
      <c r="HI109" s="535"/>
      <c r="HJ109" s="535"/>
      <c r="HK109" s="535"/>
      <c r="HL109" s="535"/>
      <c r="HM109" s="535"/>
      <c r="HN109" s="535"/>
      <c r="HO109" s="535"/>
      <c r="HP109" s="535"/>
      <c r="HQ109" s="535"/>
      <c r="HR109" s="598"/>
      <c r="HS109" s="598"/>
      <c r="HT109" s="598"/>
      <c r="HU109" s="598"/>
      <c r="HV109" s="598"/>
      <c r="HW109" s="598"/>
      <c r="HX109" s="598"/>
      <c r="HY109" s="598"/>
      <c r="HZ109" s="598"/>
      <c r="IA109" s="598"/>
      <c r="IB109" s="598"/>
      <c r="IC109" s="598"/>
      <c r="ID109" s="598"/>
      <c r="IE109" s="598"/>
      <c r="IF109" s="598"/>
      <c r="IG109" s="598"/>
    </row>
    <row r="110" spans="1:241" s="5" customFormat="1" ht="15" customHeight="1" x14ac:dyDescent="0.25">
      <c r="B110" s="535"/>
      <c r="C110" s="535"/>
      <c r="D110" s="535"/>
      <c r="E110" s="535"/>
      <c r="F110" s="535"/>
      <c r="G110" s="535"/>
      <c r="H110" s="535"/>
      <c r="I110" s="535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  <c r="AO110" s="583"/>
      <c r="AP110" s="583"/>
      <c r="AQ110" s="583"/>
      <c r="AR110" s="583"/>
      <c r="AS110" s="583"/>
      <c r="AT110" s="583"/>
      <c r="AU110" s="583"/>
      <c r="AV110" s="583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  <c r="CJ110" s="583"/>
      <c r="CK110" s="583"/>
      <c r="CL110" s="583"/>
      <c r="CM110" s="583"/>
      <c r="CN110" s="583"/>
      <c r="CO110" s="583"/>
      <c r="CP110" s="583"/>
      <c r="CQ110" s="583"/>
      <c r="CR110" s="583"/>
      <c r="CS110" s="583"/>
      <c r="CT110" s="583"/>
      <c r="CU110" s="583"/>
      <c r="CV110" s="583"/>
      <c r="CW110" s="583"/>
      <c r="CX110" s="583"/>
      <c r="CY110" s="583"/>
      <c r="CZ110" s="583"/>
      <c r="DA110" s="583"/>
      <c r="DB110" s="583"/>
      <c r="DC110" s="583"/>
      <c r="DD110" s="583"/>
      <c r="DE110" s="583"/>
      <c r="DF110" s="583"/>
      <c r="DG110" s="583"/>
      <c r="DH110" s="583"/>
      <c r="DI110" s="583"/>
      <c r="DJ110" s="583"/>
      <c r="DK110" s="583"/>
      <c r="DL110" s="583"/>
      <c r="DM110" s="583"/>
      <c r="DN110" s="583"/>
      <c r="DO110" s="583"/>
      <c r="DP110" s="583"/>
      <c r="DQ110" s="583"/>
      <c r="DR110" s="583"/>
      <c r="DS110" s="583"/>
      <c r="DT110" s="583"/>
      <c r="DU110" s="583"/>
      <c r="DV110" s="583"/>
      <c r="DW110" s="583"/>
      <c r="DX110" s="583"/>
      <c r="DY110" s="583"/>
      <c r="DZ110" s="583"/>
      <c r="EA110" s="583"/>
      <c r="EB110" s="583"/>
      <c r="EC110" s="583"/>
      <c r="ED110" s="583"/>
      <c r="EE110" s="583"/>
      <c r="EF110" s="583"/>
      <c r="EG110" s="583"/>
      <c r="EH110" s="535"/>
      <c r="EI110" s="535"/>
      <c r="EJ110" s="535"/>
      <c r="EK110" s="535"/>
      <c r="EL110" s="535"/>
      <c r="EM110" s="535"/>
      <c r="EN110" s="535"/>
      <c r="EO110" s="535"/>
      <c r="EP110" s="535"/>
      <c r="EQ110" s="535"/>
      <c r="ER110" s="535"/>
      <c r="ES110" s="535"/>
      <c r="ET110" s="535"/>
      <c r="EU110" s="535"/>
      <c r="EV110" s="535"/>
      <c r="EW110" s="535"/>
      <c r="EX110" s="535"/>
      <c r="EY110" s="535"/>
      <c r="EZ110" s="535"/>
      <c r="FA110" s="535"/>
      <c r="FB110" s="535"/>
      <c r="FC110" s="535"/>
      <c r="FD110" s="535"/>
      <c r="FE110" s="535"/>
      <c r="FF110" s="535"/>
      <c r="FG110" s="535"/>
      <c r="FH110" s="535"/>
      <c r="FI110" s="535"/>
      <c r="FJ110" s="535"/>
      <c r="FK110" s="535"/>
      <c r="FL110" s="535"/>
      <c r="FM110" s="535"/>
      <c r="FN110" s="535"/>
      <c r="FO110" s="535"/>
      <c r="FP110" s="535"/>
      <c r="FQ110" s="535"/>
      <c r="FR110" s="535"/>
      <c r="FS110" s="535"/>
      <c r="FT110" s="535"/>
      <c r="FU110" s="535"/>
      <c r="FV110" s="535"/>
      <c r="FW110" s="535"/>
      <c r="FX110" s="535"/>
      <c r="FY110" s="535"/>
      <c r="FZ110" s="535"/>
      <c r="GA110" s="535"/>
      <c r="GB110" s="535"/>
      <c r="GC110" s="535"/>
      <c r="GD110" s="535"/>
      <c r="GE110" s="535"/>
      <c r="GF110" s="535"/>
      <c r="GG110" s="535"/>
      <c r="GH110" s="535"/>
      <c r="GI110" s="535"/>
      <c r="GJ110" s="535"/>
      <c r="GK110" s="535"/>
      <c r="GL110" s="535"/>
      <c r="GM110" s="535"/>
      <c r="GN110" s="535"/>
      <c r="GO110" s="535"/>
      <c r="GP110" s="535"/>
      <c r="GQ110" s="535"/>
      <c r="GR110" s="535"/>
      <c r="GS110" s="535"/>
      <c r="GT110" s="535"/>
      <c r="GU110" s="535"/>
      <c r="GV110" s="535"/>
      <c r="GW110" s="535"/>
      <c r="GX110" s="535"/>
      <c r="GY110" s="535"/>
      <c r="GZ110" s="535"/>
      <c r="HA110" s="535"/>
      <c r="HB110" s="535"/>
      <c r="HC110" s="535"/>
      <c r="HD110" s="535"/>
      <c r="HE110" s="535"/>
      <c r="HF110" s="535"/>
      <c r="HG110" s="535"/>
      <c r="HH110" s="535"/>
      <c r="HI110" s="535"/>
      <c r="HJ110" s="535"/>
      <c r="HK110" s="535"/>
      <c r="HL110" s="535"/>
      <c r="HM110" s="535"/>
      <c r="HN110" s="535"/>
      <c r="HO110" s="535"/>
      <c r="HP110" s="535"/>
      <c r="HQ110" s="535"/>
      <c r="HR110" s="598"/>
      <c r="HS110" s="598"/>
      <c r="HT110" s="598"/>
      <c r="HU110" s="598"/>
      <c r="HV110" s="598"/>
      <c r="HW110" s="598"/>
      <c r="HX110" s="598"/>
      <c r="HY110" s="598"/>
      <c r="HZ110" s="598"/>
      <c r="IA110" s="598"/>
      <c r="IB110" s="598"/>
      <c r="IC110" s="598"/>
      <c r="ID110" s="598"/>
      <c r="IE110" s="598"/>
      <c r="IF110" s="598"/>
      <c r="IG110" s="598"/>
    </row>
    <row r="111" spans="1:241" s="5" customFormat="1" ht="15" customHeight="1" x14ac:dyDescent="0.25">
      <c r="B111" s="535"/>
      <c r="C111" s="535"/>
      <c r="D111" s="535"/>
      <c r="E111" s="535"/>
      <c r="F111" s="535"/>
      <c r="G111" s="535"/>
      <c r="H111" s="535"/>
      <c r="I111" s="535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  <c r="AO111" s="583"/>
      <c r="AP111" s="583"/>
      <c r="AQ111" s="583"/>
      <c r="AR111" s="583"/>
      <c r="AS111" s="583"/>
      <c r="AT111" s="583"/>
      <c r="AU111" s="583"/>
      <c r="AV111" s="583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  <c r="CJ111" s="583"/>
      <c r="CK111" s="583"/>
      <c r="CL111" s="583"/>
      <c r="CM111" s="583"/>
      <c r="CN111" s="583"/>
      <c r="CO111" s="583"/>
      <c r="CP111" s="583"/>
      <c r="CQ111" s="583"/>
      <c r="CR111" s="583"/>
      <c r="CS111" s="583"/>
      <c r="CT111" s="583"/>
      <c r="CU111" s="583"/>
      <c r="CV111" s="583"/>
      <c r="CW111" s="583"/>
      <c r="CX111" s="583"/>
      <c r="CY111" s="583"/>
      <c r="CZ111" s="583"/>
      <c r="DA111" s="583"/>
      <c r="DB111" s="583"/>
      <c r="DC111" s="583"/>
      <c r="DD111" s="583"/>
      <c r="DE111" s="583"/>
      <c r="DF111" s="583"/>
      <c r="DG111" s="583"/>
      <c r="DH111" s="583"/>
      <c r="DI111" s="583"/>
      <c r="DJ111" s="583"/>
      <c r="DK111" s="583"/>
      <c r="DL111" s="583"/>
      <c r="DM111" s="583"/>
      <c r="DN111" s="583"/>
      <c r="DO111" s="583"/>
      <c r="DP111" s="583"/>
      <c r="DQ111" s="583"/>
      <c r="DR111" s="583"/>
      <c r="DS111" s="583"/>
      <c r="DT111" s="583"/>
      <c r="DU111" s="583"/>
      <c r="DV111" s="583"/>
      <c r="DW111" s="583"/>
      <c r="DX111" s="583"/>
      <c r="DY111" s="583"/>
      <c r="DZ111" s="583"/>
      <c r="EA111" s="583"/>
      <c r="EB111" s="583"/>
      <c r="EC111" s="583"/>
      <c r="ED111" s="583"/>
      <c r="EE111" s="583"/>
      <c r="EF111" s="583"/>
      <c r="EG111" s="583"/>
      <c r="EH111" s="535"/>
      <c r="EI111" s="535"/>
      <c r="EJ111" s="535"/>
      <c r="EK111" s="535"/>
      <c r="EL111" s="535"/>
      <c r="EM111" s="535"/>
      <c r="EN111" s="535"/>
      <c r="EO111" s="535"/>
      <c r="EP111" s="535"/>
      <c r="EQ111" s="535"/>
      <c r="ER111" s="535"/>
      <c r="ES111" s="535"/>
      <c r="ET111" s="535"/>
      <c r="EU111" s="535"/>
      <c r="EV111" s="535"/>
      <c r="EW111" s="535"/>
      <c r="EX111" s="535"/>
      <c r="EY111" s="535"/>
      <c r="EZ111" s="535"/>
      <c r="FA111" s="535"/>
      <c r="FB111" s="535"/>
      <c r="FC111" s="535"/>
      <c r="FD111" s="535"/>
      <c r="FE111" s="535"/>
      <c r="FF111" s="535"/>
      <c r="FG111" s="535"/>
      <c r="FH111" s="535"/>
      <c r="FI111" s="535"/>
      <c r="FJ111" s="535"/>
      <c r="FK111" s="535"/>
      <c r="FL111" s="535"/>
      <c r="FM111" s="535"/>
      <c r="FN111" s="535"/>
      <c r="FO111" s="535"/>
      <c r="FP111" s="535"/>
      <c r="FQ111" s="535"/>
      <c r="FR111" s="535"/>
      <c r="FS111" s="535"/>
      <c r="FT111" s="535"/>
      <c r="FU111" s="535"/>
      <c r="FV111" s="535"/>
      <c r="FW111" s="535"/>
      <c r="FX111" s="535"/>
      <c r="FY111" s="535"/>
      <c r="FZ111" s="535"/>
      <c r="GA111" s="535"/>
      <c r="GB111" s="535"/>
      <c r="GC111" s="535"/>
      <c r="GD111" s="535"/>
      <c r="GE111" s="535"/>
      <c r="GF111" s="535"/>
      <c r="GG111" s="535"/>
      <c r="GH111" s="535"/>
      <c r="GI111" s="535"/>
      <c r="GJ111" s="535"/>
      <c r="GK111" s="535"/>
      <c r="GL111" s="535"/>
      <c r="GM111" s="535"/>
      <c r="GN111" s="535"/>
      <c r="GO111" s="535"/>
      <c r="GP111" s="535"/>
      <c r="GQ111" s="535"/>
      <c r="GR111" s="535"/>
      <c r="GS111" s="535"/>
      <c r="GT111" s="535"/>
      <c r="GU111" s="535"/>
      <c r="GV111" s="535"/>
      <c r="GW111" s="535"/>
      <c r="GX111" s="535"/>
      <c r="GY111" s="535"/>
      <c r="GZ111" s="535"/>
      <c r="HA111" s="535"/>
      <c r="HB111" s="535"/>
      <c r="HC111" s="535"/>
      <c r="HD111" s="535"/>
      <c r="HE111" s="535"/>
      <c r="HF111" s="535"/>
      <c r="HG111" s="535"/>
      <c r="HH111" s="535"/>
      <c r="HI111" s="535"/>
      <c r="HJ111" s="535"/>
      <c r="HK111" s="535"/>
      <c r="HL111" s="535"/>
      <c r="HM111" s="535"/>
      <c r="HN111" s="535"/>
      <c r="HO111" s="535"/>
      <c r="HP111" s="535"/>
      <c r="HQ111" s="535"/>
      <c r="HR111" s="598"/>
      <c r="HS111" s="598"/>
      <c r="HT111" s="598"/>
      <c r="HU111" s="598"/>
      <c r="HV111" s="598"/>
      <c r="HW111" s="598"/>
      <c r="HX111" s="598"/>
      <c r="HY111" s="598"/>
      <c r="HZ111" s="598"/>
      <c r="IA111" s="598"/>
      <c r="IB111" s="598"/>
      <c r="IC111" s="598"/>
      <c r="ID111" s="598"/>
      <c r="IE111" s="598"/>
      <c r="IF111" s="598"/>
      <c r="IG111" s="598"/>
    </row>
    <row r="112" spans="1:241" s="5" customFormat="1" ht="15" customHeight="1" x14ac:dyDescent="0.25">
      <c r="B112" s="535"/>
      <c r="C112" s="535"/>
      <c r="D112" s="535"/>
      <c r="E112" s="535"/>
      <c r="F112" s="535"/>
      <c r="G112" s="535"/>
      <c r="H112" s="535"/>
      <c r="I112" s="535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  <c r="AO112" s="583"/>
      <c r="AP112" s="583"/>
      <c r="AQ112" s="583"/>
      <c r="AR112" s="583"/>
      <c r="AS112" s="583"/>
      <c r="AT112" s="583"/>
      <c r="AU112" s="583"/>
      <c r="AV112" s="583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  <c r="CJ112" s="583"/>
      <c r="CK112" s="583"/>
      <c r="CL112" s="583"/>
      <c r="CM112" s="583"/>
      <c r="CN112" s="583"/>
      <c r="CO112" s="583"/>
      <c r="CP112" s="583"/>
      <c r="CQ112" s="583"/>
      <c r="CR112" s="583"/>
      <c r="CS112" s="583"/>
      <c r="CT112" s="583"/>
      <c r="CU112" s="583"/>
      <c r="CV112" s="583"/>
      <c r="CW112" s="583"/>
      <c r="CX112" s="583"/>
      <c r="CY112" s="583"/>
      <c r="CZ112" s="583"/>
      <c r="DA112" s="583"/>
      <c r="DB112" s="583"/>
      <c r="DC112" s="583"/>
      <c r="DD112" s="583"/>
      <c r="DE112" s="583"/>
      <c r="DF112" s="583"/>
      <c r="DG112" s="583"/>
      <c r="DH112" s="583"/>
      <c r="DI112" s="583"/>
      <c r="DJ112" s="583"/>
      <c r="DK112" s="583"/>
      <c r="DL112" s="583"/>
      <c r="DM112" s="583"/>
      <c r="DN112" s="583"/>
      <c r="DO112" s="583"/>
      <c r="DP112" s="583"/>
      <c r="DQ112" s="583"/>
      <c r="DR112" s="583"/>
      <c r="DS112" s="583"/>
      <c r="DT112" s="583"/>
      <c r="DU112" s="583"/>
      <c r="DV112" s="583"/>
      <c r="DW112" s="583"/>
      <c r="DX112" s="583"/>
      <c r="DY112" s="583"/>
      <c r="DZ112" s="583"/>
      <c r="EA112" s="583"/>
      <c r="EB112" s="583"/>
      <c r="EC112" s="583"/>
      <c r="ED112" s="583"/>
      <c r="EE112" s="583"/>
      <c r="EF112" s="583"/>
      <c r="EG112" s="583"/>
      <c r="EH112" s="535"/>
      <c r="EI112" s="535"/>
      <c r="EJ112" s="535"/>
      <c r="EK112" s="535"/>
      <c r="EL112" s="535"/>
      <c r="EM112" s="535"/>
      <c r="EN112" s="535"/>
      <c r="EO112" s="535"/>
      <c r="EP112" s="535"/>
      <c r="EQ112" s="535"/>
      <c r="ER112" s="535"/>
      <c r="ES112" s="535"/>
      <c r="ET112" s="535"/>
      <c r="EU112" s="535"/>
      <c r="EV112" s="535"/>
      <c r="EW112" s="535"/>
      <c r="EX112" s="535"/>
      <c r="EY112" s="535"/>
      <c r="EZ112" s="535"/>
      <c r="FA112" s="535"/>
      <c r="FB112" s="535"/>
      <c r="FC112" s="535"/>
      <c r="FD112" s="535"/>
      <c r="FE112" s="535"/>
      <c r="FF112" s="535"/>
      <c r="FG112" s="535"/>
      <c r="FH112" s="535"/>
      <c r="FI112" s="535"/>
      <c r="FJ112" s="535"/>
      <c r="FK112" s="535"/>
      <c r="FL112" s="535"/>
      <c r="FM112" s="535"/>
      <c r="FN112" s="535"/>
      <c r="FO112" s="535"/>
      <c r="FP112" s="535"/>
      <c r="FQ112" s="535"/>
      <c r="FR112" s="535"/>
      <c r="FS112" s="535"/>
      <c r="FT112" s="535"/>
      <c r="FU112" s="535"/>
      <c r="FV112" s="535"/>
      <c r="FW112" s="535"/>
      <c r="FX112" s="535"/>
      <c r="FY112" s="535"/>
      <c r="FZ112" s="535"/>
      <c r="GA112" s="535"/>
      <c r="GB112" s="535"/>
      <c r="GC112" s="535"/>
      <c r="GD112" s="535"/>
      <c r="GE112" s="535"/>
      <c r="GF112" s="535"/>
      <c r="GG112" s="535"/>
      <c r="GH112" s="535"/>
      <c r="GI112" s="535"/>
      <c r="GJ112" s="535"/>
      <c r="GK112" s="535"/>
      <c r="GL112" s="535"/>
      <c r="GM112" s="535"/>
      <c r="GN112" s="535"/>
      <c r="GO112" s="535"/>
      <c r="GP112" s="535"/>
      <c r="GQ112" s="535"/>
      <c r="GR112" s="535"/>
      <c r="GS112" s="535"/>
      <c r="GT112" s="535"/>
      <c r="GU112" s="535"/>
      <c r="GV112" s="535"/>
      <c r="GW112" s="535"/>
      <c r="GX112" s="535"/>
      <c r="GY112" s="535"/>
      <c r="GZ112" s="535"/>
      <c r="HA112" s="535"/>
      <c r="HB112" s="535"/>
      <c r="HC112" s="535"/>
      <c r="HD112" s="535"/>
      <c r="HE112" s="535"/>
      <c r="HF112" s="535"/>
      <c r="HG112" s="535"/>
      <c r="HH112" s="535"/>
      <c r="HI112" s="535"/>
      <c r="HJ112" s="535"/>
      <c r="HK112" s="535"/>
      <c r="HL112" s="535"/>
      <c r="HM112" s="535"/>
      <c r="HN112" s="535"/>
      <c r="HO112" s="535"/>
      <c r="HP112" s="535"/>
      <c r="HQ112" s="535"/>
      <c r="HR112" s="598"/>
      <c r="HS112" s="598"/>
      <c r="HT112" s="598"/>
      <c r="HU112" s="598"/>
      <c r="HV112" s="598"/>
      <c r="HW112" s="598"/>
      <c r="HX112" s="598"/>
      <c r="HY112" s="598"/>
      <c r="HZ112" s="598"/>
      <c r="IA112" s="598"/>
      <c r="IB112" s="598"/>
      <c r="IC112" s="598"/>
      <c r="ID112" s="598"/>
      <c r="IE112" s="598"/>
      <c r="IF112" s="598"/>
      <c r="IG112" s="598"/>
    </row>
    <row r="113" spans="2:241" s="5" customFormat="1" ht="15" customHeight="1" x14ac:dyDescent="0.25">
      <c r="B113" s="535"/>
      <c r="C113" s="535"/>
      <c r="D113" s="535"/>
      <c r="E113" s="535"/>
      <c r="F113" s="535"/>
      <c r="G113" s="535"/>
      <c r="H113" s="535"/>
      <c r="I113" s="535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  <c r="AO113" s="583"/>
      <c r="AP113" s="583"/>
      <c r="AQ113" s="583"/>
      <c r="AR113" s="583"/>
      <c r="AS113" s="583"/>
      <c r="AT113" s="583"/>
      <c r="AU113" s="583"/>
      <c r="AV113" s="583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  <c r="CJ113" s="583"/>
      <c r="CK113" s="583"/>
      <c r="CL113" s="583"/>
      <c r="CM113" s="583"/>
      <c r="CN113" s="583"/>
      <c r="CO113" s="583"/>
      <c r="CP113" s="583"/>
      <c r="CQ113" s="583"/>
      <c r="CR113" s="583"/>
      <c r="CS113" s="583"/>
      <c r="CT113" s="583"/>
      <c r="CU113" s="583"/>
      <c r="CV113" s="583"/>
      <c r="CW113" s="583"/>
      <c r="CX113" s="583"/>
      <c r="CY113" s="583"/>
      <c r="CZ113" s="583"/>
      <c r="DA113" s="583"/>
      <c r="DB113" s="583"/>
      <c r="DC113" s="583"/>
      <c r="DD113" s="583"/>
      <c r="DE113" s="583"/>
      <c r="DF113" s="583"/>
      <c r="DG113" s="583"/>
      <c r="DH113" s="583"/>
      <c r="DI113" s="583"/>
      <c r="DJ113" s="583"/>
      <c r="DK113" s="583"/>
      <c r="DL113" s="583"/>
      <c r="DM113" s="583"/>
      <c r="DN113" s="583"/>
      <c r="DO113" s="583"/>
      <c r="DP113" s="583"/>
      <c r="DQ113" s="583"/>
      <c r="DR113" s="583"/>
      <c r="DS113" s="583"/>
      <c r="DT113" s="583"/>
      <c r="DU113" s="583"/>
      <c r="DV113" s="583"/>
      <c r="DW113" s="583"/>
      <c r="DX113" s="583"/>
      <c r="DY113" s="583"/>
      <c r="DZ113" s="583"/>
      <c r="EA113" s="583"/>
      <c r="EB113" s="583"/>
      <c r="EC113" s="583"/>
      <c r="ED113" s="583"/>
      <c r="EE113" s="583"/>
      <c r="EF113" s="583"/>
      <c r="EG113" s="583"/>
      <c r="EH113" s="535"/>
      <c r="EI113" s="535"/>
      <c r="EJ113" s="535"/>
      <c r="EK113" s="535"/>
      <c r="EL113" s="535"/>
      <c r="EM113" s="535"/>
      <c r="EN113" s="535"/>
      <c r="EO113" s="535"/>
      <c r="EP113" s="535"/>
      <c r="EQ113" s="535"/>
      <c r="ER113" s="535"/>
      <c r="ES113" s="535"/>
      <c r="ET113" s="535"/>
      <c r="EU113" s="535"/>
      <c r="EV113" s="535"/>
      <c r="EW113" s="535"/>
      <c r="EX113" s="535"/>
      <c r="EY113" s="535"/>
      <c r="EZ113" s="535"/>
      <c r="FA113" s="535"/>
      <c r="FB113" s="535"/>
      <c r="FC113" s="535"/>
      <c r="FD113" s="535"/>
      <c r="FE113" s="535"/>
      <c r="FF113" s="535"/>
      <c r="FG113" s="535"/>
      <c r="FH113" s="535"/>
      <c r="FI113" s="535"/>
      <c r="FJ113" s="535"/>
      <c r="FK113" s="535"/>
      <c r="FL113" s="535"/>
      <c r="FM113" s="535"/>
      <c r="FN113" s="535"/>
      <c r="FO113" s="535"/>
      <c r="FP113" s="535"/>
      <c r="FQ113" s="535"/>
      <c r="FR113" s="535"/>
      <c r="FS113" s="535"/>
      <c r="FT113" s="535"/>
      <c r="FU113" s="535"/>
      <c r="FV113" s="535"/>
      <c r="FW113" s="535"/>
      <c r="FX113" s="535"/>
      <c r="FY113" s="535"/>
      <c r="FZ113" s="535"/>
      <c r="GA113" s="535"/>
      <c r="GB113" s="535"/>
      <c r="GC113" s="535"/>
      <c r="GD113" s="535"/>
      <c r="GE113" s="535"/>
      <c r="GF113" s="535"/>
      <c r="GG113" s="535"/>
      <c r="GH113" s="535"/>
      <c r="GI113" s="535"/>
      <c r="GJ113" s="535"/>
      <c r="GK113" s="535"/>
      <c r="GL113" s="535"/>
      <c r="GM113" s="535"/>
      <c r="GN113" s="535"/>
      <c r="GO113" s="535"/>
      <c r="GP113" s="535"/>
      <c r="GQ113" s="535"/>
      <c r="GR113" s="535"/>
      <c r="GS113" s="535"/>
      <c r="GT113" s="535"/>
      <c r="GU113" s="535"/>
      <c r="GV113" s="535"/>
      <c r="GW113" s="535"/>
      <c r="GX113" s="535"/>
      <c r="GY113" s="535"/>
      <c r="GZ113" s="535"/>
      <c r="HA113" s="535"/>
      <c r="HB113" s="535"/>
      <c r="HC113" s="535"/>
      <c r="HD113" s="535"/>
      <c r="HE113" s="535"/>
      <c r="HF113" s="535"/>
      <c r="HG113" s="535"/>
      <c r="HH113" s="535"/>
      <c r="HI113" s="535"/>
      <c r="HJ113" s="535"/>
      <c r="HK113" s="535"/>
      <c r="HL113" s="535"/>
      <c r="HM113" s="535"/>
      <c r="HN113" s="535"/>
      <c r="HO113" s="535"/>
      <c r="HP113" s="535"/>
      <c r="HQ113" s="535"/>
      <c r="HR113" s="598"/>
      <c r="HS113" s="598"/>
      <c r="HT113" s="598"/>
      <c r="HU113" s="598"/>
      <c r="HV113" s="598"/>
      <c r="HW113" s="598"/>
      <c r="HX113" s="598"/>
      <c r="HY113" s="598"/>
      <c r="HZ113" s="598"/>
      <c r="IA113" s="598"/>
      <c r="IB113" s="598"/>
      <c r="IC113" s="598"/>
      <c r="ID113" s="598"/>
      <c r="IE113" s="598"/>
      <c r="IF113" s="598"/>
      <c r="IG113" s="598"/>
    </row>
    <row r="114" spans="2:241" s="5" customFormat="1" ht="15" customHeight="1" x14ac:dyDescent="0.25">
      <c r="B114" s="535"/>
      <c r="C114" s="535"/>
      <c r="D114" s="535"/>
      <c r="E114" s="535"/>
      <c r="F114" s="535"/>
      <c r="G114" s="535"/>
      <c r="H114" s="535"/>
      <c r="I114" s="535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  <c r="AO114" s="583"/>
      <c r="AP114" s="583"/>
      <c r="AQ114" s="583"/>
      <c r="AR114" s="583"/>
      <c r="AS114" s="583"/>
      <c r="AT114" s="583"/>
      <c r="AU114" s="583"/>
      <c r="AV114" s="583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  <c r="CJ114" s="583"/>
      <c r="CK114" s="583"/>
      <c r="CL114" s="583"/>
      <c r="CM114" s="583"/>
      <c r="CN114" s="583"/>
      <c r="CO114" s="583"/>
      <c r="CP114" s="583"/>
      <c r="CQ114" s="583"/>
      <c r="CR114" s="583"/>
      <c r="CS114" s="583"/>
      <c r="CT114" s="583"/>
      <c r="CU114" s="583"/>
      <c r="CV114" s="583"/>
      <c r="CW114" s="583"/>
      <c r="CX114" s="583"/>
      <c r="CY114" s="583"/>
      <c r="CZ114" s="583"/>
      <c r="DA114" s="583"/>
      <c r="DB114" s="583"/>
      <c r="DC114" s="583"/>
      <c r="DD114" s="583"/>
      <c r="DE114" s="583"/>
      <c r="DF114" s="583"/>
      <c r="DG114" s="583"/>
      <c r="DH114" s="583"/>
      <c r="DI114" s="583"/>
      <c r="DJ114" s="583"/>
      <c r="DK114" s="583"/>
      <c r="DL114" s="583"/>
      <c r="DM114" s="583"/>
      <c r="DN114" s="583"/>
      <c r="DO114" s="583"/>
      <c r="DP114" s="583"/>
      <c r="DQ114" s="583"/>
      <c r="DR114" s="583"/>
      <c r="DS114" s="583"/>
      <c r="DT114" s="583"/>
      <c r="DU114" s="583"/>
      <c r="DV114" s="583"/>
      <c r="DW114" s="583"/>
      <c r="DX114" s="583"/>
      <c r="DY114" s="583"/>
      <c r="DZ114" s="583"/>
      <c r="EA114" s="583"/>
      <c r="EB114" s="583"/>
      <c r="EC114" s="583"/>
      <c r="ED114" s="583"/>
      <c r="EE114" s="583"/>
      <c r="EF114" s="583"/>
      <c r="EG114" s="583"/>
      <c r="EH114" s="535"/>
      <c r="EI114" s="535"/>
      <c r="EJ114" s="535"/>
      <c r="EK114" s="535"/>
      <c r="EL114" s="535"/>
      <c r="EM114" s="535"/>
      <c r="EN114" s="535"/>
      <c r="EO114" s="535"/>
      <c r="EP114" s="535"/>
      <c r="EQ114" s="535"/>
      <c r="ER114" s="535"/>
      <c r="ES114" s="535"/>
      <c r="ET114" s="535"/>
      <c r="EU114" s="535"/>
      <c r="EV114" s="535"/>
      <c r="EW114" s="535"/>
      <c r="EX114" s="535"/>
      <c r="EY114" s="535"/>
      <c r="EZ114" s="535"/>
      <c r="FA114" s="535"/>
      <c r="FB114" s="535"/>
      <c r="FC114" s="535"/>
      <c r="FD114" s="535"/>
      <c r="FE114" s="535"/>
      <c r="FF114" s="535"/>
      <c r="FG114" s="535"/>
      <c r="FH114" s="535"/>
      <c r="FI114" s="535"/>
      <c r="FJ114" s="535"/>
      <c r="FK114" s="535"/>
      <c r="FL114" s="535"/>
      <c r="FM114" s="535"/>
      <c r="FN114" s="535"/>
      <c r="FO114" s="535"/>
      <c r="FP114" s="535"/>
      <c r="FQ114" s="535"/>
      <c r="FR114" s="535"/>
      <c r="FS114" s="535"/>
      <c r="FT114" s="535"/>
      <c r="FU114" s="535"/>
      <c r="FV114" s="535"/>
      <c r="FW114" s="535"/>
      <c r="FX114" s="535"/>
      <c r="FY114" s="535"/>
      <c r="FZ114" s="535"/>
      <c r="GA114" s="535"/>
      <c r="GB114" s="535"/>
      <c r="GC114" s="535"/>
      <c r="GD114" s="535"/>
      <c r="GE114" s="535"/>
      <c r="GF114" s="535"/>
      <c r="GG114" s="535"/>
      <c r="GH114" s="535"/>
      <c r="GI114" s="535"/>
      <c r="GJ114" s="535"/>
      <c r="GK114" s="535"/>
      <c r="GL114" s="535"/>
      <c r="GM114" s="535"/>
      <c r="GN114" s="535"/>
      <c r="GO114" s="535"/>
      <c r="GP114" s="535"/>
      <c r="GQ114" s="535"/>
      <c r="GR114" s="535"/>
      <c r="GS114" s="535"/>
      <c r="GT114" s="535"/>
      <c r="GU114" s="535"/>
      <c r="GV114" s="535"/>
      <c r="GW114" s="535"/>
      <c r="GX114" s="535"/>
      <c r="GY114" s="535"/>
      <c r="GZ114" s="535"/>
      <c r="HA114" s="535"/>
      <c r="HB114" s="535"/>
      <c r="HC114" s="535"/>
      <c r="HD114" s="535"/>
      <c r="HE114" s="535"/>
      <c r="HF114" s="535"/>
      <c r="HG114" s="535"/>
      <c r="HH114" s="535"/>
      <c r="HI114" s="535"/>
      <c r="HJ114" s="535"/>
      <c r="HK114" s="535"/>
      <c r="HL114" s="535"/>
      <c r="HM114" s="535"/>
      <c r="HN114" s="535"/>
      <c r="HO114" s="535"/>
      <c r="HP114" s="535"/>
      <c r="HQ114" s="535"/>
      <c r="HR114" s="598"/>
      <c r="HS114" s="598"/>
      <c r="HT114" s="598"/>
      <c r="HU114" s="598"/>
      <c r="HV114" s="598"/>
      <c r="HW114" s="598"/>
      <c r="HX114" s="598"/>
      <c r="HY114" s="598"/>
      <c r="HZ114" s="598"/>
      <c r="IA114" s="598"/>
      <c r="IB114" s="598"/>
      <c r="IC114" s="598"/>
      <c r="ID114" s="598"/>
      <c r="IE114" s="598"/>
      <c r="IF114" s="598"/>
      <c r="IG114" s="598"/>
    </row>
    <row r="115" spans="2:241" s="5" customFormat="1" ht="15" customHeight="1" x14ac:dyDescent="0.25">
      <c r="B115" s="535"/>
      <c r="C115" s="535"/>
      <c r="D115" s="535"/>
      <c r="E115" s="535"/>
      <c r="F115" s="535"/>
      <c r="G115" s="535"/>
      <c r="H115" s="535"/>
      <c r="I115" s="535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  <c r="AO115" s="583"/>
      <c r="AP115" s="583"/>
      <c r="AQ115" s="583"/>
      <c r="AR115" s="583"/>
      <c r="AS115" s="583"/>
      <c r="AT115" s="583"/>
      <c r="AU115" s="583"/>
      <c r="AV115" s="583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  <c r="CJ115" s="583"/>
      <c r="CK115" s="583"/>
      <c r="CL115" s="583"/>
      <c r="CM115" s="583"/>
      <c r="CN115" s="583"/>
      <c r="CO115" s="583"/>
      <c r="CP115" s="583"/>
      <c r="CQ115" s="583"/>
      <c r="CR115" s="583"/>
      <c r="CS115" s="583"/>
      <c r="CT115" s="583"/>
      <c r="CU115" s="583"/>
      <c r="CV115" s="583"/>
      <c r="CW115" s="583"/>
      <c r="CX115" s="583"/>
      <c r="CY115" s="583"/>
      <c r="CZ115" s="583"/>
      <c r="DA115" s="583"/>
      <c r="DB115" s="583"/>
      <c r="DC115" s="583"/>
      <c r="DD115" s="583"/>
      <c r="DE115" s="583"/>
      <c r="DF115" s="583"/>
      <c r="DG115" s="583"/>
      <c r="DH115" s="583"/>
      <c r="DI115" s="583"/>
      <c r="DJ115" s="583"/>
      <c r="DK115" s="583"/>
      <c r="DL115" s="583"/>
      <c r="DM115" s="583"/>
      <c r="DN115" s="583"/>
      <c r="DO115" s="583"/>
      <c r="DP115" s="583"/>
      <c r="DQ115" s="583"/>
      <c r="DR115" s="583"/>
      <c r="DS115" s="583"/>
      <c r="DT115" s="583"/>
      <c r="DU115" s="583"/>
      <c r="DV115" s="583"/>
      <c r="DW115" s="583"/>
      <c r="DX115" s="583"/>
      <c r="DY115" s="583"/>
      <c r="DZ115" s="583"/>
      <c r="EA115" s="583"/>
      <c r="EB115" s="583"/>
      <c r="EC115" s="583"/>
      <c r="ED115" s="583"/>
      <c r="EE115" s="583"/>
      <c r="EF115" s="583"/>
      <c r="EG115" s="583"/>
      <c r="EH115" s="535"/>
      <c r="EI115" s="535"/>
      <c r="EJ115" s="535"/>
      <c r="EK115" s="535"/>
      <c r="EL115" s="535"/>
      <c r="EM115" s="535"/>
      <c r="EN115" s="535"/>
      <c r="EO115" s="535"/>
      <c r="EP115" s="535"/>
      <c r="EQ115" s="535"/>
      <c r="ER115" s="535"/>
      <c r="ES115" s="535"/>
      <c r="ET115" s="535"/>
      <c r="EU115" s="535"/>
      <c r="EV115" s="535"/>
      <c r="EW115" s="535"/>
      <c r="EX115" s="535"/>
      <c r="EY115" s="535"/>
      <c r="EZ115" s="535"/>
      <c r="FA115" s="535"/>
      <c r="FB115" s="535"/>
      <c r="FC115" s="535"/>
      <c r="FD115" s="535"/>
      <c r="FE115" s="535"/>
      <c r="FF115" s="535"/>
      <c r="FG115" s="535"/>
      <c r="FH115" s="535"/>
      <c r="FI115" s="535"/>
      <c r="FJ115" s="535"/>
      <c r="FK115" s="535"/>
      <c r="FL115" s="535"/>
      <c r="FM115" s="535"/>
      <c r="FN115" s="535"/>
      <c r="FO115" s="535"/>
      <c r="FP115" s="535"/>
      <c r="FQ115" s="535"/>
      <c r="FR115" s="535"/>
      <c r="FS115" s="535"/>
      <c r="FT115" s="535"/>
      <c r="FU115" s="535"/>
      <c r="FV115" s="535"/>
      <c r="FW115" s="535"/>
      <c r="FX115" s="535"/>
      <c r="FY115" s="535"/>
      <c r="FZ115" s="535"/>
      <c r="GA115" s="535"/>
      <c r="GB115" s="535"/>
      <c r="GC115" s="535"/>
      <c r="GD115" s="535"/>
      <c r="GE115" s="535"/>
      <c r="GF115" s="535"/>
      <c r="GG115" s="535"/>
      <c r="GH115" s="535"/>
      <c r="GI115" s="535"/>
      <c r="GJ115" s="535"/>
      <c r="GK115" s="535"/>
      <c r="GL115" s="535"/>
      <c r="GM115" s="535"/>
      <c r="GN115" s="535"/>
      <c r="GO115" s="535"/>
      <c r="GP115" s="535"/>
      <c r="GQ115" s="535"/>
      <c r="GR115" s="535"/>
      <c r="GS115" s="535"/>
      <c r="GT115" s="535"/>
      <c r="GU115" s="535"/>
      <c r="GV115" s="535"/>
      <c r="GW115" s="535"/>
      <c r="GX115" s="535"/>
      <c r="GY115" s="535"/>
      <c r="GZ115" s="535"/>
      <c r="HA115" s="535"/>
      <c r="HB115" s="535"/>
      <c r="HC115" s="535"/>
      <c r="HD115" s="535"/>
      <c r="HE115" s="535"/>
      <c r="HF115" s="535"/>
      <c r="HG115" s="535"/>
      <c r="HH115" s="535"/>
      <c r="HI115" s="535"/>
      <c r="HJ115" s="535"/>
      <c r="HK115" s="535"/>
      <c r="HL115" s="535"/>
      <c r="HM115" s="535"/>
      <c r="HN115" s="535"/>
      <c r="HO115" s="535"/>
      <c r="HP115" s="535"/>
      <c r="HQ115" s="535"/>
      <c r="HR115" s="598"/>
      <c r="HS115" s="598"/>
      <c r="HT115" s="598"/>
      <c r="HU115" s="598"/>
      <c r="HV115" s="598"/>
      <c r="HW115" s="598"/>
      <c r="HX115" s="598"/>
      <c r="HY115" s="598"/>
      <c r="HZ115" s="598"/>
      <c r="IA115" s="598"/>
      <c r="IB115" s="598"/>
      <c r="IC115" s="598"/>
      <c r="ID115" s="598"/>
      <c r="IE115" s="598"/>
      <c r="IF115" s="598"/>
      <c r="IG115" s="598"/>
    </row>
    <row r="116" spans="2:241" s="5" customFormat="1" ht="15" customHeight="1" x14ac:dyDescent="0.25">
      <c r="B116" s="535"/>
      <c r="C116" s="535"/>
      <c r="D116" s="535"/>
      <c r="E116" s="535"/>
      <c r="F116" s="535"/>
      <c r="G116" s="535"/>
      <c r="H116" s="535"/>
      <c r="I116" s="535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  <c r="AO116" s="583"/>
      <c r="AP116" s="583"/>
      <c r="AQ116" s="583"/>
      <c r="AR116" s="583"/>
      <c r="AS116" s="583"/>
      <c r="AT116" s="583"/>
      <c r="AU116" s="583"/>
      <c r="AV116" s="583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  <c r="CJ116" s="583"/>
      <c r="CK116" s="583"/>
      <c r="CL116" s="583"/>
      <c r="CM116" s="583"/>
      <c r="CN116" s="583"/>
      <c r="CO116" s="583"/>
      <c r="CP116" s="583"/>
      <c r="CQ116" s="583"/>
      <c r="CR116" s="583"/>
      <c r="CS116" s="583"/>
      <c r="CT116" s="583"/>
      <c r="CU116" s="583"/>
      <c r="CV116" s="583"/>
      <c r="CW116" s="583"/>
      <c r="CX116" s="583"/>
      <c r="CY116" s="583"/>
      <c r="CZ116" s="583"/>
      <c r="DA116" s="583"/>
      <c r="DB116" s="583"/>
      <c r="DC116" s="583"/>
      <c r="DD116" s="583"/>
      <c r="DE116" s="583"/>
      <c r="DF116" s="583"/>
      <c r="DG116" s="583"/>
      <c r="DH116" s="583"/>
      <c r="DI116" s="583"/>
      <c r="DJ116" s="583"/>
      <c r="DK116" s="583"/>
      <c r="DL116" s="583"/>
      <c r="DM116" s="583"/>
      <c r="DN116" s="583"/>
      <c r="DO116" s="583"/>
      <c r="DP116" s="583"/>
      <c r="DQ116" s="583"/>
      <c r="DR116" s="583"/>
      <c r="DS116" s="583"/>
      <c r="DT116" s="583"/>
      <c r="DU116" s="583"/>
      <c r="DV116" s="583"/>
      <c r="DW116" s="583"/>
      <c r="DX116" s="583"/>
      <c r="DY116" s="583"/>
      <c r="DZ116" s="583"/>
      <c r="EA116" s="583"/>
      <c r="EB116" s="583"/>
      <c r="EC116" s="583"/>
      <c r="ED116" s="583"/>
      <c r="EE116" s="583"/>
      <c r="EF116" s="583"/>
      <c r="EG116" s="583"/>
      <c r="EH116" s="535"/>
      <c r="EI116" s="535"/>
      <c r="EJ116" s="535"/>
      <c r="EK116" s="535"/>
      <c r="EL116" s="535"/>
      <c r="EM116" s="535"/>
      <c r="EN116" s="535"/>
      <c r="EO116" s="535"/>
      <c r="EP116" s="535"/>
      <c r="EQ116" s="535"/>
      <c r="ER116" s="535"/>
      <c r="ES116" s="535"/>
      <c r="ET116" s="535"/>
      <c r="EU116" s="535"/>
      <c r="EV116" s="535"/>
      <c r="EW116" s="535"/>
      <c r="EX116" s="535"/>
      <c r="EY116" s="535"/>
      <c r="EZ116" s="535"/>
      <c r="FA116" s="535"/>
      <c r="FB116" s="535"/>
      <c r="FC116" s="535"/>
      <c r="FD116" s="535"/>
      <c r="FE116" s="535"/>
      <c r="FF116" s="535"/>
      <c r="FG116" s="535"/>
      <c r="FH116" s="535"/>
      <c r="FI116" s="535"/>
      <c r="FJ116" s="535"/>
      <c r="FK116" s="535"/>
      <c r="FL116" s="535"/>
      <c r="FM116" s="535"/>
      <c r="FN116" s="535"/>
      <c r="FO116" s="535"/>
      <c r="FP116" s="535"/>
      <c r="FQ116" s="535"/>
      <c r="FR116" s="535"/>
      <c r="FS116" s="535"/>
      <c r="FT116" s="535"/>
      <c r="FU116" s="535"/>
      <c r="FV116" s="535"/>
      <c r="FW116" s="535"/>
      <c r="FX116" s="535"/>
      <c r="FY116" s="535"/>
      <c r="FZ116" s="535"/>
      <c r="GA116" s="535"/>
      <c r="GB116" s="535"/>
      <c r="GC116" s="535"/>
      <c r="GD116" s="535"/>
      <c r="GE116" s="535"/>
      <c r="GF116" s="535"/>
      <c r="GG116" s="535"/>
      <c r="GH116" s="535"/>
      <c r="GI116" s="535"/>
      <c r="GJ116" s="535"/>
      <c r="GK116" s="535"/>
      <c r="GL116" s="535"/>
      <c r="GM116" s="535"/>
      <c r="GN116" s="535"/>
      <c r="GO116" s="535"/>
      <c r="GP116" s="535"/>
      <c r="GQ116" s="535"/>
      <c r="GR116" s="535"/>
      <c r="GS116" s="535"/>
      <c r="GT116" s="535"/>
      <c r="GU116" s="535"/>
      <c r="GV116" s="535"/>
      <c r="GW116" s="535"/>
      <c r="GX116" s="535"/>
      <c r="GY116" s="535"/>
      <c r="GZ116" s="535"/>
      <c r="HA116" s="535"/>
      <c r="HB116" s="535"/>
      <c r="HC116" s="535"/>
      <c r="HD116" s="535"/>
      <c r="HE116" s="535"/>
      <c r="HF116" s="535"/>
      <c r="HG116" s="535"/>
      <c r="HH116" s="535"/>
      <c r="HI116" s="535"/>
      <c r="HJ116" s="535"/>
      <c r="HK116" s="535"/>
      <c r="HL116" s="535"/>
      <c r="HM116" s="535"/>
      <c r="HN116" s="535"/>
      <c r="HO116" s="535"/>
      <c r="HP116" s="535"/>
      <c r="HQ116" s="535"/>
      <c r="HR116" s="598"/>
      <c r="HS116" s="598"/>
      <c r="HT116" s="598"/>
      <c r="HU116" s="598"/>
      <c r="HV116" s="598"/>
      <c r="HW116" s="598"/>
      <c r="HX116" s="598"/>
      <c r="HY116" s="598"/>
      <c r="HZ116" s="598"/>
      <c r="IA116" s="598"/>
      <c r="IB116" s="598"/>
      <c r="IC116" s="598"/>
      <c r="ID116" s="598"/>
      <c r="IE116" s="598"/>
      <c r="IF116" s="598"/>
      <c r="IG116" s="598"/>
    </row>
    <row r="117" spans="2:241" s="5" customFormat="1" ht="15" customHeight="1" x14ac:dyDescent="0.25">
      <c r="B117" s="535"/>
      <c r="C117" s="535"/>
      <c r="D117" s="535"/>
      <c r="E117" s="535"/>
      <c r="F117" s="535"/>
      <c r="G117" s="535"/>
      <c r="H117" s="535"/>
      <c r="I117" s="535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  <c r="AO117" s="583"/>
      <c r="AP117" s="583"/>
      <c r="AQ117" s="583"/>
      <c r="AR117" s="583"/>
      <c r="AS117" s="583"/>
      <c r="AT117" s="583"/>
      <c r="AU117" s="583"/>
      <c r="AV117" s="583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  <c r="CJ117" s="583"/>
      <c r="CK117" s="583"/>
      <c r="CL117" s="583"/>
      <c r="CM117" s="583"/>
      <c r="CN117" s="583"/>
      <c r="CO117" s="583"/>
      <c r="CP117" s="583"/>
      <c r="CQ117" s="583"/>
      <c r="CR117" s="583"/>
      <c r="CS117" s="583"/>
      <c r="CT117" s="583"/>
      <c r="CU117" s="583"/>
      <c r="CV117" s="583"/>
      <c r="CW117" s="583"/>
      <c r="CX117" s="583"/>
      <c r="CY117" s="583"/>
      <c r="CZ117" s="583"/>
      <c r="DA117" s="583"/>
      <c r="DB117" s="583"/>
      <c r="DC117" s="583"/>
      <c r="DD117" s="583"/>
      <c r="DE117" s="583"/>
      <c r="DF117" s="583"/>
      <c r="DG117" s="583"/>
      <c r="DH117" s="583"/>
      <c r="DI117" s="583"/>
      <c r="DJ117" s="583"/>
      <c r="DK117" s="583"/>
      <c r="DL117" s="583"/>
      <c r="DM117" s="583"/>
      <c r="DN117" s="583"/>
      <c r="DO117" s="583"/>
      <c r="DP117" s="583"/>
      <c r="DQ117" s="583"/>
      <c r="DR117" s="583"/>
      <c r="DS117" s="583"/>
      <c r="DT117" s="583"/>
      <c r="DU117" s="583"/>
      <c r="DV117" s="583"/>
      <c r="DW117" s="583"/>
      <c r="DX117" s="583"/>
      <c r="DY117" s="583"/>
      <c r="DZ117" s="583"/>
      <c r="EA117" s="583"/>
      <c r="EB117" s="583"/>
      <c r="EC117" s="583"/>
      <c r="ED117" s="583"/>
      <c r="EE117" s="583"/>
      <c r="EF117" s="583"/>
      <c r="EG117" s="583"/>
      <c r="EH117" s="535"/>
      <c r="EI117" s="535"/>
      <c r="EJ117" s="535"/>
      <c r="EK117" s="535"/>
      <c r="EL117" s="535"/>
      <c r="EM117" s="535"/>
      <c r="EN117" s="535"/>
      <c r="EO117" s="535"/>
      <c r="EP117" s="535"/>
      <c r="EQ117" s="535"/>
      <c r="ER117" s="535"/>
      <c r="ES117" s="535"/>
      <c r="ET117" s="535"/>
      <c r="EU117" s="535"/>
      <c r="EV117" s="535"/>
      <c r="EW117" s="535"/>
      <c r="EX117" s="535"/>
      <c r="EY117" s="535"/>
      <c r="EZ117" s="535"/>
      <c r="FA117" s="535"/>
      <c r="FB117" s="535"/>
      <c r="FC117" s="535"/>
      <c r="FD117" s="535"/>
      <c r="FE117" s="535"/>
      <c r="FF117" s="535"/>
      <c r="FG117" s="535"/>
      <c r="FH117" s="535"/>
      <c r="FI117" s="535"/>
      <c r="FJ117" s="535"/>
      <c r="FK117" s="535"/>
      <c r="FL117" s="535"/>
      <c r="FM117" s="535"/>
      <c r="FN117" s="535"/>
      <c r="FO117" s="535"/>
      <c r="FP117" s="535"/>
      <c r="FQ117" s="535"/>
      <c r="FR117" s="535"/>
      <c r="FS117" s="535"/>
      <c r="FT117" s="535"/>
      <c r="FU117" s="535"/>
      <c r="FV117" s="535"/>
      <c r="FW117" s="535"/>
      <c r="FX117" s="535"/>
      <c r="FY117" s="535"/>
      <c r="FZ117" s="535"/>
      <c r="GA117" s="535"/>
      <c r="GB117" s="535"/>
      <c r="GC117" s="535"/>
      <c r="GD117" s="535"/>
      <c r="GE117" s="535"/>
      <c r="GF117" s="535"/>
      <c r="GG117" s="535"/>
      <c r="GH117" s="535"/>
      <c r="GI117" s="535"/>
      <c r="GJ117" s="535"/>
      <c r="GK117" s="535"/>
      <c r="GL117" s="535"/>
      <c r="GM117" s="535"/>
      <c r="GN117" s="535"/>
      <c r="GO117" s="535"/>
      <c r="GP117" s="535"/>
      <c r="GQ117" s="535"/>
      <c r="GR117" s="535"/>
      <c r="GS117" s="535"/>
      <c r="GT117" s="535"/>
      <c r="GU117" s="535"/>
      <c r="GV117" s="535"/>
      <c r="GW117" s="535"/>
      <c r="GX117" s="535"/>
      <c r="GY117" s="535"/>
      <c r="GZ117" s="535"/>
      <c r="HA117" s="535"/>
      <c r="HB117" s="535"/>
      <c r="HC117" s="535"/>
      <c r="HD117" s="535"/>
      <c r="HE117" s="535"/>
      <c r="HF117" s="535"/>
      <c r="HG117" s="535"/>
      <c r="HH117" s="535"/>
      <c r="HI117" s="535"/>
      <c r="HJ117" s="535"/>
      <c r="HK117" s="535"/>
      <c r="HL117" s="535"/>
      <c r="HM117" s="535"/>
      <c r="HN117" s="535"/>
      <c r="HO117" s="535"/>
      <c r="HP117" s="535"/>
      <c r="HQ117" s="535"/>
      <c r="HR117" s="598"/>
      <c r="HS117" s="598"/>
      <c r="HT117" s="598"/>
      <c r="HU117" s="598"/>
      <c r="HV117" s="598"/>
      <c r="HW117" s="598"/>
      <c r="HX117" s="598"/>
      <c r="HY117" s="598"/>
      <c r="HZ117" s="598"/>
      <c r="IA117" s="598"/>
      <c r="IB117" s="598"/>
      <c r="IC117" s="598"/>
      <c r="ID117" s="598"/>
      <c r="IE117" s="598"/>
      <c r="IF117" s="598"/>
      <c r="IG117" s="598"/>
    </row>
    <row r="118" spans="2:241" s="5" customFormat="1" ht="15" customHeight="1" x14ac:dyDescent="0.25">
      <c r="B118" s="535"/>
      <c r="C118" s="535"/>
      <c r="D118" s="535"/>
      <c r="E118" s="535"/>
      <c r="F118" s="535"/>
      <c r="G118" s="535"/>
      <c r="H118" s="535"/>
      <c r="I118" s="535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  <c r="AO118" s="583"/>
      <c r="AP118" s="583"/>
      <c r="AQ118" s="583"/>
      <c r="AR118" s="583"/>
      <c r="AS118" s="583"/>
      <c r="AT118" s="583"/>
      <c r="AU118" s="583"/>
      <c r="AV118" s="583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  <c r="CJ118" s="583"/>
      <c r="CK118" s="583"/>
      <c r="CL118" s="583"/>
      <c r="CM118" s="583"/>
      <c r="CN118" s="583"/>
      <c r="CO118" s="583"/>
      <c r="CP118" s="583"/>
      <c r="CQ118" s="583"/>
      <c r="CR118" s="583"/>
      <c r="CS118" s="583"/>
      <c r="CT118" s="583"/>
      <c r="CU118" s="583"/>
      <c r="CV118" s="583"/>
      <c r="CW118" s="583"/>
      <c r="CX118" s="583"/>
      <c r="CY118" s="583"/>
      <c r="CZ118" s="583"/>
      <c r="DA118" s="583"/>
      <c r="DB118" s="583"/>
      <c r="DC118" s="583"/>
      <c r="DD118" s="583"/>
      <c r="DE118" s="583"/>
      <c r="DF118" s="583"/>
      <c r="DG118" s="583"/>
      <c r="DH118" s="583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535"/>
      <c r="EI118" s="535"/>
      <c r="EJ118" s="535"/>
      <c r="EK118" s="535"/>
      <c r="EL118" s="535"/>
      <c r="EM118" s="535"/>
      <c r="EN118" s="535"/>
      <c r="EO118" s="535"/>
      <c r="EP118" s="535"/>
      <c r="EQ118" s="535"/>
      <c r="ER118" s="535"/>
      <c r="ES118" s="535"/>
      <c r="ET118" s="535"/>
      <c r="EU118" s="535"/>
      <c r="EV118" s="535"/>
      <c r="EW118" s="535"/>
      <c r="EX118" s="535"/>
      <c r="EY118" s="535"/>
      <c r="EZ118" s="535"/>
      <c r="FA118" s="535"/>
      <c r="FB118" s="535"/>
      <c r="FC118" s="535"/>
      <c r="FD118" s="535"/>
      <c r="FE118" s="535"/>
      <c r="FF118" s="535"/>
      <c r="FG118" s="535"/>
      <c r="FH118" s="535"/>
      <c r="FI118" s="535"/>
      <c r="FJ118" s="535"/>
      <c r="FK118" s="535"/>
      <c r="FL118" s="535"/>
      <c r="FM118" s="535"/>
      <c r="FN118" s="535"/>
      <c r="FO118" s="535"/>
      <c r="FP118" s="535"/>
      <c r="FQ118" s="535"/>
      <c r="FR118" s="535"/>
      <c r="FS118" s="535"/>
      <c r="FT118" s="535"/>
      <c r="FU118" s="535"/>
      <c r="FV118" s="535"/>
      <c r="FW118" s="535"/>
      <c r="FX118" s="535"/>
      <c r="FY118" s="535"/>
      <c r="FZ118" s="535"/>
      <c r="GA118" s="535"/>
      <c r="GB118" s="535"/>
      <c r="GC118" s="535"/>
      <c r="GD118" s="535"/>
      <c r="GE118" s="535"/>
      <c r="GF118" s="535"/>
      <c r="GG118" s="535"/>
      <c r="GH118" s="535"/>
      <c r="GI118" s="535"/>
      <c r="GJ118" s="535"/>
      <c r="GK118" s="535"/>
      <c r="GL118" s="535"/>
      <c r="GM118" s="535"/>
      <c r="GN118" s="535"/>
      <c r="GO118" s="535"/>
      <c r="GP118" s="535"/>
      <c r="GQ118" s="535"/>
      <c r="GR118" s="535"/>
      <c r="GS118" s="535"/>
      <c r="GT118" s="535"/>
      <c r="GU118" s="535"/>
      <c r="GV118" s="535"/>
      <c r="GW118" s="535"/>
      <c r="GX118" s="535"/>
      <c r="GY118" s="535"/>
      <c r="GZ118" s="535"/>
      <c r="HA118" s="535"/>
      <c r="HB118" s="535"/>
      <c r="HC118" s="535"/>
      <c r="HD118" s="535"/>
      <c r="HE118" s="535"/>
      <c r="HF118" s="535"/>
      <c r="HG118" s="535"/>
      <c r="HH118" s="535"/>
      <c r="HI118" s="535"/>
      <c r="HJ118" s="535"/>
      <c r="HK118" s="535"/>
      <c r="HL118" s="535"/>
      <c r="HM118" s="535"/>
      <c r="HN118" s="535"/>
      <c r="HO118" s="535"/>
      <c r="HP118" s="535"/>
      <c r="HQ118" s="535"/>
      <c r="HR118" s="598"/>
      <c r="HS118" s="598"/>
      <c r="HT118" s="598"/>
      <c r="HU118" s="598"/>
      <c r="HV118" s="598"/>
      <c r="HW118" s="598"/>
      <c r="HX118" s="598"/>
      <c r="HY118" s="598"/>
      <c r="HZ118" s="598"/>
      <c r="IA118" s="598"/>
      <c r="IB118" s="598"/>
      <c r="IC118" s="598"/>
      <c r="ID118" s="598"/>
      <c r="IE118" s="598"/>
      <c r="IF118" s="598"/>
      <c r="IG118" s="598"/>
    </row>
    <row r="119" spans="2:241" s="5" customFormat="1" ht="15" customHeight="1" x14ac:dyDescent="0.25">
      <c r="B119" s="535"/>
      <c r="C119" s="535"/>
      <c r="D119" s="535"/>
      <c r="E119" s="535"/>
      <c r="F119" s="535"/>
      <c r="G119" s="535"/>
      <c r="H119" s="535"/>
      <c r="I119" s="535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  <c r="AO119" s="583"/>
      <c r="AP119" s="583"/>
      <c r="AQ119" s="583"/>
      <c r="AR119" s="583"/>
      <c r="AS119" s="583"/>
      <c r="AT119" s="583"/>
      <c r="AU119" s="583"/>
      <c r="AV119" s="583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  <c r="CJ119" s="583"/>
      <c r="CK119" s="583"/>
      <c r="CL119" s="583"/>
      <c r="CM119" s="583"/>
      <c r="CN119" s="583"/>
      <c r="CO119" s="583"/>
      <c r="CP119" s="583"/>
      <c r="CQ119" s="583"/>
      <c r="CR119" s="583"/>
      <c r="CS119" s="583"/>
      <c r="CT119" s="583"/>
      <c r="CU119" s="583"/>
      <c r="CV119" s="583"/>
      <c r="CW119" s="583"/>
      <c r="CX119" s="583"/>
      <c r="CY119" s="583"/>
      <c r="CZ119" s="583"/>
      <c r="DA119" s="583"/>
      <c r="DB119" s="583"/>
      <c r="DC119" s="583"/>
      <c r="DD119" s="583"/>
      <c r="DE119" s="583"/>
      <c r="DF119" s="583"/>
      <c r="DG119" s="583"/>
      <c r="DH119" s="583"/>
      <c r="DI119" s="583"/>
      <c r="DJ119" s="583"/>
      <c r="DK119" s="583"/>
      <c r="DL119" s="583"/>
      <c r="DM119" s="583"/>
      <c r="DN119" s="583"/>
      <c r="DO119" s="583"/>
      <c r="DP119" s="583"/>
      <c r="DQ119" s="583"/>
      <c r="DR119" s="583"/>
      <c r="DS119" s="583"/>
      <c r="DT119" s="583"/>
      <c r="DU119" s="583"/>
      <c r="DV119" s="583"/>
      <c r="DW119" s="583"/>
      <c r="DX119" s="583"/>
      <c r="DY119" s="583"/>
      <c r="DZ119" s="583"/>
      <c r="EA119" s="583"/>
      <c r="EB119" s="583"/>
      <c r="EC119" s="583"/>
      <c r="ED119" s="583"/>
      <c r="EE119" s="583"/>
      <c r="EF119" s="583"/>
      <c r="EG119" s="583"/>
      <c r="EH119" s="535"/>
      <c r="EI119" s="535"/>
      <c r="EJ119" s="535"/>
      <c r="EK119" s="535"/>
      <c r="EL119" s="535"/>
      <c r="EM119" s="535"/>
      <c r="EN119" s="535"/>
      <c r="EO119" s="535"/>
      <c r="EP119" s="535"/>
      <c r="EQ119" s="535"/>
      <c r="ER119" s="535"/>
      <c r="ES119" s="535"/>
      <c r="ET119" s="535"/>
      <c r="EU119" s="535"/>
      <c r="EV119" s="535"/>
      <c r="EW119" s="535"/>
      <c r="EX119" s="535"/>
      <c r="EY119" s="535"/>
      <c r="EZ119" s="535"/>
      <c r="FA119" s="535"/>
      <c r="FB119" s="535"/>
      <c r="FC119" s="535"/>
      <c r="FD119" s="535"/>
      <c r="FE119" s="535"/>
      <c r="FF119" s="535"/>
      <c r="FG119" s="535"/>
      <c r="FH119" s="535"/>
      <c r="FI119" s="535"/>
      <c r="FJ119" s="535"/>
      <c r="FK119" s="535"/>
      <c r="FL119" s="535"/>
      <c r="FM119" s="535"/>
      <c r="FN119" s="535"/>
      <c r="FO119" s="535"/>
      <c r="FP119" s="535"/>
      <c r="FQ119" s="535"/>
      <c r="FR119" s="535"/>
      <c r="FS119" s="535"/>
      <c r="FT119" s="535"/>
      <c r="FU119" s="535"/>
      <c r="FV119" s="535"/>
      <c r="FW119" s="535"/>
      <c r="FX119" s="535"/>
      <c r="FY119" s="535"/>
      <c r="FZ119" s="535"/>
      <c r="GA119" s="535"/>
      <c r="GB119" s="535"/>
      <c r="GC119" s="535"/>
      <c r="GD119" s="535"/>
      <c r="GE119" s="535"/>
      <c r="GF119" s="535"/>
      <c r="GG119" s="535"/>
      <c r="GH119" s="535"/>
      <c r="GI119" s="535"/>
      <c r="GJ119" s="535"/>
      <c r="GK119" s="535"/>
      <c r="GL119" s="535"/>
      <c r="GM119" s="535"/>
      <c r="GN119" s="535"/>
      <c r="GO119" s="535"/>
      <c r="GP119" s="535"/>
      <c r="GQ119" s="535"/>
      <c r="GR119" s="535"/>
      <c r="GS119" s="535"/>
      <c r="GT119" s="535"/>
      <c r="GU119" s="535"/>
      <c r="GV119" s="535"/>
      <c r="GW119" s="535"/>
      <c r="GX119" s="535"/>
      <c r="GY119" s="535"/>
      <c r="GZ119" s="535"/>
      <c r="HA119" s="535"/>
      <c r="HB119" s="535"/>
      <c r="HC119" s="535"/>
      <c r="HD119" s="535"/>
      <c r="HE119" s="535"/>
      <c r="HF119" s="535"/>
      <c r="HG119" s="535"/>
      <c r="HH119" s="535"/>
      <c r="HI119" s="535"/>
      <c r="HJ119" s="535"/>
      <c r="HK119" s="535"/>
      <c r="HL119" s="535"/>
      <c r="HM119" s="535"/>
      <c r="HN119" s="535"/>
      <c r="HO119" s="535"/>
      <c r="HP119" s="535"/>
      <c r="HQ119" s="535"/>
      <c r="HR119" s="598"/>
      <c r="HS119" s="598"/>
      <c r="HT119" s="598"/>
      <c r="HU119" s="598"/>
      <c r="HV119" s="598"/>
      <c r="HW119" s="598"/>
      <c r="HX119" s="598"/>
      <c r="HY119" s="598"/>
      <c r="HZ119" s="598"/>
      <c r="IA119" s="598"/>
      <c r="IB119" s="598"/>
      <c r="IC119" s="598"/>
      <c r="ID119" s="598"/>
      <c r="IE119" s="598"/>
      <c r="IF119" s="598"/>
      <c r="IG119" s="598"/>
    </row>
    <row r="120" spans="2:241" s="5" customFormat="1" ht="15" customHeight="1" x14ac:dyDescent="0.25">
      <c r="B120" s="535"/>
      <c r="C120" s="535"/>
      <c r="D120" s="535"/>
      <c r="E120" s="535"/>
      <c r="F120" s="535"/>
      <c r="G120" s="535"/>
      <c r="H120" s="535"/>
      <c r="I120" s="535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  <c r="AO120" s="583"/>
      <c r="AP120" s="583"/>
      <c r="AQ120" s="583"/>
      <c r="AR120" s="583"/>
      <c r="AS120" s="583"/>
      <c r="AT120" s="583"/>
      <c r="AU120" s="583"/>
      <c r="AV120" s="583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  <c r="CJ120" s="583"/>
      <c r="CK120" s="583"/>
      <c r="CL120" s="583"/>
      <c r="CM120" s="583"/>
      <c r="CN120" s="583"/>
      <c r="CO120" s="583"/>
      <c r="CP120" s="583"/>
      <c r="CQ120" s="583"/>
      <c r="CR120" s="583"/>
      <c r="CS120" s="583"/>
      <c r="CT120" s="583"/>
      <c r="CU120" s="583"/>
      <c r="CV120" s="583"/>
      <c r="CW120" s="583"/>
      <c r="CX120" s="583"/>
      <c r="CY120" s="583"/>
      <c r="CZ120" s="583"/>
      <c r="DA120" s="583"/>
      <c r="DB120" s="583"/>
      <c r="DC120" s="583"/>
      <c r="DD120" s="583"/>
      <c r="DE120" s="583"/>
      <c r="DF120" s="583"/>
      <c r="DG120" s="583"/>
      <c r="DH120" s="583"/>
      <c r="DI120" s="583"/>
      <c r="DJ120" s="583"/>
      <c r="DK120" s="583"/>
      <c r="DL120" s="583"/>
      <c r="DM120" s="583"/>
      <c r="DN120" s="583"/>
      <c r="DO120" s="583"/>
      <c r="DP120" s="583"/>
      <c r="DQ120" s="583"/>
      <c r="DR120" s="583"/>
      <c r="DS120" s="583"/>
      <c r="DT120" s="583"/>
      <c r="DU120" s="583"/>
      <c r="DV120" s="583"/>
      <c r="DW120" s="583"/>
      <c r="DX120" s="583"/>
      <c r="DY120" s="583"/>
      <c r="DZ120" s="583"/>
      <c r="EA120" s="583"/>
      <c r="EB120" s="583"/>
      <c r="EC120" s="583"/>
      <c r="ED120" s="583"/>
      <c r="EE120" s="583"/>
      <c r="EF120" s="583"/>
      <c r="EG120" s="583"/>
      <c r="EH120" s="535"/>
      <c r="EI120" s="535"/>
      <c r="EJ120" s="535"/>
      <c r="EK120" s="535"/>
      <c r="EL120" s="535"/>
      <c r="EM120" s="535"/>
      <c r="EN120" s="535"/>
      <c r="EO120" s="535"/>
      <c r="EP120" s="535"/>
      <c r="EQ120" s="535"/>
      <c r="ER120" s="535"/>
      <c r="ES120" s="535"/>
      <c r="ET120" s="535"/>
      <c r="EU120" s="535"/>
      <c r="EV120" s="535"/>
      <c r="EW120" s="535"/>
      <c r="EX120" s="535"/>
      <c r="EY120" s="535"/>
      <c r="EZ120" s="535"/>
      <c r="FA120" s="535"/>
      <c r="FB120" s="535"/>
      <c r="FC120" s="535"/>
      <c r="FD120" s="535"/>
      <c r="FE120" s="535"/>
      <c r="FF120" s="535"/>
      <c r="FG120" s="535"/>
      <c r="FH120" s="535"/>
      <c r="FI120" s="535"/>
      <c r="FJ120" s="535"/>
      <c r="FK120" s="535"/>
      <c r="FL120" s="535"/>
      <c r="FM120" s="535"/>
      <c r="FN120" s="535"/>
      <c r="FO120" s="535"/>
      <c r="FP120" s="535"/>
      <c r="FQ120" s="535"/>
      <c r="FR120" s="535"/>
      <c r="FS120" s="535"/>
      <c r="FT120" s="535"/>
      <c r="FU120" s="535"/>
      <c r="FV120" s="535"/>
      <c r="FW120" s="535"/>
      <c r="FX120" s="535"/>
      <c r="FY120" s="535"/>
      <c r="FZ120" s="535"/>
      <c r="GA120" s="535"/>
      <c r="GB120" s="535"/>
      <c r="GC120" s="535"/>
      <c r="GD120" s="535"/>
      <c r="GE120" s="535"/>
      <c r="GF120" s="535"/>
      <c r="GG120" s="535"/>
      <c r="GH120" s="535"/>
      <c r="GI120" s="535"/>
      <c r="GJ120" s="535"/>
      <c r="GK120" s="535"/>
      <c r="GL120" s="535"/>
      <c r="GM120" s="535"/>
      <c r="GN120" s="535"/>
      <c r="GO120" s="535"/>
      <c r="GP120" s="535"/>
      <c r="GQ120" s="535"/>
      <c r="GR120" s="535"/>
      <c r="GS120" s="535"/>
      <c r="GT120" s="535"/>
      <c r="GU120" s="535"/>
      <c r="GV120" s="535"/>
      <c r="GW120" s="535"/>
      <c r="GX120" s="535"/>
      <c r="GY120" s="535"/>
      <c r="GZ120" s="535"/>
      <c r="HA120" s="535"/>
      <c r="HB120" s="535"/>
      <c r="HC120" s="535"/>
      <c r="HD120" s="535"/>
      <c r="HE120" s="535"/>
      <c r="HF120" s="535"/>
      <c r="HG120" s="535"/>
      <c r="HH120" s="535"/>
      <c r="HI120" s="535"/>
      <c r="HJ120" s="535"/>
      <c r="HK120" s="535"/>
      <c r="HL120" s="535"/>
      <c r="HM120" s="535"/>
      <c r="HN120" s="535"/>
      <c r="HO120" s="535"/>
      <c r="HP120" s="535"/>
      <c r="HQ120" s="535"/>
      <c r="HR120" s="598"/>
      <c r="HS120" s="598"/>
      <c r="HT120" s="598"/>
      <c r="HU120" s="598"/>
      <c r="HV120" s="598"/>
      <c r="HW120" s="598"/>
      <c r="HX120" s="598"/>
      <c r="HY120" s="598"/>
      <c r="HZ120" s="598"/>
      <c r="IA120" s="598"/>
      <c r="IB120" s="598"/>
      <c r="IC120" s="598"/>
      <c r="ID120" s="598"/>
      <c r="IE120" s="598"/>
      <c r="IF120" s="598"/>
      <c r="IG120" s="598"/>
    </row>
    <row r="121" spans="2:241" s="5" customFormat="1" ht="15" customHeight="1" x14ac:dyDescent="0.25">
      <c r="B121" s="535"/>
      <c r="C121" s="535"/>
      <c r="D121" s="535"/>
      <c r="E121" s="535"/>
      <c r="F121" s="535"/>
      <c r="G121" s="535"/>
      <c r="H121" s="535"/>
      <c r="I121" s="535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  <c r="AO121" s="583"/>
      <c r="AP121" s="583"/>
      <c r="AQ121" s="583"/>
      <c r="AR121" s="583"/>
      <c r="AS121" s="583"/>
      <c r="AT121" s="583"/>
      <c r="AU121" s="583"/>
      <c r="AV121" s="583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  <c r="CJ121" s="583"/>
      <c r="CK121" s="583"/>
      <c r="CL121" s="583"/>
      <c r="CM121" s="583"/>
      <c r="CN121" s="583"/>
      <c r="CO121" s="583"/>
      <c r="CP121" s="583"/>
      <c r="CQ121" s="583"/>
      <c r="CR121" s="583"/>
      <c r="CS121" s="583"/>
      <c r="CT121" s="583"/>
      <c r="CU121" s="583"/>
      <c r="CV121" s="583"/>
      <c r="CW121" s="583"/>
      <c r="CX121" s="583"/>
      <c r="CY121" s="583"/>
      <c r="CZ121" s="583"/>
      <c r="DA121" s="583"/>
      <c r="DB121" s="583"/>
      <c r="DC121" s="583"/>
      <c r="DD121" s="583"/>
      <c r="DE121" s="583"/>
      <c r="DF121" s="583"/>
      <c r="DG121" s="583"/>
      <c r="DH121" s="583"/>
      <c r="DI121" s="583"/>
      <c r="DJ121" s="583"/>
      <c r="DK121" s="583"/>
      <c r="DL121" s="583"/>
      <c r="DM121" s="583"/>
      <c r="DN121" s="583"/>
      <c r="DO121" s="583"/>
      <c r="DP121" s="583"/>
      <c r="DQ121" s="583"/>
      <c r="DR121" s="583"/>
      <c r="DS121" s="583"/>
      <c r="DT121" s="583"/>
      <c r="DU121" s="583"/>
      <c r="DV121" s="583"/>
      <c r="DW121" s="583"/>
      <c r="DX121" s="583"/>
      <c r="DY121" s="583"/>
      <c r="DZ121" s="583"/>
      <c r="EA121" s="583"/>
      <c r="EB121" s="583"/>
      <c r="EC121" s="583"/>
      <c r="ED121" s="583"/>
      <c r="EE121" s="583"/>
      <c r="EF121" s="583"/>
      <c r="EG121" s="583"/>
      <c r="EH121" s="535"/>
      <c r="EI121" s="535"/>
      <c r="EJ121" s="535"/>
      <c r="EK121" s="535"/>
      <c r="EL121" s="535"/>
      <c r="EM121" s="535"/>
      <c r="EN121" s="535"/>
      <c r="EO121" s="535"/>
      <c r="EP121" s="535"/>
      <c r="EQ121" s="535"/>
      <c r="ER121" s="535"/>
      <c r="ES121" s="535"/>
      <c r="ET121" s="535"/>
      <c r="EU121" s="535"/>
      <c r="EV121" s="535"/>
      <c r="EW121" s="535"/>
      <c r="EX121" s="535"/>
      <c r="EY121" s="535"/>
      <c r="EZ121" s="535"/>
      <c r="FA121" s="535"/>
      <c r="FB121" s="535"/>
      <c r="FC121" s="535"/>
      <c r="FD121" s="535"/>
      <c r="FE121" s="535"/>
      <c r="FF121" s="535"/>
      <c r="FG121" s="535"/>
      <c r="FH121" s="535"/>
      <c r="FI121" s="535"/>
      <c r="FJ121" s="535"/>
      <c r="FK121" s="535"/>
      <c r="FL121" s="535"/>
      <c r="FM121" s="535"/>
      <c r="FN121" s="535"/>
      <c r="FO121" s="535"/>
      <c r="FP121" s="535"/>
      <c r="FQ121" s="535"/>
      <c r="FR121" s="535"/>
      <c r="FS121" s="535"/>
      <c r="FT121" s="535"/>
      <c r="FU121" s="535"/>
      <c r="FV121" s="535"/>
      <c r="FW121" s="535"/>
      <c r="FX121" s="535"/>
      <c r="FY121" s="535"/>
      <c r="FZ121" s="535"/>
      <c r="GA121" s="535"/>
      <c r="GB121" s="535"/>
      <c r="GC121" s="535"/>
      <c r="GD121" s="535"/>
      <c r="GE121" s="535"/>
      <c r="GF121" s="535"/>
      <c r="GG121" s="535"/>
      <c r="GH121" s="535"/>
      <c r="GI121" s="535"/>
      <c r="GJ121" s="535"/>
      <c r="GK121" s="535"/>
      <c r="GL121" s="535"/>
      <c r="GM121" s="535"/>
      <c r="GN121" s="535"/>
      <c r="GO121" s="535"/>
      <c r="GP121" s="535"/>
      <c r="GQ121" s="535"/>
      <c r="GR121" s="535"/>
      <c r="GS121" s="535"/>
      <c r="GT121" s="535"/>
      <c r="GU121" s="535"/>
      <c r="GV121" s="535"/>
      <c r="GW121" s="535"/>
      <c r="GX121" s="535"/>
      <c r="GY121" s="535"/>
      <c r="GZ121" s="535"/>
      <c r="HA121" s="535"/>
      <c r="HB121" s="535"/>
      <c r="HC121" s="535"/>
      <c r="HD121" s="535"/>
      <c r="HE121" s="535"/>
      <c r="HF121" s="535"/>
      <c r="HG121" s="535"/>
      <c r="HH121" s="535"/>
      <c r="HI121" s="535"/>
      <c r="HJ121" s="535"/>
      <c r="HK121" s="535"/>
      <c r="HL121" s="535"/>
      <c r="HM121" s="535"/>
      <c r="HN121" s="535"/>
      <c r="HO121" s="535"/>
      <c r="HP121" s="535"/>
      <c r="HQ121" s="535"/>
      <c r="HR121" s="598"/>
      <c r="HS121" s="598"/>
      <c r="HT121" s="598"/>
      <c r="HU121" s="598"/>
      <c r="HV121" s="598"/>
      <c r="HW121" s="598"/>
      <c r="HX121" s="598"/>
      <c r="HY121" s="598"/>
      <c r="HZ121" s="598"/>
      <c r="IA121" s="598"/>
      <c r="IB121" s="598"/>
      <c r="IC121" s="598"/>
      <c r="ID121" s="598"/>
      <c r="IE121" s="598"/>
      <c r="IF121" s="598"/>
      <c r="IG121" s="598"/>
    </row>
    <row r="122" spans="2:241" s="5" customFormat="1" ht="15" customHeight="1" x14ac:dyDescent="0.25">
      <c r="B122" s="535"/>
      <c r="C122" s="535"/>
      <c r="D122" s="535"/>
      <c r="E122" s="535"/>
      <c r="F122" s="535"/>
      <c r="G122" s="535"/>
      <c r="H122" s="535"/>
      <c r="I122" s="535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  <c r="AO122" s="583"/>
      <c r="AP122" s="583"/>
      <c r="AQ122" s="583"/>
      <c r="AR122" s="583"/>
      <c r="AS122" s="583"/>
      <c r="AT122" s="583"/>
      <c r="AU122" s="583"/>
      <c r="AV122" s="583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  <c r="CJ122" s="583"/>
      <c r="CK122" s="583"/>
      <c r="CL122" s="583"/>
      <c r="CM122" s="583"/>
      <c r="CN122" s="583"/>
      <c r="CO122" s="583"/>
      <c r="CP122" s="583"/>
      <c r="CQ122" s="583"/>
      <c r="CR122" s="583"/>
      <c r="CS122" s="583"/>
      <c r="CT122" s="583"/>
      <c r="CU122" s="583"/>
      <c r="CV122" s="583"/>
      <c r="CW122" s="583"/>
      <c r="CX122" s="583"/>
      <c r="CY122" s="583"/>
      <c r="CZ122" s="583"/>
      <c r="DA122" s="583"/>
      <c r="DB122" s="583"/>
      <c r="DC122" s="583"/>
      <c r="DD122" s="583"/>
      <c r="DE122" s="583"/>
      <c r="DF122" s="583"/>
      <c r="DG122" s="583"/>
      <c r="DH122" s="583"/>
      <c r="DI122" s="583"/>
      <c r="DJ122" s="583"/>
      <c r="DK122" s="583"/>
      <c r="DL122" s="583"/>
      <c r="DM122" s="583"/>
      <c r="DN122" s="583"/>
      <c r="DO122" s="583"/>
      <c r="DP122" s="583"/>
      <c r="DQ122" s="583"/>
      <c r="DR122" s="583"/>
      <c r="DS122" s="583"/>
      <c r="DT122" s="583"/>
      <c r="DU122" s="583"/>
      <c r="DV122" s="583"/>
      <c r="DW122" s="583"/>
      <c r="DX122" s="583"/>
      <c r="DY122" s="583"/>
      <c r="DZ122" s="583"/>
      <c r="EA122" s="583"/>
      <c r="EB122" s="583"/>
      <c r="EC122" s="583"/>
      <c r="ED122" s="583"/>
      <c r="EE122" s="583"/>
      <c r="EF122" s="583"/>
      <c r="EG122" s="583"/>
      <c r="EH122" s="535"/>
      <c r="EI122" s="535"/>
      <c r="EJ122" s="535"/>
      <c r="EK122" s="535"/>
      <c r="EL122" s="535"/>
      <c r="EM122" s="535"/>
      <c r="EN122" s="535"/>
      <c r="EO122" s="535"/>
      <c r="EP122" s="535"/>
      <c r="EQ122" s="535"/>
      <c r="ER122" s="535"/>
      <c r="ES122" s="535"/>
      <c r="ET122" s="535"/>
      <c r="EU122" s="535"/>
      <c r="EV122" s="535"/>
      <c r="EW122" s="535"/>
      <c r="EX122" s="535"/>
      <c r="EY122" s="535"/>
      <c r="EZ122" s="535"/>
      <c r="FA122" s="535"/>
      <c r="FB122" s="535"/>
      <c r="FC122" s="535"/>
      <c r="FD122" s="535"/>
      <c r="FE122" s="535"/>
      <c r="FF122" s="535"/>
      <c r="FG122" s="535"/>
      <c r="FH122" s="535"/>
      <c r="FI122" s="535"/>
      <c r="FJ122" s="535"/>
      <c r="FK122" s="535"/>
      <c r="FL122" s="535"/>
      <c r="FM122" s="535"/>
      <c r="FN122" s="535"/>
      <c r="FO122" s="535"/>
      <c r="FP122" s="535"/>
      <c r="FQ122" s="535"/>
      <c r="FR122" s="535"/>
      <c r="FS122" s="535"/>
      <c r="FT122" s="535"/>
      <c r="FU122" s="535"/>
      <c r="FV122" s="535"/>
      <c r="FW122" s="535"/>
      <c r="FX122" s="535"/>
      <c r="FY122" s="535"/>
      <c r="FZ122" s="535"/>
      <c r="GA122" s="535"/>
      <c r="GB122" s="535"/>
      <c r="GC122" s="535"/>
      <c r="GD122" s="535"/>
      <c r="GE122" s="535"/>
      <c r="GF122" s="535"/>
      <c r="GG122" s="535"/>
      <c r="GH122" s="535"/>
      <c r="GI122" s="535"/>
      <c r="GJ122" s="535"/>
      <c r="GK122" s="535"/>
      <c r="GL122" s="535"/>
      <c r="GM122" s="535"/>
      <c r="GN122" s="535"/>
      <c r="GO122" s="535"/>
      <c r="GP122" s="535"/>
      <c r="GQ122" s="535"/>
      <c r="GR122" s="535"/>
      <c r="GS122" s="535"/>
      <c r="GT122" s="535"/>
      <c r="GU122" s="535"/>
      <c r="GV122" s="535"/>
      <c r="GW122" s="535"/>
      <c r="GX122" s="535"/>
      <c r="GY122" s="535"/>
      <c r="GZ122" s="535"/>
      <c r="HA122" s="535"/>
      <c r="HB122" s="535"/>
      <c r="HC122" s="535"/>
      <c r="HD122" s="535"/>
      <c r="HE122" s="535"/>
      <c r="HF122" s="535"/>
      <c r="HG122" s="535"/>
      <c r="HH122" s="535"/>
      <c r="HI122" s="535"/>
      <c r="HJ122" s="535"/>
      <c r="HK122" s="535"/>
      <c r="HL122" s="535"/>
      <c r="HM122" s="535"/>
      <c r="HN122" s="535"/>
      <c r="HO122" s="535"/>
      <c r="HP122" s="535"/>
      <c r="HQ122" s="535"/>
      <c r="HR122" s="598"/>
      <c r="HS122" s="598"/>
      <c r="HT122" s="598"/>
      <c r="HU122" s="598"/>
      <c r="HV122" s="598"/>
      <c r="HW122" s="598"/>
      <c r="HX122" s="598"/>
      <c r="HY122" s="598"/>
      <c r="HZ122" s="598"/>
      <c r="IA122" s="598"/>
      <c r="IB122" s="598"/>
      <c r="IC122" s="598"/>
      <c r="ID122" s="598"/>
      <c r="IE122" s="598"/>
      <c r="IF122" s="598"/>
      <c r="IG122" s="598"/>
    </row>
    <row r="123" spans="2:241" s="5" customFormat="1" ht="15" customHeight="1" x14ac:dyDescent="0.25">
      <c r="B123" s="535"/>
      <c r="C123" s="535"/>
      <c r="D123" s="535"/>
      <c r="E123" s="535"/>
      <c r="F123" s="535"/>
      <c r="G123" s="535"/>
      <c r="H123" s="535"/>
      <c r="I123" s="535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  <c r="AO123" s="583"/>
      <c r="AP123" s="583"/>
      <c r="AQ123" s="583"/>
      <c r="AR123" s="583"/>
      <c r="AS123" s="583"/>
      <c r="AT123" s="583"/>
      <c r="AU123" s="583"/>
      <c r="AV123" s="583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  <c r="CJ123" s="583"/>
      <c r="CK123" s="583"/>
      <c r="CL123" s="583"/>
      <c r="CM123" s="583"/>
      <c r="CN123" s="583"/>
      <c r="CO123" s="583"/>
      <c r="CP123" s="583"/>
      <c r="CQ123" s="583"/>
      <c r="CR123" s="583"/>
      <c r="CS123" s="583"/>
      <c r="CT123" s="583"/>
      <c r="CU123" s="583"/>
      <c r="CV123" s="583"/>
      <c r="CW123" s="583"/>
      <c r="CX123" s="583"/>
      <c r="CY123" s="583"/>
      <c r="CZ123" s="583"/>
      <c r="DA123" s="583"/>
      <c r="DB123" s="583"/>
      <c r="DC123" s="583"/>
      <c r="DD123" s="583"/>
      <c r="DE123" s="583"/>
      <c r="DF123" s="583"/>
      <c r="DG123" s="583"/>
      <c r="DH123" s="583"/>
      <c r="DI123" s="583"/>
      <c r="DJ123" s="583"/>
      <c r="DK123" s="583"/>
      <c r="DL123" s="583"/>
      <c r="DM123" s="583"/>
      <c r="DN123" s="583"/>
      <c r="DO123" s="583"/>
      <c r="DP123" s="583"/>
      <c r="DQ123" s="583"/>
      <c r="DR123" s="583"/>
      <c r="DS123" s="583"/>
      <c r="DT123" s="583"/>
      <c r="DU123" s="583"/>
      <c r="DV123" s="583"/>
      <c r="DW123" s="583"/>
      <c r="DX123" s="583"/>
      <c r="DY123" s="583"/>
      <c r="DZ123" s="583"/>
      <c r="EA123" s="583"/>
      <c r="EB123" s="583"/>
      <c r="EC123" s="583"/>
      <c r="ED123" s="583"/>
      <c r="EE123" s="583"/>
      <c r="EF123" s="583"/>
      <c r="EG123" s="583"/>
      <c r="EH123" s="535"/>
      <c r="EI123" s="535"/>
      <c r="EJ123" s="535"/>
      <c r="EK123" s="535"/>
      <c r="EL123" s="535"/>
      <c r="EM123" s="535"/>
      <c r="EN123" s="535"/>
      <c r="EO123" s="535"/>
      <c r="EP123" s="535"/>
      <c r="EQ123" s="535"/>
      <c r="ER123" s="535"/>
      <c r="ES123" s="535"/>
      <c r="ET123" s="535"/>
      <c r="EU123" s="535"/>
      <c r="EV123" s="535"/>
      <c r="EW123" s="535"/>
      <c r="EX123" s="535"/>
      <c r="EY123" s="535"/>
      <c r="EZ123" s="535"/>
      <c r="FA123" s="535"/>
      <c r="FB123" s="535"/>
      <c r="FC123" s="535"/>
      <c r="FD123" s="535"/>
      <c r="FE123" s="535"/>
      <c r="FF123" s="535"/>
      <c r="FG123" s="535"/>
      <c r="FH123" s="535"/>
      <c r="FI123" s="535"/>
      <c r="FJ123" s="535"/>
      <c r="FK123" s="535"/>
      <c r="FL123" s="535"/>
      <c r="FM123" s="535"/>
      <c r="FN123" s="535"/>
      <c r="FO123" s="535"/>
      <c r="FP123" s="535"/>
      <c r="FQ123" s="535"/>
      <c r="FR123" s="535"/>
      <c r="FS123" s="535"/>
      <c r="FT123" s="535"/>
      <c r="FU123" s="535"/>
      <c r="FV123" s="535"/>
      <c r="FW123" s="535"/>
      <c r="FX123" s="535"/>
      <c r="FY123" s="535"/>
      <c r="FZ123" s="535"/>
      <c r="GA123" s="535"/>
      <c r="GB123" s="535"/>
      <c r="GC123" s="535"/>
      <c r="GD123" s="535"/>
      <c r="GE123" s="535"/>
      <c r="GF123" s="535"/>
      <c r="GG123" s="535"/>
      <c r="GH123" s="535"/>
      <c r="GI123" s="535"/>
      <c r="GJ123" s="535"/>
      <c r="GK123" s="535"/>
      <c r="GL123" s="535"/>
      <c r="GM123" s="535"/>
      <c r="GN123" s="535"/>
      <c r="GO123" s="535"/>
      <c r="GP123" s="535"/>
      <c r="GQ123" s="535"/>
      <c r="GR123" s="535"/>
      <c r="GS123" s="535"/>
      <c r="GT123" s="535"/>
      <c r="GU123" s="535"/>
      <c r="GV123" s="535"/>
      <c r="GW123" s="535"/>
      <c r="GX123" s="535"/>
      <c r="GY123" s="535"/>
      <c r="GZ123" s="535"/>
      <c r="HA123" s="535"/>
      <c r="HB123" s="535"/>
      <c r="HC123" s="535"/>
      <c r="HD123" s="535"/>
      <c r="HE123" s="535"/>
      <c r="HF123" s="535"/>
      <c r="HG123" s="535"/>
      <c r="HH123" s="535"/>
      <c r="HI123" s="535"/>
      <c r="HJ123" s="535"/>
      <c r="HK123" s="535"/>
      <c r="HL123" s="535"/>
      <c r="HM123" s="535"/>
      <c r="HN123" s="535"/>
      <c r="HO123" s="535"/>
      <c r="HP123" s="535"/>
      <c r="HQ123" s="535"/>
      <c r="HR123" s="598"/>
      <c r="HS123" s="598"/>
      <c r="HT123" s="598"/>
      <c r="HU123" s="598"/>
      <c r="HV123" s="598"/>
      <c r="HW123" s="598"/>
      <c r="HX123" s="598"/>
      <c r="HY123" s="598"/>
      <c r="HZ123" s="598"/>
      <c r="IA123" s="598"/>
      <c r="IB123" s="598"/>
      <c r="IC123" s="598"/>
      <c r="ID123" s="598"/>
      <c r="IE123" s="598"/>
      <c r="IF123" s="598"/>
      <c r="IG123" s="598"/>
    </row>
    <row r="124" spans="2:241" s="5" customFormat="1" ht="15" customHeight="1" x14ac:dyDescent="0.25">
      <c r="B124" s="535"/>
      <c r="C124" s="535"/>
      <c r="D124" s="535"/>
      <c r="E124" s="535"/>
      <c r="F124" s="535"/>
      <c r="G124" s="535"/>
      <c r="H124" s="535"/>
      <c r="I124" s="535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  <c r="AO124" s="583"/>
      <c r="AP124" s="583"/>
      <c r="AQ124" s="583"/>
      <c r="AR124" s="583"/>
      <c r="AS124" s="583"/>
      <c r="AT124" s="583"/>
      <c r="AU124" s="583"/>
      <c r="AV124" s="583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  <c r="CJ124" s="583"/>
      <c r="CK124" s="583"/>
      <c r="CL124" s="583"/>
      <c r="CM124" s="583"/>
      <c r="CN124" s="583"/>
      <c r="CO124" s="583"/>
      <c r="CP124" s="583"/>
      <c r="CQ124" s="583"/>
      <c r="CR124" s="583"/>
      <c r="CS124" s="583"/>
      <c r="CT124" s="583"/>
      <c r="CU124" s="583"/>
      <c r="CV124" s="583"/>
      <c r="CW124" s="583"/>
      <c r="CX124" s="583"/>
      <c r="CY124" s="583"/>
      <c r="CZ124" s="583"/>
      <c r="DA124" s="583"/>
      <c r="DB124" s="583"/>
      <c r="DC124" s="583"/>
      <c r="DD124" s="583"/>
      <c r="DE124" s="583"/>
      <c r="DF124" s="583"/>
      <c r="DG124" s="583"/>
      <c r="DH124" s="583"/>
      <c r="DI124" s="583"/>
      <c r="DJ124" s="583"/>
      <c r="DK124" s="583"/>
      <c r="DL124" s="583"/>
      <c r="DM124" s="583"/>
      <c r="DN124" s="583"/>
      <c r="DO124" s="583"/>
      <c r="DP124" s="583"/>
      <c r="DQ124" s="583"/>
      <c r="DR124" s="583"/>
      <c r="DS124" s="583"/>
      <c r="DT124" s="583"/>
      <c r="DU124" s="583"/>
      <c r="DV124" s="583"/>
      <c r="DW124" s="583"/>
      <c r="DX124" s="583"/>
      <c r="DY124" s="583"/>
      <c r="DZ124" s="583"/>
      <c r="EA124" s="583"/>
      <c r="EB124" s="583"/>
      <c r="EC124" s="583"/>
      <c r="ED124" s="583"/>
      <c r="EE124" s="583"/>
      <c r="EF124" s="583"/>
      <c r="EG124" s="583"/>
      <c r="EH124" s="535"/>
      <c r="EI124" s="535"/>
      <c r="EJ124" s="535"/>
      <c r="EK124" s="535"/>
      <c r="EL124" s="535"/>
      <c r="EM124" s="535"/>
      <c r="EN124" s="535"/>
      <c r="EO124" s="535"/>
      <c r="EP124" s="535"/>
      <c r="EQ124" s="535"/>
      <c r="ER124" s="535"/>
      <c r="ES124" s="535"/>
      <c r="ET124" s="535"/>
      <c r="EU124" s="535"/>
      <c r="EV124" s="535"/>
      <c r="EW124" s="535"/>
      <c r="EX124" s="535"/>
      <c r="EY124" s="535"/>
      <c r="EZ124" s="535"/>
      <c r="FA124" s="535"/>
      <c r="FB124" s="535"/>
      <c r="FC124" s="535"/>
      <c r="FD124" s="535"/>
      <c r="FE124" s="535"/>
      <c r="FF124" s="535"/>
      <c r="FG124" s="535"/>
      <c r="FH124" s="535"/>
      <c r="FI124" s="535"/>
      <c r="FJ124" s="535"/>
      <c r="FK124" s="535"/>
      <c r="FL124" s="535"/>
      <c r="FM124" s="535"/>
      <c r="FN124" s="535"/>
      <c r="FO124" s="535"/>
      <c r="FP124" s="535"/>
      <c r="FQ124" s="535"/>
      <c r="FR124" s="535"/>
      <c r="FS124" s="535"/>
      <c r="FT124" s="535"/>
      <c r="FU124" s="535"/>
      <c r="FV124" s="535"/>
      <c r="FW124" s="535"/>
      <c r="FX124" s="535"/>
      <c r="FY124" s="535"/>
      <c r="FZ124" s="535"/>
      <c r="GA124" s="535"/>
      <c r="GB124" s="535"/>
      <c r="GC124" s="535"/>
      <c r="GD124" s="535"/>
      <c r="GE124" s="535"/>
      <c r="GF124" s="535"/>
      <c r="GG124" s="535"/>
      <c r="GH124" s="535"/>
      <c r="GI124" s="535"/>
      <c r="GJ124" s="535"/>
      <c r="GK124" s="535"/>
      <c r="GL124" s="535"/>
      <c r="GM124" s="535"/>
      <c r="GN124" s="535"/>
      <c r="GO124" s="535"/>
      <c r="GP124" s="535"/>
      <c r="GQ124" s="535"/>
      <c r="GR124" s="535"/>
      <c r="GS124" s="535"/>
      <c r="GT124" s="535"/>
      <c r="GU124" s="535"/>
      <c r="GV124" s="535"/>
      <c r="GW124" s="535"/>
      <c r="GX124" s="535"/>
      <c r="GY124" s="535"/>
      <c r="GZ124" s="535"/>
      <c r="HA124" s="535"/>
      <c r="HB124" s="535"/>
      <c r="HC124" s="535"/>
      <c r="HD124" s="535"/>
      <c r="HE124" s="535"/>
      <c r="HF124" s="535"/>
      <c r="HG124" s="535"/>
      <c r="HH124" s="535"/>
      <c r="HI124" s="535"/>
      <c r="HJ124" s="535"/>
      <c r="HK124" s="535"/>
      <c r="HL124" s="535"/>
      <c r="HM124" s="535"/>
      <c r="HN124" s="535"/>
      <c r="HO124" s="535"/>
      <c r="HP124" s="535"/>
      <c r="HQ124" s="535"/>
      <c r="HR124" s="598"/>
      <c r="HS124" s="598"/>
      <c r="HT124" s="598"/>
      <c r="HU124" s="598"/>
      <c r="HV124" s="598"/>
      <c r="HW124" s="598"/>
      <c r="HX124" s="598"/>
      <c r="HY124" s="598"/>
      <c r="HZ124" s="598"/>
      <c r="IA124" s="598"/>
      <c r="IB124" s="598"/>
      <c r="IC124" s="598"/>
      <c r="ID124" s="598"/>
      <c r="IE124" s="598"/>
      <c r="IF124" s="598"/>
      <c r="IG124" s="598"/>
    </row>
    <row r="125" spans="2:241" s="5" customFormat="1" ht="15" customHeight="1" x14ac:dyDescent="0.25">
      <c r="B125" s="535"/>
      <c r="C125" s="535"/>
      <c r="D125" s="535"/>
      <c r="E125" s="535"/>
      <c r="F125" s="535"/>
      <c r="G125" s="535"/>
      <c r="H125" s="535"/>
      <c r="I125" s="535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  <c r="AO125" s="583"/>
      <c r="AP125" s="583"/>
      <c r="AQ125" s="583"/>
      <c r="AR125" s="583"/>
      <c r="AS125" s="583"/>
      <c r="AT125" s="583"/>
      <c r="AU125" s="583"/>
      <c r="AV125" s="583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  <c r="CJ125" s="583"/>
      <c r="CK125" s="583"/>
      <c r="CL125" s="583"/>
      <c r="CM125" s="583"/>
      <c r="CN125" s="583"/>
      <c r="CO125" s="583"/>
      <c r="CP125" s="583"/>
      <c r="CQ125" s="583"/>
      <c r="CR125" s="583"/>
      <c r="CS125" s="583"/>
      <c r="CT125" s="583"/>
      <c r="CU125" s="583"/>
      <c r="CV125" s="583"/>
      <c r="CW125" s="583"/>
      <c r="CX125" s="583"/>
      <c r="CY125" s="583"/>
      <c r="CZ125" s="583"/>
      <c r="DA125" s="583"/>
      <c r="DB125" s="583"/>
      <c r="DC125" s="583"/>
      <c r="DD125" s="583"/>
      <c r="DE125" s="583"/>
      <c r="DF125" s="583"/>
      <c r="DG125" s="583"/>
      <c r="DH125" s="583"/>
      <c r="DI125" s="583"/>
      <c r="DJ125" s="583"/>
      <c r="DK125" s="583"/>
      <c r="DL125" s="583"/>
      <c r="DM125" s="583"/>
      <c r="DN125" s="583"/>
      <c r="DO125" s="583"/>
      <c r="DP125" s="583"/>
      <c r="DQ125" s="583"/>
      <c r="DR125" s="583"/>
      <c r="DS125" s="583"/>
      <c r="DT125" s="583"/>
      <c r="DU125" s="583"/>
      <c r="DV125" s="583"/>
      <c r="DW125" s="583"/>
      <c r="DX125" s="583"/>
      <c r="DY125" s="583"/>
      <c r="DZ125" s="583"/>
      <c r="EA125" s="583"/>
      <c r="EB125" s="583"/>
      <c r="EC125" s="583"/>
      <c r="ED125" s="583"/>
      <c r="EE125" s="583"/>
      <c r="EF125" s="583"/>
      <c r="EG125" s="583"/>
      <c r="EH125" s="535"/>
      <c r="EI125" s="535"/>
      <c r="EJ125" s="535"/>
      <c r="EK125" s="535"/>
      <c r="EL125" s="535"/>
      <c r="EM125" s="535"/>
      <c r="EN125" s="535"/>
      <c r="EO125" s="535"/>
      <c r="EP125" s="535"/>
      <c r="EQ125" s="535"/>
      <c r="ER125" s="535"/>
      <c r="ES125" s="535"/>
      <c r="ET125" s="535"/>
      <c r="EU125" s="535"/>
      <c r="EV125" s="535"/>
      <c r="EW125" s="535"/>
      <c r="EX125" s="535"/>
      <c r="EY125" s="535"/>
      <c r="EZ125" s="535"/>
      <c r="FA125" s="535"/>
      <c r="FB125" s="535"/>
      <c r="FC125" s="535"/>
      <c r="FD125" s="535"/>
      <c r="FE125" s="535"/>
      <c r="FF125" s="535"/>
      <c r="FG125" s="535"/>
      <c r="FH125" s="535"/>
      <c r="FI125" s="535"/>
      <c r="FJ125" s="535"/>
      <c r="FK125" s="535"/>
      <c r="FL125" s="535"/>
      <c r="FM125" s="535"/>
      <c r="FN125" s="535"/>
      <c r="FO125" s="535"/>
      <c r="FP125" s="535"/>
      <c r="FQ125" s="535"/>
      <c r="FR125" s="535"/>
      <c r="FS125" s="535"/>
      <c r="FT125" s="535"/>
      <c r="FU125" s="535"/>
      <c r="FV125" s="535"/>
      <c r="FW125" s="535"/>
      <c r="FX125" s="535"/>
      <c r="FY125" s="535"/>
      <c r="FZ125" s="535"/>
      <c r="GA125" s="535"/>
      <c r="GB125" s="535"/>
      <c r="GC125" s="535"/>
      <c r="GD125" s="535"/>
      <c r="GE125" s="535"/>
      <c r="GF125" s="535"/>
      <c r="GG125" s="535"/>
      <c r="GH125" s="535"/>
      <c r="GI125" s="535"/>
      <c r="GJ125" s="535"/>
      <c r="GK125" s="535"/>
      <c r="GL125" s="535"/>
      <c r="GM125" s="535"/>
      <c r="GN125" s="535"/>
      <c r="GO125" s="535"/>
      <c r="GP125" s="535"/>
      <c r="GQ125" s="535"/>
      <c r="GR125" s="535"/>
      <c r="GS125" s="535"/>
      <c r="GT125" s="535"/>
      <c r="GU125" s="535"/>
      <c r="GV125" s="535"/>
      <c r="GW125" s="535"/>
      <c r="GX125" s="535"/>
      <c r="GY125" s="535"/>
      <c r="GZ125" s="535"/>
      <c r="HA125" s="535"/>
      <c r="HB125" s="535"/>
      <c r="HC125" s="535"/>
      <c r="HD125" s="535"/>
      <c r="HE125" s="535"/>
      <c r="HF125" s="535"/>
      <c r="HG125" s="535"/>
      <c r="HH125" s="535"/>
      <c r="HI125" s="535"/>
      <c r="HJ125" s="535"/>
      <c r="HK125" s="535"/>
      <c r="HL125" s="535"/>
      <c r="HM125" s="535"/>
      <c r="HN125" s="535"/>
      <c r="HO125" s="535"/>
      <c r="HP125" s="535"/>
      <c r="HQ125" s="535"/>
      <c r="HR125" s="598"/>
      <c r="HS125" s="598"/>
      <c r="HT125" s="598"/>
      <c r="HU125" s="598"/>
      <c r="HV125" s="598"/>
      <c r="HW125" s="598"/>
      <c r="HX125" s="598"/>
      <c r="HY125" s="598"/>
      <c r="HZ125" s="598"/>
      <c r="IA125" s="598"/>
      <c r="IB125" s="598"/>
      <c r="IC125" s="598"/>
      <c r="ID125" s="598"/>
      <c r="IE125" s="598"/>
      <c r="IF125" s="598"/>
      <c r="IG125" s="598"/>
    </row>
    <row r="126" spans="2:241" s="5" customFormat="1" ht="15" customHeight="1" x14ac:dyDescent="0.25">
      <c r="B126" s="535"/>
      <c r="C126" s="535"/>
      <c r="D126" s="535"/>
      <c r="E126" s="535"/>
      <c r="F126" s="535"/>
      <c r="G126" s="535"/>
      <c r="H126" s="535"/>
      <c r="I126" s="535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  <c r="AO126" s="583"/>
      <c r="AP126" s="583"/>
      <c r="AQ126" s="583"/>
      <c r="AR126" s="583"/>
      <c r="AS126" s="583"/>
      <c r="AT126" s="583"/>
      <c r="AU126" s="583"/>
      <c r="AV126" s="583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  <c r="CJ126" s="583"/>
      <c r="CK126" s="583"/>
      <c r="CL126" s="583"/>
      <c r="CM126" s="583"/>
      <c r="CN126" s="583"/>
      <c r="CO126" s="583"/>
      <c r="CP126" s="583"/>
      <c r="CQ126" s="583"/>
      <c r="CR126" s="583"/>
      <c r="CS126" s="583"/>
      <c r="CT126" s="583"/>
      <c r="CU126" s="583"/>
      <c r="CV126" s="583"/>
      <c r="CW126" s="583"/>
      <c r="CX126" s="583"/>
      <c r="CY126" s="583"/>
      <c r="CZ126" s="583"/>
      <c r="DA126" s="583"/>
      <c r="DB126" s="583"/>
      <c r="DC126" s="583"/>
      <c r="DD126" s="583"/>
      <c r="DE126" s="583"/>
      <c r="DF126" s="583"/>
      <c r="DG126" s="583"/>
      <c r="DH126" s="583"/>
      <c r="DI126" s="583"/>
      <c r="DJ126" s="583"/>
      <c r="DK126" s="583"/>
      <c r="DL126" s="583"/>
      <c r="DM126" s="583"/>
      <c r="DN126" s="583"/>
      <c r="DO126" s="583"/>
      <c r="DP126" s="583"/>
      <c r="DQ126" s="583"/>
      <c r="DR126" s="583"/>
      <c r="DS126" s="583"/>
      <c r="DT126" s="583"/>
      <c r="DU126" s="583"/>
      <c r="DV126" s="583"/>
      <c r="DW126" s="583"/>
      <c r="DX126" s="583"/>
      <c r="DY126" s="583"/>
      <c r="DZ126" s="583"/>
      <c r="EA126" s="583"/>
      <c r="EB126" s="583"/>
      <c r="EC126" s="583"/>
      <c r="ED126" s="583"/>
      <c r="EE126" s="583"/>
      <c r="EF126" s="583"/>
      <c r="EG126" s="583"/>
      <c r="EH126" s="535"/>
      <c r="EI126" s="535"/>
      <c r="EJ126" s="535"/>
      <c r="EK126" s="535"/>
      <c r="EL126" s="535"/>
      <c r="EM126" s="535"/>
      <c r="EN126" s="535"/>
      <c r="EO126" s="535"/>
      <c r="EP126" s="535"/>
      <c r="EQ126" s="535"/>
      <c r="ER126" s="535"/>
      <c r="ES126" s="535"/>
      <c r="ET126" s="535"/>
      <c r="EU126" s="535"/>
      <c r="EV126" s="535"/>
      <c r="EW126" s="535"/>
      <c r="EX126" s="535"/>
      <c r="EY126" s="535"/>
      <c r="EZ126" s="535"/>
      <c r="FA126" s="535"/>
      <c r="FB126" s="535"/>
      <c r="FC126" s="535"/>
      <c r="FD126" s="535"/>
      <c r="FE126" s="535"/>
      <c r="FF126" s="535"/>
      <c r="FG126" s="535"/>
      <c r="FH126" s="535"/>
      <c r="FI126" s="535"/>
      <c r="FJ126" s="535"/>
      <c r="FK126" s="535"/>
      <c r="FL126" s="535"/>
      <c r="FM126" s="535"/>
      <c r="FN126" s="535"/>
      <c r="FO126" s="535"/>
      <c r="FP126" s="535"/>
      <c r="FQ126" s="535"/>
      <c r="FR126" s="535"/>
      <c r="FS126" s="535"/>
      <c r="FT126" s="535"/>
      <c r="FU126" s="535"/>
      <c r="FV126" s="535"/>
      <c r="FW126" s="535"/>
      <c r="FX126" s="535"/>
      <c r="FY126" s="535"/>
      <c r="FZ126" s="535"/>
      <c r="GA126" s="535"/>
      <c r="GB126" s="535"/>
      <c r="GC126" s="535"/>
      <c r="GD126" s="535"/>
      <c r="GE126" s="535"/>
      <c r="GF126" s="535"/>
      <c r="GG126" s="535"/>
      <c r="GH126" s="535"/>
      <c r="GI126" s="535"/>
      <c r="GJ126" s="535"/>
      <c r="GK126" s="535"/>
      <c r="GL126" s="535"/>
      <c r="GM126" s="535"/>
      <c r="GN126" s="535"/>
      <c r="GO126" s="535"/>
      <c r="GP126" s="535"/>
      <c r="GQ126" s="535"/>
      <c r="GR126" s="535"/>
      <c r="GS126" s="535"/>
      <c r="GT126" s="535"/>
      <c r="GU126" s="535"/>
      <c r="GV126" s="535"/>
      <c r="GW126" s="535"/>
      <c r="GX126" s="535"/>
      <c r="GY126" s="535"/>
      <c r="GZ126" s="535"/>
      <c r="HA126" s="535"/>
      <c r="HB126" s="535"/>
      <c r="HC126" s="535"/>
      <c r="HD126" s="535"/>
      <c r="HE126" s="535"/>
      <c r="HF126" s="535"/>
      <c r="HG126" s="535"/>
      <c r="HH126" s="535"/>
      <c r="HI126" s="535"/>
      <c r="HJ126" s="535"/>
      <c r="HK126" s="535"/>
      <c r="HL126" s="535"/>
      <c r="HM126" s="535"/>
      <c r="HN126" s="535"/>
      <c r="HO126" s="535"/>
      <c r="HP126" s="535"/>
      <c r="HQ126" s="535"/>
      <c r="HR126" s="598"/>
      <c r="HS126" s="598"/>
      <c r="HT126" s="598"/>
      <c r="HU126" s="598"/>
      <c r="HV126" s="598"/>
      <c r="HW126" s="598"/>
      <c r="HX126" s="598"/>
      <c r="HY126" s="598"/>
      <c r="HZ126" s="598"/>
      <c r="IA126" s="598"/>
      <c r="IB126" s="598"/>
      <c r="IC126" s="598"/>
      <c r="ID126" s="598"/>
      <c r="IE126" s="598"/>
      <c r="IF126" s="598"/>
      <c r="IG126" s="598"/>
    </row>
    <row r="127" spans="2:241" s="5" customFormat="1" ht="15" customHeight="1" x14ac:dyDescent="0.25">
      <c r="B127" s="535"/>
      <c r="C127" s="535"/>
      <c r="D127" s="535"/>
      <c r="E127" s="535"/>
      <c r="F127" s="535"/>
      <c r="G127" s="535"/>
      <c r="H127" s="535"/>
      <c r="I127" s="535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  <c r="AO127" s="583"/>
      <c r="AP127" s="583"/>
      <c r="AQ127" s="583"/>
      <c r="AR127" s="583"/>
      <c r="AS127" s="583"/>
      <c r="AT127" s="583"/>
      <c r="AU127" s="583"/>
      <c r="AV127" s="583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  <c r="CJ127" s="583"/>
      <c r="CK127" s="583"/>
      <c r="CL127" s="583"/>
      <c r="CM127" s="583"/>
      <c r="CN127" s="583"/>
      <c r="CO127" s="583"/>
      <c r="CP127" s="583"/>
      <c r="CQ127" s="583"/>
      <c r="CR127" s="583"/>
      <c r="CS127" s="583"/>
      <c r="CT127" s="583"/>
      <c r="CU127" s="583"/>
      <c r="CV127" s="583"/>
      <c r="CW127" s="583"/>
      <c r="CX127" s="583"/>
      <c r="CY127" s="583"/>
      <c r="CZ127" s="583"/>
      <c r="DA127" s="583"/>
      <c r="DB127" s="583"/>
      <c r="DC127" s="583"/>
      <c r="DD127" s="583"/>
      <c r="DE127" s="583"/>
      <c r="DF127" s="583"/>
      <c r="DG127" s="583"/>
      <c r="DH127" s="583"/>
      <c r="DI127" s="583"/>
      <c r="DJ127" s="583"/>
      <c r="DK127" s="583"/>
      <c r="DL127" s="583"/>
      <c r="DM127" s="583"/>
      <c r="DN127" s="583"/>
      <c r="DO127" s="583"/>
      <c r="DP127" s="583"/>
      <c r="DQ127" s="583"/>
      <c r="DR127" s="583"/>
      <c r="DS127" s="583"/>
      <c r="DT127" s="583"/>
      <c r="DU127" s="583"/>
      <c r="DV127" s="583"/>
      <c r="DW127" s="583"/>
      <c r="DX127" s="583"/>
      <c r="DY127" s="583"/>
      <c r="DZ127" s="583"/>
      <c r="EA127" s="583"/>
      <c r="EB127" s="583"/>
      <c r="EC127" s="583"/>
      <c r="ED127" s="583"/>
      <c r="EE127" s="583"/>
      <c r="EF127" s="583"/>
      <c r="EG127" s="583"/>
      <c r="EH127" s="535"/>
      <c r="EI127" s="535"/>
      <c r="EJ127" s="535"/>
      <c r="EK127" s="535"/>
      <c r="EL127" s="535"/>
      <c r="EM127" s="535"/>
      <c r="EN127" s="535"/>
      <c r="EO127" s="535"/>
      <c r="EP127" s="535"/>
      <c r="EQ127" s="535"/>
      <c r="ER127" s="535"/>
      <c r="ES127" s="535"/>
      <c r="ET127" s="535"/>
      <c r="EU127" s="535"/>
      <c r="EV127" s="535"/>
      <c r="EW127" s="535"/>
      <c r="EX127" s="535"/>
      <c r="EY127" s="535"/>
      <c r="EZ127" s="535"/>
      <c r="FA127" s="535"/>
      <c r="FB127" s="535"/>
      <c r="FC127" s="535"/>
      <c r="FD127" s="535"/>
      <c r="FE127" s="535"/>
      <c r="FF127" s="535"/>
      <c r="FG127" s="535"/>
      <c r="FH127" s="535"/>
      <c r="FI127" s="535"/>
      <c r="FJ127" s="535"/>
      <c r="FK127" s="535"/>
      <c r="FL127" s="535"/>
      <c r="FM127" s="535"/>
      <c r="FN127" s="535"/>
      <c r="FO127" s="535"/>
      <c r="FP127" s="535"/>
      <c r="FQ127" s="535"/>
      <c r="FR127" s="535"/>
      <c r="FS127" s="535"/>
      <c r="FT127" s="535"/>
      <c r="FU127" s="535"/>
      <c r="FV127" s="535"/>
      <c r="FW127" s="535"/>
      <c r="FX127" s="535"/>
      <c r="FY127" s="535"/>
      <c r="FZ127" s="535"/>
      <c r="GA127" s="535"/>
      <c r="GB127" s="535"/>
      <c r="GC127" s="535"/>
      <c r="GD127" s="535"/>
      <c r="GE127" s="535"/>
      <c r="GF127" s="535"/>
      <c r="GG127" s="535"/>
      <c r="GH127" s="535"/>
      <c r="GI127" s="535"/>
      <c r="GJ127" s="535"/>
      <c r="GK127" s="535"/>
      <c r="GL127" s="535"/>
      <c r="GM127" s="535"/>
      <c r="GN127" s="535"/>
      <c r="GO127" s="535"/>
      <c r="GP127" s="535"/>
      <c r="GQ127" s="535"/>
      <c r="GR127" s="535"/>
      <c r="GS127" s="535"/>
      <c r="GT127" s="535"/>
      <c r="GU127" s="535"/>
      <c r="GV127" s="535"/>
      <c r="GW127" s="535"/>
      <c r="GX127" s="535"/>
      <c r="GY127" s="535"/>
      <c r="GZ127" s="535"/>
      <c r="HA127" s="535"/>
      <c r="HB127" s="535"/>
      <c r="HC127" s="535"/>
      <c r="HD127" s="535"/>
      <c r="HE127" s="535"/>
      <c r="HF127" s="535"/>
      <c r="HG127" s="535"/>
      <c r="HH127" s="535"/>
      <c r="HI127" s="535"/>
      <c r="HJ127" s="535"/>
      <c r="HK127" s="535"/>
      <c r="HL127" s="535"/>
      <c r="HM127" s="535"/>
      <c r="HN127" s="535"/>
      <c r="HO127" s="535"/>
      <c r="HP127" s="535"/>
      <c r="HQ127" s="535"/>
      <c r="HR127" s="598"/>
      <c r="HS127" s="598"/>
      <c r="HT127" s="598"/>
      <c r="HU127" s="598"/>
      <c r="HV127" s="598"/>
      <c r="HW127" s="598"/>
      <c r="HX127" s="598"/>
      <c r="HY127" s="598"/>
      <c r="HZ127" s="598"/>
      <c r="IA127" s="598"/>
      <c r="IB127" s="598"/>
      <c r="IC127" s="598"/>
      <c r="ID127" s="598"/>
      <c r="IE127" s="598"/>
      <c r="IF127" s="598"/>
      <c r="IG127" s="598"/>
    </row>
    <row r="128" spans="2:241" s="5" customFormat="1" ht="15" customHeight="1" x14ac:dyDescent="0.25">
      <c r="B128" s="535"/>
      <c r="C128" s="535"/>
      <c r="D128" s="535"/>
      <c r="E128" s="535"/>
      <c r="F128" s="535"/>
      <c r="G128" s="535"/>
      <c r="H128" s="535"/>
      <c r="I128" s="535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  <c r="AO128" s="583"/>
      <c r="AP128" s="583"/>
      <c r="AQ128" s="583"/>
      <c r="AR128" s="583"/>
      <c r="AS128" s="583"/>
      <c r="AT128" s="583"/>
      <c r="AU128" s="583"/>
      <c r="AV128" s="583"/>
      <c r="AW128" s="583"/>
      <c r="AX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  <c r="CJ128" s="583"/>
      <c r="CK128" s="583"/>
      <c r="CL128" s="583"/>
      <c r="CM128" s="583"/>
      <c r="CN128" s="583"/>
      <c r="CO128" s="583"/>
      <c r="CP128" s="583"/>
      <c r="CQ128" s="583"/>
      <c r="CR128" s="583"/>
      <c r="CS128" s="583"/>
      <c r="CT128" s="583"/>
      <c r="CU128" s="583"/>
      <c r="CV128" s="583"/>
      <c r="CW128" s="583"/>
      <c r="CX128" s="583"/>
      <c r="CY128" s="583"/>
      <c r="CZ128" s="583"/>
      <c r="DA128" s="583"/>
      <c r="DB128" s="583"/>
      <c r="DC128" s="583"/>
      <c r="DD128" s="583"/>
      <c r="DE128" s="583"/>
      <c r="DF128" s="583"/>
      <c r="DG128" s="583"/>
      <c r="DH128" s="583"/>
      <c r="DI128" s="583"/>
      <c r="DJ128" s="583"/>
      <c r="DK128" s="583"/>
      <c r="DL128" s="583"/>
      <c r="DM128" s="583"/>
      <c r="DN128" s="583"/>
      <c r="DO128" s="583"/>
      <c r="DP128" s="583"/>
      <c r="DQ128" s="583"/>
      <c r="DR128" s="583"/>
      <c r="DS128" s="583"/>
      <c r="DT128" s="583"/>
      <c r="DU128" s="583"/>
      <c r="DV128" s="583"/>
      <c r="DW128" s="583"/>
      <c r="DX128" s="583"/>
      <c r="DY128" s="583"/>
      <c r="DZ128" s="583"/>
      <c r="EA128" s="583"/>
      <c r="EB128" s="583"/>
      <c r="EC128" s="583"/>
      <c r="ED128" s="583"/>
      <c r="EE128" s="583"/>
      <c r="EF128" s="583"/>
      <c r="EG128" s="583"/>
      <c r="EH128" s="535"/>
      <c r="EI128" s="535"/>
      <c r="EJ128" s="535"/>
      <c r="EK128" s="535"/>
      <c r="EL128" s="535"/>
      <c r="EM128" s="535"/>
      <c r="EN128" s="535"/>
      <c r="EO128" s="535"/>
      <c r="EP128" s="535"/>
      <c r="EQ128" s="535"/>
      <c r="ER128" s="535"/>
      <c r="ES128" s="535"/>
      <c r="ET128" s="535"/>
      <c r="EU128" s="535"/>
      <c r="EV128" s="535"/>
      <c r="EW128" s="535"/>
      <c r="EX128" s="535"/>
      <c r="EY128" s="535"/>
      <c r="EZ128" s="535"/>
      <c r="FA128" s="535"/>
      <c r="FB128" s="535"/>
      <c r="FC128" s="535"/>
      <c r="FD128" s="535"/>
      <c r="FE128" s="535"/>
      <c r="FF128" s="535"/>
      <c r="FG128" s="535"/>
      <c r="FH128" s="535"/>
      <c r="FI128" s="535"/>
      <c r="FJ128" s="535"/>
      <c r="FK128" s="535"/>
      <c r="FL128" s="535"/>
      <c r="FM128" s="535"/>
      <c r="FN128" s="535"/>
      <c r="FO128" s="535"/>
      <c r="FP128" s="535"/>
      <c r="FQ128" s="535"/>
      <c r="FR128" s="535"/>
      <c r="FS128" s="535"/>
      <c r="FT128" s="535"/>
      <c r="FU128" s="535"/>
      <c r="FV128" s="535"/>
      <c r="FW128" s="535"/>
      <c r="FX128" s="535"/>
      <c r="FY128" s="535"/>
      <c r="FZ128" s="535"/>
      <c r="GA128" s="535"/>
      <c r="GB128" s="535"/>
      <c r="GC128" s="535"/>
      <c r="GD128" s="535"/>
      <c r="GE128" s="535"/>
      <c r="GF128" s="535"/>
      <c r="GG128" s="535"/>
      <c r="GH128" s="535"/>
      <c r="GI128" s="535"/>
      <c r="GJ128" s="535"/>
      <c r="GK128" s="535"/>
      <c r="GL128" s="535"/>
      <c r="GM128" s="535"/>
      <c r="GN128" s="535"/>
      <c r="GO128" s="535"/>
      <c r="GP128" s="535"/>
      <c r="GQ128" s="535"/>
      <c r="GR128" s="535"/>
      <c r="GS128" s="535"/>
      <c r="GT128" s="535"/>
      <c r="GU128" s="535"/>
      <c r="GV128" s="535"/>
      <c r="GW128" s="535"/>
      <c r="GX128" s="535"/>
      <c r="GY128" s="535"/>
      <c r="GZ128" s="535"/>
      <c r="HA128" s="535"/>
      <c r="HB128" s="535"/>
      <c r="HC128" s="535"/>
      <c r="HD128" s="535"/>
      <c r="HE128" s="535"/>
      <c r="HF128" s="535"/>
      <c r="HG128" s="535"/>
      <c r="HH128" s="535"/>
      <c r="HI128" s="535"/>
      <c r="HJ128" s="535"/>
      <c r="HK128" s="535"/>
      <c r="HL128" s="535"/>
      <c r="HM128" s="535"/>
      <c r="HN128" s="535"/>
      <c r="HO128" s="535"/>
      <c r="HP128" s="535"/>
      <c r="HQ128" s="535"/>
      <c r="HR128" s="598"/>
      <c r="HS128" s="598"/>
      <c r="HT128" s="598"/>
      <c r="HU128" s="598"/>
      <c r="HV128" s="598"/>
      <c r="HW128" s="598"/>
      <c r="HX128" s="598"/>
      <c r="HY128" s="598"/>
      <c r="HZ128" s="598"/>
      <c r="IA128" s="598"/>
      <c r="IB128" s="598"/>
      <c r="IC128" s="598"/>
      <c r="ID128" s="598"/>
      <c r="IE128" s="598"/>
      <c r="IF128" s="598"/>
      <c r="IG128" s="598"/>
    </row>
    <row r="129" spans="2:241" s="5" customFormat="1" ht="15" customHeight="1" x14ac:dyDescent="0.25">
      <c r="B129" s="535"/>
      <c r="C129" s="535"/>
      <c r="D129" s="535"/>
      <c r="E129" s="535"/>
      <c r="F129" s="535"/>
      <c r="G129" s="535"/>
      <c r="H129" s="535"/>
      <c r="I129" s="535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  <c r="AO129" s="583"/>
      <c r="AP129" s="583"/>
      <c r="AQ129" s="583"/>
      <c r="AR129" s="583"/>
      <c r="AS129" s="583"/>
      <c r="AT129" s="583"/>
      <c r="AU129" s="583"/>
      <c r="AV129" s="583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  <c r="CJ129" s="583"/>
      <c r="CK129" s="583"/>
      <c r="CL129" s="583"/>
      <c r="CM129" s="583"/>
      <c r="CN129" s="583"/>
      <c r="CO129" s="583"/>
      <c r="CP129" s="583"/>
      <c r="CQ129" s="583"/>
      <c r="CR129" s="583"/>
      <c r="CS129" s="583"/>
      <c r="CT129" s="583"/>
      <c r="CU129" s="583"/>
      <c r="CV129" s="583"/>
      <c r="CW129" s="583"/>
      <c r="CX129" s="583"/>
      <c r="CY129" s="583"/>
      <c r="CZ129" s="583"/>
      <c r="DA129" s="583"/>
      <c r="DB129" s="583"/>
      <c r="DC129" s="583"/>
      <c r="DD129" s="583"/>
      <c r="DE129" s="583"/>
      <c r="DF129" s="583"/>
      <c r="DG129" s="583"/>
      <c r="DH129" s="583"/>
      <c r="DI129" s="583"/>
      <c r="DJ129" s="583"/>
      <c r="DK129" s="583"/>
      <c r="DL129" s="583"/>
      <c r="DM129" s="583"/>
      <c r="DN129" s="583"/>
      <c r="DO129" s="583"/>
      <c r="DP129" s="583"/>
      <c r="DQ129" s="583"/>
      <c r="DR129" s="583"/>
      <c r="DS129" s="583"/>
      <c r="DT129" s="583"/>
      <c r="DU129" s="583"/>
      <c r="DV129" s="583"/>
      <c r="DW129" s="583"/>
      <c r="DX129" s="583"/>
      <c r="DY129" s="583"/>
      <c r="DZ129" s="583"/>
      <c r="EA129" s="583"/>
      <c r="EB129" s="583"/>
      <c r="EC129" s="583"/>
      <c r="ED129" s="583"/>
      <c r="EE129" s="583"/>
      <c r="EF129" s="583"/>
      <c r="EG129" s="583"/>
      <c r="EH129" s="535"/>
      <c r="EI129" s="535"/>
      <c r="EJ129" s="535"/>
      <c r="EK129" s="535"/>
      <c r="EL129" s="535"/>
      <c r="EM129" s="535"/>
      <c r="EN129" s="535"/>
      <c r="EO129" s="535"/>
      <c r="EP129" s="535"/>
      <c r="EQ129" s="535"/>
      <c r="ER129" s="535"/>
      <c r="ES129" s="535"/>
      <c r="ET129" s="535"/>
      <c r="EU129" s="535"/>
      <c r="EV129" s="535"/>
      <c r="EW129" s="535"/>
      <c r="EX129" s="535"/>
      <c r="EY129" s="535"/>
      <c r="EZ129" s="535"/>
      <c r="FA129" s="535"/>
      <c r="FB129" s="535"/>
      <c r="FC129" s="535"/>
      <c r="FD129" s="535"/>
      <c r="FE129" s="535"/>
      <c r="FF129" s="535"/>
      <c r="FG129" s="535"/>
      <c r="FH129" s="535"/>
      <c r="FI129" s="535"/>
      <c r="FJ129" s="535"/>
      <c r="FK129" s="535"/>
      <c r="FL129" s="535"/>
      <c r="FM129" s="535"/>
      <c r="FN129" s="535"/>
      <c r="FO129" s="535"/>
      <c r="FP129" s="535"/>
      <c r="FQ129" s="535"/>
      <c r="FR129" s="535"/>
      <c r="FS129" s="535"/>
      <c r="FT129" s="535"/>
      <c r="FU129" s="535"/>
      <c r="FV129" s="535"/>
      <c r="FW129" s="535"/>
      <c r="FX129" s="535"/>
      <c r="FY129" s="535"/>
      <c r="FZ129" s="535"/>
      <c r="GA129" s="535"/>
      <c r="GB129" s="535"/>
      <c r="GC129" s="535"/>
      <c r="GD129" s="535"/>
      <c r="GE129" s="535"/>
      <c r="GF129" s="535"/>
      <c r="GG129" s="535"/>
      <c r="GH129" s="535"/>
      <c r="GI129" s="535"/>
      <c r="GJ129" s="535"/>
      <c r="GK129" s="535"/>
      <c r="GL129" s="535"/>
      <c r="GM129" s="535"/>
      <c r="GN129" s="535"/>
      <c r="GO129" s="535"/>
      <c r="GP129" s="535"/>
      <c r="GQ129" s="535"/>
      <c r="GR129" s="535"/>
      <c r="GS129" s="535"/>
      <c r="GT129" s="535"/>
      <c r="GU129" s="535"/>
      <c r="GV129" s="535"/>
      <c r="GW129" s="535"/>
      <c r="GX129" s="535"/>
      <c r="GY129" s="535"/>
      <c r="GZ129" s="535"/>
      <c r="HA129" s="535"/>
      <c r="HB129" s="535"/>
      <c r="HC129" s="535"/>
      <c r="HD129" s="535"/>
      <c r="HE129" s="535"/>
      <c r="HF129" s="535"/>
      <c r="HG129" s="535"/>
      <c r="HH129" s="535"/>
      <c r="HI129" s="535"/>
      <c r="HJ129" s="535"/>
      <c r="HK129" s="535"/>
      <c r="HL129" s="535"/>
      <c r="HM129" s="535"/>
      <c r="HN129" s="535"/>
      <c r="HO129" s="535"/>
      <c r="HP129" s="535"/>
      <c r="HQ129" s="535"/>
      <c r="HR129" s="598"/>
      <c r="HS129" s="598"/>
      <c r="HT129" s="598"/>
      <c r="HU129" s="598"/>
      <c r="HV129" s="598"/>
      <c r="HW129" s="598"/>
      <c r="HX129" s="598"/>
      <c r="HY129" s="598"/>
      <c r="HZ129" s="598"/>
      <c r="IA129" s="598"/>
      <c r="IB129" s="598"/>
      <c r="IC129" s="598"/>
      <c r="ID129" s="598"/>
      <c r="IE129" s="598"/>
      <c r="IF129" s="598"/>
      <c r="IG129" s="598"/>
    </row>
    <row r="130" spans="2:241" s="5" customFormat="1" ht="15" customHeight="1" x14ac:dyDescent="0.25">
      <c r="B130" s="535"/>
      <c r="C130" s="535"/>
      <c r="D130" s="535"/>
      <c r="E130" s="535"/>
      <c r="F130" s="535"/>
      <c r="G130" s="535"/>
      <c r="H130" s="535"/>
      <c r="I130" s="535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  <c r="AO130" s="583"/>
      <c r="AP130" s="583"/>
      <c r="AQ130" s="583"/>
      <c r="AR130" s="583"/>
      <c r="AS130" s="583"/>
      <c r="AT130" s="583"/>
      <c r="AU130" s="583"/>
      <c r="AV130" s="583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  <c r="CJ130" s="583"/>
      <c r="CK130" s="583"/>
      <c r="CL130" s="583"/>
      <c r="CM130" s="583"/>
      <c r="CN130" s="583"/>
      <c r="CO130" s="583"/>
      <c r="CP130" s="583"/>
      <c r="CQ130" s="583"/>
      <c r="CR130" s="583"/>
      <c r="CS130" s="583"/>
      <c r="CT130" s="583"/>
      <c r="CU130" s="583"/>
      <c r="CV130" s="583"/>
      <c r="CW130" s="583"/>
      <c r="CX130" s="583"/>
      <c r="CY130" s="583"/>
      <c r="CZ130" s="583"/>
      <c r="DA130" s="583"/>
      <c r="DB130" s="583"/>
      <c r="DC130" s="583"/>
      <c r="DD130" s="583"/>
      <c r="DE130" s="583"/>
      <c r="DF130" s="583"/>
      <c r="DG130" s="583"/>
      <c r="DH130" s="583"/>
      <c r="DI130" s="583"/>
      <c r="DJ130" s="583"/>
      <c r="DK130" s="583"/>
      <c r="DL130" s="583"/>
      <c r="DM130" s="583"/>
      <c r="DN130" s="583"/>
      <c r="DO130" s="583"/>
      <c r="DP130" s="583"/>
      <c r="DQ130" s="583"/>
      <c r="DR130" s="583"/>
      <c r="DS130" s="583"/>
      <c r="DT130" s="583"/>
      <c r="DU130" s="583"/>
      <c r="DV130" s="583"/>
      <c r="DW130" s="583"/>
      <c r="DX130" s="583"/>
      <c r="DY130" s="583"/>
      <c r="DZ130" s="583"/>
      <c r="EA130" s="583"/>
      <c r="EB130" s="583"/>
      <c r="EC130" s="583"/>
      <c r="ED130" s="583"/>
      <c r="EE130" s="583"/>
      <c r="EF130" s="583"/>
      <c r="EG130" s="583"/>
      <c r="EH130" s="535"/>
      <c r="EI130" s="535"/>
      <c r="EJ130" s="535"/>
      <c r="EK130" s="535"/>
      <c r="EL130" s="535"/>
      <c r="EM130" s="535"/>
      <c r="EN130" s="535"/>
      <c r="EO130" s="535"/>
      <c r="EP130" s="535"/>
      <c r="EQ130" s="535"/>
      <c r="ER130" s="535"/>
      <c r="ES130" s="535"/>
      <c r="ET130" s="535"/>
      <c r="EU130" s="535"/>
      <c r="EV130" s="535"/>
      <c r="EW130" s="535"/>
      <c r="EX130" s="535"/>
      <c r="EY130" s="535"/>
      <c r="EZ130" s="535"/>
      <c r="FA130" s="535"/>
      <c r="FB130" s="535"/>
      <c r="FC130" s="535"/>
      <c r="FD130" s="535"/>
      <c r="FE130" s="535"/>
      <c r="FF130" s="535"/>
      <c r="FG130" s="535"/>
      <c r="FH130" s="535"/>
      <c r="FI130" s="535"/>
      <c r="FJ130" s="535"/>
      <c r="FK130" s="535"/>
      <c r="FL130" s="535"/>
      <c r="FM130" s="535"/>
      <c r="FN130" s="535"/>
      <c r="FO130" s="535"/>
      <c r="FP130" s="535"/>
      <c r="FQ130" s="535"/>
      <c r="FR130" s="535"/>
      <c r="FS130" s="535"/>
      <c r="FT130" s="535"/>
      <c r="FU130" s="535"/>
      <c r="FV130" s="535"/>
      <c r="FW130" s="535"/>
      <c r="FX130" s="535"/>
      <c r="FY130" s="535"/>
      <c r="FZ130" s="535"/>
      <c r="GA130" s="535"/>
      <c r="GB130" s="535"/>
      <c r="GC130" s="535"/>
      <c r="GD130" s="535"/>
      <c r="GE130" s="535"/>
      <c r="GF130" s="535"/>
      <c r="GG130" s="535"/>
      <c r="GH130" s="535"/>
      <c r="GI130" s="535"/>
      <c r="GJ130" s="535"/>
      <c r="GK130" s="535"/>
      <c r="GL130" s="535"/>
      <c r="GM130" s="535"/>
      <c r="GN130" s="535"/>
      <c r="GO130" s="535"/>
      <c r="GP130" s="535"/>
      <c r="GQ130" s="535"/>
      <c r="GR130" s="535"/>
      <c r="GS130" s="535"/>
      <c r="GT130" s="535"/>
      <c r="GU130" s="535"/>
      <c r="GV130" s="535"/>
      <c r="GW130" s="535"/>
      <c r="GX130" s="535"/>
      <c r="GY130" s="535"/>
      <c r="GZ130" s="535"/>
      <c r="HA130" s="535"/>
      <c r="HB130" s="535"/>
      <c r="HC130" s="535"/>
      <c r="HD130" s="535"/>
      <c r="HE130" s="535"/>
      <c r="HF130" s="535"/>
      <c r="HG130" s="535"/>
      <c r="HH130" s="535"/>
      <c r="HI130" s="535"/>
      <c r="HJ130" s="535"/>
      <c r="HK130" s="535"/>
      <c r="HL130" s="535"/>
      <c r="HM130" s="535"/>
      <c r="HN130" s="535"/>
      <c r="HO130" s="535"/>
      <c r="HP130" s="535"/>
      <c r="HQ130" s="535"/>
      <c r="HR130" s="598"/>
      <c r="HS130" s="598"/>
      <c r="HT130" s="598"/>
      <c r="HU130" s="598"/>
      <c r="HV130" s="598"/>
      <c r="HW130" s="598"/>
      <c r="HX130" s="598"/>
      <c r="HY130" s="598"/>
      <c r="HZ130" s="598"/>
      <c r="IA130" s="598"/>
      <c r="IB130" s="598"/>
      <c r="IC130" s="598"/>
      <c r="ID130" s="598"/>
      <c r="IE130" s="598"/>
      <c r="IF130" s="598"/>
      <c r="IG130" s="598"/>
    </row>
    <row r="131" spans="2:241" s="5" customFormat="1" ht="15" customHeight="1" x14ac:dyDescent="0.25">
      <c r="B131" s="535"/>
      <c r="C131" s="535"/>
      <c r="D131" s="535"/>
      <c r="E131" s="535"/>
      <c r="F131" s="535"/>
      <c r="G131" s="535"/>
      <c r="H131" s="535"/>
      <c r="I131" s="535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  <c r="AO131" s="583"/>
      <c r="AP131" s="583"/>
      <c r="AQ131" s="583"/>
      <c r="AR131" s="583"/>
      <c r="AS131" s="583"/>
      <c r="AT131" s="583"/>
      <c r="AU131" s="583"/>
      <c r="AV131" s="583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  <c r="CJ131" s="583"/>
      <c r="CK131" s="583"/>
      <c r="CL131" s="583"/>
      <c r="CM131" s="583"/>
      <c r="CN131" s="583"/>
      <c r="CO131" s="583"/>
      <c r="CP131" s="583"/>
      <c r="CQ131" s="583"/>
      <c r="CR131" s="583"/>
      <c r="CS131" s="583"/>
      <c r="CT131" s="583"/>
      <c r="CU131" s="583"/>
      <c r="CV131" s="583"/>
      <c r="CW131" s="583"/>
      <c r="CX131" s="583"/>
      <c r="CY131" s="583"/>
      <c r="CZ131" s="583"/>
      <c r="DA131" s="583"/>
      <c r="DB131" s="583"/>
      <c r="DC131" s="583"/>
      <c r="DD131" s="583"/>
      <c r="DE131" s="583"/>
      <c r="DF131" s="583"/>
      <c r="DG131" s="583"/>
      <c r="DH131" s="583"/>
      <c r="DI131" s="583"/>
      <c r="DJ131" s="583"/>
      <c r="DK131" s="583"/>
      <c r="DL131" s="583"/>
      <c r="DM131" s="583"/>
      <c r="DN131" s="583"/>
      <c r="DO131" s="583"/>
      <c r="DP131" s="583"/>
      <c r="DQ131" s="583"/>
      <c r="DR131" s="583"/>
      <c r="DS131" s="583"/>
      <c r="DT131" s="583"/>
      <c r="DU131" s="583"/>
      <c r="DV131" s="583"/>
      <c r="DW131" s="583"/>
      <c r="DX131" s="583"/>
      <c r="DY131" s="583"/>
      <c r="DZ131" s="583"/>
      <c r="EA131" s="583"/>
      <c r="EB131" s="583"/>
      <c r="EC131" s="583"/>
      <c r="ED131" s="583"/>
      <c r="EE131" s="583"/>
      <c r="EF131" s="583"/>
      <c r="EG131" s="583"/>
      <c r="EH131" s="535"/>
      <c r="EI131" s="535"/>
      <c r="EJ131" s="535"/>
      <c r="EK131" s="535"/>
      <c r="EL131" s="535"/>
      <c r="EM131" s="535"/>
      <c r="EN131" s="535"/>
      <c r="EO131" s="535"/>
      <c r="EP131" s="535"/>
      <c r="EQ131" s="535"/>
      <c r="ER131" s="535"/>
      <c r="ES131" s="535"/>
      <c r="ET131" s="535"/>
      <c r="EU131" s="535"/>
      <c r="EV131" s="535"/>
      <c r="EW131" s="535"/>
      <c r="EX131" s="535"/>
      <c r="EY131" s="535"/>
      <c r="EZ131" s="535"/>
      <c r="FA131" s="535"/>
      <c r="FB131" s="535"/>
      <c r="FC131" s="535"/>
      <c r="FD131" s="535"/>
      <c r="FE131" s="535"/>
      <c r="FF131" s="535"/>
      <c r="FG131" s="535"/>
      <c r="FH131" s="535"/>
      <c r="FI131" s="535"/>
      <c r="FJ131" s="535"/>
      <c r="FK131" s="535"/>
      <c r="FL131" s="535"/>
      <c r="FM131" s="535"/>
      <c r="FN131" s="535"/>
      <c r="FO131" s="535"/>
      <c r="FP131" s="535"/>
      <c r="FQ131" s="535"/>
      <c r="FR131" s="535"/>
      <c r="FS131" s="535"/>
      <c r="FT131" s="535"/>
      <c r="FU131" s="535"/>
      <c r="FV131" s="535"/>
      <c r="FW131" s="535"/>
      <c r="FX131" s="535"/>
      <c r="FY131" s="535"/>
      <c r="FZ131" s="535"/>
      <c r="GA131" s="535"/>
      <c r="GB131" s="535"/>
      <c r="GC131" s="535"/>
      <c r="GD131" s="535"/>
      <c r="GE131" s="535"/>
      <c r="GF131" s="535"/>
      <c r="GG131" s="535"/>
      <c r="GH131" s="535"/>
      <c r="GI131" s="535"/>
      <c r="GJ131" s="535"/>
      <c r="GK131" s="535"/>
      <c r="GL131" s="535"/>
      <c r="GM131" s="535"/>
      <c r="GN131" s="535"/>
      <c r="GO131" s="535"/>
      <c r="GP131" s="535"/>
      <c r="GQ131" s="535"/>
      <c r="GR131" s="535"/>
      <c r="GS131" s="535"/>
      <c r="GT131" s="535"/>
      <c r="GU131" s="535"/>
      <c r="GV131" s="535"/>
      <c r="GW131" s="535"/>
      <c r="GX131" s="535"/>
      <c r="GY131" s="535"/>
      <c r="GZ131" s="535"/>
      <c r="HA131" s="535"/>
      <c r="HB131" s="535"/>
      <c r="HC131" s="535"/>
      <c r="HD131" s="535"/>
      <c r="HE131" s="535"/>
      <c r="HF131" s="535"/>
      <c r="HG131" s="535"/>
      <c r="HH131" s="535"/>
      <c r="HI131" s="535"/>
      <c r="HJ131" s="535"/>
      <c r="HK131" s="535"/>
      <c r="HL131" s="535"/>
      <c r="HM131" s="535"/>
      <c r="HN131" s="535"/>
      <c r="HO131" s="535"/>
      <c r="HP131" s="535"/>
      <c r="HQ131" s="535"/>
      <c r="HR131" s="598"/>
      <c r="HS131" s="598"/>
      <c r="HT131" s="598"/>
      <c r="HU131" s="598"/>
      <c r="HV131" s="598"/>
      <c r="HW131" s="598"/>
      <c r="HX131" s="598"/>
      <c r="HY131" s="598"/>
      <c r="HZ131" s="598"/>
      <c r="IA131" s="598"/>
      <c r="IB131" s="598"/>
      <c r="IC131" s="598"/>
      <c r="ID131" s="598"/>
      <c r="IE131" s="598"/>
      <c r="IF131" s="598"/>
      <c r="IG131" s="598"/>
    </row>
    <row r="132" spans="2:241" s="5" customFormat="1" ht="15" customHeight="1" x14ac:dyDescent="0.25">
      <c r="B132" s="535"/>
      <c r="C132" s="535"/>
      <c r="D132" s="535"/>
      <c r="E132" s="535"/>
      <c r="F132" s="535"/>
      <c r="G132" s="535"/>
      <c r="H132" s="535"/>
      <c r="I132" s="535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  <c r="AO132" s="583"/>
      <c r="AP132" s="583"/>
      <c r="AQ132" s="583"/>
      <c r="AR132" s="583"/>
      <c r="AS132" s="583"/>
      <c r="AT132" s="583"/>
      <c r="AU132" s="583"/>
      <c r="AV132" s="583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  <c r="CJ132" s="583"/>
      <c r="CK132" s="583"/>
      <c r="CL132" s="583"/>
      <c r="CM132" s="583"/>
      <c r="CN132" s="583"/>
      <c r="CO132" s="583"/>
      <c r="CP132" s="583"/>
      <c r="CQ132" s="583"/>
      <c r="CR132" s="583"/>
      <c r="CS132" s="583"/>
      <c r="CT132" s="583"/>
      <c r="CU132" s="583"/>
      <c r="CV132" s="583"/>
      <c r="CW132" s="583"/>
      <c r="CX132" s="583"/>
      <c r="CY132" s="583"/>
      <c r="CZ132" s="583"/>
      <c r="DA132" s="583"/>
      <c r="DB132" s="583"/>
      <c r="DC132" s="583"/>
      <c r="DD132" s="583"/>
      <c r="DE132" s="583"/>
      <c r="DF132" s="583"/>
      <c r="DG132" s="583"/>
      <c r="DH132" s="583"/>
      <c r="DI132" s="583"/>
      <c r="DJ132" s="583"/>
      <c r="DK132" s="583"/>
      <c r="DL132" s="583"/>
      <c r="DM132" s="583"/>
      <c r="DN132" s="583"/>
      <c r="DO132" s="583"/>
      <c r="DP132" s="583"/>
      <c r="DQ132" s="583"/>
      <c r="DR132" s="583"/>
      <c r="DS132" s="583"/>
      <c r="DT132" s="583"/>
      <c r="DU132" s="583"/>
      <c r="DV132" s="583"/>
      <c r="DW132" s="583"/>
      <c r="DX132" s="583"/>
      <c r="DY132" s="583"/>
      <c r="DZ132" s="583"/>
      <c r="EA132" s="583"/>
      <c r="EB132" s="583"/>
      <c r="EC132" s="583"/>
      <c r="ED132" s="583"/>
      <c r="EE132" s="583"/>
      <c r="EF132" s="583"/>
      <c r="EG132" s="583"/>
      <c r="EH132" s="535"/>
      <c r="EI132" s="535"/>
      <c r="EJ132" s="535"/>
      <c r="EK132" s="535"/>
      <c r="EL132" s="535"/>
      <c r="EM132" s="535"/>
      <c r="EN132" s="535"/>
      <c r="EO132" s="535"/>
      <c r="EP132" s="535"/>
      <c r="EQ132" s="535"/>
      <c r="ER132" s="535"/>
      <c r="ES132" s="535"/>
      <c r="ET132" s="535"/>
      <c r="EU132" s="535"/>
      <c r="EV132" s="535"/>
      <c r="EW132" s="535"/>
      <c r="EX132" s="535"/>
      <c r="EY132" s="535"/>
      <c r="EZ132" s="535"/>
      <c r="FA132" s="535"/>
      <c r="FB132" s="535"/>
      <c r="FC132" s="535"/>
      <c r="FD132" s="535"/>
      <c r="FE132" s="535"/>
      <c r="FF132" s="535"/>
      <c r="FG132" s="535"/>
      <c r="FH132" s="535"/>
      <c r="FI132" s="535"/>
      <c r="FJ132" s="535"/>
      <c r="FK132" s="535"/>
      <c r="FL132" s="535"/>
      <c r="FM132" s="535"/>
      <c r="FN132" s="535"/>
      <c r="FO132" s="535"/>
      <c r="FP132" s="535"/>
      <c r="FQ132" s="535"/>
      <c r="FR132" s="535"/>
      <c r="FS132" s="535"/>
      <c r="FT132" s="535"/>
      <c r="FU132" s="535"/>
      <c r="FV132" s="535"/>
      <c r="FW132" s="535"/>
      <c r="FX132" s="535"/>
      <c r="FY132" s="535"/>
      <c r="FZ132" s="535"/>
      <c r="GA132" s="535"/>
      <c r="GB132" s="535"/>
      <c r="GC132" s="535"/>
      <c r="GD132" s="535"/>
      <c r="GE132" s="535"/>
      <c r="GF132" s="535"/>
      <c r="GG132" s="535"/>
      <c r="GH132" s="535"/>
      <c r="GI132" s="535"/>
      <c r="GJ132" s="535"/>
      <c r="GK132" s="535"/>
      <c r="GL132" s="535"/>
      <c r="GM132" s="535"/>
      <c r="GN132" s="535"/>
      <c r="GO132" s="535"/>
      <c r="GP132" s="535"/>
      <c r="GQ132" s="535"/>
      <c r="GR132" s="535"/>
      <c r="GS132" s="535"/>
      <c r="GT132" s="535"/>
      <c r="GU132" s="535"/>
      <c r="GV132" s="535"/>
      <c r="GW132" s="535"/>
      <c r="GX132" s="535"/>
      <c r="GY132" s="535"/>
      <c r="GZ132" s="535"/>
      <c r="HA132" s="535"/>
      <c r="HB132" s="535"/>
      <c r="HC132" s="535"/>
      <c r="HD132" s="535"/>
      <c r="HE132" s="535"/>
      <c r="HF132" s="535"/>
      <c r="HG132" s="535"/>
      <c r="HH132" s="535"/>
      <c r="HI132" s="535"/>
      <c r="HJ132" s="535"/>
      <c r="HK132" s="535"/>
      <c r="HL132" s="535"/>
      <c r="HM132" s="535"/>
      <c r="HN132" s="535"/>
      <c r="HO132" s="535"/>
      <c r="HP132" s="535"/>
      <c r="HQ132" s="535"/>
      <c r="HR132" s="598"/>
      <c r="HS132" s="598"/>
      <c r="HT132" s="598"/>
      <c r="HU132" s="598"/>
      <c r="HV132" s="598"/>
      <c r="HW132" s="598"/>
      <c r="HX132" s="598"/>
      <c r="HY132" s="598"/>
      <c r="HZ132" s="598"/>
      <c r="IA132" s="598"/>
      <c r="IB132" s="598"/>
      <c r="IC132" s="598"/>
      <c r="ID132" s="598"/>
      <c r="IE132" s="598"/>
      <c r="IF132" s="598"/>
      <c r="IG132" s="598"/>
    </row>
    <row r="133" spans="2:241" s="5" customFormat="1" ht="15" customHeight="1" x14ac:dyDescent="0.25">
      <c r="B133" s="535"/>
      <c r="C133" s="535"/>
      <c r="D133" s="535"/>
      <c r="E133" s="535"/>
      <c r="F133" s="535"/>
      <c r="G133" s="535"/>
      <c r="H133" s="535"/>
      <c r="I133" s="535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  <c r="AO133" s="583"/>
      <c r="AP133" s="583"/>
      <c r="AQ133" s="583"/>
      <c r="AR133" s="583"/>
      <c r="AS133" s="583"/>
      <c r="AT133" s="583"/>
      <c r="AU133" s="583"/>
      <c r="AV133" s="583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  <c r="CJ133" s="583"/>
      <c r="CK133" s="583"/>
      <c r="CL133" s="583"/>
      <c r="CM133" s="583"/>
      <c r="CN133" s="583"/>
      <c r="CO133" s="583"/>
      <c r="CP133" s="583"/>
      <c r="CQ133" s="583"/>
      <c r="CR133" s="583"/>
      <c r="CS133" s="583"/>
      <c r="CT133" s="583"/>
      <c r="CU133" s="583"/>
      <c r="CV133" s="583"/>
      <c r="CW133" s="583"/>
      <c r="CX133" s="583"/>
      <c r="CY133" s="583"/>
      <c r="CZ133" s="583"/>
      <c r="DA133" s="583"/>
      <c r="DB133" s="583"/>
      <c r="DC133" s="583"/>
      <c r="DD133" s="583"/>
      <c r="DE133" s="583"/>
      <c r="DF133" s="583"/>
      <c r="DG133" s="583"/>
      <c r="DH133" s="583"/>
      <c r="DI133" s="583"/>
      <c r="DJ133" s="583"/>
      <c r="DK133" s="583"/>
      <c r="DL133" s="583"/>
      <c r="DM133" s="583"/>
      <c r="DN133" s="583"/>
      <c r="DO133" s="583"/>
      <c r="DP133" s="583"/>
      <c r="DQ133" s="583"/>
      <c r="DR133" s="583"/>
      <c r="DS133" s="583"/>
      <c r="DT133" s="583"/>
      <c r="DU133" s="583"/>
      <c r="DV133" s="583"/>
      <c r="DW133" s="583"/>
      <c r="DX133" s="583"/>
      <c r="DY133" s="583"/>
      <c r="DZ133" s="583"/>
      <c r="EA133" s="583"/>
      <c r="EB133" s="583"/>
      <c r="EC133" s="583"/>
      <c r="ED133" s="583"/>
      <c r="EE133" s="583"/>
      <c r="EF133" s="583"/>
      <c r="EG133" s="583"/>
      <c r="EH133" s="535"/>
      <c r="EI133" s="535"/>
      <c r="EJ133" s="535"/>
      <c r="EK133" s="535"/>
      <c r="EL133" s="535"/>
      <c r="EM133" s="535"/>
      <c r="EN133" s="535"/>
      <c r="EO133" s="535"/>
      <c r="EP133" s="535"/>
      <c r="EQ133" s="535"/>
      <c r="ER133" s="535"/>
      <c r="ES133" s="535"/>
      <c r="ET133" s="535"/>
      <c r="EU133" s="535"/>
      <c r="EV133" s="535"/>
      <c r="EW133" s="535"/>
      <c r="EX133" s="535"/>
      <c r="EY133" s="535"/>
      <c r="EZ133" s="535"/>
      <c r="FA133" s="535"/>
      <c r="FB133" s="535"/>
      <c r="FC133" s="535"/>
      <c r="FD133" s="535"/>
      <c r="FE133" s="535"/>
      <c r="FF133" s="535"/>
      <c r="FG133" s="535"/>
      <c r="FH133" s="535"/>
      <c r="FI133" s="535"/>
      <c r="FJ133" s="535"/>
      <c r="FK133" s="535"/>
      <c r="FL133" s="535"/>
      <c r="FM133" s="535"/>
      <c r="FN133" s="535"/>
      <c r="FO133" s="535"/>
      <c r="FP133" s="535"/>
      <c r="FQ133" s="535"/>
      <c r="FR133" s="535"/>
      <c r="FS133" s="535"/>
      <c r="FT133" s="535"/>
      <c r="FU133" s="535"/>
      <c r="FV133" s="535"/>
      <c r="FW133" s="535"/>
      <c r="FX133" s="535"/>
      <c r="FY133" s="535"/>
      <c r="FZ133" s="535"/>
      <c r="GA133" s="535"/>
      <c r="GB133" s="535"/>
      <c r="GC133" s="535"/>
      <c r="GD133" s="535"/>
      <c r="GE133" s="535"/>
      <c r="GF133" s="535"/>
      <c r="GG133" s="535"/>
      <c r="GH133" s="535"/>
      <c r="GI133" s="535"/>
      <c r="GJ133" s="535"/>
      <c r="GK133" s="535"/>
      <c r="GL133" s="535"/>
      <c r="GM133" s="535"/>
      <c r="GN133" s="535"/>
      <c r="GO133" s="535"/>
      <c r="GP133" s="535"/>
      <c r="GQ133" s="535"/>
      <c r="GR133" s="535"/>
      <c r="GS133" s="535"/>
      <c r="GT133" s="535"/>
      <c r="GU133" s="535"/>
      <c r="GV133" s="535"/>
      <c r="GW133" s="535"/>
      <c r="GX133" s="535"/>
      <c r="GY133" s="535"/>
      <c r="GZ133" s="535"/>
      <c r="HA133" s="535"/>
      <c r="HB133" s="535"/>
      <c r="HC133" s="535"/>
      <c r="HD133" s="535"/>
      <c r="HE133" s="535"/>
      <c r="HF133" s="535"/>
      <c r="HG133" s="535"/>
      <c r="HH133" s="535"/>
      <c r="HI133" s="535"/>
      <c r="HJ133" s="535"/>
      <c r="HK133" s="535"/>
      <c r="HL133" s="535"/>
      <c r="HM133" s="535"/>
      <c r="HN133" s="535"/>
      <c r="HO133" s="535"/>
      <c r="HP133" s="535"/>
      <c r="HQ133" s="535"/>
      <c r="HR133" s="598"/>
      <c r="HS133" s="598"/>
      <c r="HT133" s="598"/>
      <c r="HU133" s="598"/>
      <c r="HV133" s="598"/>
      <c r="HW133" s="598"/>
      <c r="HX133" s="598"/>
      <c r="HY133" s="598"/>
      <c r="HZ133" s="598"/>
      <c r="IA133" s="598"/>
      <c r="IB133" s="598"/>
      <c r="IC133" s="598"/>
      <c r="ID133" s="598"/>
      <c r="IE133" s="598"/>
      <c r="IF133" s="598"/>
      <c r="IG133" s="598"/>
    </row>
    <row r="134" spans="2:241" s="5" customFormat="1" ht="15" customHeight="1" x14ac:dyDescent="0.25">
      <c r="B134" s="535"/>
      <c r="C134" s="535"/>
      <c r="D134" s="535"/>
      <c r="E134" s="535"/>
      <c r="F134" s="535"/>
      <c r="G134" s="535"/>
      <c r="H134" s="535"/>
      <c r="I134" s="535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  <c r="AO134" s="583"/>
      <c r="AP134" s="583"/>
      <c r="AQ134" s="583"/>
      <c r="AR134" s="583"/>
      <c r="AS134" s="583"/>
      <c r="AT134" s="583"/>
      <c r="AU134" s="583"/>
      <c r="AV134" s="583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  <c r="CJ134" s="583"/>
      <c r="CK134" s="583"/>
      <c r="CL134" s="583"/>
      <c r="CM134" s="583"/>
      <c r="CN134" s="583"/>
      <c r="CO134" s="583"/>
      <c r="CP134" s="583"/>
      <c r="CQ134" s="583"/>
      <c r="CR134" s="583"/>
      <c r="CS134" s="583"/>
      <c r="CT134" s="583"/>
      <c r="CU134" s="583"/>
      <c r="CV134" s="583"/>
      <c r="CW134" s="583"/>
      <c r="CX134" s="583"/>
      <c r="CY134" s="583"/>
      <c r="CZ134" s="583"/>
      <c r="DA134" s="583"/>
      <c r="DB134" s="583"/>
      <c r="DC134" s="583"/>
      <c r="DD134" s="583"/>
      <c r="DE134" s="583"/>
      <c r="DF134" s="583"/>
      <c r="DG134" s="583"/>
      <c r="DH134" s="583"/>
      <c r="DI134" s="583"/>
      <c r="DJ134" s="583"/>
      <c r="DK134" s="583"/>
      <c r="DL134" s="583"/>
      <c r="DM134" s="583"/>
      <c r="DN134" s="583"/>
      <c r="DO134" s="583"/>
      <c r="DP134" s="583"/>
      <c r="DQ134" s="583"/>
      <c r="DR134" s="583"/>
      <c r="DS134" s="583"/>
      <c r="DT134" s="583"/>
      <c r="DU134" s="583"/>
      <c r="DV134" s="583"/>
      <c r="DW134" s="583"/>
      <c r="DX134" s="583"/>
      <c r="DY134" s="583"/>
      <c r="DZ134" s="583"/>
      <c r="EA134" s="583"/>
      <c r="EB134" s="583"/>
      <c r="EC134" s="583"/>
      <c r="ED134" s="583"/>
      <c r="EE134" s="583"/>
      <c r="EF134" s="583"/>
      <c r="EG134" s="583"/>
      <c r="EH134" s="535"/>
      <c r="EI134" s="535"/>
      <c r="EJ134" s="535"/>
      <c r="EK134" s="535"/>
      <c r="EL134" s="535"/>
      <c r="EM134" s="535"/>
      <c r="EN134" s="535"/>
      <c r="EO134" s="535"/>
      <c r="EP134" s="535"/>
      <c r="EQ134" s="535"/>
      <c r="ER134" s="535"/>
      <c r="ES134" s="535"/>
      <c r="ET134" s="535"/>
      <c r="EU134" s="535"/>
      <c r="EV134" s="535"/>
      <c r="EW134" s="535"/>
      <c r="EX134" s="535"/>
      <c r="EY134" s="535"/>
      <c r="EZ134" s="535"/>
      <c r="FA134" s="535"/>
      <c r="FB134" s="535"/>
      <c r="FC134" s="535"/>
      <c r="FD134" s="535"/>
      <c r="FE134" s="535"/>
      <c r="FF134" s="535"/>
      <c r="FG134" s="535"/>
      <c r="FH134" s="535"/>
      <c r="FI134" s="535"/>
      <c r="FJ134" s="535"/>
      <c r="FK134" s="535"/>
      <c r="FL134" s="535"/>
      <c r="FM134" s="535"/>
      <c r="FN134" s="535"/>
      <c r="FO134" s="535"/>
      <c r="FP134" s="535"/>
      <c r="FQ134" s="535"/>
      <c r="FR134" s="535"/>
      <c r="FS134" s="535"/>
      <c r="FT134" s="535"/>
      <c r="FU134" s="535"/>
      <c r="FV134" s="535"/>
      <c r="FW134" s="535"/>
      <c r="FX134" s="535"/>
      <c r="FY134" s="535"/>
      <c r="FZ134" s="535"/>
      <c r="GA134" s="535"/>
      <c r="GB134" s="535"/>
      <c r="GC134" s="535"/>
      <c r="GD134" s="535"/>
      <c r="GE134" s="535"/>
      <c r="GF134" s="535"/>
      <c r="GG134" s="535"/>
      <c r="GH134" s="535"/>
      <c r="GI134" s="535"/>
      <c r="GJ134" s="535"/>
      <c r="GK134" s="535"/>
      <c r="GL134" s="535"/>
      <c r="GM134" s="535"/>
      <c r="GN134" s="535"/>
      <c r="GO134" s="535"/>
      <c r="GP134" s="535"/>
      <c r="GQ134" s="535"/>
      <c r="GR134" s="535"/>
      <c r="GS134" s="535"/>
      <c r="GT134" s="535"/>
      <c r="GU134" s="535"/>
      <c r="GV134" s="535"/>
      <c r="GW134" s="535"/>
      <c r="GX134" s="535"/>
      <c r="GY134" s="535"/>
      <c r="GZ134" s="535"/>
      <c r="HA134" s="535"/>
      <c r="HB134" s="535"/>
      <c r="HC134" s="535"/>
      <c r="HD134" s="535"/>
      <c r="HE134" s="535"/>
      <c r="HF134" s="535"/>
      <c r="HG134" s="535"/>
      <c r="HH134" s="535"/>
      <c r="HI134" s="535"/>
      <c r="HJ134" s="535"/>
      <c r="HK134" s="535"/>
      <c r="HL134" s="535"/>
      <c r="HM134" s="535"/>
      <c r="HN134" s="535"/>
      <c r="HO134" s="535"/>
      <c r="HP134" s="535"/>
      <c r="HQ134" s="535"/>
      <c r="HR134" s="598"/>
      <c r="HS134" s="598"/>
      <c r="HT134" s="598"/>
      <c r="HU134" s="598"/>
      <c r="HV134" s="598"/>
      <c r="HW134" s="598"/>
      <c r="HX134" s="598"/>
      <c r="HY134" s="598"/>
      <c r="HZ134" s="598"/>
      <c r="IA134" s="598"/>
      <c r="IB134" s="598"/>
      <c r="IC134" s="598"/>
      <c r="ID134" s="598"/>
      <c r="IE134" s="598"/>
      <c r="IF134" s="598"/>
      <c r="IG134" s="598"/>
    </row>
    <row r="135" spans="2:241" s="5" customFormat="1" ht="15" customHeight="1" x14ac:dyDescent="0.25">
      <c r="B135" s="535"/>
      <c r="C135" s="535"/>
      <c r="D135" s="535"/>
      <c r="E135" s="535"/>
      <c r="F135" s="535"/>
      <c r="G135" s="535"/>
      <c r="H135" s="535"/>
      <c r="I135" s="535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  <c r="AO135" s="583"/>
      <c r="AP135" s="583"/>
      <c r="AQ135" s="583"/>
      <c r="AR135" s="583"/>
      <c r="AS135" s="583"/>
      <c r="AT135" s="583"/>
      <c r="AU135" s="583"/>
      <c r="AV135" s="583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  <c r="CJ135" s="583"/>
      <c r="CK135" s="583"/>
      <c r="CL135" s="583"/>
      <c r="CM135" s="583"/>
      <c r="CN135" s="583"/>
      <c r="CO135" s="583"/>
      <c r="CP135" s="583"/>
      <c r="CQ135" s="583"/>
      <c r="CR135" s="583"/>
      <c r="CS135" s="583"/>
      <c r="CT135" s="583"/>
      <c r="CU135" s="583"/>
      <c r="CV135" s="583"/>
      <c r="CW135" s="583"/>
      <c r="CX135" s="583"/>
      <c r="CY135" s="583"/>
      <c r="CZ135" s="583"/>
      <c r="DA135" s="583"/>
      <c r="DB135" s="583"/>
      <c r="DC135" s="583"/>
      <c r="DD135" s="583"/>
      <c r="DE135" s="583"/>
      <c r="DF135" s="583"/>
      <c r="DG135" s="583"/>
      <c r="DH135" s="583"/>
      <c r="DI135" s="583"/>
      <c r="DJ135" s="583"/>
      <c r="DK135" s="583"/>
      <c r="DL135" s="583"/>
      <c r="DM135" s="583"/>
      <c r="DN135" s="583"/>
      <c r="DO135" s="583"/>
      <c r="DP135" s="583"/>
      <c r="DQ135" s="583"/>
      <c r="DR135" s="583"/>
      <c r="DS135" s="583"/>
      <c r="DT135" s="583"/>
      <c r="DU135" s="583"/>
      <c r="DV135" s="583"/>
      <c r="DW135" s="583"/>
      <c r="DX135" s="583"/>
      <c r="DY135" s="583"/>
      <c r="DZ135" s="583"/>
      <c r="EA135" s="583"/>
      <c r="EB135" s="583"/>
      <c r="EC135" s="583"/>
      <c r="ED135" s="583"/>
      <c r="EE135" s="583"/>
      <c r="EF135" s="583"/>
      <c r="EG135" s="583"/>
      <c r="EH135" s="535"/>
      <c r="EI135" s="535"/>
      <c r="EJ135" s="535"/>
      <c r="EK135" s="535"/>
      <c r="EL135" s="535"/>
      <c r="EM135" s="535"/>
      <c r="EN135" s="535"/>
      <c r="EO135" s="535"/>
      <c r="EP135" s="535"/>
      <c r="EQ135" s="535"/>
      <c r="ER135" s="535"/>
      <c r="ES135" s="535"/>
      <c r="ET135" s="535"/>
      <c r="EU135" s="535"/>
      <c r="EV135" s="535"/>
      <c r="EW135" s="535"/>
      <c r="EX135" s="535"/>
      <c r="EY135" s="535"/>
      <c r="EZ135" s="535"/>
      <c r="FA135" s="535"/>
      <c r="FB135" s="535"/>
      <c r="FC135" s="535"/>
      <c r="FD135" s="535"/>
      <c r="FE135" s="535"/>
      <c r="FF135" s="535"/>
      <c r="FG135" s="535"/>
      <c r="FH135" s="535"/>
      <c r="FI135" s="535"/>
      <c r="FJ135" s="535"/>
      <c r="FK135" s="535"/>
      <c r="FL135" s="535"/>
      <c r="FM135" s="535"/>
      <c r="FN135" s="535"/>
      <c r="FO135" s="535"/>
      <c r="FP135" s="535"/>
      <c r="FQ135" s="535"/>
      <c r="FR135" s="535"/>
      <c r="FS135" s="535"/>
      <c r="FT135" s="535"/>
      <c r="FU135" s="535"/>
      <c r="FV135" s="535"/>
      <c r="FW135" s="535"/>
      <c r="FX135" s="535"/>
      <c r="FY135" s="535"/>
      <c r="FZ135" s="535"/>
      <c r="GA135" s="535"/>
      <c r="GB135" s="535"/>
      <c r="GC135" s="535"/>
      <c r="GD135" s="535"/>
      <c r="GE135" s="535"/>
      <c r="GF135" s="535"/>
      <c r="GG135" s="535"/>
      <c r="GH135" s="535"/>
      <c r="GI135" s="535"/>
      <c r="GJ135" s="535"/>
      <c r="GK135" s="535"/>
      <c r="GL135" s="535"/>
      <c r="GM135" s="535"/>
      <c r="GN135" s="535"/>
      <c r="GO135" s="535"/>
      <c r="GP135" s="535"/>
      <c r="GQ135" s="535"/>
      <c r="GR135" s="535"/>
      <c r="GS135" s="535"/>
      <c r="GT135" s="535"/>
      <c r="GU135" s="535"/>
      <c r="GV135" s="535"/>
      <c r="GW135" s="535"/>
      <c r="GX135" s="535"/>
      <c r="GY135" s="535"/>
      <c r="GZ135" s="535"/>
      <c r="HA135" s="535"/>
      <c r="HB135" s="535"/>
      <c r="HC135" s="535"/>
      <c r="HD135" s="535"/>
      <c r="HE135" s="535"/>
      <c r="HF135" s="535"/>
      <c r="HG135" s="535"/>
      <c r="HH135" s="535"/>
      <c r="HI135" s="535"/>
      <c r="HJ135" s="535"/>
      <c r="HK135" s="535"/>
      <c r="HL135" s="535"/>
      <c r="HM135" s="535"/>
      <c r="HN135" s="535"/>
      <c r="HO135" s="535"/>
      <c r="HP135" s="535"/>
      <c r="HQ135" s="535"/>
      <c r="HR135" s="598"/>
      <c r="HS135" s="598"/>
      <c r="HT135" s="598"/>
      <c r="HU135" s="598"/>
      <c r="HV135" s="598"/>
      <c r="HW135" s="598"/>
      <c r="HX135" s="598"/>
      <c r="HY135" s="598"/>
      <c r="HZ135" s="598"/>
      <c r="IA135" s="598"/>
      <c r="IB135" s="598"/>
      <c r="IC135" s="598"/>
      <c r="ID135" s="598"/>
      <c r="IE135" s="598"/>
      <c r="IF135" s="598"/>
      <c r="IG135" s="598"/>
    </row>
    <row r="136" spans="2:241" s="5" customFormat="1" ht="15" customHeight="1" x14ac:dyDescent="0.25">
      <c r="B136" s="535"/>
      <c r="C136" s="535"/>
      <c r="D136" s="535"/>
      <c r="E136" s="535"/>
      <c r="F136" s="535"/>
      <c r="G136" s="535"/>
      <c r="H136" s="535"/>
      <c r="I136" s="535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  <c r="AO136" s="583"/>
      <c r="AP136" s="583"/>
      <c r="AQ136" s="583"/>
      <c r="AR136" s="583"/>
      <c r="AS136" s="583"/>
      <c r="AT136" s="583"/>
      <c r="AU136" s="583"/>
      <c r="AV136" s="583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  <c r="CJ136" s="583"/>
      <c r="CK136" s="583"/>
      <c r="CL136" s="583"/>
      <c r="CM136" s="583"/>
      <c r="CN136" s="583"/>
      <c r="CO136" s="583"/>
      <c r="CP136" s="583"/>
      <c r="CQ136" s="583"/>
      <c r="CR136" s="583"/>
      <c r="CS136" s="583"/>
      <c r="CT136" s="583"/>
      <c r="CU136" s="583"/>
      <c r="CV136" s="583"/>
      <c r="CW136" s="583"/>
      <c r="CX136" s="583"/>
      <c r="CY136" s="583"/>
      <c r="CZ136" s="583"/>
      <c r="DA136" s="583"/>
      <c r="DB136" s="583"/>
      <c r="DC136" s="583"/>
      <c r="DD136" s="583"/>
      <c r="DE136" s="583"/>
      <c r="DF136" s="583"/>
      <c r="DG136" s="583"/>
      <c r="DH136" s="583"/>
      <c r="DI136" s="583"/>
      <c r="DJ136" s="583"/>
      <c r="DK136" s="583"/>
      <c r="DL136" s="583"/>
      <c r="DM136" s="583"/>
      <c r="DN136" s="583"/>
      <c r="DO136" s="583"/>
      <c r="DP136" s="583"/>
      <c r="DQ136" s="583"/>
      <c r="DR136" s="583"/>
      <c r="DS136" s="583"/>
      <c r="DT136" s="583"/>
      <c r="DU136" s="583"/>
      <c r="DV136" s="583"/>
      <c r="DW136" s="583"/>
      <c r="DX136" s="583"/>
      <c r="DY136" s="583"/>
      <c r="DZ136" s="583"/>
      <c r="EA136" s="583"/>
      <c r="EB136" s="583"/>
      <c r="EC136" s="583"/>
      <c r="ED136" s="583"/>
      <c r="EE136" s="583"/>
      <c r="EF136" s="583"/>
      <c r="EG136" s="583"/>
      <c r="EH136" s="535"/>
      <c r="EI136" s="535"/>
      <c r="EJ136" s="535"/>
      <c r="EK136" s="535"/>
      <c r="EL136" s="535"/>
      <c r="EM136" s="535"/>
      <c r="EN136" s="535"/>
      <c r="EO136" s="535"/>
      <c r="EP136" s="535"/>
      <c r="EQ136" s="535"/>
      <c r="ER136" s="535"/>
      <c r="ES136" s="535"/>
      <c r="ET136" s="535"/>
      <c r="EU136" s="535"/>
      <c r="EV136" s="535"/>
      <c r="EW136" s="535"/>
      <c r="EX136" s="535"/>
      <c r="EY136" s="535"/>
      <c r="EZ136" s="535"/>
      <c r="FA136" s="535"/>
      <c r="FB136" s="535"/>
      <c r="FC136" s="535"/>
      <c r="FD136" s="535"/>
      <c r="FE136" s="535"/>
      <c r="FF136" s="535"/>
      <c r="FG136" s="535"/>
      <c r="FH136" s="535"/>
      <c r="FI136" s="535"/>
      <c r="FJ136" s="535"/>
      <c r="FK136" s="535"/>
      <c r="FL136" s="535"/>
      <c r="FM136" s="535"/>
      <c r="FN136" s="535"/>
      <c r="FO136" s="535"/>
      <c r="FP136" s="535"/>
      <c r="FQ136" s="535"/>
      <c r="FR136" s="535"/>
      <c r="FS136" s="535"/>
      <c r="FT136" s="535"/>
      <c r="FU136" s="535"/>
      <c r="FV136" s="535"/>
      <c r="FW136" s="535"/>
      <c r="FX136" s="535"/>
      <c r="FY136" s="535"/>
      <c r="FZ136" s="535"/>
      <c r="GA136" s="535"/>
      <c r="GB136" s="535"/>
      <c r="GC136" s="535"/>
      <c r="GD136" s="535"/>
      <c r="GE136" s="535"/>
      <c r="GF136" s="535"/>
      <c r="GG136" s="535"/>
      <c r="GH136" s="535"/>
      <c r="GI136" s="535"/>
      <c r="GJ136" s="535"/>
      <c r="GK136" s="535"/>
      <c r="GL136" s="535"/>
      <c r="GM136" s="535"/>
      <c r="GN136" s="535"/>
      <c r="GO136" s="535"/>
      <c r="GP136" s="535"/>
      <c r="GQ136" s="535"/>
      <c r="GR136" s="535"/>
      <c r="GS136" s="535"/>
      <c r="GT136" s="535"/>
      <c r="GU136" s="535"/>
      <c r="GV136" s="535"/>
      <c r="GW136" s="535"/>
      <c r="GX136" s="535"/>
      <c r="GY136" s="535"/>
      <c r="GZ136" s="535"/>
      <c r="HA136" s="535"/>
      <c r="HB136" s="535"/>
      <c r="HC136" s="535"/>
      <c r="HD136" s="535"/>
      <c r="HE136" s="535"/>
      <c r="HF136" s="535"/>
      <c r="HG136" s="535"/>
      <c r="HH136" s="535"/>
      <c r="HI136" s="535"/>
      <c r="HJ136" s="535"/>
      <c r="HK136" s="535"/>
      <c r="HL136" s="535"/>
      <c r="HM136" s="535"/>
      <c r="HN136" s="535"/>
      <c r="HO136" s="535"/>
      <c r="HP136" s="535"/>
      <c r="HQ136" s="535"/>
      <c r="HR136" s="598"/>
      <c r="HS136" s="598"/>
      <c r="HT136" s="598"/>
      <c r="HU136" s="598"/>
      <c r="HV136" s="598"/>
      <c r="HW136" s="598"/>
      <c r="HX136" s="598"/>
      <c r="HY136" s="598"/>
      <c r="HZ136" s="598"/>
      <c r="IA136" s="598"/>
      <c r="IB136" s="598"/>
      <c r="IC136" s="598"/>
      <c r="ID136" s="598"/>
      <c r="IE136" s="598"/>
      <c r="IF136" s="598"/>
      <c r="IG136" s="598"/>
    </row>
    <row r="137" spans="2:241" s="5" customFormat="1" ht="15" customHeight="1" x14ac:dyDescent="0.25">
      <c r="B137" s="535"/>
      <c r="C137" s="535"/>
      <c r="D137" s="535"/>
      <c r="E137" s="535"/>
      <c r="F137" s="535"/>
      <c r="G137" s="535"/>
      <c r="H137" s="535"/>
      <c r="I137" s="535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  <c r="AO137" s="583"/>
      <c r="AP137" s="583"/>
      <c r="AQ137" s="583"/>
      <c r="AR137" s="583"/>
      <c r="AS137" s="583"/>
      <c r="AT137" s="583"/>
      <c r="AU137" s="583"/>
      <c r="AV137" s="583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  <c r="CJ137" s="583"/>
      <c r="CK137" s="583"/>
      <c r="CL137" s="583"/>
      <c r="CM137" s="583"/>
      <c r="CN137" s="583"/>
      <c r="CO137" s="583"/>
      <c r="CP137" s="583"/>
      <c r="CQ137" s="583"/>
      <c r="CR137" s="583"/>
      <c r="CS137" s="583"/>
      <c r="CT137" s="583"/>
      <c r="CU137" s="583"/>
      <c r="CV137" s="583"/>
      <c r="CW137" s="583"/>
      <c r="CX137" s="583"/>
      <c r="CY137" s="583"/>
      <c r="CZ137" s="583"/>
      <c r="DA137" s="583"/>
      <c r="DB137" s="583"/>
      <c r="DC137" s="583"/>
      <c r="DD137" s="583"/>
      <c r="DE137" s="583"/>
      <c r="DF137" s="583"/>
      <c r="DG137" s="583"/>
      <c r="DH137" s="583"/>
      <c r="DI137" s="583"/>
      <c r="DJ137" s="583"/>
      <c r="DK137" s="583"/>
      <c r="DL137" s="583"/>
      <c r="DM137" s="583"/>
      <c r="DN137" s="583"/>
      <c r="DO137" s="583"/>
      <c r="DP137" s="583"/>
      <c r="DQ137" s="583"/>
      <c r="DR137" s="583"/>
      <c r="DS137" s="583"/>
      <c r="DT137" s="583"/>
      <c r="DU137" s="583"/>
      <c r="DV137" s="583"/>
      <c r="DW137" s="583"/>
      <c r="DX137" s="583"/>
      <c r="DY137" s="583"/>
      <c r="DZ137" s="583"/>
      <c r="EA137" s="583"/>
      <c r="EB137" s="583"/>
      <c r="EC137" s="583"/>
      <c r="ED137" s="583"/>
      <c r="EE137" s="583"/>
      <c r="EF137" s="583"/>
      <c r="EG137" s="583"/>
      <c r="EH137" s="535"/>
      <c r="EI137" s="535"/>
      <c r="EJ137" s="535"/>
      <c r="EK137" s="535"/>
      <c r="EL137" s="535"/>
      <c r="EM137" s="535"/>
      <c r="EN137" s="535"/>
      <c r="EO137" s="535"/>
      <c r="EP137" s="535"/>
      <c r="EQ137" s="535"/>
      <c r="ER137" s="535"/>
      <c r="ES137" s="535"/>
      <c r="ET137" s="535"/>
      <c r="EU137" s="535"/>
      <c r="EV137" s="535"/>
      <c r="EW137" s="535"/>
      <c r="EX137" s="535"/>
      <c r="EY137" s="535"/>
      <c r="EZ137" s="535"/>
      <c r="FA137" s="535"/>
      <c r="FB137" s="535"/>
      <c r="FC137" s="535"/>
      <c r="FD137" s="535"/>
      <c r="FE137" s="535"/>
      <c r="FF137" s="535"/>
      <c r="FG137" s="535"/>
      <c r="FH137" s="535"/>
      <c r="FI137" s="535"/>
      <c r="FJ137" s="535"/>
      <c r="FK137" s="535"/>
      <c r="FL137" s="535"/>
      <c r="FM137" s="535"/>
      <c r="FN137" s="535"/>
      <c r="FO137" s="535"/>
      <c r="FP137" s="535"/>
      <c r="FQ137" s="535"/>
      <c r="FR137" s="535"/>
      <c r="FS137" s="535"/>
      <c r="FT137" s="535"/>
      <c r="FU137" s="535"/>
      <c r="FV137" s="535"/>
      <c r="FW137" s="535"/>
      <c r="FX137" s="535"/>
      <c r="FY137" s="535"/>
      <c r="FZ137" s="535"/>
      <c r="GA137" s="535"/>
      <c r="GB137" s="535"/>
      <c r="GC137" s="535"/>
      <c r="GD137" s="535"/>
      <c r="GE137" s="535"/>
      <c r="GF137" s="535"/>
      <c r="GG137" s="535"/>
      <c r="GH137" s="535"/>
      <c r="GI137" s="535"/>
      <c r="GJ137" s="535"/>
      <c r="GK137" s="535"/>
      <c r="GL137" s="535"/>
      <c r="GM137" s="535"/>
      <c r="GN137" s="535"/>
      <c r="GO137" s="535"/>
      <c r="GP137" s="535"/>
      <c r="GQ137" s="535"/>
      <c r="GR137" s="535"/>
      <c r="GS137" s="535"/>
      <c r="GT137" s="535"/>
      <c r="GU137" s="535"/>
      <c r="GV137" s="535"/>
      <c r="GW137" s="535"/>
      <c r="GX137" s="535"/>
      <c r="GY137" s="535"/>
      <c r="GZ137" s="535"/>
      <c r="HA137" s="535"/>
      <c r="HB137" s="535"/>
      <c r="HC137" s="535"/>
      <c r="HD137" s="535"/>
      <c r="HE137" s="535"/>
      <c r="HF137" s="535"/>
      <c r="HG137" s="535"/>
      <c r="HH137" s="535"/>
      <c r="HI137" s="535"/>
      <c r="HJ137" s="535"/>
      <c r="HK137" s="535"/>
      <c r="HL137" s="535"/>
      <c r="HM137" s="535"/>
      <c r="HN137" s="535"/>
      <c r="HO137" s="535"/>
      <c r="HP137" s="535"/>
      <c r="HQ137" s="535"/>
      <c r="HR137" s="598"/>
      <c r="HS137" s="598"/>
      <c r="HT137" s="598"/>
      <c r="HU137" s="598"/>
      <c r="HV137" s="598"/>
      <c r="HW137" s="598"/>
      <c r="HX137" s="598"/>
      <c r="HY137" s="598"/>
      <c r="HZ137" s="598"/>
      <c r="IA137" s="598"/>
      <c r="IB137" s="598"/>
      <c r="IC137" s="598"/>
      <c r="ID137" s="598"/>
      <c r="IE137" s="598"/>
      <c r="IF137" s="598"/>
      <c r="IG137" s="598"/>
    </row>
    <row r="138" spans="2:241" s="5" customFormat="1" ht="15" customHeight="1" x14ac:dyDescent="0.25">
      <c r="B138" s="535"/>
      <c r="C138" s="535"/>
      <c r="D138" s="535"/>
      <c r="E138" s="535"/>
      <c r="F138" s="535"/>
      <c r="G138" s="535"/>
      <c r="H138" s="535"/>
      <c r="I138" s="535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  <c r="AO138" s="583"/>
      <c r="AP138" s="583"/>
      <c r="AQ138" s="583"/>
      <c r="AR138" s="583"/>
      <c r="AS138" s="583"/>
      <c r="AT138" s="583"/>
      <c r="AU138" s="583"/>
      <c r="AV138" s="583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  <c r="CJ138" s="583"/>
      <c r="CK138" s="583"/>
      <c r="CL138" s="583"/>
      <c r="CM138" s="583"/>
      <c r="CN138" s="583"/>
      <c r="CO138" s="583"/>
      <c r="CP138" s="583"/>
      <c r="CQ138" s="583"/>
      <c r="CR138" s="583"/>
      <c r="CS138" s="583"/>
      <c r="CT138" s="583"/>
      <c r="CU138" s="583"/>
      <c r="CV138" s="583"/>
      <c r="CW138" s="583"/>
      <c r="CX138" s="583"/>
      <c r="CY138" s="583"/>
      <c r="CZ138" s="583"/>
      <c r="DA138" s="583"/>
      <c r="DB138" s="583"/>
      <c r="DC138" s="583"/>
      <c r="DD138" s="583"/>
      <c r="DE138" s="583"/>
      <c r="DF138" s="583"/>
      <c r="DG138" s="583"/>
      <c r="DH138" s="583"/>
      <c r="DI138" s="583"/>
      <c r="DJ138" s="583"/>
      <c r="DK138" s="583"/>
      <c r="DL138" s="583"/>
      <c r="DM138" s="583"/>
      <c r="DN138" s="583"/>
      <c r="DO138" s="583"/>
      <c r="DP138" s="583"/>
      <c r="DQ138" s="583"/>
      <c r="DR138" s="583"/>
      <c r="DS138" s="583"/>
      <c r="DT138" s="583"/>
      <c r="DU138" s="583"/>
      <c r="DV138" s="583"/>
      <c r="DW138" s="583"/>
      <c r="DX138" s="583"/>
      <c r="DY138" s="583"/>
      <c r="DZ138" s="583"/>
      <c r="EA138" s="583"/>
      <c r="EB138" s="583"/>
      <c r="EC138" s="583"/>
      <c r="ED138" s="583"/>
      <c r="EE138" s="583"/>
      <c r="EF138" s="583"/>
      <c r="EG138" s="583"/>
      <c r="EH138" s="535"/>
      <c r="EI138" s="535"/>
      <c r="EJ138" s="535"/>
      <c r="EK138" s="535"/>
      <c r="EL138" s="535"/>
      <c r="EM138" s="535"/>
      <c r="EN138" s="535"/>
      <c r="EO138" s="535"/>
      <c r="EP138" s="535"/>
      <c r="EQ138" s="535"/>
      <c r="ER138" s="535"/>
      <c r="ES138" s="535"/>
      <c r="ET138" s="535"/>
      <c r="EU138" s="535"/>
      <c r="EV138" s="535"/>
      <c r="EW138" s="535"/>
      <c r="EX138" s="535"/>
      <c r="EY138" s="535"/>
      <c r="EZ138" s="535"/>
      <c r="FA138" s="535"/>
      <c r="FB138" s="535"/>
      <c r="FC138" s="535"/>
      <c r="FD138" s="535"/>
      <c r="FE138" s="535"/>
      <c r="FF138" s="535"/>
      <c r="FG138" s="535"/>
      <c r="FH138" s="535"/>
      <c r="FI138" s="535"/>
      <c r="FJ138" s="535"/>
      <c r="FK138" s="535"/>
      <c r="FL138" s="535"/>
      <c r="FM138" s="535"/>
      <c r="FN138" s="535"/>
      <c r="FO138" s="535"/>
      <c r="FP138" s="535"/>
      <c r="FQ138" s="535"/>
      <c r="FR138" s="535"/>
      <c r="FS138" s="535"/>
      <c r="FT138" s="535"/>
      <c r="FU138" s="535"/>
      <c r="FV138" s="535"/>
      <c r="FW138" s="535"/>
      <c r="FX138" s="535"/>
      <c r="FY138" s="535"/>
      <c r="FZ138" s="535"/>
      <c r="GA138" s="535"/>
      <c r="GB138" s="535"/>
      <c r="GC138" s="535"/>
      <c r="GD138" s="535"/>
      <c r="GE138" s="535"/>
      <c r="GF138" s="535"/>
      <c r="GG138" s="535"/>
      <c r="GH138" s="535"/>
      <c r="GI138" s="535"/>
      <c r="GJ138" s="535"/>
      <c r="GK138" s="535"/>
      <c r="GL138" s="535"/>
      <c r="GM138" s="535"/>
      <c r="GN138" s="535"/>
      <c r="GO138" s="535"/>
      <c r="GP138" s="535"/>
      <c r="GQ138" s="535"/>
      <c r="GR138" s="535"/>
      <c r="GS138" s="535"/>
      <c r="GT138" s="535"/>
      <c r="GU138" s="535"/>
      <c r="GV138" s="535"/>
      <c r="GW138" s="535"/>
      <c r="GX138" s="535"/>
      <c r="GY138" s="535"/>
      <c r="GZ138" s="535"/>
      <c r="HA138" s="535"/>
      <c r="HB138" s="535"/>
      <c r="HC138" s="535"/>
      <c r="HD138" s="535"/>
      <c r="HE138" s="535"/>
      <c r="HF138" s="535"/>
      <c r="HG138" s="535"/>
      <c r="HH138" s="535"/>
      <c r="HI138" s="535"/>
      <c r="HJ138" s="535"/>
      <c r="HK138" s="535"/>
      <c r="HL138" s="535"/>
      <c r="HM138" s="535"/>
      <c r="HN138" s="535"/>
      <c r="HO138" s="535"/>
      <c r="HP138" s="535"/>
      <c r="HQ138" s="535"/>
      <c r="HR138" s="598"/>
      <c r="HS138" s="598"/>
      <c r="HT138" s="598"/>
      <c r="HU138" s="598"/>
      <c r="HV138" s="598"/>
      <c r="HW138" s="598"/>
      <c r="HX138" s="598"/>
      <c r="HY138" s="598"/>
      <c r="HZ138" s="598"/>
      <c r="IA138" s="598"/>
      <c r="IB138" s="598"/>
      <c r="IC138" s="598"/>
      <c r="ID138" s="598"/>
      <c r="IE138" s="598"/>
      <c r="IF138" s="598"/>
      <c r="IG138" s="598"/>
    </row>
    <row r="139" spans="2:241" s="5" customFormat="1" ht="15" customHeight="1" x14ac:dyDescent="0.25">
      <c r="B139" s="535"/>
      <c r="C139" s="535"/>
      <c r="D139" s="535"/>
      <c r="E139" s="535"/>
      <c r="F139" s="535"/>
      <c r="G139" s="535"/>
      <c r="H139" s="535"/>
      <c r="I139" s="535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  <c r="AO139" s="583"/>
      <c r="AP139" s="583"/>
      <c r="AQ139" s="583"/>
      <c r="AR139" s="583"/>
      <c r="AS139" s="583"/>
      <c r="AT139" s="583"/>
      <c r="AU139" s="583"/>
      <c r="AV139" s="583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  <c r="CJ139" s="583"/>
      <c r="CK139" s="583"/>
      <c r="CL139" s="583"/>
      <c r="CM139" s="583"/>
      <c r="CN139" s="583"/>
      <c r="CO139" s="583"/>
      <c r="CP139" s="583"/>
      <c r="CQ139" s="583"/>
      <c r="CR139" s="583"/>
      <c r="CS139" s="583"/>
      <c r="CT139" s="583"/>
      <c r="CU139" s="583"/>
      <c r="CV139" s="583"/>
      <c r="CW139" s="583"/>
      <c r="CX139" s="583"/>
      <c r="CY139" s="583"/>
      <c r="CZ139" s="583"/>
      <c r="DA139" s="583"/>
      <c r="DB139" s="583"/>
      <c r="DC139" s="583"/>
      <c r="DD139" s="583"/>
      <c r="DE139" s="583"/>
      <c r="DF139" s="583"/>
      <c r="DG139" s="583"/>
      <c r="DH139" s="583"/>
      <c r="DI139" s="583"/>
      <c r="DJ139" s="583"/>
      <c r="DK139" s="583"/>
      <c r="DL139" s="583"/>
      <c r="DM139" s="583"/>
      <c r="DN139" s="583"/>
      <c r="DO139" s="583"/>
      <c r="DP139" s="583"/>
      <c r="DQ139" s="583"/>
      <c r="DR139" s="583"/>
      <c r="DS139" s="583"/>
      <c r="DT139" s="583"/>
      <c r="DU139" s="583"/>
      <c r="DV139" s="583"/>
      <c r="DW139" s="583"/>
      <c r="DX139" s="583"/>
      <c r="DY139" s="583"/>
      <c r="DZ139" s="583"/>
      <c r="EA139" s="583"/>
      <c r="EB139" s="583"/>
      <c r="EC139" s="583"/>
      <c r="ED139" s="583"/>
      <c r="EE139" s="583"/>
      <c r="EF139" s="583"/>
      <c r="EG139" s="583"/>
      <c r="EH139" s="535"/>
      <c r="EI139" s="535"/>
      <c r="EJ139" s="535"/>
      <c r="EK139" s="535"/>
      <c r="EL139" s="535"/>
      <c r="EM139" s="535"/>
      <c r="EN139" s="535"/>
      <c r="EO139" s="535"/>
      <c r="EP139" s="535"/>
      <c r="EQ139" s="535"/>
      <c r="ER139" s="535"/>
      <c r="ES139" s="535"/>
      <c r="ET139" s="535"/>
      <c r="EU139" s="535"/>
      <c r="EV139" s="535"/>
      <c r="EW139" s="535"/>
      <c r="EX139" s="535"/>
      <c r="EY139" s="535"/>
      <c r="EZ139" s="535"/>
      <c r="FA139" s="535"/>
      <c r="FB139" s="535"/>
      <c r="FC139" s="535"/>
      <c r="FD139" s="535"/>
      <c r="FE139" s="535"/>
      <c r="FF139" s="535"/>
      <c r="FG139" s="535"/>
      <c r="FH139" s="535"/>
      <c r="FI139" s="535"/>
      <c r="FJ139" s="535"/>
      <c r="FK139" s="535"/>
      <c r="FL139" s="535"/>
      <c r="FM139" s="535"/>
      <c r="FN139" s="535"/>
      <c r="FO139" s="535"/>
      <c r="FP139" s="535"/>
      <c r="FQ139" s="535"/>
      <c r="FR139" s="535"/>
      <c r="FS139" s="535"/>
      <c r="FT139" s="535"/>
      <c r="FU139" s="535"/>
      <c r="FV139" s="535"/>
      <c r="FW139" s="535"/>
      <c r="FX139" s="535"/>
      <c r="FY139" s="535"/>
      <c r="FZ139" s="535"/>
      <c r="GA139" s="535"/>
      <c r="GB139" s="535"/>
      <c r="GC139" s="535"/>
      <c r="GD139" s="535"/>
      <c r="GE139" s="535"/>
      <c r="GF139" s="535"/>
      <c r="GG139" s="535"/>
      <c r="GH139" s="535"/>
      <c r="GI139" s="535"/>
      <c r="GJ139" s="535"/>
      <c r="GK139" s="535"/>
      <c r="GL139" s="535"/>
      <c r="GM139" s="535"/>
      <c r="GN139" s="535"/>
      <c r="GO139" s="535"/>
      <c r="GP139" s="535"/>
      <c r="GQ139" s="535"/>
      <c r="GR139" s="535"/>
      <c r="GS139" s="535"/>
      <c r="GT139" s="535"/>
      <c r="GU139" s="535"/>
      <c r="GV139" s="535"/>
      <c r="GW139" s="535"/>
      <c r="GX139" s="535"/>
      <c r="GY139" s="535"/>
      <c r="GZ139" s="535"/>
      <c r="HA139" s="535"/>
      <c r="HB139" s="535"/>
      <c r="HC139" s="535"/>
      <c r="HD139" s="535"/>
      <c r="HE139" s="535"/>
      <c r="HF139" s="535"/>
      <c r="HG139" s="535"/>
      <c r="HH139" s="535"/>
      <c r="HI139" s="535"/>
      <c r="HJ139" s="535"/>
      <c r="HK139" s="535"/>
      <c r="HL139" s="535"/>
      <c r="HM139" s="535"/>
      <c r="HN139" s="535"/>
      <c r="HO139" s="535"/>
      <c r="HP139" s="535"/>
      <c r="HQ139" s="535"/>
      <c r="HR139" s="598"/>
      <c r="HS139" s="598"/>
      <c r="HT139" s="598"/>
      <c r="HU139" s="598"/>
      <c r="HV139" s="598"/>
      <c r="HW139" s="598"/>
      <c r="HX139" s="598"/>
      <c r="HY139" s="598"/>
      <c r="HZ139" s="598"/>
      <c r="IA139" s="598"/>
      <c r="IB139" s="598"/>
      <c r="IC139" s="598"/>
      <c r="ID139" s="598"/>
      <c r="IE139" s="598"/>
      <c r="IF139" s="598"/>
      <c r="IG139" s="598"/>
    </row>
    <row r="140" spans="2:241" s="5" customFormat="1" ht="15" customHeight="1" x14ac:dyDescent="0.25">
      <c r="B140" s="535"/>
      <c r="C140" s="535"/>
      <c r="D140" s="535"/>
      <c r="E140" s="535"/>
      <c r="F140" s="535"/>
      <c r="G140" s="535"/>
      <c r="H140" s="535"/>
      <c r="I140" s="535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  <c r="AO140" s="583"/>
      <c r="AP140" s="583"/>
      <c r="AQ140" s="583"/>
      <c r="AR140" s="583"/>
      <c r="AS140" s="583"/>
      <c r="AT140" s="583"/>
      <c r="AU140" s="583"/>
      <c r="AV140" s="583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  <c r="CJ140" s="583"/>
      <c r="CK140" s="583"/>
      <c r="CL140" s="583"/>
      <c r="CM140" s="583"/>
      <c r="CN140" s="583"/>
      <c r="CO140" s="583"/>
      <c r="CP140" s="583"/>
      <c r="CQ140" s="583"/>
      <c r="CR140" s="583"/>
      <c r="CS140" s="583"/>
      <c r="CT140" s="583"/>
      <c r="CU140" s="583"/>
      <c r="CV140" s="583"/>
      <c r="CW140" s="583"/>
      <c r="CX140" s="583"/>
      <c r="CY140" s="583"/>
      <c r="CZ140" s="583"/>
      <c r="DA140" s="583"/>
      <c r="DB140" s="583"/>
      <c r="DC140" s="583"/>
      <c r="DD140" s="583"/>
      <c r="DE140" s="583"/>
      <c r="DF140" s="583"/>
      <c r="DG140" s="583"/>
      <c r="DH140" s="583"/>
      <c r="DI140" s="583"/>
      <c r="DJ140" s="583"/>
      <c r="DK140" s="583"/>
      <c r="DL140" s="583"/>
      <c r="DM140" s="583"/>
      <c r="DN140" s="583"/>
      <c r="DO140" s="583"/>
      <c r="DP140" s="583"/>
      <c r="DQ140" s="583"/>
      <c r="DR140" s="583"/>
      <c r="DS140" s="583"/>
      <c r="DT140" s="583"/>
      <c r="DU140" s="583"/>
      <c r="DV140" s="583"/>
      <c r="DW140" s="583"/>
      <c r="DX140" s="583"/>
      <c r="DY140" s="583"/>
      <c r="DZ140" s="583"/>
      <c r="EA140" s="583"/>
      <c r="EB140" s="583"/>
      <c r="EC140" s="583"/>
      <c r="ED140" s="583"/>
      <c r="EE140" s="583"/>
      <c r="EF140" s="583"/>
      <c r="EG140" s="583"/>
      <c r="EH140" s="535"/>
      <c r="EI140" s="535"/>
      <c r="EJ140" s="535"/>
      <c r="EK140" s="535"/>
      <c r="EL140" s="535"/>
      <c r="EM140" s="535"/>
      <c r="EN140" s="535"/>
      <c r="EO140" s="535"/>
      <c r="EP140" s="535"/>
      <c r="EQ140" s="535"/>
      <c r="ER140" s="535"/>
      <c r="ES140" s="535"/>
      <c r="ET140" s="535"/>
      <c r="EU140" s="535"/>
      <c r="EV140" s="535"/>
      <c r="EW140" s="535"/>
      <c r="EX140" s="535"/>
      <c r="EY140" s="535"/>
      <c r="EZ140" s="535"/>
      <c r="FA140" s="535"/>
      <c r="FB140" s="535"/>
      <c r="FC140" s="535"/>
      <c r="FD140" s="535"/>
      <c r="FE140" s="535"/>
      <c r="FF140" s="535"/>
      <c r="FG140" s="535"/>
      <c r="FH140" s="535"/>
      <c r="FI140" s="535"/>
      <c r="FJ140" s="535"/>
      <c r="FK140" s="535"/>
      <c r="FL140" s="535"/>
      <c r="FM140" s="535"/>
      <c r="FN140" s="535"/>
      <c r="FO140" s="535"/>
      <c r="FP140" s="535"/>
      <c r="FQ140" s="535"/>
      <c r="FR140" s="535"/>
      <c r="FS140" s="535"/>
      <c r="FT140" s="535"/>
      <c r="FU140" s="535"/>
      <c r="FV140" s="535"/>
      <c r="FW140" s="535"/>
      <c r="FX140" s="535"/>
      <c r="FY140" s="535"/>
      <c r="FZ140" s="535"/>
      <c r="GA140" s="535"/>
      <c r="GB140" s="535"/>
      <c r="GC140" s="535"/>
      <c r="GD140" s="535"/>
      <c r="GE140" s="535"/>
      <c r="GF140" s="535"/>
      <c r="GG140" s="535"/>
      <c r="GH140" s="535"/>
      <c r="GI140" s="535"/>
      <c r="GJ140" s="535"/>
      <c r="GK140" s="535"/>
      <c r="GL140" s="535"/>
      <c r="GM140" s="535"/>
      <c r="GN140" s="535"/>
      <c r="GO140" s="535"/>
      <c r="GP140" s="535"/>
      <c r="GQ140" s="535"/>
      <c r="GR140" s="535"/>
      <c r="GS140" s="535"/>
      <c r="GT140" s="535"/>
      <c r="GU140" s="535"/>
      <c r="GV140" s="535"/>
      <c r="GW140" s="535"/>
      <c r="GX140" s="535"/>
      <c r="GY140" s="535"/>
      <c r="GZ140" s="535"/>
      <c r="HA140" s="535"/>
      <c r="HB140" s="535"/>
      <c r="HC140" s="535"/>
      <c r="HD140" s="535"/>
      <c r="HE140" s="535"/>
      <c r="HF140" s="535"/>
      <c r="HG140" s="535"/>
      <c r="HH140" s="535"/>
      <c r="HI140" s="535"/>
      <c r="HJ140" s="535"/>
      <c r="HK140" s="535"/>
      <c r="HL140" s="535"/>
      <c r="HM140" s="535"/>
      <c r="HN140" s="535"/>
      <c r="HO140" s="535"/>
      <c r="HP140" s="535"/>
      <c r="HQ140" s="535"/>
      <c r="HR140" s="598"/>
      <c r="HS140" s="598"/>
      <c r="HT140" s="598"/>
      <c r="HU140" s="598"/>
      <c r="HV140" s="598"/>
      <c r="HW140" s="598"/>
      <c r="HX140" s="598"/>
      <c r="HY140" s="598"/>
      <c r="HZ140" s="598"/>
      <c r="IA140" s="598"/>
      <c r="IB140" s="598"/>
      <c r="IC140" s="598"/>
      <c r="ID140" s="598"/>
      <c r="IE140" s="598"/>
      <c r="IF140" s="598"/>
      <c r="IG140" s="598"/>
    </row>
    <row r="141" spans="2:241" s="5" customFormat="1" ht="15" customHeight="1" x14ac:dyDescent="0.25">
      <c r="B141" s="535"/>
      <c r="C141" s="535"/>
      <c r="D141" s="535"/>
      <c r="E141" s="535"/>
      <c r="F141" s="535"/>
      <c r="G141" s="535"/>
      <c r="H141" s="535"/>
      <c r="I141" s="535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  <c r="AO141" s="583"/>
      <c r="AP141" s="583"/>
      <c r="AQ141" s="583"/>
      <c r="AR141" s="583"/>
      <c r="AS141" s="583"/>
      <c r="AT141" s="583"/>
      <c r="AU141" s="583"/>
      <c r="AV141" s="583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  <c r="CJ141" s="583"/>
      <c r="CK141" s="583"/>
      <c r="CL141" s="583"/>
      <c r="CM141" s="583"/>
      <c r="CN141" s="583"/>
      <c r="CO141" s="583"/>
      <c r="CP141" s="583"/>
      <c r="CQ141" s="583"/>
      <c r="CR141" s="583"/>
      <c r="CS141" s="583"/>
      <c r="CT141" s="583"/>
      <c r="CU141" s="583"/>
      <c r="CV141" s="583"/>
      <c r="CW141" s="583"/>
      <c r="CX141" s="583"/>
      <c r="CY141" s="583"/>
      <c r="CZ141" s="583"/>
      <c r="DA141" s="583"/>
      <c r="DB141" s="583"/>
      <c r="DC141" s="583"/>
      <c r="DD141" s="583"/>
      <c r="DE141" s="583"/>
      <c r="DF141" s="583"/>
      <c r="DG141" s="583"/>
      <c r="DH141" s="583"/>
      <c r="DI141" s="583"/>
      <c r="DJ141" s="583"/>
      <c r="DK141" s="583"/>
      <c r="DL141" s="583"/>
      <c r="DM141" s="583"/>
      <c r="DN141" s="583"/>
      <c r="DO141" s="583"/>
      <c r="DP141" s="583"/>
      <c r="DQ141" s="583"/>
      <c r="DR141" s="583"/>
      <c r="DS141" s="583"/>
      <c r="DT141" s="583"/>
      <c r="DU141" s="583"/>
      <c r="DV141" s="583"/>
      <c r="DW141" s="583"/>
      <c r="DX141" s="583"/>
      <c r="DY141" s="583"/>
      <c r="DZ141" s="583"/>
      <c r="EA141" s="583"/>
      <c r="EB141" s="583"/>
      <c r="EC141" s="583"/>
      <c r="ED141" s="583"/>
      <c r="EE141" s="583"/>
      <c r="EF141" s="583"/>
      <c r="EG141" s="583"/>
      <c r="EH141" s="535"/>
      <c r="EI141" s="535"/>
      <c r="EJ141" s="535"/>
      <c r="EK141" s="535"/>
      <c r="EL141" s="535"/>
      <c r="EM141" s="535"/>
      <c r="EN141" s="535"/>
      <c r="EO141" s="535"/>
      <c r="EP141" s="535"/>
      <c r="EQ141" s="535"/>
      <c r="ER141" s="535"/>
      <c r="ES141" s="535"/>
      <c r="ET141" s="535"/>
      <c r="EU141" s="535"/>
      <c r="EV141" s="535"/>
      <c r="EW141" s="535"/>
      <c r="EX141" s="535"/>
      <c r="EY141" s="535"/>
      <c r="EZ141" s="535"/>
      <c r="FA141" s="535"/>
      <c r="FB141" s="535"/>
      <c r="FC141" s="535"/>
      <c r="FD141" s="535"/>
      <c r="FE141" s="535"/>
      <c r="FF141" s="535"/>
      <c r="FG141" s="535"/>
      <c r="FH141" s="535"/>
      <c r="FI141" s="535"/>
      <c r="FJ141" s="535"/>
      <c r="FK141" s="535"/>
      <c r="FL141" s="535"/>
      <c r="FM141" s="535"/>
      <c r="FN141" s="535"/>
      <c r="FO141" s="535"/>
      <c r="FP141" s="535"/>
      <c r="FQ141" s="535"/>
      <c r="FR141" s="535"/>
      <c r="FS141" s="535"/>
      <c r="FT141" s="535"/>
      <c r="FU141" s="535"/>
      <c r="FV141" s="535"/>
      <c r="FW141" s="535"/>
      <c r="FX141" s="535"/>
      <c r="FY141" s="535"/>
      <c r="FZ141" s="535"/>
      <c r="GA141" s="535"/>
      <c r="GB141" s="535"/>
      <c r="GC141" s="535"/>
      <c r="GD141" s="535"/>
      <c r="GE141" s="535"/>
      <c r="GF141" s="535"/>
      <c r="GG141" s="535"/>
      <c r="GH141" s="535"/>
      <c r="GI141" s="535"/>
      <c r="GJ141" s="535"/>
      <c r="GK141" s="535"/>
      <c r="GL141" s="535"/>
      <c r="GM141" s="535"/>
      <c r="GN141" s="535"/>
      <c r="GO141" s="535"/>
      <c r="GP141" s="535"/>
      <c r="GQ141" s="535"/>
      <c r="GR141" s="535"/>
      <c r="GS141" s="535"/>
      <c r="GT141" s="535"/>
      <c r="GU141" s="535"/>
      <c r="GV141" s="535"/>
      <c r="GW141" s="535"/>
      <c r="GX141" s="535"/>
      <c r="GY141" s="535"/>
      <c r="GZ141" s="535"/>
      <c r="HA141" s="535"/>
      <c r="HB141" s="535"/>
      <c r="HC141" s="535"/>
      <c r="HD141" s="535"/>
      <c r="HE141" s="535"/>
      <c r="HF141" s="535"/>
      <c r="HG141" s="535"/>
      <c r="HH141" s="535"/>
      <c r="HI141" s="535"/>
      <c r="HJ141" s="535"/>
      <c r="HK141" s="535"/>
      <c r="HL141" s="535"/>
      <c r="HM141" s="535"/>
      <c r="HN141" s="535"/>
      <c r="HO141" s="535"/>
      <c r="HP141" s="535"/>
      <c r="HQ141" s="535"/>
      <c r="HR141" s="598"/>
      <c r="HS141" s="598"/>
      <c r="HT141" s="598"/>
      <c r="HU141" s="598"/>
      <c r="HV141" s="598"/>
      <c r="HW141" s="598"/>
      <c r="HX141" s="598"/>
      <c r="HY141" s="598"/>
      <c r="HZ141" s="598"/>
      <c r="IA141" s="598"/>
      <c r="IB141" s="598"/>
      <c r="IC141" s="598"/>
      <c r="ID141" s="598"/>
      <c r="IE141" s="598"/>
      <c r="IF141" s="598"/>
      <c r="IG141" s="598"/>
    </row>
    <row r="142" spans="2:241" s="5" customFormat="1" ht="15" customHeight="1" x14ac:dyDescent="0.25">
      <c r="B142" s="535"/>
      <c r="C142" s="535"/>
      <c r="D142" s="535"/>
      <c r="E142" s="535"/>
      <c r="F142" s="535"/>
      <c r="G142" s="535"/>
      <c r="H142" s="535"/>
      <c r="I142" s="535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  <c r="AO142" s="583"/>
      <c r="AP142" s="583"/>
      <c r="AQ142" s="583"/>
      <c r="AR142" s="583"/>
      <c r="AS142" s="583"/>
      <c r="AT142" s="583"/>
      <c r="AU142" s="583"/>
      <c r="AV142" s="583"/>
      <c r="AW142" s="583"/>
      <c r="AX142" s="583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  <c r="CJ142" s="583"/>
      <c r="CK142" s="583"/>
      <c r="CL142" s="583"/>
      <c r="CM142" s="583"/>
      <c r="CN142" s="583"/>
      <c r="CO142" s="583"/>
      <c r="CP142" s="583"/>
      <c r="CQ142" s="583"/>
      <c r="CR142" s="583"/>
      <c r="CS142" s="583"/>
      <c r="CT142" s="583"/>
      <c r="CU142" s="583"/>
      <c r="CV142" s="583"/>
      <c r="CW142" s="583"/>
      <c r="CX142" s="583"/>
      <c r="CY142" s="583"/>
      <c r="CZ142" s="583"/>
      <c r="DA142" s="583"/>
      <c r="DB142" s="583"/>
      <c r="DC142" s="583"/>
      <c r="DD142" s="583"/>
      <c r="DE142" s="583"/>
      <c r="DF142" s="583"/>
      <c r="DG142" s="583"/>
      <c r="DH142" s="583"/>
      <c r="DI142" s="583"/>
      <c r="DJ142" s="583"/>
      <c r="DK142" s="583"/>
      <c r="DL142" s="583"/>
      <c r="DM142" s="583"/>
      <c r="DN142" s="583"/>
      <c r="DO142" s="583"/>
      <c r="DP142" s="583"/>
      <c r="DQ142" s="583"/>
      <c r="DR142" s="583"/>
      <c r="DS142" s="583"/>
      <c r="DT142" s="583"/>
      <c r="DU142" s="583"/>
      <c r="DV142" s="583"/>
      <c r="DW142" s="583"/>
      <c r="DX142" s="583"/>
      <c r="DY142" s="583"/>
      <c r="DZ142" s="583"/>
      <c r="EA142" s="583"/>
      <c r="EB142" s="583"/>
      <c r="EC142" s="583"/>
      <c r="ED142" s="583"/>
      <c r="EE142" s="583"/>
      <c r="EF142" s="583"/>
      <c r="EG142" s="583"/>
      <c r="EH142" s="535"/>
      <c r="EI142" s="535"/>
      <c r="EJ142" s="535"/>
      <c r="EK142" s="535"/>
      <c r="EL142" s="535"/>
      <c r="EM142" s="535"/>
      <c r="EN142" s="535"/>
      <c r="EO142" s="535"/>
      <c r="EP142" s="535"/>
      <c r="EQ142" s="535"/>
      <c r="ER142" s="535"/>
      <c r="ES142" s="535"/>
      <c r="ET142" s="535"/>
      <c r="EU142" s="535"/>
      <c r="EV142" s="535"/>
      <c r="EW142" s="535"/>
      <c r="EX142" s="535"/>
      <c r="EY142" s="535"/>
      <c r="EZ142" s="535"/>
      <c r="FA142" s="535"/>
      <c r="FB142" s="535"/>
      <c r="FC142" s="535"/>
      <c r="FD142" s="535"/>
      <c r="FE142" s="535"/>
      <c r="FF142" s="535"/>
      <c r="FG142" s="535"/>
      <c r="FH142" s="535"/>
      <c r="FI142" s="535"/>
      <c r="FJ142" s="535"/>
      <c r="FK142" s="535"/>
      <c r="FL142" s="535"/>
      <c r="FM142" s="535"/>
      <c r="FN142" s="535"/>
      <c r="FO142" s="535"/>
      <c r="FP142" s="535"/>
      <c r="FQ142" s="535"/>
      <c r="FR142" s="535"/>
      <c r="FS142" s="535"/>
      <c r="FT142" s="535"/>
      <c r="FU142" s="535"/>
      <c r="FV142" s="535"/>
      <c r="FW142" s="535"/>
      <c r="FX142" s="535"/>
      <c r="FY142" s="535"/>
      <c r="FZ142" s="535"/>
      <c r="GA142" s="535"/>
      <c r="GB142" s="535"/>
      <c r="GC142" s="535"/>
      <c r="GD142" s="535"/>
      <c r="GE142" s="535"/>
      <c r="GF142" s="535"/>
      <c r="GG142" s="535"/>
      <c r="GH142" s="535"/>
      <c r="GI142" s="535"/>
      <c r="GJ142" s="535"/>
      <c r="GK142" s="535"/>
      <c r="GL142" s="535"/>
      <c r="GM142" s="535"/>
      <c r="GN142" s="535"/>
      <c r="GO142" s="535"/>
      <c r="GP142" s="535"/>
      <c r="GQ142" s="535"/>
      <c r="GR142" s="535"/>
      <c r="GS142" s="535"/>
      <c r="GT142" s="535"/>
      <c r="GU142" s="535"/>
      <c r="GV142" s="535"/>
      <c r="GW142" s="535"/>
      <c r="GX142" s="535"/>
      <c r="GY142" s="535"/>
      <c r="GZ142" s="535"/>
      <c r="HA142" s="535"/>
      <c r="HB142" s="535"/>
      <c r="HC142" s="535"/>
      <c r="HD142" s="535"/>
      <c r="HE142" s="535"/>
      <c r="HF142" s="535"/>
      <c r="HG142" s="535"/>
      <c r="HH142" s="535"/>
      <c r="HI142" s="535"/>
      <c r="HJ142" s="535"/>
      <c r="HK142" s="535"/>
      <c r="HL142" s="535"/>
      <c r="HM142" s="535"/>
      <c r="HN142" s="535"/>
      <c r="HO142" s="535"/>
      <c r="HP142" s="535"/>
      <c r="HQ142" s="535"/>
      <c r="HR142" s="598"/>
      <c r="HS142" s="598"/>
      <c r="HT142" s="598"/>
      <c r="HU142" s="598"/>
      <c r="HV142" s="598"/>
      <c r="HW142" s="598"/>
      <c r="HX142" s="598"/>
      <c r="HY142" s="598"/>
      <c r="HZ142" s="598"/>
      <c r="IA142" s="598"/>
      <c r="IB142" s="598"/>
      <c r="IC142" s="598"/>
      <c r="ID142" s="598"/>
      <c r="IE142" s="598"/>
      <c r="IF142" s="598"/>
      <c r="IG142" s="598"/>
    </row>
    <row r="143" spans="2:241" s="5" customFormat="1" ht="15" customHeight="1" x14ac:dyDescent="0.25">
      <c r="B143" s="535"/>
      <c r="C143" s="535"/>
      <c r="D143" s="535"/>
      <c r="E143" s="535"/>
      <c r="F143" s="535"/>
      <c r="G143" s="535"/>
      <c r="H143" s="535"/>
      <c r="I143" s="535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  <c r="AO143" s="583"/>
      <c r="AP143" s="583"/>
      <c r="AQ143" s="583"/>
      <c r="AR143" s="583"/>
      <c r="AS143" s="583"/>
      <c r="AT143" s="583"/>
      <c r="AU143" s="583"/>
      <c r="AV143" s="583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  <c r="CJ143" s="583"/>
      <c r="CK143" s="583"/>
      <c r="CL143" s="583"/>
      <c r="CM143" s="583"/>
      <c r="CN143" s="583"/>
      <c r="CO143" s="583"/>
      <c r="CP143" s="583"/>
      <c r="CQ143" s="583"/>
      <c r="CR143" s="583"/>
      <c r="CS143" s="583"/>
      <c r="CT143" s="583"/>
      <c r="CU143" s="583"/>
      <c r="CV143" s="583"/>
      <c r="CW143" s="583"/>
      <c r="CX143" s="583"/>
      <c r="CY143" s="583"/>
      <c r="CZ143" s="583"/>
      <c r="DA143" s="583"/>
      <c r="DB143" s="583"/>
      <c r="DC143" s="583"/>
      <c r="DD143" s="583"/>
      <c r="DE143" s="583"/>
      <c r="DF143" s="583"/>
      <c r="DG143" s="583"/>
      <c r="DH143" s="583"/>
      <c r="DI143" s="583"/>
      <c r="DJ143" s="583"/>
      <c r="DK143" s="583"/>
      <c r="DL143" s="583"/>
      <c r="DM143" s="583"/>
      <c r="DN143" s="583"/>
      <c r="DO143" s="583"/>
      <c r="DP143" s="583"/>
      <c r="DQ143" s="583"/>
      <c r="DR143" s="583"/>
      <c r="DS143" s="583"/>
      <c r="DT143" s="583"/>
      <c r="DU143" s="583"/>
      <c r="DV143" s="583"/>
      <c r="DW143" s="583"/>
      <c r="DX143" s="583"/>
      <c r="DY143" s="583"/>
      <c r="DZ143" s="583"/>
      <c r="EA143" s="583"/>
      <c r="EB143" s="583"/>
      <c r="EC143" s="583"/>
      <c r="ED143" s="583"/>
      <c r="EE143" s="583"/>
      <c r="EF143" s="583"/>
      <c r="EG143" s="583"/>
      <c r="EH143" s="535"/>
      <c r="EI143" s="535"/>
      <c r="EJ143" s="535"/>
      <c r="EK143" s="535"/>
      <c r="EL143" s="535"/>
      <c r="EM143" s="535"/>
      <c r="EN143" s="535"/>
      <c r="EO143" s="535"/>
      <c r="EP143" s="535"/>
      <c r="EQ143" s="535"/>
      <c r="ER143" s="535"/>
      <c r="ES143" s="535"/>
      <c r="ET143" s="535"/>
      <c r="EU143" s="535"/>
      <c r="EV143" s="535"/>
      <c r="EW143" s="535"/>
      <c r="EX143" s="535"/>
      <c r="EY143" s="535"/>
      <c r="EZ143" s="535"/>
      <c r="FA143" s="535"/>
      <c r="FB143" s="535"/>
      <c r="FC143" s="535"/>
      <c r="FD143" s="535"/>
      <c r="FE143" s="535"/>
      <c r="FF143" s="535"/>
      <c r="FG143" s="535"/>
      <c r="FH143" s="535"/>
      <c r="FI143" s="535"/>
      <c r="FJ143" s="535"/>
      <c r="FK143" s="535"/>
      <c r="FL143" s="535"/>
      <c r="FM143" s="535"/>
      <c r="FN143" s="535"/>
      <c r="FO143" s="535"/>
      <c r="FP143" s="535"/>
      <c r="FQ143" s="535"/>
      <c r="FR143" s="535"/>
      <c r="FS143" s="535"/>
      <c r="FT143" s="535"/>
      <c r="FU143" s="535"/>
      <c r="FV143" s="535"/>
      <c r="FW143" s="535"/>
      <c r="FX143" s="535"/>
      <c r="FY143" s="535"/>
      <c r="FZ143" s="535"/>
      <c r="GA143" s="535"/>
      <c r="GB143" s="535"/>
      <c r="GC143" s="535"/>
      <c r="GD143" s="535"/>
      <c r="GE143" s="535"/>
      <c r="GF143" s="535"/>
      <c r="GG143" s="535"/>
      <c r="GH143" s="535"/>
      <c r="GI143" s="535"/>
      <c r="GJ143" s="535"/>
      <c r="GK143" s="535"/>
      <c r="GL143" s="535"/>
      <c r="GM143" s="535"/>
      <c r="GN143" s="535"/>
      <c r="GO143" s="535"/>
      <c r="GP143" s="535"/>
      <c r="GQ143" s="535"/>
      <c r="GR143" s="535"/>
      <c r="GS143" s="535"/>
      <c r="GT143" s="535"/>
      <c r="GU143" s="535"/>
      <c r="GV143" s="535"/>
      <c r="GW143" s="535"/>
      <c r="GX143" s="535"/>
      <c r="GY143" s="535"/>
      <c r="GZ143" s="535"/>
      <c r="HA143" s="535"/>
      <c r="HB143" s="535"/>
      <c r="HC143" s="535"/>
      <c r="HD143" s="535"/>
      <c r="HE143" s="535"/>
      <c r="HF143" s="535"/>
      <c r="HG143" s="535"/>
      <c r="HH143" s="535"/>
      <c r="HI143" s="535"/>
      <c r="HJ143" s="535"/>
      <c r="HK143" s="535"/>
      <c r="HL143" s="535"/>
      <c r="HM143" s="535"/>
      <c r="HN143" s="535"/>
      <c r="HO143" s="535"/>
      <c r="HP143" s="535"/>
      <c r="HQ143" s="535"/>
      <c r="HR143" s="598"/>
      <c r="HS143" s="598"/>
      <c r="HT143" s="598"/>
      <c r="HU143" s="598"/>
      <c r="HV143" s="598"/>
      <c r="HW143" s="598"/>
      <c r="HX143" s="598"/>
      <c r="HY143" s="598"/>
      <c r="HZ143" s="598"/>
      <c r="IA143" s="598"/>
      <c r="IB143" s="598"/>
      <c r="IC143" s="598"/>
      <c r="ID143" s="598"/>
      <c r="IE143" s="598"/>
      <c r="IF143" s="598"/>
      <c r="IG143" s="598"/>
    </row>
    <row r="144" spans="2:241" s="5" customFormat="1" ht="15" customHeight="1" x14ac:dyDescent="0.25">
      <c r="B144" s="535"/>
      <c r="C144" s="535"/>
      <c r="D144" s="535"/>
      <c r="E144" s="535"/>
      <c r="F144" s="535"/>
      <c r="G144" s="535"/>
      <c r="H144" s="535"/>
      <c r="I144" s="535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  <c r="AO144" s="583"/>
      <c r="AP144" s="583"/>
      <c r="AQ144" s="583"/>
      <c r="AR144" s="583"/>
      <c r="AS144" s="583"/>
      <c r="AT144" s="583"/>
      <c r="AU144" s="583"/>
      <c r="AV144" s="583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  <c r="CJ144" s="583"/>
      <c r="CK144" s="583"/>
      <c r="CL144" s="583"/>
      <c r="CM144" s="583"/>
      <c r="CN144" s="583"/>
      <c r="CO144" s="583"/>
      <c r="CP144" s="583"/>
      <c r="CQ144" s="583"/>
      <c r="CR144" s="583"/>
      <c r="CS144" s="583"/>
      <c r="CT144" s="583"/>
      <c r="CU144" s="583"/>
      <c r="CV144" s="583"/>
      <c r="CW144" s="583"/>
      <c r="CX144" s="583"/>
      <c r="CY144" s="583"/>
      <c r="CZ144" s="583"/>
      <c r="DA144" s="583"/>
      <c r="DB144" s="583"/>
      <c r="DC144" s="583"/>
      <c r="DD144" s="583"/>
      <c r="DE144" s="583"/>
      <c r="DF144" s="583"/>
      <c r="DG144" s="583"/>
      <c r="DH144" s="583"/>
      <c r="DI144" s="583"/>
      <c r="DJ144" s="583"/>
      <c r="DK144" s="583"/>
      <c r="DL144" s="583"/>
      <c r="DM144" s="583"/>
      <c r="DN144" s="583"/>
      <c r="DO144" s="583"/>
      <c r="DP144" s="583"/>
      <c r="DQ144" s="583"/>
      <c r="DR144" s="583"/>
      <c r="DS144" s="583"/>
      <c r="DT144" s="583"/>
      <c r="DU144" s="583"/>
      <c r="DV144" s="583"/>
      <c r="DW144" s="583"/>
      <c r="DX144" s="583"/>
      <c r="DY144" s="583"/>
      <c r="DZ144" s="583"/>
      <c r="EA144" s="583"/>
      <c r="EB144" s="583"/>
      <c r="EC144" s="583"/>
      <c r="ED144" s="583"/>
      <c r="EE144" s="583"/>
      <c r="EF144" s="583"/>
      <c r="EG144" s="583"/>
      <c r="EH144" s="535"/>
      <c r="EI144" s="535"/>
      <c r="EJ144" s="535"/>
      <c r="EK144" s="535"/>
      <c r="EL144" s="535"/>
      <c r="EM144" s="535"/>
      <c r="EN144" s="535"/>
      <c r="EO144" s="535"/>
      <c r="EP144" s="535"/>
      <c r="EQ144" s="535"/>
      <c r="ER144" s="535"/>
      <c r="ES144" s="535"/>
      <c r="ET144" s="535"/>
      <c r="EU144" s="535"/>
      <c r="EV144" s="535"/>
      <c r="EW144" s="535"/>
      <c r="EX144" s="535"/>
      <c r="EY144" s="535"/>
      <c r="EZ144" s="535"/>
      <c r="FA144" s="535"/>
      <c r="FB144" s="535"/>
      <c r="FC144" s="535"/>
      <c r="FD144" s="535"/>
      <c r="FE144" s="535"/>
      <c r="FF144" s="535"/>
      <c r="FG144" s="535"/>
      <c r="FH144" s="535"/>
      <c r="FI144" s="535"/>
      <c r="FJ144" s="535"/>
      <c r="FK144" s="535"/>
      <c r="FL144" s="535"/>
      <c r="FM144" s="535"/>
      <c r="FN144" s="535"/>
      <c r="FO144" s="535"/>
      <c r="FP144" s="535"/>
      <c r="FQ144" s="535"/>
      <c r="FR144" s="535"/>
      <c r="FS144" s="535"/>
      <c r="FT144" s="535"/>
      <c r="FU144" s="535"/>
      <c r="FV144" s="535"/>
      <c r="FW144" s="535"/>
      <c r="FX144" s="535"/>
      <c r="FY144" s="535"/>
      <c r="FZ144" s="535"/>
      <c r="GA144" s="535"/>
      <c r="GB144" s="535"/>
      <c r="GC144" s="535"/>
      <c r="GD144" s="535"/>
      <c r="GE144" s="535"/>
      <c r="GF144" s="535"/>
      <c r="GG144" s="535"/>
      <c r="GH144" s="535"/>
      <c r="GI144" s="535"/>
      <c r="GJ144" s="535"/>
      <c r="GK144" s="535"/>
      <c r="GL144" s="535"/>
      <c r="GM144" s="535"/>
      <c r="GN144" s="535"/>
      <c r="GO144" s="535"/>
      <c r="GP144" s="535"/>
      <c r="GQ144" s="535"/>
      <c r="GR144" s="535"/>
      <c r="GS144" s="535"/>
      <c r="GT144" s="535"/>
      <c r="GU144" s="535"/>
      <c r="GV144" s="535"/>
      <c r="GW144" s="535"/>
      <c r="GX144" s="535"/>
      <c r="GY144" s="535"/>
      <c r="GZ144" s="535"/>
      <c r="HA144" s="535"/>
      <c r="HB144" s="535"/>
      <c r="HC144" s="535"/>
      <c r="HD144" s="535"/>
      <c r="HE144" s="535"/>
      <c r="HF144" s="535"/>
      <c r="HG144" s="535"/>
      <c r="HH144" s="535"/>
      <c r="HI144" s="535"/>
      <c r="HJ144" s="535"/>
      <c r="HK144" s="535"/>
      <c r="HL144" s="535"/>
      <c r="HM144" s="535"/>
      <c r="HN144" s="535"/>
      <c r="HO144" s="535"/>
      <c r="HP144" s="535"/>
      <c r="HQ144" s="535"/>
      <c r="HR144" s="598"/>
      <c r="HS144" s="598"/>
      <c r="HT144" s="598"/>
      <c r="HU144" s="598"/>
      <c r="HV144" s="598"/>
      <c r="HW144" s="598"/>
      <c r="HX144" s="598"/>
      <c r="HY144" s="598"/>
      <c r="HZ144" s="598"/>
      <c r="IA144" s="598"/>
      <c r="IB144" s="598"/>
      <c r="IC144" s="598"/>
      <c r="ID144" s="598"/>
      <c r="IE144" s="598"/>
      <c r="IF144" s="598"/>
      <c r="IG144" s="598"/>
    </row>
    <row r="145" spans="2:241" s="5" customFormat="1" ht="15" customHeight="1" x14ac:dyDescent="0.25">
      <c r="B145" s="535"/>
      <c r="C145" s="535"/>
      <c r="D145" s="535"/>
      <c r="E145" s="535"/>
      <c r="F145" s="535"/>
      <c r="G145" s="535"/>
      <c r="H145" s="535"/>
      <c r="I145" s="535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  <c r="AO145" s="583"/>
      <c r="AP145" s="583"/>
      <c r="AQ145" s="583"/>
      <c r="AR145" s="583"/>
      <c r="AS145" s="583"/>
      <c r="AT145" s="583"/>
      <c r="AU145" s="583"/>
      <c r="AV145" s="583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  <c r="CJ145" s="583"/>
      <c r="CK145" s="583"/>
      <c r="CL145" s="583"/>
      <c r="CM145" s="583"/>
      <c r="CN145" s="583"/>
      <c r="CO145" s="583"/>
      <c r="CP145" s="583"/>
      <c r="CQ145" s="583"/>
      <c r="CR145" s="583"/>
      <c r="CS145" s="583"/>
      <c r="CT145" s="583"/>
      <c r="CU145" s="583"/>
      <c r="CV145" s="583"/>
      <c r="CW145" s="583"/>
      <c r="CX145" s="583"/>
      <c r="CY145" s="583"/>
      <c r="CZ145" s="583"/>
      <c r="DA145" s="583"/>
      <c r="DB145" s="583"/>
      <c r="DC145" s="583"/>
      <c r="DD145" s="583"/>
      <c r="DE145" s="583"/>
      <c r="DF145" s="583"/>
      <c r="DG145" s="583"/>
      <c r="DH145" s="583"/>
      <c r="DI145" s="583"/>
      <c r="DJ145" s="583"/>
      <c r="DK145" s="583"/>
      <c r="DL145" s="583"/>
      <c r="DM145" s="583"/>
      <c r="DN145" s="583"/>
      <c r="DO145" s="583"/>
      <c r="DP145" s="583"/>
      <c r="DQ145" s="583"/>
      <c r="DR145" s="583"/>
      <c r="DS145" s="583"/>
      <c r="DT145" s="583"/>
      <c r="DU145" s="583"/>
      <c r="DV145" s="583"/>
      <c r="DW145" s="583"/>
      <c r="DX145" s="583"/>
      <c r="DY145" s="583"/>
      <c r="DZ145" s="583"/>
      <c r="EA145" s="583"/>
      <c r="EB145" s="583"/>
      <c r="EC145" s="583"/>
      <c r="ED145" s="583"/>
      <c r="EE145" s="583"/>
      <c r="EF145" s="583"/>
      <c r="EG145" s="583"/>
      <c r="EH145" s="535"/>
      <c r="EI145" s="535"/>
      <c r="EJ145" s="535"/>
      <c r="EK145" s="535"/>
      <c r="EL145" s="535"/>
      <c r="EM145" s="535"/>
      <c r="EN145" s="535"/>
      <c r="EO145" s="535"/>
      <c r="EP145" s="535"/>
      <c r="EQ145" s="535"/>
      <c r="ER145" s="535"/>
      <c r="ES145" s="535"/>
      <c r="ET145" s="535"/>
      <c r="EU145" s="535"/>
      <c r="EV145" s="535"/>
      <c r="EW145" s="535"/>
      <c r="EX145" s="535"/>
      <c r="EY145" s="535"/>
      <c r="EZ145" s="535"/>
      <c r="FA145" s="535"/>
      <c r="FB145" s="535"/>
      <c r="FC145" s="535"/>
      <c r="FD145" s="535"/>
      <c r="FE145" s="535"/>
      <c r="FF145" s="535"/>
      <c r="FG145" s="535"/>
      <c r="FH145" s="535"/>
      <c r="FI145" s="535"/>
      <c r="FJ145" s="535"/>
      <c r="FK145" s="535"/>
      <c r="FL145" s="535"/>
      <c r="FM145" s="535"/>
      <c r="FN145" s="535"/>
      <c r="FO145" s="535"/>
      <c r="FP145" s="535"/>
      <c r="FQ145" s="535"/>
      <c r="FR145" s="535"/>
      <c r="FS145" s="535"/>
      <c r="FT145" s="535"/>
      <c r="FU145" s="535"/>
      <c r="FV145" s="535"/>
      <c r="FW145" s="535"/>
      <c r="FX145" s="535"/>
      <c r="FY145" s="535"/>
      <c r="FZ145" s="535"/>
      <c r="GA145" s="535"/>
      <c r="GB145" s="535"/>
      <c r="GC145" s="535"/>
      <c r="GD145" s="535"/>
      <c r="GE145" s="535"/>
      <c r="GF145" s="535"/>
      <c r="GG145" s="535"/>
      <c r="GH145" s="535"/>
      <c r="GI145" s="535"/>
      <c r="GJ145" s="535"/>
      <c r="GK145" s="535"/>
      <c r="GL145" s="535"/>
      <c r="GM145" s="535"/>
      <c r="GN145" s="535"/>
      <c r="GO145" s="535"/>
      <c r="GP145" s="535"/>
      <c r="GQ145" s="535"/>
      <c r="GR145" s="535"/>
      <c r="GS145" s="535"/>
      <c r="GT145" s="535"/>
      <c r="GU145" s="535"/>
      <c r="GV145" s="535"/>
      <c r="GW145" s="535"/>
      <c r="GX145" s="535"/>
      <c r="GY145" s="535"/>
      <c r="GZ145" s="535"/>
      <c r="HA145" s="535"/>
      <c r="HB145" s="535"/>
      <c r="HC145" s="535"/>
      <c r="HD145" s="535"/>
      <c r="HE145" s="535"/>
      <c r="HF145" s="535"/>
      <c r="HG145" s="535"/>
      <c r="HH145" s="535"/>
      <c r="HI145" s="535"/>
      <c r="HJ145" s="535"/>
      <c r="HK145" s="535"/>
      <c r="HL145" s="535"/>
      <c r="HM145" s="535"/>
      <c r="HN145" s="535"/>
      <c r="HO145" s="535"/>
      <c r="HP145" s="535"/>
      <c r="HQ145" s="535"/>
      <c r="HR145" s="598"/>
      <c r="HS145" s="598"/>
      <c r="HT145" s="598"/>
      <c r="HU145" s="598"/>
      <c r="HV145" s="598"/>
      <c r="HW145" s="598"/>
      <c r="HX145" s="598"/>
      <c r="HY145" s="598"/>
      <c r="HZ145" s="598"/>
      <c r="IA145" s="598"/>
      <c r="IB145" s="598"/>
      <c r="IC145" s="598"/>
      <c r="ID145" s="598"/>
      <c r="IE145" s="598"/>
      <c r="IF145" s="598"/>
      <c r="IG145" s="598"/>
    </row>
    <row r="146" spans="2:241" s="5" customFormat="1" ht="15" customHeight="1" x14ac:dyDescent="0.25">
      <c r="B146" s="535"/>
      <c r="C146" s="535"/>
      <c r="D146" s="535"/>
      <c r="E146" s="535"/>
      <c r="F146" s="535"/>
      <c r="G146" s="535"/>
      <c r="H146" s="535"/>
      <c r="I146" s="535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  <c r="AO146" s="583"/>
      <c r="AP146" s="583"/>
      <c r="AQ146" s="583"/>
      <c r="AR146" s="583"/>
      <c r="AS146" s="583"/>
      <c r="AT146" s="583"/>
      <c r="AU146" s="583"/>
      <c r="AV146" s="583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  <c r="CJ146" s="583"/>
      <c r="CK146" s="583"/>
      <c r="CL146" s="583"/>
      <c r="CM146" s="583"/>
      <c r="CN146" s="583"/>
      <c r="CO146" s="583"/>
      <c r="CP146" s="583"/>
      <c r="CQ146" s="583"/>
      <c r="CR146" s="583"/>
      <c r="CS146" s="583"/>
      <c r="CT146" s="583"/>
      <c r="CU146" s="583"/>
      <c r="CV146" s="583"/>
      <c r="CW146" s="583"/>
      <c r="CX146" s="583"/>
      <c r="CY146" s="583"/>
      <c r="CZ146" s="583"/>
      <c r="DA146" s="583"/>
      <c r="DB146" s="583"/>
      <c r="DC146" s="583"/>
      <c r="DD146" s="583"/>
      <c r="DE146" s="583"/>
      <c r="DF146" s="583"/>
      <c r="DG146" s="583"/>
      <c r="DH146" s="583"/>
      <c r="DI146" s="583"/>
      <c r="DJ146" s="583"/>
      <c r="DK146" s="583"/>
      <c r="DL146" s="583"/>
      <c r="DM146" s="583"/>
      <c r="DN146" s="583"/>
      <c r="DO146" s="583"/>
      <c r="DP146" s="583"/>
      <c r="DQ146" s="583"/>
      <c r="DR146" s="583"/>
      <c r="DS146" s="583"/>
      <c r="DT146" s="583"/>
      <c r="DU146" s="583"/>
      <c r="DV146" s="583"/>
      <c r="DW146" s="583"/>
      <c r="DX146" s="583"/>
      <c r="DY146" s="583"/>
      <c r="DZ146" s="583"/>
      <c r="EA146" s="583"/>
      <c r="EB146" s="583"/>
      <c r="EC146" s="583"/>
      <c r="ED146" s="583"/>
      <c r="EE146" s="583"/>
      <c r="EF146" s="583"/>
      <c r="EG146" s="583"/>
      <c r="EH146" s="535"/>
      <c r="EI146" s="535"/>
      <c r="EJ146" s="535"/>
      <c r="EK146" s="535"/>
      <c r="EL146" s="535"/>
      <c r="EM146" s="535"/>
      <c r="EN146" s="535"/>
      <c r="EO146" s="535"/>
      <c r="EP146" s="535"/>
      <c r="EQ146" s="535"/>
      <c r="ER146" s="535"/>
      <c r="ES146" s="535"/>
      <c r="ET146" s="535"/>
      <c r="EU146" s="535"/>
      <c r="EV146" s="535"/>
      <c r="EW146" s="535"/>
      <c r="EX146" s="535"/>
      <c r="EY146" s="535"/>
      <c r="EZ146" s="535"/>
      <c r="FA146" s="535"/>
      <c r="FB146" s="535"/>
      <c r="FC146" s="535"/>
      <c r="FD146" s="535"/>
      <c r="FE146" s="535"/>
      <c r="FF146" s="535"/>
      <c r="FG146" s="535"/>
      <c r="FH146" s="535"/>
      <c r="FI146" s="535"/>
      <c r="FJ146" s="535"/>
      <c r="FK146" s="535"/>
      <c r="FL146" s="535"/>
      <c r="FM146" s="535"/>
      <c r="FN146" s="535"/>
      <c r="FO146" s="535"/>
      <c r="FP146" s="535"/>
      <c r="FQ146" s="535"/>
      <c r="FR146" s="535"/>
      <c r="FS146" s="535"/>
      <c r="FT146" s="535"/>
      <c r="FU146" s="535"/>
      <c r="FV146" s="535"/>
      <c r="FW146" s="535"/>
      <c r="FX146" s="535"/>
      <c r="FY146" s="535"/>
      <c r="FZ146" s="535"/>
      <c r="GA146" s="535"/>
      <c r="GB146" s="535"/>
      <c r="GC146" s="535"/>
      <c r="GD146" s="535"/>
      <c r="GE146" s="535"/>
      <c r="GF146" s="535"/>
      <c r="GG146" s="535"/>
      <c r="GH146" s="535"/>
      <c r="GI146" s="535"/>
      <c r="GJ146" s="535"/>
      <c r="GK146" s="535"/>
      <c r="GL146" s="535"/>
      <c r="GM146" s="535"/>
      <c r="GN146" s="535"/>
      <c r="GO146" s="535"/>
      <c r="GP146" s="535"/>
      <c r="GQ146" s="535"/>
      <c r="GR146" s="535"/>
      <c r="GS146" s="535"/>
      <c r="GT146" s="535"/>
      <c r="GU146" s="535"/>
      <c r="GV146" s="535"/>
      <c r="GW146" s="535"/>
      <c r="GX146" s="535"/>
      <c r="GY146" s="535"/>
      <c r="GZ146" s="535"/>
      <c r="HA146" s="535"/>
      <c r="HB146" s="535"/>
      <c r="HC146" s="535"/>
      <c r="HD146" s="535"/>
      <c r="HE146" s="535"/>
      <c r="HF146" s="535"/>
      <c r="HG146" s="535"/>
      <c r="HH146" s="535"/>
      <c r="HI146" s="535"/>
      <c r="HJ146" s="535"/>
      <c r="HK146" s="535"/>
      <c r="HL146" s="535"/>
      <c r="HM146" s="535"/>
      <c r="HN146" s="535"/>
      <c r="HO146" s="535"/>
      <c r="HP146" s="535"/>
      <c r="HQ146" s="535"/>
      <c r="HR146" s="598"/>
      <c r="HS146" s="598"/>
      <c r="HT146" s="598"/>
      <c r="HU146" s="598"/>
      <c r="HV146" s="598"/>
      <c r="HW146" s="598"/>
      <c r="HX146" s="598"/>
      <c r="HY146" s="598"/>
      <c r="HZ146" s="598"/>
      <c r="IA146" s="598"/>
      <c r="IB146" s="598"/>
      <c r="IC146" s="598"/>
      <c r="ID146" s="598"/>
      <c r="IE146" s="598"/>
      <c r="IF146" s="598"/>
      <c r="IG146" s="598"/>
    </row>
    <row r="147" spans="2:241" s="5" customFormat="1" ht="15" customHeight="1" x14ac:dyDescent="0.25">
      <c r="B147" s="535"/>
      <c r="C147" s="535"/>
      <c r="D147" s="535"/>
      <c r="E147" s="535"/>
      <c r="F147" s="535"/>
      <c r="G147" s="535"/>
      <c r="H147" s="535"/>
      <c r="I147" s="535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  <c r="AO147" s="583"/>
      <c r="AP147" s="583"/>
      <c r="AQ147" s="583"/>
      <c r="AR147" s="583"/>
      <c r="AS147" s="583"/>
      <c r="AT147" s="583"/>
      <c r="AU147" s="583"/>
      <c r="AV147" s="583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  <c r="CJ147" s="583"/>
      <c r="CK147" s="583"/>
      <c r="CL147" s="583"/>
      <c r="CM147" s="583"/>
      <c r="CN147" s="583"/>
      <c r="CO147" s="583"/>
      <c r="CP147" s="583"/>
      <c r="CQ147" s="583"/>
      <c r="CR147" s="583"/>
      <c r="CS147" s="583"/>
      <c r="CT147" s="583"/>
      <c r="CU147" s="583"/>
      <c r="CV147" s="583"/>
      <c r="CW147" s="583"/>
      <c r="CX147" s="583"/>
      <c r="CY147" s="583"/>
      <c r="CZ147" s="583"/>
      <c r="DA147" s="583"/>
      <c r="DB147" s="583"/>
      <c r="DC147" s="583"/>
      <c r="DD147" s="583"/>
      <c r="DE147" s="583"/>
      <c r="DF147" s="583"/>
      <c r="DG147" s="583"/>
      <c r="DH147" s="583"/>
      <c r="DI147" s="583"/>
      <c r="DJ147" s="583"/>
      <c r="DK147" s="583"/>
      <c r="DL147" s="583"/>
      <c r="DM147" s="583"/>
      <c r="DN147" s="583"/>
      <c r="DO147" s="583"/>
      <c r="DP147" s="583"/>
      <c r="DQ147" s="583"/>
      <c r="DR147" s="583"/>
      <c r="DS147" s="583"/>
      <c r="DT147" s="583"/>
      <c r="DU147" s="583"/>
      <c r="DV147" s="583"/>
      <c r="DW147" s="583"/>
      <c r="DX147" s="583"/>
      <c r="DY147" s="583"/>
      <c r="DZ147" s="583"/>
      <c r="EA147" s="583"/>
      <c r="EB147" s="583"/>
      <c r="EC147" s="583"/>
      <c r="ED147" s="583"/>
      <c r="EE147" s="583"/>
      <c r="EF147" s="583"/>
      <c r="EG147" s="583"/>
      <c r="EH147" s="535"/>
      <c r="EI147" s="535"/>
      <c r="EJ147" s="535"/>
      <c r="EK147" s="535"/>
      <c r="EL147" s="535"/>
      <c r="EM147" s="535"/>
      <c r="EN147" s="535"/>
      <c r="EO147" s="535"/>
      <c r="EP147" s="535"/>
      <c r="EQ147" s="535"/>
      <c r="ER147" s="535"/>
      <c r="ES147" s="535"/>
      <c r="ET147" s="535"/>
      <c r="EU147" s="535"/>
      <c r="EV147" s="535"/>
      <c r="EW147" s="535"/>
      <c r="EX147" s="535"/>
      <c r="EY147" s="535"/>
      <c r="EZ147" s="535"/>
      <c r="FA147" s="535"/>
      <c r="FB147" s="535"/>
      <c r="FC147" s="535"/>
      <c r="FD147" s="535"/>
      <c r="FE147" s="535"/>
      <c r="FF147" s="535"/>
      <c r="FG147" s="535"/>
      <c r="FH147" s="535"/>
      <c r="FI147" s="535"/>
      <c r="FJ147" s="535"/>
      <c r="FK147" s="535"/>
      <c r="FL147" s="535"/>
      <c r="FM147" s="535"/>
      <c r="FN147" s="535"/>
      <c r="FO147" s="535"/>
      <c r="FP147" s="535"/>
      <c r="FQ147" s="535"/>
      <c r="FR147" s="535"/>
      <c r="FS147" s="535"/>
      <c r="FT147" s="535"/>
      <c r="FU147" s="535"/>
      <c r="FV147" s="535"/>
      <c r="FW147" s="535"/>
      <c r="FX147" s="535"/>
      <c r="FY147" s="535"/>
      <c r="FZ147" s="535"/>
      <c r="GA147" s="535"/>
      <c r="GB147" s="535"/>
      <c r="GC147" s="535"/>
      <c r="GD147" s="535"/>
      <c r="GE147" s="535"/>
      <c r="GF147" s="535"/>
      <c r="GG147" s="535"/>
      <c r="GH147" s="535"/>
      <c r="GI147" s="535"/>
      <c r="GJ147" s="535"/>
      <c r="GK147" s="535"/>
      <c r="GL147" s="535"/>
      <c r="GM147" s="535"/>
      <c r="GN147" s="535"/>
      <c r="GO147" s="535"/>
      <c r="GP147" s="535"/>
      <c r="GQ147" s="535"/>
      <c r="GR147" s="535"/>
      <c r="GS147" s="535"/>
      <c r="GT147" s="535"/>
      <c r="GU147" s="535"/>
      <c r="GV147" s="535"/>
      <c r="GW147" s="535"/>
      <c r="GX147" s="535"/>
      <c r="GY147" s="535"/>
      <c r="GZ147" s="535"/>
      <c r="HA147" s="535"/>
      <c r="HB147" s="535"/>
      <c r="HC147" s="535"/>
      <c r="HD147" s="535"/>
      <c r="HE147" s="535"/>
      <c r="HF147" s="535"/>
      <c r="HG147" s="535"/>
      <c r="HH147" s="535"/>
      <c r="HI147" s="535"/>
      <c r="HJ147" s="535"/>
      <c r="HK147" s="535"/>
      <c r="HL147" s="535"/>
      <c r="HM147" s="535"/>
      <c r="HN147" s="535"/>
      <c r="HO147" s="535"/>
      <c r="HP147" s="535"/>
      <c r="HQ147" s="535"/>
      <c r="HR147" s="598"/>
      <c r="HS147" s="598"/>
      <c r="HT147" s="598"/>
      <c r="HU147" s="598"/>
      <c r="HV147" s="598"/>
      <c r="HW147" s="598"/>
      <c r="HX147" s="598"/>
      <c r="HY147" s="598"/>
      <c r="HZ147" s="598"/>
      <c r="IA147" s="598"/>
      <c r="IB147" s="598"/>
      <c r="IC147" s="598"/>
      <c r="ID147" s="598"/>
      <c r="IE147" s="598"/>
      <c r="IF147" s="598"/>
      <c r="IG147" s="598"/>
    </row>
    <row r="148" spans="2:241" s="5" customFormat="1" ht="15" customHeight="1" x14ac:dyDescent="0.25">
      <c r="B148" s="535"/>
      <c r="C148" s="535"/>
      <c r="D148" s="535"/>
      <c r="E148" s="535"/>
      <c r="F148" s="535"/>
      <c r="G148" s="535"/>
      <c r="H148" s="535"/>
      <c r="I148" s="535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  <c r="AO148" s="583"/>
      <c r="AP148" s="583"/>
      <c r="AQ148" s="583"/>
      <c r="AR148" s="583"/>
      <c r="AS148" s="583"/>
      <c r="AT148" s="583"/>
      <c r="AU148" s="583"/>
      <c r="AV148" s="583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  <c r="CJ148" s="583"/>
      <c r="CK148" s="583"/>
      <c r="CL148" s="583"/>
      <c r="CM148" s="583"/>
      <c r="CN148" s="583"/>
      <c r="CO148" s="583"/>
      <c r="CP148" s="583"/>
      <c r="CQ148" s="583"/>
      <c r="CR148" s="583"/>
      <c r="CS148" s="583"/>
      <c r="CT148" s="583"/>
      <c r="CU148" s="583"/>
      <c r="CV148" s="583"/>
      <c r="CW148" s="583"/>
      <c r="CX148" s="583"/>
      <c r="CY148" s="583"/>
      <c r="CZ148" s="583"/>
      <c r="DA148" s="583"/>
      <c r="DB148" s="583"/>
      <c r="DC148" s="583"/>
      <c r="DD148" s="583"/>
      <c r="DE148" s="583"/>
      <c r="DF148" s="583"/>
      <c r="DG148" s="583"/>
      <c r="DH148" s="583"/>
      <c r="DI148" s="583"/>
      <c r="DJ148" s="583"/>
      <c r="DK148" s="583"/>
      <c r="DL148" s="583"/>
      <c r="DM148" s="583"/>
      <c r="DN148" s="583"/>
      <c r="DO148" s="583"/>
      <c r="DP148" s="583"/>
      <c r="DQ148" s="583"/>
      <c r="DR148" s="583"/>
      <c r="DS148" s="583"/>
      <c r="DT148" s="583"/>
      <c r="DU148" s="583"/>
      <c r="DV148" s="583"/>
      <c r="DW148" s="583"/>
      <c r="DX148" s="583"/>
      <c r="DY148" s="583"/>
      <c r="DZ148" s="583"/>
      <c r="EA148" s="583"/>
      <c r="EB148" s="583"/>
      <c r="EC148" s="583"/>
      <c r="ED148" s="583"/>
      <c r="EE148" s="583"/>
      <c r="EF148" s="583"/>
      <c r="EG148" s="583"/>
      <c r="EH148" s="535"/>
      <c r="EI148" s="535"/>
      <c r="EJ148" s="535"/>
      <c r="EK148" s="535"/>
      <c r="EL148" s="535"/>
      <c r="EM148" s="535"/>
      <c r="EN148" s="535"/>
      <c r="EO148" s="535"/>
      <c r="EP148" s="535"/>
      <c r="EQ148" s="535"/>
      <c r="ER148" s="535"/>
      <c r="ES148" s="535"/>
      <c r="ET148" s="535"/>
      <c r="EU148" s="535"/>
      <c r="EV148" s="535"/>
      <c r="EW148" s="535"/>
      <c r="EX148" s="535"/>
      <c r="EY148" s="535"/>
      <c r="EZ148" s="535"/>
      <c r="FA148" s="535"/>
      <c r="FB148" s="535"/>
      <c r="FC148" s="535"/>
      <c r="FD148" s="535"/>
      <c r="FE148" s="535"/>
      <c r="FF148" s="535"/>
      <c r="FG148" s="535"/>
      <c r="FH148" s="535"/>
      <c r="FI148" s="535"/>
      <c r="FJ148" s="535"/>
      <c r="FK148" s="535"/>
      <c r="FL148" s="535"/>
      <c r="FM148" s="535"/>
      <c r="FN148" s="535"/>
      <c r="FO148" s="535"/>
      <c r="FP148" s="535"/>
      <c r="FQ148" s="535"/>
      <c r="FR148" s="535"/>
      <c r="FS148" s="535"/>
      <c r="FT148" s="535"/>
      <c r="FU148" s="535"/>
      <c r="FV148" s="535"/>
      <c r="FW148" s="535"/>
      <c r="FX148" s="535"/>
      <c r="FY148" s="535"/>
      <c r="FZ148" s="535"/>
      <c r="GA148" s="535"/>
      <c r="GB148" s="535"/>
      <c r="GC148" s="535"/>
      <c r="GD148" s="535"/>
      <c r="GE148" s="535"/>
      <c r="GF148" s="535"/>
      <c r="GG148" s="535"/>
      <c r="GH148" s="535"/>
      <c r="GI148" s="535"/>
      <c r="GJ148" s="535"/>
      <c r="GK148" s="535"/>
      <c r="GL148" s="535"/>
      <c r="GM148" s="535"/>
      <c r="GN148" s="535"/>
      <c r="GO148" s="535"/>
      <c r="GP148" s="535"/>
      <c r="GQ148" s="535"/>
      <c r="GR148" s="535"/>
      <c r="GS148" s="535"/>
      <c r="GT148" s="535"/>
      <c r="GU148" s="535"/>
      <c r="GV148" s="535"/>
      <c r="GW148" s="535"/>
      <c r="GX148" s="535"/>
      <c r="GY148" s="535"/>
      <c r="GZ148" s="535"/>
      <c r="HA148" s="535"/>
      <c r="HB148" s="535"/>
      <c r="HC148" s="535"/>
      <c r="HD148" s="535"/>
      <c r="HE148" s="535"/>
      <c r="HF148" s="535"/>
      <c r="HG148" s="535"/>
      <c r="HH148" s="535"/>
      <c r="HI148" s="535"/>
      <c r="HJ148" s="535"/>
      <c r="HK148" s="535"/>
      <c r="HL148" s="535"/>
      <c r="HM148" s="535"/>
      <c r="HN148" s="535"/>
      <c r="HO148" s="535"/>
      <c r="HP148" s="535"/>
      <c r="HQ148" s="535"/>
      <c r="HR148" s="598"/>
      <c r="HS148" s="598"/>
      <c r="HT148" s="598"/>
      <c r="HU148" s="598"/>
      <c r="HV148" s="598"/>
      <c r="HW148" s="598"/>
      <c r="HX148" s="598"/>
      <c r="HY148" s="598"/>
      <c r="HZ148" s="598"/>
      <c r="IA148" s="598"/>
      <c r="IB148" s="598"/>
      <c r="IC148" s="598"/>
      <c r="ID148" s="598"/>
      <c r="IE148" s="598"/>
      <c r="IF148" s="598"/>
      <c r="IG148" s="598"/>
    </row>
    <row r="149" spans="2:241" s="5" customFormat="1" ht="15" customHeight="1" x14ac:dyDescent="0.25">
      <c r="B149" s="535"/>
      <c r="C149" s="535"/>
      <c r="D149" s="535"/>
      <c r="E149" s="535"/>
      <c r="F149" s="535"/>
      <c r="G149" s="535"/>
      <c r="H149" s="535"/>
      <c r="I149" s="535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  <c r="AO149" s="583"/>
      <c r="AP149" s="583"/>
      <c r="AQ149" s="583"/>
      <c r="AR149" s="583"/>
      <c r="AS149" s="583"/>
      <c r="AT149" s="583"/>
      <c r="AU149" s="583"/>
      <c r="AV149" s="583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  <c r="CJ149" s="583"/>
      <c r="CK149" s="583"/>
      <c r="CL149" s="583"/>
      <c r="CM149" s="583"/>
      <c r="CN149" s="583"/>
      <c r="CO149" s="583"/>
      <c r="CP149" s="583"/>
      <c r="CQ149" s="583"/>
      <c r="CR149" s="583"/>
      <c r="CS149" s="583"/>
      <c r="CT149" s="583"/>
      <c r="CU149" s="583"/>
      <c r="CV149" s="583"/>
      <c r="CW149" s="583"/>
      <c r="CX149" s="583"/>
      <c r="CY149" s="583"/>
      <c r="CZ149" s="583"/>
      <c r="DA149" s="583"/>
      <c r="DB149" s="583"/>
      <c r="DC149" s="583"/>
      <c r="DD149" s="583"/>
      <c r="DE149" s="583"/>
      <c r="DF149" s="583"/>
      <c r="DG149" s="583"/>
      <c r="DH149" s="583"/>
      <c r="DI149" s="583"/>
      <c r="DJ149" s="583"/>
      <c r="DK149" s="583"/>
      <c r="DL149" s="583"/>
      <c r="DM149" s="583"/>
      <c r="DN149" s="583"/>
      <c r="DO149" s="583"/>
      <c r="DP149" s="583"/>
      <c r="DQ149" s="583"/>
      <c r="DR149" s="583"/>
      <c r="DS149" s="583"/>
      <c r="DT149" s="583"/>
      <c r="DU149" s="583"/>
      <c r="DV149" s="583"/>
      <c r="DW149" s="583"/>
      <c r="DX149" s="583"/>
      <c r="DY149" s="583"/>
      <c r="DZ149" s="583"/>
      <c r="EA149" s="583"/>
      <c r="EB149" s="583"/>
      <c r="EC149" s="583"/>
      <c r="ED149" s="583"/>
      <c r="EE149" s="583"/>
      <c r="EF149" s="583"/>
      <c r="EG149" s="583"/>
      <c r="EH149" s="535"/>
      <c r="EI149" s="535"/>
      <c r="EJ149" s="535"/>
      <c r="EK149" s="535"/>
      <c r="EL149" s="535"/>
      <c r="EM149" s="535"/>
      <c r="EN149" s="535"/>
      <c r="EO149" s="535"/>
      <c r="EP149" s="535"/>
      <c r="EQ149" s="535"/>
      <c r="ER149" s="535"/>
      <c r="ES149" s="535"/>
      <c r="ET149" s="535"/>
      <c r="EU149" s="535"/>
      <c r="EV149" s="535"/>
      <c r="EW149" s="535"/>
      <c r="EX149" s="535"/>
      <c r="EY149" s="535"/>
      <c r="EZ149" s="535"/>
      <c r="FA149" s="535"/>
      <c r="FB149" s="535"/>
      <c r="FC149" s="535"/>
      <c r="FD149" s="535"/>
      <c r="FE149" s="535"/>
      <c r="FF149" s="535"/>
      <c r="FG149" s="535"/>
      <c r="FH149" s="535"/>
      <c r="FI149" s="535"/>
      <c r="FJ149" s="535"/>
      <c r="FK149" s="535"/>
      <c r="FL149" s="535"/>
      <c r="FM149" s="535"/>
      <c r="FN149" s="535"/>
      <c r="FO149" s="535"/>
      <c r="FP149" s="535"/>
      <c r="FQ149" s="535"/>
      <c r="FR149" s="535"/>
      <c r="FS149" s="535"/>
      <c r="FT149" s="535"/>
      <c r="FU149" s="535"/>
      <c r="FV149" s="535"/>
      <c r="FW149" s="535"/>
      <c r="FX149" s="535"/>
      <c r="FY149" s="535"/>
      <c r="FZ149" s="535"/>
      <c r="GA149" s="535"/>
      <c r="GB149" s="535"/>
      <c r="GC149" s="535"/>
      <c r="GD149" s="535"/>
      <c r="GE149" s="535"/>
      <c r="GF149" s="535"/>
      <c r="GG149" s="535"/>
      <c r="GH149" s="535"/>
      <c r="GI149" s="535"/>
      <c r="GJ149" s="535"/>
      <c r="GK149" s="535"/>
      <c r="GL149" s="535"/>
      <c r="GM149" s="535"/>
      <c r="GN149" s="535"/>
      <c r="GO149" s="535"/>
      <c r="GP149" s="535"/>
      <c r="GQ149" s="535"/>
      <c r="GR149" s="535"/>
      <c r="GS149" s="535"/>
      <c r="GT149" s="535"/>
      <c r="GU149" s="535"/>
      <c r="GV149" s="535"/>
      <c r="GW149" s="535"/>
      <c r="GX149" s="535"/>
      <c r="GY149" s="535"/>
      <c r="GZ149" s="535"/>
      <c r="HA149" s="535"/>
      <c r="HB149" s="535"/>
      <c r="HC149" s="535"/>
      <c r="HD149" s="535"/>
      <c r="HE149" s="535"/>
      <c r="HF149" s="535"/>
      <c r="HG149" s="535"/>
      <c r="HH149" s="535"/>
      <c r="HI149" s="535"/>
      <c r="HJ149" s="535"/>
      <c r="HK149" s="535"/>
      <c r="HL149" s="535"/>
      <c r="HM149" s="535"/>
      <c r="HN149" s="535"/>
      <c r="HO149" s="535"/>
      <c r="HP149" s="535"/>
      <c r="HQ149" s="535"/>
      <c r="HR149" s="598"/>
      <c r="HS149" s="598"/>
      <c r="HT149" s="598"/>
      <c r="HU149" s="598"/>
      <c r="HV149" s="598"/>
      <c r="HW149" s="598"/>
      <c r="HX149" s="598"/>
      <c r="HY149" s="598"/>
      <c r="HZ149" s="598"/>
      <c r="IA149" s="598"/>
      <c r="IB149" s="598"/>
      <c r="IC149" s="598"/>
      <c r="ID149" s="598"/>
      <c r="IE149" s="598"/>
      <c r="IF149" s="598"/>
      <c r="IG149" s="598"/>
    </row>
    <row r="150" spans="2:241" s="5" customFormat="1" ht="15" customHeight="1" x14ac:dyDescent="0.25">
      <c r="B150" s="535"/>
      <c r="C150" s="535"/>
      <c r="D150" s="535"/>
      <c r="E150" s="535"/>
      <c r="F150" s="535"/>
      <c r="G150" s="535"/>
      <c r="H150" s="535"/>
      <c r="I150" s="535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  <c r="AO150" s="583"/>
      <c r="AP150" s="583"/>
      <c r="AQ150" s="583"/>
      <c r="AR150" s="583"/>
      <c r="AS150" s="583"/>
      <c r="AT150" s="583"/>
      <c r="AU150" s="583"/>
      <c r="AV150" s="583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  <c r="CJ150" s="583"/>
      <c r="CK150" s="583"/>
      <c r="CL150" s="583"/>
      <c r="CM150" s="583"/>
      <c r="CN150" s="583"/>
      <c r="CO150" s="583"/>
      <c r="CP150" s="583"/>
      <c r="CQ150" s="583"/>
      <c r="CR150" s="583"/>
      <c r="CS150" s="583"/>
      <c r="CT150" s="583"/>
      <c r="CU150" s="583"/>
      <c r="CV150" s="583"/>
      <c r="CW150" s="583"/>
      <c r="CX150" s="583"/>
      <c r="CY150" s="583"/>
      <c r="CZ150" s="583"/>
      <c r="DA150" s="583"/>
      <c r="DB150" s="583"/>
      <c r="DC150" s="583"/>
      <c r="DD150" s="583"/>
      <c r="DE150" s="583"/>
      <c r="DF150" s="583"/>
      <c r="DG150" s="583"/>
      <c r="DH150" s="583"/>
      <c r="DI150" s="583"/>
      <c r="DJ150" s="583"/>
      <c r="DK150" s="583"/>
      <c r="DL150" s="583"/>
      <c r="DM150" s="583"/>
      <c r="DN150" s="583"/>
      <c r="DO150" s="583"/>
      <c r="DP150" s="583"/>
      <c r="DQ150" s="583"/>
      <c r="DR150" s="583"/>
      <c r="DS150" s="583"/>
      <c r="DT150" s="583"/>
      <c r="DU150" s="583"/>
      <c r="DV150" s="583"/>
      <c r="DW150" s="583"/>
      <c r="DX150" s="583"/>
      <c r="DY150" s="583"/>
      <c r="DZ150" s="583"/>
      <c r="EA150" s="583"/>
      <c r="EB150" s="583"/>
      <c r="EC150" s="583"/>
      <c r="ED150" s="583"/>
      <c r="EE150" s="583"/>
      <c r="EF150" s="583"/>
      <c r="EG150" s="583"/>
      <c r="EH150" s="535"/>
      <c r="EI150" s="535"/>
      <c r="EJ150" s="535"/>
      <c r="EK150" s="535"/>
      <c r="EL150" s="535"/>
      <c r="EM150" s="535"/>
      <c r="EN150" s="535"/>
      <c r="EO150" s="535"/>
      <c r="EP150" s="535"/>
      <c r="EQ150" s="535"/>
      <c r="ER150" s="535"/>
      <c r="ES150" s="535"/>
      <c r="ET150" s="535"/>
      <c r="EU150" s="535"/>
      <c r="EV150" s="535"/>
      <c r="EW150" s="535"/>
      <c r="EX150" s="535"/>
      <c r="EY150" s="535"/>
      <c r="EZ150" s="535"/>
      <c r="FA150" s="535"/>
      <c r="FB150" s="535"/>
      <c r="FC150" s="535"/>
      <c r="FD150" s="535"/>
      <c r="FE150" s="535"/>
      <c r="FF150" s="535"/>
      <c r="FG150" s="535"/>
      <c r="FH150" s="535"/>
      <c r="FI150" s="535"/>
      <c r="FJ150" s="535"/>
      <c r="FK150" s="535"/>
      <c r="FL150" s="535"/>
      <c r="FM150" s="535"/>
      <c r="FN150" s="535"/>
      <c r="FO150" s="535"/>
      <c r="FP150" s="535"/>
      <c r="FQ150" s="535"/>
      <c r="FR150" s="535"/>
      <c r="FS150" s="535"/>
      <c r="FT150" s="535"/>
      <c r="FU150" s="535"/>
      <c r="FV150" s="535"/>
      <c r="FW150" s="535"/>
      <c r="FX150" s="535"/>
      <c r="FY150" s="535"/>
      <c r="FZ150" s="535"/>
      <c r="GA150" s="535"/>
      <c r="GB150" s="535"/>
      <c r="GC150" s="535"/>
      <c r="GD150" s="535"/>
      <c r="GE150" s="535"/>
      <c r="GF150" s="535"/>
      <c r="GG150" s="535"/>
      <c r="GH150" s="535"/>
      <c r="GI150" s="535"/>
      <c r="GJ150" s="535"/>
      <c r="GK150" s="535"/>
      <c r="GL150" s="535"/>
      <c r="GM150" s="535"/>
      <c r="GN150" s="535"/>
      <c r="GO150" s="535"/>
      <c r="GP150" s="535"/>
      <c r="GQ150" s="535"/>
      <c r="GR150" s="535"/>
      <c r="GS150" s="535"/>
      <c r="GT150" s="535"/>
      <c r="GU150" s="535"/>
      <c r="GV150" s="535"/>
      <c r="GW150" s="535"/>
      <c r="GX150" s="535"/>
      <c r="GY150" s="535"/>
      <c r="GZ150" s="535"/>
      <c r="HA150" s="535"/>
      <c r="HB150" s="535"/>
      <c r="HC150" s="535"/>
      <c r="HD150" s="535"/>
      <c r="HE150" s="535"/>
      <c r="HF150" s="535"/>
      <c r="HG150" s="535"/>
      <c r="HH150" s="535"/>
      <c r="HI150" s="535"/>
      <c r="HJ150" s="535"/>
      <c r="HK150" s="535"/>
      <c r="HL150" s="535"/>
      <c r="HM150" s="535"/>
      <c r="HN150" s="535"/>
      <c r="HO150" s="535"/>
      <c r="HP150" s="535"/>
      <c r="HQ150" s="535"/>
      <c r="HR150" s="598"/>
      <c r="HS150" s="598"/>
      <c r="HT150" s="598"/>
      <c r="HU150" s="598"/>
      <c r="HV150" s="598"/>
      <c r="HW150" s="598"/>
      <c r="HX150" s="598"/>
      <c r="HY150" s="598"/>
      <c r="HZ150" s="598"/>
      <c r="IA150" s="598"/>
      <c r="IB150" s="598"/>
      <c r="IC150" s="598"/>
      <c r="ID150" s="598"/>
      <c r="IE150" s="598"/>
      <c r="IF150" s="598"/>
      <c r="IG150" s="598"/>
    </row>
    <row r="151" spans="2:241" s="5" customFormat="1" ht="15" customHeight="1" x14ac:dyDescent="0.25">
      <c r="B151" s="535"/>
      <c r="C151" s="535"/>
      <c r="D151" s="535"/>
      <c r="E151" s="535"/>
      <c r="F151" s="535"/>
      <c r="G151" s="535"/>
      <c r="H151" s="535"/>
      <c r="I151" s="535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  <c r="AO151" s="583"/>
      <c r="AP151" s="583"/>
      <c r="AQ151" s="583"/>
      <c r="AR151" s="583"/>
      <c r="AS151" s="583"/>
      <c r="AT151" s="583"/>
      <c r="AU151" s="583"/>
      <c r="AV151" s="583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  <c r="CJ151" s="583"/>
      <c r="CK151" s="583"/>
      <c r="CL151" s="583"/>
      <c r="CM151" s="583"/>
      <c r="CN151" s="583"/>
      <c r="CO151" s="583"/>
      <c r="CP151" s="583"/>
      <c r="CQ151" s="583"/>
      <c r="CR151" s="583"/>
      <c r="CS151" s="583"/>
      <c r="CT151" s="583"/>
      <c r="CU151" s="583"/>
      <c r="CV151" s="583"/>
      <c r="CW151" s="583"/>
      <c r="CX151" s="583"/>
      <c r="CY151" s="583"/>
      <c r="CZ151" s="583"/>
      <c r="DA151" s="583"/>
      <c r="DB151" s="583"/>
      <c r="DC151" s="583"/>
      <c r="DD151" s="583"/>
      <c r="DE151" s="583"/>
      <c r="DF151" s="583"/>
      <c r="DG151" s="583"/>
      <c r="DH151" s="583"/>
      <c r="DI151" s="583"/>
      <c r="DJ151" s="583"/>
      <c r="DK151" s="583"/>
      <c r="DL151" s="583"/>
      <c r="DM151" s="583"/>
      <c r="DN151" s="583"/>
      <c r="DO151" s="583"/>
      <c r="DP151" s="583"/>
      <c r="DQ151" s="583"/>
      <c r="DR151" s="583"/>
      <c r="DS151" s="583"/>
      <c r="DT151" s="583"/>
      <c r="DU151" s="583"/>
      <c r="DV151" s="583"/>
      <c r="DW151" s="583"/>
      <c r="DX151" s="583"/>
      <c r="DY151" s="583"/>
      <c r="DZ151" s="583"/>
      <c r="EA151" s="583"/>
      <c r="EB151" s="583"/>
      <c r="EC151" s="583"/>
      <c r="ED151" s="583"/>
      <c r="EE151" s="583"/>
      <c r="EF151" s="583"/>
      <c r="EG151" s="583"/>
      <c r="EH151" s="535"/>
      <c r="EI151" s="535"/>
      <c r="EJ151" s="535"/>
      <c r="EK151" s="535"/>
      <c r="EL151" s="535"/>
      <c r="EM151" s="535"/>
      <c r="EN151" s="535"/>
      <c r="EO151" s="535"/>
      <c r="EP151" s="535"/>
      <c r="EQ151" s="535"/>
      <c r="ER151" s="535"/>
      <c r="ES151" s="535"/>
      <c r="ET151" s="535"/>
      <c r="EU151" s="535"/>
      <c r="EV151" s="535"/>
      <c r="EW151" s="535"/>
      <c r="EX151" s="535"/>
      <c r="EY151" s="535"/>
      <c r="EZ151" s="535"/>
      <c r="FA151" s="535"/>
      <c r="FB151" s="535"/>
      <c r="FC151" s="535"/>
      <c r="FD151" s="535"/>
      <c r="FE151" s="535"/>
      <c r="FF151" s="535"/>
      <c r="FG151" s="535"/>
      <c r="FH151" s="535"/>
      <c r="FI151" s="535"/>
      <c r="FJ151" s="535"/>
      <c r="FK151" s="535"/>
      <c r="FL151" s="535"/>
      <c r="FM151" s="535"/>
      <c r="FN151" s="535"/>
      <c r="FO151" s="535"/>
      <c r="FP151" s="535"/>
      <c r="FQ151" s="535"/>
      <c r="FR151" s="535"/>
      <c r="FS151" s="535"/>
      <c r="FT151" s="535"/>
      <c r="FU151" s="535"/>
      <c r="FV151" s="535"/>
      <c r="FW151" s="535"/>
      <c r="FX151" s="535"/>
      <c r="FY151" s="535"/>
      <c r="FZ151" s="535"/>
      <c r="GA151" s="535"/>
      <c r="GB151" s="535"/>
      <c r="GC151" s="535"/>
      <c r="GD151" s="535"/>
      <c r="GE151" s="535"/>
      <c r="GF151" s="535"/>
      <c r="GG151" s="535"/>
      <c r="GH151" s="535"/>
      <c r="GI151" s="535"/>
      <c r="GJ151" s="535"/>
      <c r="GK151" s="535"/>
      <c r="GL151" s="535"/>
      <c r="GM151" s="535"/>
      <c r="GN151" s="535"/>
      <c r="GO151" s="535"/>
      <c r="GP151" s="535"/>
      <c r="GQ151" s="535"/>
      <c r="GR151" s="535"/>
      <c r="GS151" s="535"/>
      <c r="GT151" s="535"/>
      <c r="GU151" s="535"/>
      <c r="GV151" s="535"/>
      <c r="GW151" s="535"/>
      <c r="GX151" s="535"/>
      <c r="GY151" s="535"/>
      <c r="GZ151" s="535"/>
      <c r="HA151" s="535"/>
      <c r="HB151" s="535"/>
      <c r="HC151" s="535"/>
      <c r="HD151" s="535"/>
      <c r="HE151" s="535"/>
      <c r="HF151" s="535"/>
      <c r="HG151" s="535"/>
      <c r="HH151" s="535"/>
      <c r="HI151" s="535"/>
      <c r="HJ151" s="535"/>
      <c r="HK151" s="535"/>
      <c r="HL151" s="535"/>
      <c r="HM151" s="535"/>
      <c r="HN151" s="535"/>
      <c r="HO151" s="535"/>
      <c r="HP151" s="535"/>
      <c r="HQ151" s="535"/>
      <c r="HR151" s="598"/>
      <c r="HS151" s="598"/>
      <c r="HT151" s="598"/>
      <c r="HU151" s="598"/>
      <c r="HV151" s="598"/>
      <c r="HW151" s="598"/>
      <c r="HX151" s="598"/>
      <c r="HY151" s="598"/>
      <c r="HZ151" s="598"/>
      <c r="IA151" s="598"/>
      <c r="IB151" s="598"/>
      <c r="IC151" s="598"/>
      <c r="ID151" s="598"/>
      <c r="IE151" s="598"/>
      <c r="IF151" s="598"/>
      <c r="IG151" s="598"/>
    </row>
    <row r="152" spans="2:241" ht="15" customHeight="1" x14ac:dyDescent="0.25"/>
    <row r="153" spans="2:241" ht="15" customHeight="1" x14ac:dyDescent="0.25"/>
    <row r="154" spans="2:241" ht="15" customHeight="1" x14ac:dyDescent="0.25"/>
    <row r="155" spans="2:241" ht="15" customHeight="1" x14ac:dyDescent="0.25"/>
    <row r="156" spans="2:241" ht="15" customHeight="1" x14ac:dyDescent="0.25"/>
    <row r="157" spans="2:241" ht="15" customHeight="1" x14ac:dyDescent="0.25"/>
    <row r="158" spans="2:241" ht="15" customHeight="1" x14ac:dyDescent="0.25"/>
    <row r="159" spans="2:241" ht="15" customHeight="1" x14ac:dyDescent="0.25"/>
  </sheetData>
  <mergeCells count="118">
    <mergeCell ref="ER5:ET5"/>
    <mergeCell ref="GL4:GS4"/>
    <mergeCell ref="FN4:FU4"/>
    <mergeCell ref="FP5:FR5"/>
    <mergeCell ref="FV4:GC4"/>
    <mergeCell ref="EP3:EW3"/>
    <mergeCell ref="IB5:ID5"/>
    <mergeCell ref="CV5:CX5"/>
    <mergeCell ref="DL5:DN5"/>
    <mergeCell ref="DD5:DF5"/>
    <mergeCell ref="HT5:HV5"/>
    <mergeCell ref="GL3:GS3"/>
    <mergeCell ref="HZ3:IG3"/>
    <mergeCell ref="HJ3:HQ3"/>
    <mergeCell ref="DB2:DI2"/>
    <mergeCell ref="DJ2:DQ2"/>
    <mergeCell ref="DR2:DY2"/>
    <mergeCell ref="DZ2:EG2"/>
    <mergeCell ref="FN2:FU2"/>
    <mergeCell ref="GD2:GK2"/>
    <mergeCell ref="EH2:EO2"/>
    <mergeCell ref="HT4:HV4"/>
    <mergeCell ref="EB4:ED4"/>
    <mergeCell ref="EP4:EW4"/>
    <mergeCell ref="EX4:FE4"/>
    <mergeCell ref="HJ4:HQ4"/>
    <mergeCell ref="HB4:HI4"/>
    <mergeCell ref="EP2:EW2"/>
    <mergeCell ref="EX2:FE2"/>
    <mergeCell ref="FF2:FM2"/>
    <mergeCell ref="BV3:CC3"/>
    <mergeCell ref="HZ4:IG4"/>
    <mergeCell ref="CL2:CS2"/>
    <mergeCell ref="CL4:CS4"/>
    <mergeCell ref="CN5:CP5"/>
    <mergeCell ref="CD2:CK2"/>
    <mergeCell ref="CD4:CK4"/>
    <mergeCell ref="CF5:CH5"/>
    <mergeCell ref="HR3:HY3"/>
    <mergeCell ref="DJ3:DQ3"/>
    <mergeCell ref="DR3:DY3"/>
    <mergeCell ref="CT4:DA4"/>
    <mergeCell ref="HL5:HN5"/>
    <mergeCell ref="FH5:FJ5"/>
    <mergeCell ref="EJ5:EL5"/>
    <mergeCell ref="EZ5:FB5"/>
    <mergeCell ref="HJ2:HQ2"/>
    <mergeCell ref="DB4:DI4"/>
    <mergeCell ref="DJ4:DQ4"/>
    <mergeCell ref="DR4:DY4"/>
    <mergeCell ref="EH4:EO4"/>
    <mergeCell ref="HR2:HY2"/>
    <mergeCell ref="HZ2:IG2"/>
    <mergeCell ref="CT2:DA2"/>
    <mergeCell ref="AP2:AW2"/>
    <mergeCell ref="AP4:AW4"/>
    <mergeCell ref="AR5:AT5"/>
    <mergeCell ref="AH2:AO2"/>
    <mergeCell ref="AH4:AO4"/>
    <mergeCell ref="CD3:CK3"/>
    <mergeCell ref="AJ5:AL5"/>
    <mergeCell ref="AP3:AW3"/>
    <mergeCell ref="AH3:AO3"/>
    <mergeCell ref="BF2:BM2"/>
    <mergeCell ref="BF4:BM4"/>
    <mergeCell ref="BH5:BJ5"/>
    <mergeCell ref="AX2:BE2"/>
    <mergeCell ref="AX4:BE4"/>
    <mergeCell ref="AZ5:BB5"/>
    <mergeCell ref="AX3:BE3"/>
    <mergeCell ref="BF3:BM3"/>
    <mergeCell ref="BV2:CC2"/>
    <mergeCell ref="BV4:CC4"/>
    <mergeCell ref="BX5:BZ5"/>
    <mergeCell ref="BN2:BU2"/>
    <mergeCell ref="BN4:BU4"/>
    <mergeCell ref="BP5:BR5"/>
    <mergeCell ref="BN3:BU3"/>
    <mergeCell ref="J2:Q2"/>
    <mergeCell ref="J4:Q4"/>
    <mergeCell ref="L5:N5"/>
    <mergeCell ref="B2:I2"/>
    <mergeCell ref="D5:F5"/>
    <mergeCell ref="B3:I3"/>
    <mergeCell ref="J3:Q3"/>
    <mergeCell ref="Z2:AG2"/>
    <mergeCell ref="Z4:AG4"/>
    <mergeCell ref="AB5:AD5"/>
    <mergeCell ref="R2:Y2"/>
    <mergeCell ref="R4:Y4"/>
    <mergeCell ref="T5:V5"/>
    <mergeCell ref="R3:Y3"/>
    <mergeCell ref="Z3:AG3"/>
    <mergeCell ref="B4:I4"/>
    <mergeCell ref="CL3:CS3"/>
    <mergeCell ref="CT3:DA3"/>
    <mergeCell ref="DB3:DI3"/>
    <mergeCell ref="HD5:HF5"/>
    <mergeCell ref="GT2:HA2"/>
    <mergeCell ref="GT3:HA3"/>
    <mergeCell ref="GT4:HA4"/>
    <mergeCell ref="GV5:GX5"/>
    <mergeCell ref="FX5:FZ5"/>
    <mergeCell ref="EX3:FE3"/>
    <mergeCell ref="FF3:FM3"/>
    <mergeCell ref="FF4:FM4"/>
    <mergeCell ref="GN5:GP5"/>
    <mergeCell ref="GD3:GK3"/>
    <mergeCell ref="GD4:GK4"/>
    <mergeCell ref="GF5:GH5"/>
    <mergeCell ref="DZ3:EG3"/>
    <mergeCell ref="EH3:EO3"/>
    <mergeCell ref="HB2:HI2"/>
    <mergeCell ref="HB3:HI3"/>
    <mergeCell ref="GL2:GS2"/>
    <mergeCell ref="FV2:GC2"/>
    <mergeCell ref="FV3:GC3"/>
    <mergeCell ref="FN3:FU3"/>
  </mergeCells>
  <phoneticPr fontId="13" type="noConversion"/>
  <printOptions horizontalCentered="1"/>
  <pageMargins left="0.23622047244094491" right="0.23622047244094491" top="0.78740157480314965" bottom="0.35433070866141736" header="0.31496062992125984" footer="0.31496062992125984"/>
  <pageSetup paperSize="9" scale="63" firstPageNumber="18" orientation="portrait" r:id="rId1"/>
  <headerFooter alignWithMargins="0">
    <oddHeader>&amp;C&amp;"Arial CE,Félkövér"&amp;12
Budapest Főváros VIII. kerület Józsefvárosi Önkormányzat 
 2022. évi költségvetési előirányzatainak részletezése&amp;R&amp;"Arial CE,Félkövér"5.2 melléklet a(z) ...../2022.(     ) önkormányzati rendelethez</oddHeader>
    <oddFooter>&amp;C&amp;8&amp;P</oddFooter>
  </headerFooter>
  <colBreaks count="1" manualBreakCount="1">
    <brk id="233" max="9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9">
    <tabColor rgb="FF92D050"/>
  </sheetPr>
  <dimension ref="A1:IW151"/>
  <sheetViews>
    <sheetView view="pageBreakPreview" zoomScaleNormal="100" zoomScaleSheetLayoutView="100" workbookViewId="0">
      <pane xSplit="1" ySplit="7" topLeftCell="AA76" activePane="bottomRight" state="frozen"/>
      <selection activeCell="I19" sqref="I19"/>
      <selection pane="topRight" activeCell="I19" sqref="I19"/>
      <selection pane="bottomLeft" activeCell="I19" sqref="I19"/>
      <selection pane="bottomRight" activeCell="EA97" sqref="EA97"/>
    </sheetView>
  </sheetViews>
  <sheetFormatPr defaultColWidth="9.140625" defaultRowHeight="15" x14ac:dyDescent="0.25"/>
  <cols>
    <col min="1" max="1" width="50.42578125" style="5" customWidth="1"/>
    <col min="2" max="2" width="16.140625" style="539" hidden="1" customWidth="1"/>
    <col min="3" max="3" width="23.5703125" style="539" customWidth="1"/>
    <col min="4" max="4" width="14.28515625" style="539" hidden="1" customWidth="1"/>
    <col min="5" max="5" width="14" style="539" hidden="1" customWidth="1"/>
    <col min="6" max="9" width="15.7109375" style="539" hidden="1" customWidth="1"/>
    <col min="10" max="10" width="16" style="539" hidden="1" customWidth="1"/>
    <col min="11" max="11" width="20.85546875" style="539" customWidth="1"/>
    <col min="12" max="12" width="16" style="539" hidden="1" customWidth="1"/>
    <col min="13" max="13" width="14.42578125" style="539" hidden="1" customWidth="1"/>
    <col min="14" max="14" width="15.42578125" style="539" hidden="1" customWidth="1"/>
    <col min="15" max="16" width="13.7109375" style="539" hidden="1" customWidth="1"/>
    <col min="17" max="17" width="15.7109375" style="539" hidden="1" customWidth="1"/>
    <col min="18" max="18" width="16" style="539" hidden="1" customWidth="1"/>
    <col min="19" max="19" width="22.5703125" style="535" customWidth="1"/>
    <col min="20" max="20" width="14.7109375" style="539" hidden="1" customWidth="1"/>
    <col min="21" max="21" width="13.140625" style="539" hidden="1" customWidth="1"/>
    <col min="22" max="22" width="14" style="539" hidden="1" customWidth="1"/>
    <col min="23" max="25" width="13.7109375" style="539" hidden="1" customWidth="1"/>
    <col min="26" max="26" width="16.140625" style="539" hidden="1" customWidth="1"/>
    <col min="27" max="27" width="22.42578125" style="535" customWidth="1"/>
    <col min="28" max="33" width="13.7109375" style="539" hidden="1" customWidth="1"/>
    <col min="34" max="34" width="16.28515625" style="539" hidden="1" customWidth="1"/>
    <col min="35" max="35" width="20.7109375" style="535" customWidth="1"/>
    <col min="36" max="41" width="13.7109375" style="539" hidden="1" customWidth="1"/>
    <col min="42" max="42" width="17" style="539" hidden="1" customWidth="1"/>
    <col min="43" max="43" width="22.28515625" style="535" customWidth="1"/>
    <col min="44" max="44" width="15.140625" style="539" hidden="1" customWidth="1"/>
    <col min="45" max="45" width="14.7109375" style="539" hidden="1" customWidth="1"/>
    <col min="46" max="46" width="13.28515625" style="539" hidden="1" customWidth="1"/>
    <col min="47" max="49" width="13.7109375" style="539" hidden="1" customWidth="1"/>
    <col min="50" max="50" width="16.140625" style="539" hidden="1" customWidth="1"/>
    <col min="51" max="51" width="23.7109375" style="535" customWidth="1"/>
    <col min="52" max="52" width="15.42578125" style="539" hidden="1" customWidth="1"/>
    <col min="53" max="53" width="13.7109375" style="539" hidden="1" customWidth="1"/>
    <col min="54" max="54" width="14.85546875" style="539" hidden="1" customWidth="1"/>
    <col min="55" max="57" width="13.7109375" style="539" hidden="1" customWidth="1"/>
    <col min="58" max="58" width="18.42578125" style="539" hidden="1" customWidth="1"/>
    <col min="59" max="59" width="22.42578125" style="535" hidden="1" customWidth="1"/>
    <col min="60" max="60" width="14.85546875" style="539" hidden="1" customWidth="1"/>
    <col min="61" max="61" width="13" style="539" hidden="1" customWidth="1"/>
    <col min="62" max="62" width="16" style="539" hidden="1" customWidth="1"/>
    <col min="63" max="65" width="13.7109375" style="539" hidden="1" customWidth="1"/>
    <col min="66" max="66" width="17" style="539" hidden="1" customWidth="1"/>
    <col min="67" max="67" width="24.7109375" style="535" customWidth="1"/>
    <col min="68" max="68" width="18.140625" style="539" hidden="1" customWidth="1"/>
    <col min="69" max="69" width="12.5703125" style="539" hidden="1" customWidth="1"/>
    <col min="70" max="71" width="15.42578125" style="539" hidden="1" customWidth="1"/>
    <col min="72" max="72" width="13.140625" style="539" hidden="1" customWidth="1"/>
    <col min="73" max="73" width="15.5703125" style="539" hidden="1" customWidth="1"/>
    <col min="74" max="74" width="16.42578125" style="539" hidden="1" customWidth="1"/>
    <col min="75" max="75" width="20.28515625" style="535" hidden="1" customWidth="1"/>
    <col min="76" max="76" width="15.85546875" style="539" hidden="1" customWidth="1"/>
    <col min="77" max="80" width="13.7109375" style="539" hidden="1" customWidth="1"/>
    <col min="81" max="81" width="15.140625" style="539" hidden="1" customWidth="1"/>
    <col min="82" max="82" width="16" style="539" hidden="1" customWidth="1"/>
    <col min="83" max="83" width="21.140625" style="535" hidden="1" customWidth="1"/>
    <col min="84" max="89" width="13.7109375" style="539" hidden="1" customWidth="1"/>
    <col min="90" max="90" width="16.7109375" style="539" hidden="1" customWidth="1"/>
    <col min="91" max="91" width="20.140625" style="535" hidden="1" customWidth="1"/>
    <col min="92" max="92" width="16.7109375" style="539" hidden="1" customWidth="1"/>
    <col min="93" max="93" width="15.7109375" style="539" hidden="1" customWidth="1"/>
    <col min="94" max="97" width="13.7109375" style="539" hidden="1" customWidth="1"/>
    <col min="98" max="98" width="16.5703125" style="539" hidden="1" customWidth="1"/>
    <col min="99" max="99" width="20.7109375" style="535" hidden="1" customWidth="1"/>
    <col min="100" max="100" width="15" style="539" hidden="1" customWidth="1"/>
    <col min="101" max="101" width="14.7109375" style="539" hidden="1" customWidth="1"/>
    <col min="102" max="102" width="15" style="539" hidden="1" customWidth="1"/>
    <col min="103" max="106" width="13.7109375" style="539" hidden="1" customWidth="1"/>
    <col min="107" max="107" width="13.7109375" style="535" hidden="1" customWidth="1"/>
    <col min="108" max="114" width="13.7109375" style="539" hidden="1" customWidth="1"/>
    <col min="115" max="115" width="13.7109375" style="535" hidden="1" customWidth="1"/>
    <col min="116" max="121" width="13.7109375" style="539" hidden="1" customWidth="1"/>
    <col min="122" max="122" width="14.85546875" style="539" hidden="1" customWidth="1"/>
    <col min="123" max="123" width="13.7109375" style="535" hidden="1" customWidth="1"/>
    <col min="124" max="129" width="13.7109375" style="539" hidden="1" customWidth="1"/>
    <col min="130" max="130" width="24.28515625" style="603" customWidth="1"/>
    <col min="131" max="131" width="23.5703125" style="603" customWidth="1"/>
    <col min="132" max="132" width="15" style="603" hidden="1" customWidth="1"/>
    <col min="133" max="133" width="13.7109375" style="603" hidden="1" customWidth="1"/>
    <col min="134" max="136" width="16.140625" style="603" hidden="1" customWidth="1"/>
    <col min="137" max="137" width="23.140625" style="598" customWidth="1"/>
    <col min="138" max="138" width="11.140625" style="539" customWidth="1"/>
    <col min="139" max="139" width="14.140625" style="539" customWidth="1"/>
    <col min="140" max="140" width="17.85546875" style="539" customWidth="1"/>
    <col min="141" max="157" width="9.140625" style="539"/>
    <col min="158" max="16384" width="9.140625" style="64"/>
  </cols>
  <sheetData>
    <row r="1" spans="1:257" s="84" customFormat="1" ht="17.25" customHeight="1" thickBot="1" x14ac:dyDescent="0.3">
      <c r="A1" s="320"/>
      <c r="B1" s="637"/>
      <c r="C1" s="637"/>
      <c r="D1" s="641"/>
      <c r="E1" s="624"/>
      <c r="F1" s="641"/>
      <c r="G1" s="641"/>
      <c r="H1" s="641"/>
      <c r="I1" s="641"/>
      <c r="J1" s="641"/>
      <c r="K1" s="641"/>
      <c r="L1" s="641"/>
      <c r="M1" s="624"/>
      <c r="N1" s="641"/>
      <c r="O1" s="641"/>
      <c r="P1" s="641"/>
      <c r="Q1" s="325"/>
      <c r="R1" s="641"/>
      <c r="S1" s="642"/>
      <c r="T1" s="641"/>
      <c r="U1" s="624"/>
      <c r="V1" s="2014" t="s">
        <v>812</v>
      </c>
      <c r="W1" s="2014"/>
      <c r="X1" s="2014"/>
      <c r="Y1" s="2014"/>
      <c r="Z1" s="2014"/>
      <c r="AA1" s="2014"/>
      <c r="AB1" s="2014"/>
      <c r="AC1" s="2014"/>
      <c r="AD1" s="641"/>
      <c r="AE1" s="641"/>
      <c r="AF1" s="641"/>
      <c r="AG1" s="641"/>
      <c r="AH1" s="641"/>
      <c r="AI1" s="642"/>
      <c r="AJ1" s="641"/>
      <c r="AK1" s="624"/>
      <c r="AL1" s="641"/>
      <c r="AM1" s="641"/>
      <c r="AN1" s="641"/>
      <c r="AO1" s="325"/>
      <c r="AP1" s="641"/>
      <c r="AQ1" s="642"/>
      <c r="AR1" s="641"/>
      <c r="AS1" s="624"/>
      <c r="AT1" s="641"/>
      <c r="AU1" s="641"/>
      <c r="AV1" s="641"/>
      <c r="AW1" s="641"/>
      <c r="AX1" s="641"/>
      <c r="AY1" s="642"/>
      <c r="AZ1" s="641"/>
      <c r="BA1" s="624"/>
      <c r="BB1" s="1575" t="s">
        <v>812</v>
      </c>
      <c r="BC1" s="641"/>
      <c r="BD1" s="641"/>
      <c r="BE1" s="325"/>
      <c r="BF1" s="641"/>
      <c r="BG1" s="325" t="s">
        <v>812</v>
      </c>
      <c r="BH1" s="641"/>
      <c r="BI1" s="624"/>
      <c r="BJ1" s="641"/>
      <c r="BK1" s="641"/>
      <c r="BL1" s="641"/>
      <c r="BM1" s="641"/>
      <c r="BN1" s="641"/>
      <c r="BO1" s="325" t="s">
        <v>812</v>
      </c>
      <c r="BP1" s="641"/>
      <c r="BQ1" s="624"/>
      <c r="BR1" s="1575" t="s">
        <v>812</v>
      </c>
      <c r="BS1" s="641"/>
      <c r="BT1" s="641"/>
      <c r="BU1" s="325"/>
      <c r="BV1" s="641"/>
      <c r="BW1" s="642"/>
      <c r="BX1" s="641"/>
      <c r="BY1" s="624"/>
      <c r="BZ1" s="641"/>
      <c r="CA1" s="641"/>
      <c r="CB1" s="641"/>
      <c r="CC1" s="641"/>
      <c r="CD1" s="641"/>
      <c r="CE1" s="642"/>
      <c r="CF1" s="641"/>
      <c r="CG1" s="624"/>
      <c r="CH1" s="1575" t="s">
        <v>812</v>
      </c>
      <c r="CI1" s="641"/>
      <c r="CJ1" s="641"/>
      <c r="CK1" s="641"/>
      <c r="CL1" s="641"/>
      <c r="CM1" s="642"/>
      <c r="CN1" s="641"/>
      <c r="CO1" s="624"/>
      <c r="CP1" s="641"/>
      <c r="CQ1" s="641"/>
      <c r="CR1" s="641"/>
      <c r="CS1" s="641"/>
      <c r="CT1" s="641"/>
      <c r="CU1" s="642"/>
      <c r="CV1" s="641"/>
      <c r="CW1" s="624"/>
      <c r="CX1" s="641"/>
      <c r="CY1" s="641"/>
      <c r="CZ1" s="641"/>
      <c r="DA1" s="641"/>
      <c r="DB1" s="641"/>
      <c r="DC1" s="642"/>
      <c r="DD1" s="641"/>
      <c r="DE1" s="624"/>
      <c r="DF1" s="641"/>
      <c r="DG1" s="641"/>
      <c r="DH1" s="641"/>
      <c r="DI1" s="641"/>
      <c r="DJ1" s="641"/>
      <c r="DK1" s="642"/>
      <c r="DL1" s="641"/>
      <c r="DM1" s="624"/>
      <c r="DN1" s="641"/>
      <c r="DO1" s="641"/>
      <c r="DP1" s="641"/>
      <c r="DQ1" s="641"/>
      <c r="DR1" s="641"/>
      <c r="DS1" s="642"/>
      <c r="DT1" s="641"/>
      <c r="DU1" s="624"/>
      <c r="DV1" s="641"/>
      <c r="DW1" s="641"/>
      <c r="DX1" s="641"/>
      <c r="DY1" s="641"/>
      <c r="DZ1" s="604"/>
      <c r="EA1" s="604"/>
      <c r="EB1" s="604"/>
      <c r="EC1" s="643"/>
      <c r="ED1" s="1575" t="s">
        <v>812</v>
      </c>
      <c r="EE1" s="604"/>
      <c r="EF1" s="604"/>
      <c r="EG1" s="325" t="s">
        <v>812</v>
      </c>
      <c r="EH1" s="596"/>
      <c r="EI1" s="596"/>
      <c r="EJ1" s="596"/>
      <c r="EK1" s="596"/>
      <c r="EL1" s="596"/>
      <c r="EM1" s="596"/>
      <c r="EN1" s="596"/>
      <c r="EO1" s="596"/>
      <c r="EP1" s="596"/>
      <c r="EQ1" s="596"/>
      <c r="ER1" s="596"/>
      <c r="ES1" s="596"/>
      <c r="ET1" s="596"/>
      <c r="EU1" s="596"/>
      <c r="EV1" s="596"/>
      <c r="EW1" s="596"/>
      <c r="EX1" s="596"/>
      <c r="EY1" s="596"/>
      <c r="EZ1" s="596"/>
      <c r="FA1" s="596"/>
    </row>
    <row r="2" spans="1:257" s="1323" customFormat="1" ht="22.5" customHeight="1" thickBot="1" x14ac:dyDescent="0.25">
      <c r="A2" s="1322" t="s">
        <v>790</v>
      </c>
      <c r="B2" s="1972">
        <v>30200</v>
      </c>
      <c r="C2" s="1973"/>
      <c r="D2" s="1969"/>
      <c r="E2" s="1969"/>
      <c r="F2" s="1969"/>
      <c r="G2" s="1969"/>
      <c r="H2" s="1969"/>
      <c r="I2" s="1971"/>
      <c r="J2" s="1972">
        <v>30500</v>
      </c>
      <c r="K2" s="2015"/>
      <c r="L2" s="2048"/>
      <c r="M2" s="2048"/>
      <c r="N2" s="2048"/>
      <c r="O2" s="2048"/>
      <c r="P2" s="2048"/>
      <c r="Q2" s="2049"/>
      <c r="R2" s="1972">
        <v>30600</v>
      </c>
      <c r="S2" s="2015"/>
      <c r="T2" s="2015"/>
      <c r="U2" s="2015"/>
      <c r="V2" s="2015"/>
      <c r="W2" s="2015"/>
      <c r="X2" s="2015"/>
      <c r="Y2" s="2016"/>
      <c r="Z2" s="1972">
        <v>30700</v>
      </c>
      <c r="AA2" s="2015"/>
      <c r="AB2" s="2048"/>
      <c r="AC2" s="2048"/>
      <c r="AD2" s="2048"/>
      <c r="AE2" s="2048"/>
      <c r="AF2" s="2048"/>
      <c r="AG2" s="2049"/>
      <c r="AH2" s="1972">
        <v>30800</v>
      </c>
      <c r="AI2" s="2015"/>
      <c r="AJ2" s="2048"/>
      <c r="AK2" s="2048"/>
      <c r="AL2" s="2048"/>
      <c r="AM2" s="2048"/>
      <c r="AN2" s="2048"/>
      <c r="AO2" s="2049"/>
      <c r="AP2" s="1972">
        <v>31001</v>
      </c>
      <c r="AQ2" s="2015"/>
      <c r="AR2" s="2023"/>
      <c r="AS2" s="2023"/>
      <c r="AT2" s="2023"/>
      <c r="AU2" s="2023"/>
      <c r="AV2" s="2023"/>
      <c r="AW2" s="2024"/>
      <c r="AX2" s="1972">
        <v>32000</v>
      </c>
      <c r="AY2" s="2015"/>
      <c r="AZ2" s="2023"/>
      <c r="BA2" s="2023"/>
      <c r="BB2" s="2023"/>
      <c r="BC2" s="2023"/>
      <c r="BD2" s="2023"/>
      <c r="BE2" s="2024"/>
      <c r="BF2" s="1972">
        <v>33100</v>
      </c>
      <c r="BG2" s="2015"/>
      <c r="BH2" s="2023"/>
      <c r="BI2" s="2023"/>
      <c r="BJ2" s="2023"/>
      <c r="BK2" s="2023"/>
      <c r="BL2" s="2023"/>
      <c r="BM2" s="2024"/>
      <c r="BN2" s="1972">
        <v>33200</v>
      </c>
      <c r="BO2" s="2015"/>
      <c r="BP2" s="2033"/>
      <c r="BQ2" s="2033"/>
      <c r="BR2" s="2033"/>
      <c r="BS2" s="2033"/>
      <c r="BT2" s="2033"/>
      <c r="BU2" s="2034"/>
      <c r="BV2" s="2035"/>
      <c r="BW2" s="2036"/>
      <c r="BX2" s="2037"/>
      <c r="BY2" s="2037"/>
      <c r="BZ2" s="2037"/>
      <c r="CA2" s="2037"/>
      <c r="CB2" s="2037"/>
      <c r="CC2" s="2038"/>
      <c r="CD2" s="2044"/>
      <c r="CE2" s="2015"/>
      <c r="CF2" s="2015"/>
      <c r="CG2" s="2015"/>
      <c r="CH2" s="2015"/>
      <c r="CI2" s="2015"/>
      <c r="CJ2" s="2015"/>
      <c r="CK2" s="2016"/>
      <c r="CL2" s="1972"/>
      <c r="CM2" s="2015"/>
      <c r="CN2" s="2015"/>
      <c r="CO2" s="2015"/>
      <c r="CP2" s="2015"/>
      <c r="CQ2" s="2015"/>
      <c r="CR2" s="2015"/>
      <c r="CS2" s="2016"/>
      <c r="CT2" s="1972"/>
      <c r="CU2" s="2015"/>
      <c r="CV2" s="2015"/>
      <c r="CW2" s="2015"/>
      <c r="CX2" s="2015"/>
      <c r="CY2" s="2015"/>
      <c r="CZ2" s="2015"/>
      <c r="DA2" s="2016"/>
      <c r="DB2" s="2044"/>
      <c r="DC2" s="2015"/>
      <c r="DD2" s="2015"/>
      <c r="DE2" s="2015"/>
      <c r="DF2" s="2015"/>
      <c r="DG2" s="2015"/>
      <c r="DH2" s="2015"/>
      <c r="DI2" s="2016"/>
      <c r="DJ2" s="2044"/>
      <c r="DK2" s="2015"/>
      <c r="DL2" s="2015"/>
      <c r="DM2" s="2015"/>
      <c r="DN2" s="2015"/>
      <c r="DO2" s="2015"/>
      <c r="DP2" s="2015"/>
      <c r="DQ2" s="2016"/>
      <c r="DR2" s="2044"/>
      <c r="DS2" s="2015"/>
      <c r="DT2" s="2015"/>
      <c r="DU2" s="2015"/>
      <c r="DV2" s="2015"/>
      <c r="DW2" s="2015"/>
      <c r="DX2" s="2015"/>
      <c r="DY2" s="2016"/>
      <c r="DZ2" s="2044">
        <v>30000</v>
      </c>
      <c r="EA2" s="2015"/>
      <c r="EB2" s="2023"/>
      <c r="EC2" s="2023"/>
      <c r="ED2" s="2023"/>
      <c r="EE2" s="2023"/>
      <c r="EF2" s="2023"/>
      <c r="EG2" s="2024"/>
    </row>
    <row r="3" spans="1:257" s="1282" customFormat="1" ht="80.25" customHeight="1" thickBot="1" x14ac:dyDescent="0.25">
      <c r="A3" s="1283" t="s">
        <v>809</v>
      </c>
      <c r="B3" s="1962" t="s">
        <v>1337</v>
      </c>
      <c r="C3" s="1963"/>
      <c r="D3" s="1963"/>
      <c r="E3" s="1963"/>
      <c r="F3" s="1963"/>
      <c r="G3" s="1963"/>
      <c r="H3" s="1963"/>
      <c r="I3" s="1964"/>
      <c r="J3" s="1962" t="s">
        <v>948</v>
      </c>
      <c r="K3" s="1963"/>
      <c r="L3" s="1963" t="s">
        <v>948</v>
      </c>
      <c r="M3" s="1963"/>
      <c r="N3" s="1963"/>
      <c r="O3" s="1963"/>
      <c r="P3" s="1963"/>
      <c r="Q3" s="1964"/>
      <c r="R3" s="1962" t="s">
        <v>949</v>
      </c>
      <c r="S3" s="1963"/>
      <c r="T3" s="1963" t="s">
        <v>949</v>
      </c>
      <c r="U3" s="1963"/>
      <c r="V3" s="1963"/>
      <c r="W3" s="1963"/>
      <c r="X3" s="1963"/>
      <c r="Y3" s="1964"/>
      <c r="Z3" s="1962" t="s">
        <v>950</v>
      </c>
      <c r="AA3" s="1963"/>
      <c r="AB3" s="1963" t="s">
        <v>950</v>
      </c>
      <c r="AC3" s="1963"/>
      <c r="AD3" s="1963"/>
      <c r="AE3" s="1963"/>
      <c r="AF3" s="1963"/>
      <c r="AG3" s="1964"/>
      <c r="AH3" s="1962" t="s">
        <v>1336</v>
      </c>
      <c r="AI3" s="1963"/>
      <c r="AJ3" s="1963" t="s">
        <v>1336</v>
      </c>
      <c r="AK3" s="1963"/>
      <c r="AL3" s="1963"/>
      <c r="AM3" s="1963"/>
      <c r="AN3" s="1963"/>
      <c r="AO3" s="1964"/>
      <c r="AP3" s="2017" t="s">
        <v>1004</v>
      </c>
      <c r="AQ3" s="2018"/>
      <c r="AR3" s="2018" t="s">
        <v>1004</v>
      </c>
      <c r="AS3" s="2018"/>
      <c r="AT3" s="2018"/>
      <c r="AU3" s="2018"/>
      <c r="AV3" s="2018"/>
      <c r="AW3" s="2019"/>
      <c r="AX3" s="1962" t="s">
        <v>1092</v>
      </c>
      <c r="AY3" s="1963"/>
      <c r="AZ3" s="1963" t="s">
        <v>1092</v>
      </c>
      <c r="BA3" s="1963"/>
      <c r="BB3" s="1963"/>
      <c r="BC3" s="1963"/>
      <c r="BD3" s="1963"/>
      <c r="BE3" s="1964"/>
      <c r="BF3" s="2020" t="s">
        <v>998</v>
      </c>
      <c r="BG3" s="2021"/>
      <c r="BH3" s="2021" t="s">
        <v>998</v>
      </c>
      <c r="BI3" s="2021"/>
      <c r="BJ3" s="2021"/>
      <c r="BK3" s="2021"/>
      <c r="BL3" s="2021"/>
      <c r="BM3" s="2022"/>
      <c r="BN3" s="2041" t="s">
        <v>1632</v>
      </c>
      <c r="BO3" s="2042"/>
      <c r="BP3" s="2042" t="s">
        <v>1632</v>
      </c>
      <c r="BQ3" s="2042"/>
      <c r="BR3" s="2042"/>
      <c r="BS3" s="2042"/>
      <c r="BT3" s="2042"/>
      <c r="BU3" s="2043"/>
      <c r="BV3" s="1962"/>
      <c r="BW3" s="1963"/>
      <c r="BX3" s="1963"/>
      <c r="BY3" s="1963"/>
      <c r="BZ3" s="1963"/>
      <c r="CA3" s="1963"/>
      <c r="CB3" s="1963"/>
      <c r="CC3" s="1964"/>
      <c r="CD3" s="1962"/>
      <c r="CE3" s="1963"/>
      <c r="CF3" s="1963"/>
      <c r="CG3" s="1963"/>
      <c r="CH3" s="1963"/>
      <c r="CI3" s="1963"/>
      <c r="CJ3" s="1963"/>
      <c r="CK3" s="1964"/>
      <c r="CL3" s="1962"/>
      <c r="CM3" s="1963"/>
      <c r="CN3" s="1963"/>
      <c r="CO3" s="1963"/>
      <c r="CP3" s="1963"/>
      <c r="CQ3" s="1963"/>
      <c r="CR3" s="1963"/>
      <c r="CS3" s="1964"/>
      <c r="CT3" s="1962"/>
      <c r="CU3" s="1963"/>
      <c r="CV3" s="1963"/>
      <c r="CW3" s="1963"/>
      <c r="CX3" s="1963"/>
      <c r="CY3" s="1963"/>
      <c r="CZ3" s="1963"/>
      <c r="DA3" s="1964"/>
      <c r="DB3" s="1972"/>
      <c r="DC3" s="1973"/>
      <c r="DD3" s="2006"/>
      <c r="DE3" s="2006"/>
      <c r="DF3" s="2006"/>
      <c r="DG3" s="2006"/>
      <c r="DH3" s="2006"/>
      <c r="DI3" s="2007"/>
      <c r="DJ3" s="1972"/>
      <c r="DK3" s="1973"/>
      <c r="DL3" s="2006"/>
      <c r="DM3" s="2006"/>
      <c r="DN3" s="2006"/>
      <c r="DO3" s="2006"/>
      <c r="DP3" s="2006"/>
      <c r="DQ3" s="2007"/>
      <c r="DR3" s="1972"/>
      <c r="DS3" s="1973"/>
      <c r="DT3" s="2006"/>
      <c r="DU3" s="2006"/>
      <c r="DV3" s="2006"/>
      <c r="DW3" s="2006"/>
      <c r="DX3" s="2006"/>
      <c r="DY3" s="2007"/>
      <c r="DZ3" s="1962" t="s">
        <v>811</v>
      </c>
      <c r="EA3" s="1963"/>
      <c r="EB3" s="1963"/>
      <c r="EC3" s="1963"/>
      <c r="ED3" s="1963"/>
      <c r="EE3" s="1963"/>
      <c r="EF3" s="1963"/>
      <c r="EG3" s="1964"/>
      <c r="EM3" s="1282">
        <v>0</v>
      </c>
      <c r="EO3" s="1282">
        <v>0</v>
      </c>
      <c r="EU3" s="1282">
        <v>0</v>
      </c>
      <c r="FC3" s="1282">
        <v>0</v>
      </c>
      <c r="FK3" s="1282">
        <v>0</v>
      </c>
      <c r="FM3" s="1282">
        <v>0</v>
      </c>
      <c r="FS3" s="1282">
        <v>0</v>
      </c>
      <c r="FU3" s="1282">
        <v>0</v>
      </c>
      <c r="GA3" s="1282">
        <v>0</v>
      </c>
      <c r="GC3" s="1282">
        <v>0</v>
      </c>
      <c r="GI3" s="1282">
        <v>0</v>
      </c>
      <c r="GK3" s="1282">
        <v>0</v>
      </c>
      <c r="GQ3" s="1282">
        <v>0</v>
      </c>
      <c r="GS3" s="1282">
        <v>0</v>
      </c>
      <c r="GY3" s="1282">
        <v>0</v>
      </c>
      <c r="HA3" s="1282">
        <v>0</v>
      </c>
      <c r="IU3" s="1282" t="s">
        <v>811</v>
      </c>
      <c r="IW3" s="1282" t="s">
        <v>811</v>
      </c>
    </row>
    <row r="4" spans="1:257" s="1321" customFormat="1" ht="18" hidden="1" customHeight="1" thickBot="1" x14ac:dyDescent="0.3">
      <c r="A4" s="1284" t="s">
        <v>407</v>
      </c>
      <c r="B4" s="2026"/>
      <c r="C4" s="2027"/>
      <c r="D4" s="2027"/>
      <c r="E4" s="2027"/>
      <c r="F4" s="2027"/>
      <c r="G4" s="2027"/>
      <c r="H4" s="2027"/>
      <c r="I4" s="2028"/>
      <c r="J4" s="2026"/>
      <c r="K4" s="2027"/>
      <c r="L4" s="2027"/>
      <c r="M4" s="2027"/>
      <c r="N4" s="2027"/>
      <c r="O4" s="2027"/>
      <c r="P4" s="2027"/>
      <c r="Q4" s="2028"/>
      <c r="R4" s="2026"/>
      <c r="S4" s="2027"/>
      <c r="T4" s="2027"/>
      <c r="U4" s="2027"/>
      <c r="V4" s="2027"/>
      <c r="W4" s="2027"/>
      <c r="X4" s="2027"/>
      <c r="Y4" s="2028"/>
      <c r="Z4" s="2026"/>
      <c r="AA4" s="2027"/>
      <c r="AB4" s="2027"/>
      <c r="AC4" s="2027"/>
      <c r="AD4" s="2027"/>
      <c r="AE4" s="2027"/>
      <c r="AF4" s="2027"/>
      <c r="AG4" s="2028"/>
      <c r="AH4" s="2026"/>
      <c r="AI4" s="2027"/>
      <c r="AJ4" s="2027"/>
      <c r="AK4" s="2027"/>
      <c r="AL4" s="2027"/>
      <c r="AM4" s="2027"/>
      <c r="AN4" s="2027"/>
      <c r="AO4" s="2028"/>
      <c r="AP4" s="2026"/>
      <c r="AQ4" s="2027"/>
      <c r="AR4" s="2027"/>
      <c r="AS4" s="2027"/>
      <c r="AT4" s="2027"/>
      <c r="AU4" s="2027"/>
      <c r="AV4" s="2027"/>
      <c r="AW4" s="2028"/>
      <c r="AX4" s="2026"/>
      <c r="AY4" s="2027"/>
      <c r="AZ4" s="2027"/>
      <c r="BA4" s="2027"/>
      <c r="BB4" s="2027"/>
      <c r="BC4" s="2027"/>
      <c r="BD4" s="2027"/>
      <c r="BE4" s="2028"/>
      <c r="BF4" s="2029"/>
      <c r="BG4" s="2030"/>
      <c r="BH4" s="2030"/>
      <c r="BI4" s="2030"/>
      <c r="BJ4" s="2030"/>
      <c r="BK4" s="2030"/>
      <c r="BL4" s="2030"/>
      <c r="BM4" s="2031"/>
      <c r="BN4" s="1778"/>
      <c r="BO4" s="1779"/>
      <c r="BP4" s="2039"/>
      <c r="BQ4" s="2040"/>
      <c r="BR4" s="2040"/>
      <c r="BS4" s="1780"/>
      <c r="BT4" s="1780"/>
      <c r="BU4" s="1781"/>
      <c r="BV4" s="2026"/>
      <c r="BW4" s="2027"/>
      <c r="BX4" s="2027"/>
      <c r="BY4" s="2027"/>
      <c r="BZ4" s="2027"/>
      <c r="CA4" s="2027"/>
      <c r="CB4" s="2027"/>
      <c r="CC4" s="2028"/>
      <c r="CD4" s="2026"/>
      <c r="CE4" s="2027"/>
      <c r="CF4" s="2027"/>
      <c r="CG4" s="2027"/>
      <c r="CH4" s="2027"/>
      <c r="CI4" s="2027"/>
      <c r="CJ4" s="2027"/>
      <c r="CK4" s="2028"/>
      <c r="CL4" s="2026"/>
      <c r="CM4" s="2027"/>
      <c r="CN4" s="2027"/>
      <c r="CO4" s="2027"/>
      <c r="CP4" s="2027"/>
      <c r="CQ4" s="2027"/>
      <c r="CR4" s="2027"/>
      <c r="CS4" s="2028"/>
      <c r="CT4" s="2026"/>
      <c r="CU4" s="2027"/>
      <c r="CV4" s="2027"/>
      <c r="CW4" s="2027"/>
      <c r="CX4" s="2027"/>
      <c r="CY4" s="2027"/>
      <c r="CZ4" s="2027"/>
      <c r="DA4" s="2028"/>
      <c r="DB4" s="2026"/>
      <c r="DC4" s="2027"/>
      <c r="DD4" s="2027"/>
      <c r="DE4" s="2027"/>
      <c r="DF4" s="2027"/>
      <c r="DG4" s="2027"/>
      <c r="DH4" s="2027"/>
      <c r="DI4" s="2028"/>
      <c r="DJ4" s="2026"/>
      <c r="DK4" s="2027"/>
      <c r="DL4" s="2027"/>
      <c r="DM4" s="2027"/>
      <c r="DN4" s="2027"/>
      <c r="DO4" s="2027"/>
      <c r="DP4" s="2027"/>
      <c r="DQ4" s="2028"/>
      <c r="DR4" s="2026"/>
      <c r="DS4" s="2027"/>
      <c r="DT4" s="2027"/>
      <c r="DU4" s="2027"/>
      <c r="DV4" s="2027"/>
      <c r="DW4" s="2027"/>
      <c r="DX4" s="2027"/>
      <c r="DY4" s="2028"/>
      <c r="DZ4" s="2045"/>
      <c r="EA4" s="2046"/>
      <c r="EB4" s="2046"/>
      <c r="EC4" s="2046"/>
      <c r="ED4" s="2046"/>
      <c r="EE4" s="2046"/>
      <c r="EF4" s="2046"/>
      <c r="EG4" s="2047"/>
      <c r="EH4" s="1320"/>
      <c r="EI4" s="1320"/>
      <c r="EJ4" s="1320"/>
      <c r="EK4" s="1320"/>
      <c r="EL4" s="1320"/>
      <c r="EM4" s="1320"/>
      <c r="EN4" s="1320"/>
      <c r="EO4" s="1320"/>
      <c r="EP4" s="1320"/>
      <c r="EQ4" s="1320"/>
      <c r="ER4" s="1320"/>
      <c r="ES4" s="1320"/>
      <c r="ET4" s="1320"/>
      <c r="EU4" s="1320"/>
      <c r="EV4" s="1320"/>
      <c r="EW4" s="1320"/>
      <c r="EX4" s="1320"/>
      <c r="EY4" s="1320"/>
      <c r="EZ4" s="1320"/>
      <c r="FA4" s="1320"/>
    </row>
    <row r="5" spans="1:257" s="1280" customFormat="1" ht="16.5" hidden="1" customHeight="1" x14ac:dyDescent="0.25">
      <c r="A5" s="1287" t="s">
        <v>90</v>
      </c>
      <c r="B5" s="1326"/>
      <c r="C5" s="1327"/>
      <c r="D5" s="2025"/>
      <c r="E5" s="2025"/>
      <c r="F5" s="2025"/>
      <c r="G5" s="1328"/>
      <c r="H5" s="1328"/>
      <c r="I5" s="1329"/>
      <c r="J5" s="1330"/>
      <c r="K5" s="1304"/>
      <c r="L5" s="2025"/>
      <c r="M5" s="2050"/>
      <c r="N5" s="2050"/>
      <c r="O5" s="1331"/>
      <c r="P5" s="1331"/>
      <c r="Q5" s="1332"/>
      <c r="R5" s="1330"/>
      <c r="S5" s="1569"/>
      <c r="T5" s="2025"/>
      <c r="U5" s="2025"/>
      <c r="V5" s="2025"/>
      <c r="W5" s="1570"/>
      <c r="X5" s="1570"/>
      <c r="Y5" s="1329"/>
      <c r="Z5" s="1333"/>
      <c r="AA5" s="1334"/>
      <c r="AB5" s="2025"/>
      <c r="AC5" s="2050"/>
      <c r="AD5" s="2050"/>
      <c r="AE5" s="1331"/>
      <c r="AF5" s="1331"/>
      <c r="AG5" s="1332"/>
      <c r="AH5" s="1333"/>
      <c r="AI5" s="1334"/>
      <c r="AJ5" s="2025"/>
      <c r="AK5" s="2050"/>
      <c r="AL5" s="2050"/>
      <c r="AM5" s="1331"/>
      <c r="AN5" s="1331"/>
      <c r="AO5" s="1332"/>
      <c r="AP5" s="1333"/>
      <c r="AQ5" s="1334"/>
      <c r="AR5" s="2025"/>
      <c r="AS5" s="2050"/>
      <c r="AT5" s="2050"/>
      <c r="AU5" s="1331"/>
      <c r="AV5" s="1331"/>
      <c r="AW5" s="1332"/>
      <c r="AX5" s="1333"/>
      <c r="AY5" s="1334"/>
      <c r="AZ5" s="2025"/>
      <c r="BA5" s="2025"/>
      <c r="BB5" s="2025"/>
      <c r="BC5" s="1328"/>
      <c r="BD5" s="1328"/>
      <c r="BE5" s="1329"/>
      <c r="BF5" s="1330"/>
      <c r="BG5" s="1304"/>
      <c r="BH5" s="2025"/>
      <c r="BI5" s="2025"/>
      <c r="BJ5" s="2025"/>
      <c r="BK5" s="1328"/>
      <c r="BL5" s="1328"/>
      <c r="BM5" s="1329"/>
      <c r="BN5" s="1330"/>
      <c r="BO5" s="1304"/>
      <c r="BP5" s="2025"/>
      <c r="BQ5" s="2025"/>
      <c r="BR5" s="2025"/>
      <c r="BS5" s="1328"/>
      <c r="BT5" s="1328"/>
      <c r="BU5" s="1329"/>
      <c r="BV5" s="1330"/>
      <c r="BW5" s="1304"/>
      <c r="BX5" s="2025"/>
      <c r="BY5" s="2025"/>
      <c r="BZ5" s="2025"/>
      <c r="CA5" s="1328"/>
      <c r="CB5" s="1328"/>
      <c r="CC5" s="1329"/>
      <c r="CD5" s="1330"/>
      <c r="CE5" s="1304"/>
      <c r="CF5" s="2025"/>
      <c r="CG5" s="2025"/>
      <c r="CH5" s="2025"/>
      <c r="CI5" s="1328"/>
      <c r="CJ5" s="1328"/>
      <c r="CK5" s="1329"/>
      <c r="CL5" s="1330"/>
      <c r="CM5" s="1304"/>
      <c r="CN5" s="2025"/>
      <c r="CO5" s="2025"/>
      <c r="CP5" s="2025"/>
      <c r="CQ5" s="1328"/>
      <c r="CR5" s="1328"/>
      <c r="CS5" s="1329"/>
      <c r="CT5" s="1330"/>
      <c r="CU5" s="1639"/>
      <c r="CV5" s="2025"/>
      <c r="CW5" s="2025"/>
      <c r="CX5" s="2025"/>
      <c r="CY5" s="1640"/>
      <c r="CZ5" s="1640"/>
      <c r="DA5" s="1329"/>
      <c r="DB5" s="1330"/>
      <c r="DC5" s="1304"/>
      <c r="DD5" s="2025"/>
      <c r="DE5" s="2025"/>
      <c r="DF5" s="2025"/>
      <c r="DG5" s="1328"/>
      <c r="DH5" s="1328"/>
      <c r="DI5" s="1329"/>
      <c r="DJ5" s="1330"/>
      <c r="DK5" s="1304"/>
      <c r="DL5" s="2025"/>
      <c r="DM5" s="2025"/>
      <c r="DN5" s="2025"/>
      <c r="DO5" s="1328"/>
      <c r="DP5" s="1328"/>
      <c r="DQ5" s="1329"/>
      <c r="DR5" s="1330"/>
      <c r="DS5" s="1304"/>
      <c r="DT5" s="2025"/>
      <c r="DU5" s="2025"/>
      <c r="DV5" s="2025"/>
      <c r="DW5" s="1328"/>
      <c r="DX5" s="1328"/>
      <c r="DY5" s="1329"/>
      <c r="DZ5" s="1335"/>
      <c r="EA5" s="1306"/>
      <c r="EB5" s="2032"/>
      <c r="EC5" s="2032"/>
      <c r="ED5" s="2032"/>
      <c r="EE5" s="1336"/>
      <c r="EF5" s="1336"/>
      <c r="EG5" s="1337"/>
      <c r="EH5" s="1298"/>
      <c r="EI5" s="1298"/>
      <c r="EJ5" s="1298"/>
      <c r="EK5" s="1298"/>
      <c r="EL5" s="1298"/>
      <c r="EM5" s="1298"/>
      <c r="EN5" s="1298"/>
      <c r="EO5" s="1298"/>
      <c r="EP5" s="1298"/>
      <c r="EQ5" s="1298"/>
      <c r="ER5" s="1298"/>
      <c r="ES5" s="1298"/>
      <c r="ET5" s="1298"/>
      <c r="EU5" s="1298"/>
      <c r="EV5" s="1298"/>
      <c r="EW5" s="1298"/>
      <c r="EX5" s="1298"/>
      <c r="EY5" s="1298"/>
      <c r="EZ5" s="1298"/>
      <c r="FA5" s="1298"/>
    </row>
    <row r="6" spans="1:257" s="1339" customFormat="1" ht="63.6" customHeight="1" thickBot="1" x14ac:dyDescent="0.25">
      <c r="A6" s="1284" t="s">
        <v>92</v>
      </c>
      <c r="B6" s="1299" t="s">
        <v>767</v>
      </c>
      <c r="C6" s="1299" t="s">
        <v>1186</v>
      </c>
      <c r="D6" s="1299" t="s">
        <v>769</v>
      </c>
      <c r="E6" s="1299" t="s">
        <v>766</v>
      </c>
      <c r="F6" s="1299" t="s">
        <v>770</v>
      </c>
      <c r="G6" s="1299" t="s">
        <v>750</v>
      </c>
      <c r="H6" s="1299" t="s">
        <v>687</v>
      </c>
      <c r="I6" s="1299" t="s">
        <v>774</v>
      </c>
      <c r="J6" s="1299" t="s">
        <v>767</v>
      </c>
      <c r="K6" s="1299" t="s">
        <v>1186</v>
      </c>
      <c r="L6" s="1299" t="s">
        <v>1284</v>
      </c>
      <c r="M6" s="1299" t="s">
        <v>766</v>
      </c>
      <c r="N6" s="1299" t="s">
        <v>1300</v>
      </c>
      <c r="O6" s="1299" t="s">
        <v>750</v>
      </c>
      <c r="P6" s="1299" t="s">
        <v>687</v>
      </c>
      <c r="Q6" s="1299" t="s">
        <v>774</v>
      </c>
      <c r="R6" s="1299" t="s">
        <v>768</v>
      </c>
      <c r="S6" s="1299" t="s">
        <v>767</v>
      </c>
      <c r="T6" s="1299" t="s">
        <v>1284</v>
      </c>
      <c r="U6" s="1299" t="s">
        <v>766</v>
      </c>
      <c r="V6" s="1299" t="s">
        <v>1300</v>
      </c>
      <c r="W6" s="1299" t="s">
        <v>750</v>
      </c>
      <c r="X6" s="1299" t="s">
        <v>687</v>
      </c>
      <c r="Y6" s="1299" t="s">
        <v>774</v>
      </c>
      <c r="Z6" s="1299" t="s">
        <v>767</v>
      </c>
      <c r="AA6" s="1299" t="s">
        <v>1186</v>
      </c>
      <c r="AB6" s="1299" t="s">
        <v>769</v>
      </c>
      <c r="AC6" s="1299" t="s">
        <v>766</v>
      </c>
      <c r="AD6" s="1299" t="s">
        <v>770</v>
      </c>
      <c r="AE6" s="1299" t="s">
        <v>750</v>
      </c>
      <c r="AF6" s="1299" t="s">
        <v>687</v>
      </c>
      <c r="AG6" s="1299" t="s">
        <v>774</v>
      </c>
      <c r="AH6" s="1299" t="s">
        <v>767</v>
      </c>
      <c r="AI6" s="1299" t="s">
        <v>1186</v>
      </c>
      <c r="AJ6" s="1299" t="s">
        <v>769</v>
      </c>
      <c r="AK6" s="1299" t="s">
        <v>766</v>
      </c>
      <c r="AL6" s="1299" t="s">
        <v>770</v>
      </c>
      <c r="AM6" s="1299" t="s">
        <v>750</v>
      </c>
      <c r="AN6" s="1299" t="s">
        <v>687</v>
      </c>
      <c r="AO6" s="1299" t="s">
        <v>774</v>
      </c>
      <c r="AP6" s="1299" t="s">
        <v>767</v>
      </c>
      <c r="AQ6" s="1299" t="s">
        <v>1186</v>
      </c>
      <c r="AR6" s="1299" t="s">
        <v>1284</v>
      </c>
      <c r="AS6" s="1299" t="s">
        <v>766</v>
      </c>
      <c r="AT6" s="1299" t="s">
        <v>1300</v>
      </c>
      <c r="AU6" s="1299" t="s">
        <v>750</v>
      </c>
      <c r="AV6" s="1299" t="s">
        <v>687</v>
      </c>
      <c r="AW6" s="1299" t="s">
        <v>774</v>
      </c>
      <c r="AX6" s="1299" t="s">
        <v>767</v>
      </c>
      <c r="AY6" s="1299" t="s">
        <v>1186</v>
      </c>
      <c r="AZ6" s="1299" t="s">
        <v>1284</v>
      </c>
      <c r="BA6" s="1299" t="s">
        <v>766</v>
      </c>
      <c r="BB6" s="1299" t="s">
        <v>1300</v>
      </c>
      <c r="BC6" s="1299" t="s">
        <v>750</v>
      </c>
      <c r="BD6" s="1299" t="s">
        <v>687</v>
      </c>
      <c r="BE6" s="1299" t="s">
        <v>774</v>
      </c>
      <c r="BF6" s="1299" t="s">
        <v>767</v>
      </c>
      <c r="BG6" s="1299" t="s">
        <v>1186</v>
      </c>
      <c r="BH6" s="1299" t="s">
        <v>1284</v>
      </c>
      <c r="BI6" s="1299" t="s">
        <v>766</v>
      </c>
      <c r="BJ6" s="1299" t="s">
        <v>1300</v>
      </c>
      <c r="BK6" s="1299" t="s">
        <v>750</v>
      </c>
      <c r="BL6" s="1299" t="s">
        <v>687</v>
      </c>
      <c r="BM6" s="1299" t="s">
        <v>774</v>
      </c>
      <c r="BN6" s="1299" t="s">
        <v>767</v>
      </c>
      <c r="BO6" s="1299" t="s">
        <v>1186</v>
      </c>
      <c r="BP6" s="1299" t="s">
        <v>1284</v>
      </c>
      <c r="BQ6" s="1299" t="s">
        <v>766</v>
      </c>
      <c r="BR6" s="1299" t="s">
        <v>1300</v>
      </c>
      <c r="BS6" s="1299" t="s">
        <v>750</v>
      </c>
      <c r="BT6" s="1299" t="s">
        <v>687</v>
      </c>
      <c r="BU6" s="1299" t="s">
        <v>774</v>
      </c>
      <c r="BV6" s="1299" t="s">
        <v>767</v>
      </c>
      <c r="BW6" s="1299" t="s">
        <v>1186</v>
      </c>
      <c r="BX6" s="1299" t="s">
        <v>1284</v>
      </c>
      <c r="BY6" s="1299" t="s">
        <v>766</v>
      </c>
      <c r="BZ6" s="1299" t="s">
        <v>1300</v>
      </c>
      <c r="CA6" s="1299" t="s">
        <v>750</v>
      </c>
      <c r="CB6" s="1299" t="s">
        <v>687</v>
      </c>
      <c r="CC6" s="1299" t="s">
        <v>774</v>
      </c>
      <c r="CD6" s="1299" t="s">
        <v>767</v>
      </c>
      <c r="CE6" s="1299" t="s">
        <v>1186</v>
      </c>
      <c r="CF6" s="1299" t="s">
        <v>1284</v>
      </c>
      <c r="CG6" s="1299" t="s">
        <v>766</v>
      </c>
      <c r="CH6" s="1299" t="s">
        <v>1300</v>
      </c>
      <c r="CI6" s="1299" t="s">
        <v>750</v>
      </c>
      <c r="CJ6" s="1299" t="s">
        <v>687</v>
      </c>
      <c r="CK6" s="1299" t="s">
        <v>774</v>
      </c>
      <c r="CL6" s="1299" t="s">
        <v>767</v>
      </c>
      <c r="CM6" s="1299" t="s">
        <v>1186</v>
      </c>
      <c r="CN6" s="1299" t="s">
        <v>1284</v>
      </c>
      <c r="CO6" s="1299" t="s">
        <v>766</v>
      </c>
      <c r="CP6" s="1299" t="s">
        <v>1300</v>
      </c>
      <c r="CQ6" s="1299" t="s">
        <v>750</v>
      </c>
      <c r="CR6" s="1299" t="s">
        <v>687</v>
      </c>
      <c r="CS6" s="1299" t="s">
        <v>774</v>
      </c>
      <c r="CT6" s="1299" t="s">
        <v>767</v>
      </c>
      <c r="CU6" s="1299" t="s">
        <v>1186</v>
      </c>
      <c r="CV6" s="1299" t="s">
        <v>1284</v>
      </c>
      <c r="CW6" s="1299" t="s">
        <v>766</v>
      </c>
      <c r="CX6" s="1299" t="s">
        <v>1300</v>
      </c>
      <c r="CY6" s="1299" t="s">
        <v>750</v>
      </c>
      <c r="CZ6" s="1299" t="s">
        <v>687</v>
      </c>
      <c r="DA6" s="1299" t="s">
        <v>774</v>
      </c>
      <c r="DB6" s="1299" t="s">
        <v>767</v>
      </c>
      <c r="DC6" s="1299" t="s">
        <v>1186</v>
      </c>
      <c r="DD6" s="1299" t="s">
        <v>1284</v>
      </c>
      <c r="DE6" s="1299" t="s">
        <v>766</v>
      </c>
      <c r="DF6" s="1299" t="s">
        <v>1300</v>
      </c>
      <c r="DG6" s="1299" t="s">
        <v>750</v>
      </c>
      <c r="DH6" s="1299" t="s">
        <v>687</v>
      </c>
      <c r="DI6" s="1299" t="s">
        <v>774</v>
      </c>
      <c r="DJ6" s="1299" t="s">
        <v>768</v>
      </c>
      <c r="DK6" s="1299" t="s">
        <v>767</v>
      </c>
      <c r="DL6" s="1299" t="s">
        <v>769</v>
      </c>
      <c r="DM6" s="1299" t="s">
        <v>766</v>
      </c>
      <c r="DN6" s="1299" t="s">
        <v>770</v>
      </c>
      <c r="DO6" s="1299" t="s">
        <v>750</v>
      </c>
      <c r="DP6" s="1299" t="s">
        <v>687</v>
      </c>
      <c r="DQ6" s="1299" t="s">
        <v>774</v>
      </c>
      <c r="DR6" s="1299" t="s">
        <v>768</v>
      </c>
      <c r="DS6" s="1299" t="s">
        <v>767</v>
      </c>
      <c r="DT6" s="1299" t="s">
        <v>769</v>
      </c>
      <c r="DU6" s="1299" t="s">
        <v>766</v>
      </c>
      <c r="DV6" s="1299" t="s">
        <v>770</v>
      </c>
      <c r="DW6" s="1299" t="s">
        <v>750</v>
      </c>
      <c r="DX6" s="1299" t="s">
        <v>687</v>
      </c>
      <c r="DY6" s="1299" t="s">
        <v>774</v>
      </c>
      <c r="DZ6" s="1299" t="s">
        <v>767</v>
      </c>
      <c r="EA6" s="1299" t="s">
        <v>1186</v>
      </c>
      <c r="EB6" s="1299" t="s">
        <v>1284</v>
      </c>
      <c r="EC6" s="1299" t="s">
        <v>766</v>
      </c>
      <c r="ED6" s="1299" t="s">
        <v>1300</v>
      </c>
      <c r="EE6" s="1299" t="s">
        <v>750</v>
      </c>
      <c r="EF6" s="1299" t="s">
        <v>687</v>
      </c>
      <c r="EG6" s="1299" t="s">
        <v>774</v>
      </c>
      <c r="EH6" s="1338"/>
      <c r="EI6" s="1338"/>
      <c r="EJ6" s="1338"/>
      <c r="EK6" s="1338"/>
      <c r="EL6" s="1338"/>
      <c r="EM6" s="1338"/>
      <c r="EN6" s="1338"/>
      <c r="EO6" s="1338"/>
      <c r="EP6" s="1338"/>
      <c r="EQ6" s="1338"/>
      <c r="ER6" s="1338"/>
      <c r="ES6" s="1338"/>
      <c r="ET6" s="1338"/>
      <c r="EU6" s="1338"/>
      <c r="EV6" s="1338"/>
      <c r="EW6" s="1338"/>
      <c r="EX6" s="1338"/>
      <c r="EY6" s="1338"/>
      <c r="EZ6" s="1338"/>
      <c r="FA6" s="1338"/>
    </row>
    <row r="7" spans="1:257" s="1935" customFormat="1" thickBot="1" x14ac:dyDescent="0.25">
      <c r="A7" s="1785"/>
      <c r="B7" s="1928" t="s">
        <v>267</v>
      </c>
      <c r="C7" s="1929" t="s">
        <v>267</v>
      </c>
      <c r="D7" s="1929" t="s">
        <v>222</v>
      </c>
      <c r="E7" s="1929" t="s">
        <v>223</v>
      </c>
      <c r="F7" s="1929" t="s">
        <v>60</v>
      </c>
      <c r="G7" s="1929" t="s">
        <v>61</v>
      </c>
      <c r="H7" s="1929" t="s">
        <v>62</v>
      </c>
      <c r="I7" s="1930" t="s">
        <v>65</v>
      </c>
      <c r="J7" s="1928" t="s">
        <v>66</v>
      </c>
      <c r="K7" s="1929" t="s">
        <v>224</v>
      </c>
      <c r="L7" s="1929" t="s">
        <v>267</v>
      </c>
      <c r="M7" s="1929" t="s">
        <v>224</v>
      </c>
      <c r="N7" s="1929" t="s">
        <v>222</v>
      </c>
      <c r="O7" s="1929" t="s">
        <v>25</v>
      </c>
      <c r="P7" s="1929" t="s">
        <v>26</v>
      </c>
      <c r="Q7" s="1930" t="s">
        <v>65</v>
      </c>
      <c r="R7" s="1928" t="s">
        <v>454</v>
      </c>
      <c r="S7" s="1929" t="s">
        <v>222</v>
      </c>
      <c r="T7" s="1929" t="s">
        <v>223</v>
      </c>
      <c r="U7" s="1929" t="s">
        <v>60</v>
      </c>
      <c r="V7" s="1929" t="s">
        <v>61</v>
      </c>
      <c r="W7" s="1929" t="s">
        <v>459</v>
      </c>
      <c r="X7" s="1929" t="s">
        <v>308</v>
      </c>
      <c r="Y7" s="1930" t="s">
        <v>65</v>
      </c>
      <c r="Z7" s="1928" t="s">
        <v>289</v>
      </c>
      <c r="AA7" s="1929" t="s">
        <v>223</v>
      </c>
      <c r="AB7" s="1929" t="s">
        <v>29</v>
      </c>
      <c r="AC7" s="1929" t="s">
        <v>290</v>
      </c>
      <c r="AD7" s="1929" t="s">
        <v>63</v>
      </c>
      <c r="AE7" s="1929" t="s">
        <v>64</v>
      </c>
      <c r="AF7" s="1929" t="s">
        <v>269</v>
      </c>
      <c r="AG7" s="1930" t="s">
        <v>65</v>
      </c>
      <c r="AH7" s="1928" t="s">
        <v>271</v>
      </c>
      <c r="AI7" s="1929" t="s">
        <v>60</v>
      </c>
      <c r="AJ7" s="1929" t="s">
        <v>273</v>
      </c>
      <c r="AK7" s="1929" t="s">
        <v>293</v>
      </c>
      <c r="AL7" s="1929" t="s">
        <v>294</v>
      </c>
      <c r="AM7" s="1929" t="s">
        <v>49</v>
      </c>
      <c r="AN7" s="1929" t="s">
        <v>50</v>
      </c>
      <c r="AO7" s="1930" t="s">
        <v>65</v>
      </c>
      <c r="AP7" s="1928" t="s">
        <v>52</v>
      </c>
      <c r="AQ7" s="1929" t="s">
        <v>61</v>
      </c>
      <c r="AR7" s="1929" t="s">
        <v>62</v>
      </c>
      <c r="AS7" s="1929" t="s">
        <v>65</v>
      </c>
      <c r="AT7" s="1929" t="s">
        <v>66</v>
      </c>
      <c r="AU7" s="1929" t="s">
        <v>57</v>
      </c>
      <c r="AV7" s="1929" t="s">
        <v>58</v>
      </c>
      <c r="AW7" s="1930" t="s">
        <v>65</v>
      </c>
      <c r="AX7" s="1928" t="s">
        <v>284</v>
      </c>
      <c r="AY7" s="1929" t="s">
        <v>62</v>
      </c>
      <c r="AZ7" s="1929" t="s">
        <v>230</v>
      </c>
      <c r="BA7" s="1929" t="s">
        <v>67</v>
      </c>
      <c r="BB7" s="1929" t="s">
        <v>23</v>
      </c>
      <c r="BC7" s="1929" t="s">
        <v>296</v>
      </c>
      <c r="BD7" s="1929" t="s">
        <v>297</v>
      </c>
      <c r="BE7" s="1930" t="s">
        <v>65</v>
      </c>
      <c r="BF7" s="1928" t="s">
        <v>299</v>
      </c>
      <c r="BG7" s="1929"/>
      <c r="BH7" s="1929" t="s">
        <v>24</v>
      </c>
      <c r="BI7" s="1929" t="s">
        <v>25</v>
      </c>
      <c r="BJ7" s="1929" t="s">
        <v>26</v>
      </c>
      <c r="BK7" s="1929" t="s">
        <v>304</v>
      </c>
      <c r="BL7" s="1929" t="s">
        <v>305</v>
      </c>
      <c r="BM7" s="1930" t="s">
        <v>65</v>
      </c>
      <c r="BN7" s="1928" t="s">
        <v>237</v>
      </c>
      <c r="BO7" s="1929" t="s">
        <v>65</v>
      </c>
      <c r="BP7" s="1929" t="s">
        <v>27</v>
      </c>
      <c r="BQ7" s="1929" t="s">
        <v>289</v>
      </c>
      <c r="BR7" s="1929" t="s">
        <v>28</v>
      </c>
      <c r="BS7" s="1929" t="s">
        <v>242</v>
      </c>
      <c r="BT7" s="1929" t="s">
        <v>243</v>
      </c>
      <c r="BU7" s="1933" t="s">
        <v>65</v>
      </c>
      <c r="BV7" s="1928" t="s">
        <v>245</v>
      </c>
      <c r="BW7" s="1929" t="s">
        <v>61</v>
      </c>
      <c r="BX7" s="1929" t="s">
        <v>29</v>
      </c>
      <c r="BY7" s="1929" t="s">
        <v>290</v>
      </c>
      <c r="BZ7" s="1929" t="s">
        <v>63</v>
      </c>
      <c r="CA7" s="1929" t="s">
        <v>247</v>
      </c>
      <c r="CB7" s="1929" t="s">
        <v>452</v>
      </c>
      <c r="CC7" s="1930" t="s">
        <v>65</v>
      </c>
      <c r="CD7" s="1928" t="s">
        <v>454</v>
      </c>
      <c r="CE7" s="1929" t="s">
        <v>62</v>
      </c>
      <c r="CF7" s="1929" t="s">
        <v>64</v>
      </c>
      <c r="CG7" s="1929" t="s">
        <v>269</v>
      </c>
      <c r="CH7" s="1929" t="s">
        <v>270</v>
      </c>
      <c r="CI7" s="1929" t="s">
        <v>459</v>
      </c>
      <c r="CJ7" s="1929" t="s">
        <v>308</v>
      </c>
      <c r="CK7" s="1930" t="s">
        <v>65</v>
      </c>
      <c r="CL7" s="1928" t="s">
        <v>454</v>
      </c>
      <c r="CM7" s="1929" t="s">
        <v>455</v>
      </c>
      <c r="CN7" s="1929" t="s">
        <v>271</v>
      </c>
      <c r="CO7" s="1929" t="s">
        <v>272</v>
      </c>
      <c r="CP7" s="1929" t="s">
        <v>273</v>
      </c>
      <c r="CQ7" s="1929" t="s">
        <v>459</v>
      </c>
      <c r="CR7" s="1929" t="s">
        <v>308</v>
      </c>
      <c r="CS7" s="1930" t="s">
        <v>65</v>
      </c>
      <c r="CT7" s="1928" t="s">
        <v>454</v>
      </c>
      <c r="CU7" s="1929" t="s">
        <v>455</v>
      </c>
      <c r="CV7" s="1929" t="s">
        <v>293</v>
      </c>
      <c r="CW7" s="1929" t="s">
        <v>294</v>
      </c>
      <c r="CX7" s="1929" t="s">
        <v>49</v>
      </c>
      <c r="CY7" s="1929" t="s">
        <v>459</v>
      </c>
      <c r="CZ7" s="1929" t="s">
        <v>308</v>
      </c>
      <c r="DA7" s="1930" t="s">
        <v>65</v>
      </c>
      <c r="DB7" s="1928" t="s">
        <v>454</v>
      </c>
      <c r="DC7" s="1929" t="s">
        <v>455</v>
      </c>
      <c r="DD7" s="1929" t="s">
        <v>456</v>
      </c>
      <c r="DE7" s="1929" t="s">
        <v>457</v>
      </c>
      <c r="DF7" s="1929" t="s">
        <v>458</v>
      </c>
      <c r="DG7" s="1929" t="s">
        <v>459</v>
      </c>
      <c r="DH7" s="1929" t="s">
        <v>308</v>
      </c>
      <c r="DI7" s="1930" t="s">
        <v>65</v>
      </c>
      <c r="DJ7" s="1928" t="s">
        <v>454</v>
      </c>
      <c r="DK7" s="1929" t="s">
        <v>455</v>
      </c>
      <c r="DL7" s="1929" t="s">
        <v>456</v>
      </c>
      <c r="DM7" s="1929" t="s">
        <v>457</v>
      </c>
      <c r="DN7" s="1929" t="s">
        <v>458</v>
      </c>
      <c r="DO7" s="1929" t="s">
        <v>459</v>
      </c>
      <c r="DP7" s="1929" t="s">
        <v>308</v>
      </c>
      <c r="DQ7" s="1930" t="s">
        <v>309</v>
      </c>
      <c r="DR7" s="1928" t="s">
        <v>454</v>
      </c>
      <c r="DS7" s="1929" t="s">
        <v>455</v>
      </c>
      <c r="DT7" s="1929" t="s">
        <v>456</v>
      </c>
      <c r="DU7" s="1929" t="s">
        <v>457</v>
      </c>
      <c r="DV7" s="1929" t="s">
        <v>458</v>
      </c>
      <c r="DW7" s="1929" t="s">
        <v>459</v>
      </c>
      <c r="DX7" s="1929" t="s">
        <v>308</v>
      </c>
      <c r="DY7" s="1930" t="s">
        <v>309</v>
      </c>
      <c r="DZ7" s="1928" t="s">
        <v>66</v>
      </c>
      <c r="EA7" s="1929" t="s">
        <v>230</v>
      </c>
      <c r="EB7" s="1929" t="s">
        <v>50</v>
      </c>
      <c r="EC7" s="1929" t="s">
        <v>51</v>
      </c>
      <c r="ED7" s="1929" t="s">
        <v>52</v>
      </c>
      <c r="EE7" s="1929" t="s">
        <v>460</v>
      </c>
      <c r="EF7" s="1929" t="s">
        <v>461</v>
      </c>
      <c r="EG7" s="1933" t="s">
        <v>67</v>
      </c>
      <c r="EH7" s="1934"/>
      <c r="EI7" s="1934"/>
      <c r="EJ7" s="1934"/>
      <c r="EK7" s="1934"/>
      <c r="EL7" s="1934"/>
      <c r="EM7" s="1934"/>
      <c r="EN7" s="1934"/>
      <c r="EO7" s="1934"/>
      <c r="EP7" s="1934"/>
      <c r="EQ7" s="1934"/>
      <c r="ER7" s="1934"/>
      <c r="ES7" s="1934"/>
      <c r="ET7" s="1934"/>
      <c r="EU7" s="1934"/>
      <c r="EV7" s="1934"/>
      <c r="EW7" s="1934"/>
      <c r="EX7" s="1934"/>
      <c r="EY7" s="1934"/>
      <c r="EZ7" s="1934"/>
      <c r="FA7" s="1934"/>
    </row>
    <row r="8" spans="1:257" s="36" customFormat="1" ht="23.25" customHeight="1" x14ac:dyDescent="0.25">
      <c r="A8" s="178" t="s">
        <v>575</v>
      </c>
      <c r="B8" s="603"/>
      <c r="C8" s="583"/>
      <c r="D8" s="583"/>
      <c r="E8" s="537"/>
      <c r="F8" s="583"/>
      <c r="G8" s="603"/>
      <c r="H8" s="583"/>
      <c r="I8" s="583"/>
      <c r="J8" s="583"/>
      <c r="K8" s="583"/>
      <c r="L8" s="583"/>
      <c r="M8" s="583"/>
      <c r="N8" s="583"/>
      <c r="O8" s="603"/>
      <c r="P8" s="583"/>
      <c r="Q8" s="583"/>
      <c r="R8" s="583"/>
      <c r="S8" s="603"/>
      <c r="T8" s="583"/>
      <c r="U8" s="537"/>
      <c r="V8" s="583"/>
      <c r="W8" s="603"/>
      <c r="X8" s="583"/>
      <c r="Y8" s="583"/>
      <c r="Z8" s="583"/>
      <c r="AA8" s="583"/>
      <c r="AB8" s="583"/>
      <c r="AC8" s="583"/>
      <c r="AD8" s="583"/>
      <c r="AE8" s="603"/>
      <c r="AF8" s="583"/>
      <c r="AG8" s="583"/>
      <c r="AH8" s="583"/>
      <c r="AI8" s="583"/>
      <c r="AJ8" s="583"/>
      <c r="AK8" s="583"/>
      <c r="AL8" s="583"/>
      <c r="AM8" s="603"/>
      <c r="AN8" s="583"/>
      <c r="AO8" s="583"/>
      <c r="AP8" s="603"/>
      <c r="AQ8" s="603"/>
      <c r="AR8" s="603"/>
      <c r="AS8" s="537"/>
      <c r="AT8" s="583"/>
      <c r="AU8" s="603"/>
      <c r="AV8" s="583"/>
      <c r="AW8" s="583"/>
      <c r="AX8" s="583"/>
      <c r="AY8" s="583"/>
      <c r="AZ8" s="583"/>
      <c r="BA8" s="537"/>
      <c r="BB8" s="583"/>
      <c r="BC8" s="603"/>
      <c r="BD8" s="583"/>
      <c r="BE8" s="583"/>
      <c r="BF8" s="583"/>
      <c r="BG8" s="583"/>
      <c r="BH8" s="583"/>
      <c r="BI8" s="537"/>
      <c r="BJ8" s="583"/>
      <c r="BK8" s="603"/>
      <c r="BL8" s="583"/>
      <c r="BM8" s="583"/>
      <c r="BN8" s="583"/>
      <c r="BO8" s="583"/>
      <c r="BP8" s="583"/>
      <c r="BQ8" s="537"/>
      <c r="BR8" s="583"/>
      <c r="BS8" s="603"/>
      <c r="BT8" s="583"/>
      <c r="BU8" s="583"/>
      <c r="BV8" s="583"/>
      <c r="BW8" s="583"/>
      <c r="BX8" s="583"/>
      <c r="BY8" s="537"/>
      <c r="BZ8" s="583"/>
      <c r="CA8" s="603"/>
      <c r="CB8" s="583"/>
      <c r="CC8" s="583"/>
      <c r="CD8" s="603"/>
      <c r="CE8" s="603"/>
      <c r="CF8" s="603"/>
      <c r="CG8" s="537"/>
      <c r="CH8" s="583"/>
      <c r="CI8" s="603"/>
      <c r="CJ8" s="583"/>
      <c r="CK8" s="583"/>
      <c r="CL8" s="583"/>
      <c r="CM8" s="603"/>
      <c r="CN8" s="583"/>
      <c r="CO8" s="537"/>
      <c r="CP8" s="583"/>
      <c r="CQ8" s="603"/>
      <c r="CR8" s="583"/>
      <c r="CS8" s="583"/>
      <c r="CT8" s="583"/>
      <c r="CU8" s="603"/>
      <c r="CV8" s="583"/>
      <c r="CW8" s="537"/>
      <c r="CX8" s="583"/>
      <c r="CY8" s="603"/>
      <c r="CZ8" s="583"/>
      <c r="DA8" s="583"/>
      <c r="DB8" s="583"/>
      <c r="DC8" s="603"/>
      <c r="DD8" s="583"/>
      <c r="DE8" s="537"/>
      <c r="DF8" s="583"/>
      <c r="DG8" s="603"/>
      <c r="DH8" s="583"/>
      <c r="DI8" s="583"/>
      <c r="DJ8" s="583"/>
      <c r="DK8" s="603"/>
      <c r="DL8" s="583"/>
      <c r="DM8" s="537"/>
      <c r="DN8" s="583"/>
      <c r="DO8" s="603"/>
      <c r="DP8" s="583"/>
      <c r="DQ8" s="583"/>
      <c r="DR8" s="583"/>
      <c r="DS8" s="603"/>
      <c r="DT8" s="583"/>
      <c r="DU8" s="537"/>
      <c r="DV8" s="583"/>
      <c r="DW8" s="603"/>
      <c r="DX8" s="583"/>
      <c r="DY8" s="583"/>
      <c r="DZ8" s="598"/>
      <c r="EA8" s="598"/>
      <c r="EB8" s="598"/>
      <c r="EC8" s="605"/>
      <c r="ED8" s="598"/>
      <c r="EE8" s="598"/>
      <c r="EF8" s="598"/>
      <c r="EG8" s="598"/>
      <c r="EH8" s="583"/>
      <c r="EI8" s="583"/>
      <c r="EJ8" s="583"/>
      <c r="EK8" s="583"/>
      <c r="EL8" s="583"/>
      <c r="EM8" s="583"/>
      <c r="EN8" s="583"/>
      <c r="EO8" s="583"/>
      <c r="EP8" s="583"/>
      <c r="EQ8" s="583"/>
      <c r="ER8" s="583"/>
      <c r="ES8" s="583"/>
      <c r="ET8" s="583"/>
      <c r="EU8" s="583"/>
      <c r="EV8" s="583"/>
      <c r="EW8" s="583"/>
      <c r="EX8" s="583"/>
      <c r="EY8" s="583"/>
      <c r="EZ8" s="583"/>
      <c r="FA8" s="583"/>
    </row>
    <row r="9" spans="1:257" hidden="1" x14ac:dyDescent="0.25">
      <c r="A9" s="48" t="s">
        <v>358</v>
      </c>
      <c r="B9" s="606"/>
      <c r="C9" s="606"/>
      <c r="D9" s="606"/>
      <c r="E9" s="581"/>
      <c r="F9" s="574"/>
      <c r="G9" s="606"/>
      <c r="H9" s="574"/>
      <c r="I9" s="574"/>
      <c r="J9" s="574"/>
      <c r="K9" s="574"/>
      <c r="L9" s="574"/>
      <c r="M9" s="607"/>
      <c r="N9" s="574"/>
      <c r="O9" s="606"/>
      <c r="P9" s="574"/>
      <c r="Q9" s="574"/>
      <c r="R9" s="606"/>
      <c r="S9" s="606"/>
      <c r="T9" s="606"/>
      <c r="U9" s="581"/>
      <c r="V9" s="574"/>
      <c r="W9" s="606"/>
      <c r="X9" s="574"/>
      <c r="Y9" s="574"/>
      <c r="Z9" s="574"/>
      <c r="AA9" s="574"/>
      <c r="AB9" s="574"/>
      <c r="AC9" s="607"/>
      <c r="AD9" s="574"/>
      <c r="AE9" s="606"/>
      <c r="AF9" s="574"/>
      <c r="AG9" s="574"/>
      <c r="AH9" s="574"/>
      <c r="AI9" s="574"/>
      <c r="AJ9" s="574"/>
      <c r="AK9" s="607"/>
      <c r="AL9" s="574"/>
      <c r="AM9" s="606"/>
      <c r="AN9" s="574"/>
      <c r="AO9" s="574"/>
      <c r="AP9" s="606"/>
      <c r="AQ9" s="606"/>
      <c r="AR9" s="606"/>
      <c r="AS9" s="581"/>
      <c r="AT9" s="574"/>
      <c r="AU9" s="606"/>
      <c r="AV9" s="574"/>
      <c r="AW9" s="574"/>
      <c r="AX9" s="606"/>
      <c r="AY9" s="606"/>
      <c r="AZ9" s="606"/>
      <c r="BA9" s="581"/>
      <c r="BB9" s="574"/>
      <c r="BC9" s="606"/>
      <c r="BD9" s="574"/>
      <c r="BE9" s="574"/>
      <c r="BF9" s="606"/>
      <c r="BG9" s="606"/>
      <c r="BH9" s="606"/>
      <c r="BI9" s="581"/>
      <c r="BJ9" s="574"/>
      <c r="BK9" s="606"/>
      <c r="BL9" s="574"/>
      <c r="BM9" s="574"/>
      <c r="BN9" s="606"/>
      <c r="BO9" s="606"/>
      <c r="BP9" s="606"/>
      <c r="BQ9" s="581"/>
      <c r="BR9" s="574"/>
      <c r="BS9" s="606"/>
      <c r="BT9" s="574"/>
      <c r="BU9" s="574"/>
      <c r="BV9" s="606"/>
      <c r="BW9" s="606"/>
      <c r="BX9" s="606"/>
      <c r="BY9" s="581"/>
      <c r="BZ9" s="574"/>
      <c r="CA9" s="606"/>
      <c r="CB9" s="574"/>
      <c r="CC9" s="574"/>
      <c r="CD9" s="606"/>
      <c r="CE9" s="606"/>
      <c r="CF9" s="606"/>
      <c r="CG9" s="581"/>
      <c r="CH9" s="574"/>
      <c r="CI9" s="606"/>
      <c r="CJ9" s="574"/>
      <c r="CK9" s="574"/>
      <c r="CL9" s="606"/>
      <c r="CM9" s="606"/>
      <c r="CN9" s="606"/>
      <c r="CO9" s="581"/>
      <c r="CP9" s="574"/>
      <c r="CQ9" s="606"/>
      <c r="CR9" s="574"/>
      <c r="CS9" s="574"/>
      <c r="CT9" s="606"/>
      <c r="CU9" s="606"/>
      <c r="CV9" s="606"/>
      <c r="CW9" s="581"/>
      <c r="CX9" s="574"/>
      <c r="CY9" s="606"/>
      <c r="CZ9" s="574"/>
      <c r="DA9" s="574"/>
      <c r="DB9" s="606"/>
      <c r="DC9" s="606"/>
      <c r="DD9" s="606"/>
      <c r="DE9" s="581"/>
      <c r="DF9" s="574"/>
      <c r="DG9" s="606"/>
      <c r="DH9" s="574"/>
      <c r="DI9" s="574"/>
      <c r="DJ9" s="606"/>
      <c r="DK9" s="606"/>
      <c r="DL9" s="606"/>
      <c r="DM9" s="581"/>
      <c r="DN9" s="574"/>
      <c r="DO9" s="606"/>
      <c r="DP9" s="574"/>
      <c r="DQ9" s="574"/>
      <c r="DR9" s="574"/>
      <c r="DS9" s="606"/>
      <c r="DT9" s="606"/>
      <c r="DU9" s="581"/>
      <c r="DV9" s="574"/>
      <c r="DW9" s="606"/>
      <c r="DX9" s="574"/>
      <c r="DY9" s="574"/>
      <c r="DZ9" s="608"/>
      <c r="EA9" s="608"/>
      <c r="EB9" s="608"/>
      <c r="EC9" s="609"/>
      <c r="ED9" s="610"/>
      <c r="EE9" s="608"/>
      <c r="EF9" s="610"/>
    </row>
    <row r="10" spans="1:257" x14ac:dyDescent="0.25">
      <c r="A10" s="48" t="s">
        <v>358</v>
      </c>
      <c r="B10" s="606"/>
      <c r="C10" s="606">
        <v>1930581958</v>
      </c>
      <c r="D10" s="606"/>
      <c r="E10" s="581"/>
      <c r="F10" s="574">
        <v>0</v>
      </c>
      <c r="G10" s="606"/>
      <c r="H10" s="574"/>
      <c r="I10" s="574">
        <v>1930581958</v>
      </c>
      <c r="J10" s="574"/>
      <c r="K10" s="574">
        <v>1200000</v>
      </c>
      <c r="L10" s="574">
        <v>1591596191</v>
      </c>
      <c r="M10" s="607"/>
      <c r="N10" s="574">
        <v>1591596191</v>
      </c>
      <c r="O10" s="606"/>
      <c r="P10" s="574"/>
      <c r="Q10" s="574">
        <v>1200000</v>
      </c>
      <c r="R10" s="606"/>
      <c r="S10" s="606"/>
      <c r="T10" s="606"/>
      <c r="U10" s="581"/>
      <c r="V10" s="574">
        <v>0</v>
      </c>
      <c r="W10" s="606"/>
      <c r="X10" s="574"/>
      <c r="Y10" s="574">
        <v>0</v>
      </c>
      <c r="Z10" s="574"/>
      <c r="AA10" s="574">
        <v>7349198</v>
      </c>
      <c r="AB10" s="574"/>
      <c r="AC10" s="607"/>
      <c r="AD10" s="574">
        <v>0</v>
      </c>
      <c r="AE10" s="606"/>
      <c r="AF10" s="574"/>
      <c r="AG10" s="574">
        <v>7349198</v>
      </c>
      <c r="AH10" s="574"/>
      <c r="AI10" s="574"/>
      <c r="AJ10" s="574"/>
      <c r="AK10" s="607"/>
      <c r="AL10" s="574">
        <v>0</v>
      </c>
      <c r="AM10" s="606"/>
      <c r="AN10" s="574"/>
      <c r="AO10" s="574">
        <v>0</v>
      </c>
      <c r="AP10" s="606"/>
      <c r="AQ10" s="606">
        <v>4107444</v>
      </c>
      <c r="AR10" s="606">
        <v>1200000</v>
      </c>
      <c r="AS10" s="581"/>
      <c r="AT10" s="574">
        <v>1200000</v>
      </c>
      <c r="AU10" s="606"/>
      <c r="AV10" s="574"/>
      <c r="AW10" s="574">
        <v>4107444</v>
      </c>
      <c r="AX10" s="606"/>
      <c r="AY10" s="606">
        <v>157480</v>
      </c>
      <c r="AZ10" s="606"/>
      <c r="BA10" s="581"/>
      <c r="BB10" s="574">
        <v>0</v>
      </c>
      <c r="BC10" s="606"/>
      <c r="BD10" s="574"/>
      <c r="BE10" s="574">
        <v>157480</v>
      </c>
      <c r="BF10" s="606"/>
      <c r="BG10" s="606"/>
      <c r="BH10" s="606"/>
      <c r="BI10" s="581"/>
      <c r="BJ10" s="574">
        <v>0</v>
      </c>
      <c r="BK10" s="606"/>
      <c r="BL10" s="574"/>
      <c r="BM10" s="574">
        <v>0</v>
      </c>
      <c r="BN10" s="606"/>
      <c r="BO10" s="606">
        <v>43937471</v>
      </c>
      <c r="BP10" s="606"/>
      <c r="BQ10" s="581"/>
      <c r="BR10" s="574">
        <v>0</v>
      </c>
      <c r="BS10" s="606"/>
      <c r="BT10" s="574"/>
      <c r="BU10" s="574">
        <v>43937471</v>
      </c>
      <c r="BV10" s="606"/>
      <c r="BW10" s="606"/>
      <c r="BX10" s="606">
        <v>144753</v>
      </c>
      <c r="BY10" s="581"/>
      <c r="BZ10" s="574">
        <v>144753</v>
      </c>
      <c r="CA10" s="606"/>
      <c r="CB10" s="574"/>
      <c r="CC10" s="574">
        <v>0</v>
      </c>
      <c r="CD10" s="606"/>
      <c r="CE10" s="606"/>
      <c r="CF10" s="606"/>
      <c r="CG10" s="581"/>
      <c r="CH10" s="574">
        <v>0</v>
      </c>
      <c r="CI10" s="606"/>
      <c r="CJ10" s="574"/>
      <c r="CK10" s="574">
        <v>0</v>
      </c>
      <c r="CL10" s="606"/>
      <c r="CM10" s="606"/>
      <c r="CN10" s="606">
        <v>5694076</v>
      </c>
      <c r="CO10" s="581"/>
      <c r="CP10" s="574">
        <v>5694076</v>
      </c>
      <c r="CQ10" s="606"/>
      <c r="CR10" s="574"/>
      <c r="CS10" s="574">
        <v>0</v>
      </c>
      <c r="CT10" s="606"/>
      <c r="CU10" s="606"/>
      <c r="CV10" s="606">
        <v>400000</v>
      </c>
      <c r="CW10" s="581"/>
      <c r="CX10" s="574">
        <v>400000</v>
      </c>
      <c r="CY10" s="606"/>
      <c r="CZ10" s="574"/>
      <c r="DA10" s="574">
        <v>0</v>
      </c>
      <c r="DB10" s="606"/>
      <c r="DC10" s="606"/>
      <c r="DD10" s="606"/>
      <c r="DE10" s="581"/>
      <c r="DF10" s="574">
        <v>0</v>
      </c>
      <c r="DG10" s="606"/>
      <c r="DH10" s="574"/>
      <c r="DI10" s="574">
        <v>0</v>
      </c>
      <c r="DJ10" s="606"/>
      <c r="DK10" s="606"/>
      <c r="DL10" s="606"/>
      <c r="DM10" s="581"/>
      <c r="DN10" s="574">
        <v>0</v>
      </c>
      <c r="DO10" s="606"/>
      <c r="DP10" s="574"/>
      <c r="DQ10" s="574">
        <v>0</v>
      </c>
      <c r="DR10" s="574">
        <v>1608249415</v>
      </c>
      <c r="DS10" s="606"/>
      <c r="DT10" s="606"/>
      <c r="DU10" s="581"/>
      <c r="DV10" s="574">
        <v>0</v>
      </c>
      <c r="DW10" s="606"/>
      <c r="DX10" s="574"/>
      <c r="DY10" s="574">
        <v>-1608249415</v>
      </c>
      <c r="DZ10" s="608">
        <v>1608249415</v>
      </c>
      <c r="EA10" s="608">
        <v>1987333551</v>
      </c>
      <c r="EB10" s="608">
        <v>1599035020</v>
      </c>
      <c r="EC10" s="609">
        <v>0</v>
      </c>
      <c r="ED10" s="610">
        <v>1599035020</v>
      </c>
      <c r="EE10" s="608">
        <v>0</v>
      </c>
      <c r="EF10" s="610"/>
      <c r="EG10" s="598">
        <v>379084136</v>
      </c>
    </row>
    <row r="11" spans="1:257" hidden="1" x14ac:dyDescent="0.25">
      <c r="A11" s="48" t="s">
        <v>445</v>
      </c>
      <c r="B11" s="606"/>
      <c r="C11" s="606"/>
      <c r="D11" s="606"/>
      <c r="E11" s="581"/>
      <c r="F11" s="574">
        <v>0</v>
      </c>
      <c r="G11" s="606"/>
      <c r="H11" s="574"/>
      <c r="I11" s="574">
        <v>0</v>
      </c>
      <c r="J11" s="574"/>
      <c r="K11" s="574"/>
      <c r="L11" s="574">
        <v>0</v>
      </c>
      <c r="M11" s="607"/>
      <c r="N11" s="574">
        <v>0</v>
      </c>
      <c r="O11" s="606"/>
      <c r="P11" s="574"/>
      <c r="Q11" s="574">
        <v>0</v>
      </c>
      <c r="R11" s="606"/>
      <c r="S11" s="606"/>
      <c r="T11" s="606"/>
      <c r="U11" s="581"/>
      <c r="V11" s="574">
        <v>0</v>
      </c>
      <c r="W11" s="606"/>
      <c r="X11" s="574"/>
      <c r="Y11" s="574">
        <v>0</v>
      </c>
      <c r="Z11" s="574"/>
      <c r="AA11" s="574"/>
      <c r="AB11" s="574"/>
      <c r="AC11" s="607"/>
      <c r="AD11" s="574">
        <v>0</v>
      </c>
      <c r="AE11" s="606"/>
      <c r="AF11" s="574"/>
      <c r="AG11" s="574">
        <v>0</v>
      </c>
      <c r="AH11" s="574"/>
      <c r="AI11" s="574"/>
      <c r="AJ11" s="574"/>
      <c r="AK11" s="607"/>
      <c r="AL11" s="574">
        <v>0</v>
      </c>
      <c r="AM11" s="606"/>
      <c r="AN11" s="574"/>
      <c r="AO11" s="574">
        <v>0</v>
      </c>
      <c r="AP11" s="606"/>
      <c r="AQ11" s="606"/>
      <c r="AR11" s="606"/>
      <c r="AS11" s="581"/>
      <c r="AT11" s="574">
        <v>0</v>
      </c>
      <c r="AU11" s="606"/>
      <c r="AV11" s="574"/>
      <c r="AW11" s="574">
        <v>0</v>
      </c>
      <c r="AX11" s="606"/>
      <c r="AY11" s="606"/>
      <c r="AZ11" s="606"/>
      <c r="BA11" s="581"/>
      <c r="BB11" s="574">
        <v>0</v>
      </c>
      <c r="BC11" s="606"/>
      <c r="BD11" s="574"/>
      <c r="BE11" s="574">
        <v>0</v>
      </c>
      <c r="BF11" s="606"/>
      <c r="BG11" s="606"/>
      <c r="BH11" s="606"/>
      <c r="BI11" s="581"/>
      <c r="BJ11" s="574">
        <v>0</v>
      </c>
      <c r="BK11" s="606"/>
      <c r="BL11" s="574"/>
      <c r="BM11" s="574">
        <v>0</v>
      </c>
      <c r="BN11" s="606"/>
      <c r="BO11" s="606"/>
      <c r="BP11" s="606"/>
      <c r="BQ11" s="581"/>
      <c r="BR11" s="574">
        <v>0</v>
      </c>
      <c r="BS11" s="606"/>
      <c r="BT11" s="574"/>
      <c r="BU11" s="574">
        <v>0</v>
      </c>
      <c r="BV11" s="606"/>
      <c r="BW11" s="606"/>
      <c r="BX11" s="606">
        <v>0</v>
      </c>
      <c r="BY11" s="581"/>
      <c r="BZ11" s="574">
        <v>0</v>
      </c>
      <c r="CA11" s="606"/>
      <c r="CB11" s="574"/>
      <c r="CC11" s="574">
        <v>0</v>
      </c>
      <c r="CD11" s="606"/>
      <c r="CE11" s="606"/>
      <c r="CF11" s="606"/>
      <c r="CG11" s="581"/>
      <c r="CH11" s="574">
        <v>0</v>
      </c>
      <c r="CI11" s="606"/>
      <c r="CJ11" s="574"/>
      <c r="CK11" s="574">
        <v>0</v>
      </c>
      <c r="CL11" s="606"/>
      <c r="CM11" s="606"/>
      <c r="CN11" s="606">
        <v>0</v>
      </c>
      <c r="CO11" s="581"/>
      <c r="CP11" s="574">
        <v>0</v>
      </c>
      <c r="CQ11" s="606"/>
      <c r="CR11" s="574"/>
      <c r="CS11" s="574">
        <v>0</v>
      </c>
      <c r="CT11" s="606"/>
      <c r="CU11" s="606"/>
      <c r="CV11" s="606">
        <v>0</v>
      </c>
      <c r="CW11" s="581"/>
      <c r="CX11" s="574">
        <v>0</v>
      </c>
      <c r="CY11" s="606"/>
      <c r="CZ11" s="574"/>
      <c r="DA11" s="574">
        <v>0</v>
      </c>
      <c r="DB11" s="606"/>
      <c r="DC11" s="606"/>
      <c r="DD11" s="606"/>
      <c r="DE11" s="581"/>
      <c r="DF11" s="574">
        <v>0</v>
      </c>
      <c r="DG11" s="606"/>
      <c r="DH11" s="574"/>
      <c r="DI11" s="574">
        <v>0</v>
      </c>
      <c r="DJ11" s="606"/>
      <c r="DK11" s="606"/>
      <c r="DL11" s="606"/>
      <c r="DM11" s="581"/>
      <c r="DN11" s="574">
        <v>0</v>
      </c>
      <c r="DO11" s="606"/>
      <c r="DP11" s="574"/>
      <c r="DQ11" s="574">
        <v>0</v>
      </c>
      <c r="DR11" s="574">
        <v>0</v>
      </c>
      <c r="DS11" s="606"/>
      <c r="DT11" s="606"/>
      <c r="DU11" s="581"/>
      <c r="DV11" s="574">
        <v>0</v>
      </c>
      <c r="DW11" s="606"/>
      <c r="DX11" s="574"/>
      <c r="DY11" s="574">
        <v>0</v>
      </c>
      <c r="DZ11" s="608">
        <v>0</v>
      </c>
      <c r="EA11" s="608">
        <v>0</v>
      </c>
      <c r="EB11" s="608">
        <v>0</v>
      </c>
      <c r="EC11" s="609">
        <v>0</v>
      </c>
      <c r="ED11" s="610">
        <v>0</v>
      </c>
      <c r="EE11" s="608">
        <v>0</v>
      </c>
      <c r="EF11" s="610"/>
      <c r="EG11" s="598">
        <v>0</v>
      </c>
    </row>
    <row r="12" spans="1:257" x14ac:dyDescent="0.25">
      <c r="A12" s="194" t="s">
        <v>446</v>
      </c>
      <c r="B12" s="606"/>
      <c r="C12" s="606">
        <v>301713763</v>
      </c>
      <c r="D12" s="606"/>
      <c r="E12" s="581"/>
      <c r="F12" s="574">
        <v>0</v>
      </c>
      <c r="G12" s="606"/>
      <c r="H12" s="574"/>
      <c r="I12" s="574">
        <v>301713763</v>
      </c>
      <c r="J12" s="574"/>
      <c r="K12" s="574">
        <v>167400</v>
      </c>
      <c r="L12" s="574">
        <v>280847674</v>
      </c>
      <c r="M12" s="607"/>
      <c r="N12" s="574">
        <v>280847674</v>
      </c>
      <c r="O12" s="606"/>
      <c r="P12" s="574"/>
      <c r="Q12" s="574">
        <v>167400</v>
      </c>
      <c r="R12" s="606"/>
      <c r="S12" s="606"/>
      <c r="T12" s="606"/>
      <c r="U12" s="581"/>
      <c r="V12" s="574">
        <v>0</v>
      </c>
      <c r="W12" s="606"/>
      <c r="X12" s="574"/>
      <c r="Y12" s="574">
        <v>0</v>
      </c>
      <c r="Z12" s="574"/>
      <c r="AA12" s="574">
        <v>3171651</v>
      </c>
      <c r="AB12" s="574"/>
      <c r="AC12" s="607"/>
      <c r="AD12" s="574">
        <v>0</v>
      </c>
      <c r="AE12" s="606"/>
      <c r="AF12" s="574"/>
      <c r="AG12" s="574">
        <v>3171651</v>
      </c>
      <c r="AH12" s="574"/>
      <c r="AI12" s="574"/>
      <c r="AJ12" s="574"/>
      <c r="AK12" s="607"/>
      <c r="AL12" s="574">
        <v>0</v>
      </c>
      <c r="AM12" s="606"/>
      <c r="AN12" s="574"/>
      <c r="AO12" s="574">
        <v>0</v>
      </c>
      <c r="AP12" s="606"/>
      <c r="AQ12" s="606">
        <v>775193</v>
      </c>
      <c r="AR12" s="606">
        <v>167400</v>
      </c>
      <c r="AS12" s="581"/>
      <c r="AT12" s="574">
        <v>167400</v>
      </c>
      <c r="AU12" s="606"/>
      <c r="AV12" s="574"/>
      <c r="AW12" s="574">
        <v>775193</v>
      </c>
      <c r="AX12" s="606"/>
      <c r="AY12" s="606">
        <v>66080</v>
      </c>
      <c r="AZ12" s="606"/>
      <c r="BA12" s="581"/>
      <c r="BB12" s="574">
        <v>0</v>
      </c>
      <c r="BC12" s="606"/>
      <c r="BD12" s="574"/>
      <c r="BE12" s="574">
        <v>66080</v>
      </c>
      <c r="BF12" s="606"/>
      <c r="BG12" s="606"/>
      <c r="BH12" s="606"/>
      <c r="BI12" s="581"/>
      <c r="BJ12" s="574">
        <v>0</v>
      </c>
      <c r="BK12" s="606"/>
      <c r="BL12" s="574"/>
      <c r="BM12" s="574">
        <v>0</v>
      </c>
      <c r="BN12" s="606"/>
      <c r="BO12" s="606">
        <v>6435616</v>
      </c>
      <c r="BP12" s="606"/>
      <c r="BQ12" s="581"/>
      <c r="BR12" s="574">
        <v>0</v>
      </c>
      <c r="BS12" s="606"/>
      <c r="BT12" s="574"/>
      <c r="BU12" s="574">
        <v>6435616</v>
      </c>
      <c r="BV12" s="606"/>
      <c r="BW12" s="606"/>
      <c r="BX12" s="606">
        <v>66164</v>
      </c>
      <c r="BY12" s="581"/>
      <c r="BZ12" s="574">
        <v>66164</v>
      </c>
      <c r="CA12" s="606"/>
      <c r="CB12" s="574"/>
      <c r="CC12" s="574">
        <v>0</v>
      </c>
      <c r="CD12" s="606"/>
      <c r="CE12" s="606"/>
      <c r="CF12" s="606"/>
      <c r="CG12" s="581"/>
      <c r="CH12" s="574">
        <v>0</v>
      </c>
      <c r="CI12" s="606"/>
      <c r="CJ12" s="574"/>
      <c r="CK12" s="574">
        <v>0</v>
      </c>
      <c r="CL12" s="606"/>
      <c r="CM12" s="606"/>
      <c r="CN12" s="606">
        <v>881723</v>
      </c>
      <c r="CO12" s="581"/>
      <c r="CP12" s="574">
        <v>881723</v>
      </c>
      <c r="CQ12" s="606"/>
      <c r="CR12" s="574"/>
      <c r="CS12" s="574">
        <v>0</v>
      </c>
      <c r="CT12" s="606"/>
      <c r="CU12" s="606"/>
      <c r="CV12" s="606">
        <v>62000</v>
      </c>
      <c r="CW12" s="581"/>
      <c r="CX12" s="574">
        <v>62000</v>
      </c>
      <c r="CY12" s="606"/>
      <c r="CZ12" s="574"/>
      <c r="DA12" s="574">
        <v>0</v>
      </c>
      <c r="DB12" s="606"/>
      <c r="DC12" s="606"/>
      <c r="DD12" s="606"/>
      <c r="DE12" s="581"/>
      <c r="DF12" s="574">
        <v>0</v>
      </c>
      <c r="DG12" s="606"/>
      <c r="DH12" s="574"/>
      <c r="DI12" s="574">
        <v>0</v>
      </c>
      <c r="DJ12" s="606"/>
      <c r="DK12" s="606"/>
      <c r="DL12" s="606"/>
      <c r="DM12" s="581"/>
      <c r="DN12" s="574">
        <v>0</v>
      </c>
      <c r="DO12" s="606"/>
      <c r="DP12" s="574"/>
      <c r="DQ12" s="574">
        <v>0</v>
      </c>
      <c r="DR12" s="574">
        <v>269918816</v>
      </c>
      <c r="DS12" s="606"/>
      <c r="DT12" s="606"/>
      <c r="DU12" s="581"/>
      <c r="DV12" s="574">
        <v>0</v>
      </c>
      <c r="DW12" s="606"/>
      <c r="DX12" s="574"/>
      <c r="DY12" s="574">
        <v>-269918816</v>
      </c>
      <c r="DZ12" s="608">
        <v>269918816</v>
      </c>
      <c r="EA12" s="608">
        <v>312329703</v>
      </c>
      <c r="EB12" s="608">
        <v>282024961</v>
      </c>
      <c r="EC12" s="609">
        <v>0</v>
      </c>
      <c r="ED12" s="610">
        <v>282024961</v>
      </c>
      <c r="EE12" s="608">
        <v>0</v>
      </c>
      <c r="EF12" s="610"/>
      <c r="EG12" s="598">
        <v>42410887</v>
      </c>
    </row>
    <row r="13" spans="1:257" hidden="1" x14ac:dyDescent="0.25">
      <c r="A13" s="268" t="s">
        <v>447</v>
      </c>
      <c r="B13" s="606"/>
      <c r="C13" s="606"/>
      <c r="D13" s="606"/>
      <c r="E13" s="581"/>
      <c r="F13" s="574"/>
      <c r="G13" s="606"/>
      <c r="H13" s="574"/>
      <c r="I13" s="574"/>
      <c r="J13" s="574"/>
      <c r="K13" s="574"/>
      <c r="L13" s="574"/>
      <c r="M13" s="607"/>
      <c r="N13" s="574"/>
      <c r="O13" s="606"/>
      <c r="P13" s="574"/>
      <c r="Q13" s="574"/>
      <c r="R13" s="606"/>
      <c r="S13" s="606"/>
      <c r="T13" s="606"/>
      <c r="U13" s="581"/>
      <c r="V13" s="574"/>
      <c r="W13" s="606"/>
      <c r="X13" s="574"/>
      <c r="Y13" s="574"/>
      <c r="Z13" s="574"/>
      <c r="AA13" s="574"/>
      <c r="AB13" s="574"/>
      <c r="AC13" s="607"/>
      <c r="AD13" s="574"/>
      <c r="AE13" s="606"/>
      <c r="AF13" s="574"/>
      <c r="AG13" s="574"/>
      <c r="AH13" s="574"/>
      <c r="AI13" s="574"/>
      <c r="AJ13" s="574"/>
      <c r="AK13" s="607"/>
      <c r="AL13" s="574"/>
      <c r="AM13" s="606"/>
      <c r="AN13" s="574"/>
      <c r="AO13" s="574"/>
      <c r="AP13" s="606"/>
      <c r="AQ13" s="606"/>
      <c r="AR13" s="606"/>
      <c r="AS13" s="581"/>
      <c r="AT13" s="574"/>
      <c r="AU13" s="606"/>
      <c r="AV13" s="574"/>
      <c r="AW13" s="574"/>
      <c r="AX13" s="606"/>
      <c r="AY13" s="606"/>
      <c r="AZ13" s="606"/>
      <c r="BA13" s="581"/>
      <c r="BB13" s="574"/>
      <c r="BC13" s="606"/>
      <c r="BD13" s="574"/>
      <c r="BE13" s="574"/>
      <c r="BF13" s="606"/>
      <c r="BG13" s="606"/>
      <c r="BH13" s="606"/>
      <c r="BI13" s="581"/>
      <c r="BJ13" s="574"/>
      <c r="BK13" s="606"/>
      <c r="BL13" s="574"/>
      <c r="BM13" s="574"/>
      <c r="BN13" s="606"/>
      <c r="BO13" s="606"/>
      <c r="BP13" s="606"/>
      <c r="BQ13" s="581"/>
      <c r="BR13" s="574"/>
      <c r="BS13" s="606"/>
      <c r="BT13" s="574"/>
      <c r="BU13" s="574"/>
      <c r="BV13" s="606"/>
      <c r="BW13" s="606"/>
      <c r="BX13" s="606"/>
      <c r="BY13" s="581"/>
      <c r="BZ13" s="574"/>
      <c r="CA13" s="606"/>
      <c r="CB13" s="574"/>
      <c r="CC13" s="574"/>
      <c r="CD13" s="606"/>
      <c r="CE13" s="606"/>
      <c r="CF13" s="606"/>
      <c r="CG13" s="581"/>
      <c r="CH13" s="574"/>
      <c r="CI13" s="606"/>
      <c r="CJ13" s="574"/>
      <c r="CK13" s="574"/>
      <c r="CL13" s="606"/>
      <c r="CM13" s="606"/>
      <c r="CN13" s="606"/>
      <c r="CO13" s="581"/>
      <c r="CP13" s="574"/>
      <c r="CQ13" s="606"/>
      <c r="CR13" s="574"/>
      <c r="CS13" s="574"/>
      <c r="CT13" s="606"/>
      <c r="CU13" s="606"/>
      <c r="CV13" s="606"/>
      <c r="CW13" s="581"/>
      <c r="CX13" s="574"/>
      <c r="CY13" s="606"/>
      <c r="CZ13" s="574"/>
      <c r="DA13" s="574"/>
      <c r="DB13" s="606"/>
      <c r="DC13" s="606"/>
      <c r="DD13" s="606"/>
      <c r="DE13" s="581"/>
      <c r="DF13" s="574"/>
      <c r="DG13" s="606"/>
      <c r="DH13" s="574"/>
      <c r="DI13" s="574"/>
      <c r="DJ13" s="606"/>
      <c r="DK13" s="606"/>
      <c r="DL13" s="606"/>
      <c r="DM13" s="581"/>
      <c r="DN13" s="574"/>
      <c r="DO13" s="606"/>
      <c r="DP13" s="574"/>
      <c r="DQ13" s="574"/>
      <c r="DR13" s="574">
        <v>0</v>
      </c>
      <c r="DS13" s="606"/>
      <c r="DT13" s="606"/>
      <c r="DU13" s="581"/>
      <c r="DV13" s="574"/>
      <c r="DW13" s="606"/>
      <c r="DX13" s="574"/>
      <c r="DY13" s="574"/>
      <c r="DZ13" s="608">
        <v>0</v>
      </c>
      <c r="EA13" s="608">
        <v>0</v>
      </c>
      <c r="EB13" s="608">
        <v>0</v>
      </c>
      <c r="EC13" s="609">
        <v>0</v>
      </c>
      <c r="ED13" s="610">
        <v>0</v>
      </c>
      <c r="EE13" s="608">
        <v>0</v>
      </c>
      <c r="EF13" s="610"/>
    </row>
    <row r="14" spans="1:257" hidden="1" x14ac:dyDescent="0.25">
      <c r="A14" s="48" t="s">
        <v>995</v>
      </c>
      <c r="B14" s="606"/>
      <c r="C14" s="606"/>
      <c r="D14" s="606"/>
      <c r="E14" s="581"/>
      <c r="F14" s="574">
        <v>0</v>
      </c>
      <c r="G14" s="606"/>
      <c r="H14" s="574"/>
      <c r="I14" s="574">
        <v>0</v>
      </c>
      <c r="J14" s="574"/>
      <c r="K14" s="574"/>
      <c r="L14" s="574">
        <v>0</v>
      </c>
      <c r="M14" s="607"/>
      <c r="N14" s="574">
        <v>0</v>
      </c>
      <c r="O14" s="606"/>
      <c r="P14" s="574"/>
      <c r="Q14" s="574">
        <v>0</v>
      </c>
      <c r="R14" s="606"/>
      <c r="S14" s="606"/>
      <c r="T14" s="606"/>
      <c r="U14" s="581"/>
      <c r="V14" s="574">
        <v>0</v>
      </c>
      <c r="W14" s="606"/>
      <c r="X14" s="574"/>
      <c r="Y14" s="574">
        <v>0</v>
      </c>
      <c r="Z14" s="574"/>
      <c r="AA14" s="574"/>
      <c r="AB14" s="574"/>
      <c r="AC14" s="607"/>
      <c r="AD14" s="574">
        <v>0</v>
      </c>
      <c r="AE14" s="606"/>
      <c r="AF14" s="574"/>
      <c r="AG14" s="574">
        <v>0</v>
      </c>
      <c r="AH14" s="574"/>
      <c r="AI14" s="574"/>
      <c r="AJ14" s="574"/>
      <c r="AK14" s="607"/>
      <c r="AL14" s="574">
        <v>0</v>
      </c>
      <c r="AM14" s="606"/>
      <c r="AN14" s="574"/>
      <c r="AO14" s="574">
        <v>0</v>
      </c>
      <c r="AP14" s="606"/>
      <c r="AQ14" s="606"/>
      <c r="AR14" s="606"/>
      <c r="AS14" s="581"/>
      <c r="AT14" s="574">
        <v>0</v>
      </c>
      <c r="AU14" s="606"/>
      <c r="AV14" s="574"/>
      <c r="AW14" s="574">
        <v>0</v>
      </c>
      <c r="AX14" s="606"/>
      <c r="AY14" s="606"/>
      <c r="AZ14" s="606"/>
      <c r="BA14" s="581"/>
      <c r="BB14" s="574">
        <v>0</v>
      </c>
      <c r="BC14" s="606"/>
      <c r="BD14" s="574"/>
      <c r="BE14" s="574">
        <v>0</v>
      </c>
      <c r="BF14" s="606"/>
      <c r="BG14" s="606"/>
      <c r="BH14" s="606"/>
      <c r="BI14" s="581"/>
      <c r="BJ14" s="574">
        <v>0</v>
      </c>
      <c r="BK14" s="606"/>
      <c r="BL14" s="574"/>
      <c r="BM14" s="574">
        <v>0</v>
      </c>
      <c r="BN14" s="606"/>
      <c r="BO14" s="606"/>
      <c r="BP14" s="606"/>
      <c r="BQ14" s="581"/>
      <c r="BR14" s="574">
        <v>0</v>
      </c>
      <c r="BS14" s="606"/>
      <c r="BT14" s="574"/>
      <c r="BU14" s="574">
        <v>0</v>
      </c>
      <c r="BV14" s="606"/>
      <c r="BW14" s="606"/>
      <c r="BX14" s="606">
        <v>0</v>
      </c>
      <c r="BY14" s="581"/>
      <c r="BZ14" s="574">
        <v>0</v>
      </c>
      <c r="CA14" s="606"/>
      <c r="CB14" s="574"/>
      <c r="CC14" s="574">
        <v>0</v>
      </c>
      <c r="CD14" s="606"/>
      <c r="CE14" s="606"/>
      <c r="CF14" s="606"/>
      <c r="CG14" s="581"/>
      <c r="CH14" s="574">
        <v>0</v>
      </c>
      <c r="CI14" s="606"/>
      <c r="CJ14" s="574"/>
      <c r="CK14" s="574">
        <v>0</v>
      </c>
      <c r="CL14" s="606"/>
      <c r="CM14" s="606"/>
      <c r="CN14" s="606"/>
      <c r="CO14" s="581"/>
      <c r="CP14" s="574">
        <v>0</v>
      </c>
      <c r="CQ14" s="606"/>
      <c r="CR14" s="574"/>
      <c r="CS14" s="574">
        <v>0</v>
      </c>
      <c r="CT14" s="606"/>
      <c r="CU14" s="606"/>
      <c r="CV14" s="606"/>
      <c r="CW14" s="581"/>
      <c r="CX14" s="574">
        <v>0</v>
      </c>
      <c r="CY14" s="606"/>
      <c r="CZ14" s="574"/>
      <c r="DA14" s="574">
        <v>0</v>
      </c>
      <c r="DB14" s="606"/>
      <c r="DC14" s="606"/>
      <c r="DD14" s="606"/>
      <c r="DE14" s="581"/>
      <c r="DF14" s="574">
        <v>0</v>
      </c>
      <c r="DG14" s="606"/>
      <c r="DH14" s="574"/>
      <c r="DI14" s="574">
        <v>0</v>
      </c>
      <c r="DJ14" s="606"/>
      <c r="DK14" s="606"/>
      <c r="DL14" s="606"/>
      <c r="DM14" s="581"/>
      <c r="DN14" s="574">
        <v>0</v>
      </c>
      <c r="DO14" s="606"/>
      <c r="DP14" s="574"/>
      <c r="DQ14" s="574">
        <v>0</v>
      </c>
      <c r="DR14" s="574">
        <v>0</v>
      </c>
      <c r="DS14" s="606"/>
      <c r="DT14" s="606"/>
      <c r="DU14" s="581"/>
      <c r="DV14" s="574">
        <v>0</v>
      </c>
      <c r="DW14" s="606"/>
      <c r="DX14" s="574"/>
      <c r="DY14" s="574">
        <v>0</v>
      </c>
      <c r="DZ14" s="608">
        <v>0</v>
      </c>
      <c r="EA14" s="608">
        <v>0</v>
      </c>
      <c r="EB14" s="608">
        <v>0</v>
      </c>
      <c r="EC14" s="609">
        <v>0</v>
      </c>
      <c r="ED14" s="610">
        <v>0</v>
      </c>
      <c r="EE14" s="608">
        <v>0</v>
      </c>
      <c r="EF14" s="610"/>
      <c r="EG14" s="598">
        <v>0</v>
      </c>
    </row>
    <row r="15" spans="1:257" hidden="1" x14ac:dyDescent="0.25">
      <c r="A15" s="268"/>
      <c r="B15" s="606"/>
      <c r="C15" s="606"/>
      <c r="D15" s="606"/>
      <c r="E15" s="581"/>
      <c r="F15" s="574"/>
      <c r="G15" s="611"/>
      <c r="H15" s="574"/>
      <c r="I15" s="574"/>
      <c r="J15" s="606"/>
      <c r="K15" s="606"/>
      <c r="L15" s="606"/>
      <c r="M15" s="581"/>
      <c r="N15" s="574"/>
      <c r="O15" s="611"/>
      <c r="P15" s="574"/>
      <c r="Q15" s="574"/>
      <c r="R15" s="574"/>
      <c r="S15" s="611"/>
      <c r="T15" s="606"/>
      <c r="U15" s="581"/>
      <c r="V15" s="574"/>
      <c r="W15" s="611"/>
      <c r="X15" s="574"/>
      <c r="Y15" s="574"/>
      <c r="Z15" s="606"/>
      <c r="AA15" s="606"/>
      <c r="AB15" s="606"/>
      <c r="AC15" s="581"/>
      <c r="AD15" s="574"/>
      <c r="AE15" s="611"/>
      <c r="AF15" s="574"/>
      <c r="AG15" s="574"/>
      <c r="AH15" s="574"/>
      <c r="AI15" s="606"/>
      <c r="AJ15" s="606"/>
      <c r="AK15" s="581"/>
      <c r="AL15" s="574"/>
      <c r="AM15" s="611"/>
      <c r="AN15" s="574"/>
      <c r="AO15" s="574"/>
      <c r="AP15" s="611"/>
      <c r="AQ15" s="611"/>
      <c r="AR15" s="611"/>
      <c r="AS15" s="581"/>
      <c r="AT15" s="574"/>
      <c r="AU15" s="611"/>
      <c r="AV15" s="574"/>
      <c r="AW15" s="574"/>
      <c r="AX15" s="606"/>
      <c r="AY15" s="606"/>
      <c r="AZ15" s="606"/>
      <c r="BA15" s="581"/>
      <c r="BB15" s="574"/>
      <c r="BC15" s="611"/>
      <c r="BD15" s="574"/>
      <c r="BE15" s="574"/>
      <c r="BF15" s="606"/>
      <c r="BG15" s="606"/>
      <c r="BH15" s="606"/>
      <c r="BI15" s="581"/>
      <c r="BJ15" s="574"/>
      <c r="BK15" s="611"/>
      <c r="BL15" s="574"/>
      <c r="BM15" s="574"/>
      <c r="BN15" s="606"/>
      <c r="BO15" s="606"/>
      <c r="BP15" s="606"/>
      <c r="BQ15" s="581"/>
      <c r="BR15" s="574"/>
      <c r="BS15" s="611"/>
      <c r="BT15" s="574"/>
      <c r="BU15" s="574"/>
      <c r="BV15" s="606"/>
      <c r="BW15" s="606"/>
      <c r="BX15" s="606"/>
      <c r="BY15" s="581"/>
      <c r="BZ15" s="574"/>
      <c r="CA15" s="611"/>
      <c r="CB15" s="574"/>
      <c r="CC15" s="574"/>
      <c r="CD15" s="611"/>
      <c r="CE15" s="611"/>
      <c r="CF15" s="611"/>
      <c r="CG15" s="581"/>
      <c r="CH15" s="574"/>
      <c r="CI15" s="611"/>
      <c r="CJ15" s="574"/>
      <c r="CK15" s="574"/>
      <c r="CL15" s="574"/>
      <c r="CM15" s="611"/>
      <c r="CN15" s="606"/>
      <c r="CO15" s="581"/>
      <c r="CP15" s="574"/>
      <c r="CQ15" s="611"/>
      <c r="CR15" s="574"/>
      <c r="CS15" s="574"/>
      <c r="CT15" s="574"/>
      <c r="CU15" s="611"/>
      <c r="CV15" s="606"/>
      <c r="CW15" s="581"/>
      <c r="CX15" s="574"/>
      <c r="CY15" s="611"/>
      <c r="CZ15" s="574"/>
      <c r="DA15" s="574"/>
      <c r="DB15" s="574"/>
      <c r="DC15" s="611"/>
      <c r="DD15" s="606"/>
      <c r="DE15" s="581"/>
      <c r="DF15" s="574"/>
      <c r="DG15" s="611"/>
      <c r="DH15" s="574"/>
      <c r="DI15" s="574"/>
      <c r="DJ15" s="574"/>
      <c r="DK15" s="611"/>
      <c r="DL15" s="606"/>
      <c r="DM15" s="581"/>
      <c r="DN15" s="574"/>
      <c r="DO15" s="611"/>
      <c r="DP15" s="574"/>
      <c r="DQ15" s="574"/>
      <c r="DR15" s="574">
        <v>0</v>
      </c>
      <c r="DS15" s="611"/>
      <c r="DT15" s="606"/>
      <c r="DU15" s="581"/>
      <c r="DV15" s="574"/>
      <c r="DW15" s="611"/>
      <c r="DX15" s="574"/>
      <c r="DY15" s="574"/>
      <c r="DZ15" s="608">
        <v>0</v>
      </c>
      <c r="EA15" s="608">
        <v>0</v>
      </c>
      <c r="EB15" s="608">
        <v>0</v>
      </c>
      <c r="EC15" s="609">
        <v>0</v>
      </c>
      <c r="ED15" s="610">
        <v>0</v>
      </c>
      <c r="EE15" s="608">
        <v>0</v>
      </c>
      <c r="EF15" s="610"/>
    </row>
    <row r="16" spans="1:257" x14ac:dyDescent="0.25">
      <c r="A16" s="48" t="s">
        <v>447</v>
      </c>
      <c r="B16" s="606"/>
      <c r="C16" s="606">
        <v>102756460</v>
      </c>
      <c r="D16" s="606"/>
      <c r="E16" s="581"/>
      <c r="F16" s="574">
        <v>0</v>
      </c>
      <c r="G16" s="606"/>
      <c r="H16" s="574"/>
      <c r="I16" s="574">
        <v>102756460</v>
      </c>
      <c r="J16" s="574"/>
      <c r="K16" s="574">
        <v>9940007</v>
      </c>
      <c r="L16" s="574">
        <v>325090199</v>
      </c>
      <c r="M16" s="607"/>
      <c r="N16" s="574">
        <v>325090199</v>
      </c>
      <c r="O16" s="606"/>
      <c r="P16" s="574"/>
      <c r="Q16" s="574">
        <v>9940007</v>
      </c>
      <c r="R16" s="606"/>
      <c r="S16" s="606">
        <v>78457862</v>
      </c>
      <c r="T16" s="606">
        <v>26873310</v>
      </c>
      <c r="U16" s="581"/>
      <c r="V16" s="574">
        <v>26873310</v>
      </c>
      <c r="W16" s="606"/>
      <c r="X16" s="574"/>
      <c r="Y16" s="574">
        <v>78457862</v>
      </c>
      <c r="Z16" s="574"/>
      <c r="AA16" s="574">
        <v>328606701</v>
      </c>
      <c r="AB16" s="574"/>
      <c r="AC16" s="607"/>
      <c r="AD16" s="574">
        <v>0</v>
      </c>
      <c r="AE16" s="606"/>
      <c r="AF16" s="574"/>
      <c r="AG16" s="574">
        <v>328606701</v>
      </c>
      <c r="AH16" s="574"/>
      <c r="AI16" s="574">
        <v>250000</v>
      </c>
      <c r="AJ16" s="574"/>
      <c r="AK16" s="607"/>
      <c r="AL16" s="574">
        <v>0</v>
      </c>
      <c r="AM16" s="606"/>
      <c r="AN16" s="574"/>
      <c r="AO16" s="574">
        <v>250000</v>
      </c>
      <c r="AP16" s="606"/>
      <c r="AQ16" s="606"/>
      <c r="AR16" s="606">
        <v>8195571</v>
      </c>
      <c r="AS16" s="581"/>
      <c r="AT16" s="574">
        <v>8195571</v>
      </c>
      <c r="AU16" s="606"/>
      <c r="AV16" s="574"/>
      <c r="AW16" s="574">
        <v>0</v>
      </c>
      <c r="AX16" s="606"/>
      <c r="AY16" s="606">
        <v>5767680</v>
      </c>
      <c r="AZ16" s="606">
        <v>79335185</v>
      </c>
      <c r="BA16" s="581"/>
      <c r="BB16" s="574">
        <v>79335185</v>
      </c>
      <c r="BC16" s="606"/>
      <c r="BD16" s="574"/>
      <c r="BE16" s="574">
        <v>5767680</v>
      </c>
      <c r="BF16" s="606"/>
      <c r="BG16" s="606"/>
      <c r="BH16" s="606">
        <v>17947931</v>
      </c>
      <c r="BI16" s="581"/>
      <c r="BJ16" s="574">
        <v>17947931</v>
      </c>
      <c r="BK16" s="606"/>
      <c r="BL16" s="574"/>
      <c r="BM16" s="574">
        <v>0</v>
      </c>
      <c r="BN16" s="606"/>
      <c r="BO16" s="606">
        <v>10512145</v>
      </c>
      <c r="BP16" s="606">
        <v>2000000</v>
      </c>
      <c r="BQ16" s="581"/>
      <c r="BR16" s="574">
        <v>2000000</v>
      </c>
      <c r="BS16" s="606"/>
      <c r="BT16" s="574"/>
      <c r="BU16" s="574">
        <v>10512145</v>
      </c>
      <c r="BV16" s="606"/>
      <c r="BW16" s="606"/>
      <c r="BX16" s="606">
        <v>1103343</v>
      </c>
      <c r="BY16" s="581"/>
      <c r="BZ16" s="574">
        <v>1103343</v>
      </c>
      <c r="CA16" s="606"/>
      <c r="CB16" s="574"/>
      <c r="CC16" s="574">
        <v>0</v>
      </c>
      <c r="CD16" s="606"/>
      <c r="CE16" s="606"/>
      <c r="CF16" s="606"/>
      <c r="CG16" s="581"/>
      <c r="CH16" s="574">
        <v>0</v>
      </c>
      <c r="CI16" s="606"/>
      <c r="CJ16" s="574"/>
      <c r="CK16" s="574">
        <v>0</v>
      </c>
      <c r="CL16" s="606"/>
      <c r="CM16" s="606"/>
      <c r="CN16" s="606"/>
      <c r="CO16" s="581"/>
      <c r="CP16" s="574">
        <v>0</v>
      </c>
      <c r="CQ16" s="606"/>
      <c r="CR16" s="574"/>
      <c r="CS16" s="574">
        <v>0</v>
      </c>
      <c r="CT16" s="606"/>
      <c r="CU16" s="606"/>
      <c r="CV16" s="606"/>
      <c r="CW16" s="581"/>
      <c r="CX16" s="574">
        <v>0</v>
      </c>
      <c r="CY16" s="606"/>
      <c r="CZ16" s="574"/>
      <c r="DA16" s="574">
        <v>0</v>
      </c>
      <c r="DB16" s="606"/>
      <c r="DC16" s="606"/>
      <c r="DD16" s="606"/>
      <c r="DE16" s="581"/>
      <c r="DF16" s="574">
        <v>0</v>
      </c>
      <c r="DG16" s="606"/>
      <c r="DH16" s="574"/>
      <c r="DI16" s="574">
        <v>0</v>
      </c>
      <c r="DJ16" s="606"/>
      <c r="DK16" s="606"/>
      <c r="DL16" s="606"/>
      <c r="DM16" s="581"/>
      <c r="DN16" s="574">
        <v>0</v>
      </c>
      <c r="DO16" s="606"/>
      <c r="DP16" s="574"/>
      <c r="DQ16" s="574">
        <v>0</v>
      </c>
      <c r="DR16" s="606">
        <v>445083086</v>
      </c>
      <c r="DS16" s="606"/>
      <c r="DT16" s="606"/>
      <c r="DU16" s="581"/>
      <c r="DV16" s="574">
        <v>0</v>
      </c>
      <c r="DW16" s="606"/>
      <c r="DX16" s="574"/>
      <c r="DY16" s="574">
        <v>-445083086</v>
      </c>
      <c r="DZ16" s="608">
        <v>445083086</v>
      </c>
      <c r="EA16" s="608">
        <v>536290855</v>
      </c>
      <c r="EB16" s="608">
        <v>460545539</v>
      </c>
      <c r="EC16" s="609">
        <v>0</v>
      </c>
      <c r="ED16" s="610">
        <v>460545539</v>
      </c>
      <c r="EE16" s="608">
        <v>0</v>
      </c>
      <c r="EF16" s="610"/>
      <c r="EG16" s="598">
        <v>91207769</v>
      </c>
    </row>
    <row r="17" spans="1:157" x14ac:dyDescent="0.25">
      <c r="A17" s="48" t="s">
        <v>68</v>
      </c>
      <c r="B17" s="606"/>
      <c r="C17" s="606"/>
      <c r="D17" s="606"/>
      <c r="E17" s="581"/>
      <c r="F17" s="574">
        <v>0</v>
      </c>
      <c r="G17" s="536"/>
      <c r="H17" s="574"/>
      <c r="I17" s="574">
        <v>0</v>
      </c>
      <c r="J17" s="606"/>
      <c r="K17" s="606"/>
      <c r="L17" s="606"/>
      <c r="M17" s="581"/>
      <c r="N17" s="574">
        <v>0</v>
      </c>
      <c r="O17" s="536"/>
      <c r="P17" s="574"/>
      <c r="Q17" s="574">
        <v>0</v>
      </c>
      <c r="R17" s="574"/>
      <c r="S17" s="536"/>
      <c r="T17" s="606"/>
      <c r="U17" s="581"/>
      <c r="V17" s="574">
        <v>0</v>
      </c>
      <c r="W17" s="536"/>
      <c r="X17" s="574"/>
      <c r="Y17" s="574">
        <v>0</v>
      </c>
      <c r="Z17" s="606"/>
      <c r="AA17" s="606"/>
      <c r="AB17" s="606"/>
      <c r="AC17" s="581"/>
      <c r="AD17" s="574">
        <v>0</v>
      </c>
      <c r="AE17" s="536"/>
      <c r="AF17" s="574"/>
      <c r="AG17" s="574">
        <v>0</v>
      </c>
      <c r="AH17" s="574"/>
      <c r="AI17" s="606"/>
      <c r="AJ17" s="606"/>
      <c r="AK17" s="581"/>
      <c r="AL17" s="574">
        <v>0</v>
      </c>
      <c r="AM17" s="536"/>
      <c r="AN17" s="574"/>
      <c r="AO17" s="574">
        <v>0</v>
      </c>
      <c r="AP17" s="536"/>
      <c r="AQ17" s="536"/>
      <c r="AR17" s="536"/>
      <c r="AS17" s="581"/>
      <c r="AT17" s="574">
        <v>0</v>
      </c>
      <c r="AU17" s="536"/>
      <c r="AV17" s="574"/>
      <c r="AW17" s="574">
        <v>0</v>
      </c>
      <c r="AX17" s="606"/>
      <c r="AY17" s="606"/>
      <c r="AZ17" s="606"/>
      <c r="BA17" s="581"/>
      <c r="BB17" s="574">
        <v>0</v>
      </c>
      <c r="BC17" s="536"/>
      <c r="BD17" s="574"/>
      <c r="BE17" s="574">
        <v>0</v>
      </c>
      <c r="BF17" s="606"/>
      <c r="BG17" s="606"/>
      <c r="BH17" s="606">
        <v>0</v>
      </c>
      <c r="BI17" s="581"/>
      <c r="BJ17" s="574">
        <v>0</v>
      </c>
      <c r="BK17" s="536"/>
      <c r="BL17" s="574"/>
      <c r="BM17" s="574">
        <v>0</v>
      </c>
      <c r="BN17" s="606"/>
      <c r="BO17" s="606"/>
      <c r="BP17" s="606"/>
      <c r="BQ17" s="581"/>
      <c r="BR17" s="574">
        <v>0</v>
      </c>
      <c r="BS17" s="536"/>
      <c r="BT17" s="574"/>
      <c r="BU17" s="574">
        <v>0</v>
      </c>
      <c r="BV17" s="606"/>
      <c r="BW17" s="606"/>
      <c r="BX17" s="606"/>
      <c r="BY17" s="581"/>
      <c r="BZ17" s="574">
        <v>0</v>
      </c>
      <c r="CA17" s="536"/>
      <c r="CB17" s="574"/>
      <c r="CC17" s="574">
        <v>0</v>
      </c>
      <c r="CD17" s="536"/>
      <c r="CE17" s="536"/>
      <c r="CF17" s="536"/>
      <c r="CG17" s="581"/>
      <c r="CH17" s="574">
        <v>0</v>
      </c>
      <c r="CI17" s="536"/>
      <c r="CJ17" s="574"/>
      <c r="CK17" s="574">
        <v>0</v>
      </c>
      <c r="CL17" s="574"/>
      <c r="CM17" s="536"/>
      <c r="CN17" s="606"/>
      <c r="CO17" s="581"/>
      <c r="CP17" s="574">
        <v>0</v>
      </c>
      <c r="CQ17" s="536"/>
      <c r="CR17" s="574"/>
      <c r="CS17" s="574">
        <v>0</v>
      </c>
      <c r="CT17" s="574"/>
      <c r="CU17" s="536"/>
      <c r="CV17" s="606"/>
      <c r="CW17" s="581"/>
      <c r="CX17" s="574">
        <v>0</v>
      </c>
      <c r="CY17" s="536"/>
      <c r="CZ17" s="574"/>
      <c r="DA17" s="574">
        <v>0</v>
      </c>
      <c r="DB17" s="574"/>
      <c r="DC17" s="536"/>
      <c r="DD17" s="606"/>
      <c r="DE17" s="581"/>
      <c r="DF17" s="574">
        <v>0</v>
      </c>
      <c r="DG17" s="536"/>
      <c r="DH17" s="574"/>
      <c r="DI17" s="574">
        <v>0</v>
      </c>
      <c r="DJ17" s="574"/>
      <c r="DK17" s="536"/>
      <c r="DL17" s="606"/>
      <c r="DM17" s="581"/>
      <c r="DN17" s="574">
        <v>0</v>
      </c>
      <c r="DO17" s="536"/>
      <c r="DP17" s="574"/>
      <c r="DQ17" s="574">
        <v>0</v>
      </c>
      <c r="DR17" s="606">
        <v>0</v>
      </c>
      <c r="DS17" s="536"/>
      <c r="DT17" s="606"/>
      <c r="DU17" s="581"/>
      <c r="DV17" s="574">
        <v>0</v>
      </c>
      <c r="DW17" s="536"/>
      <c r="DX17" s="574"/>
      <c r="DY17" s="574">
        <v>0</v>
      </c>
      <c r="DZ17" s="608">
        <v>0</v>
      </c>
      <c r="EA17" s="608">
        <v>0</v>
      </c>
      <c r="EB17" s="608">
        <v>0</v>
      </c>
      <c r="EC17" s="609">
        <v>0</v>
      </c>
      <c r="ED17" s="610">
        <v>0</v>
      </c>
      <c r="EE17" s="608">
        <v>0</v>
      </c>
      <c r="EF17" s="610"/>
      <c r="EG17" s="598">
        <v>0</v>
      </c>
    </row>
    <row r="18" spans="1:157" hidden="1" x14ac:dyDescent="0.25">
      <c r="A18" s="48" t="s">
        <v>778</v>
      </c>
      <c r="B18" s="606"/>
      <c r="C18" s="606"/>
      <c r="D18" s="606"/>
      <c r="E18" s="581"/>
      <c r="F18" s="574"/>
      <c r="G18" s="606"/>
      <c r="H18" s="574"/>
      <c r="I18" s="574"/>
      <c r="J18" s="574"/>
      <c r="K18" s="574"/>
      <c r="L18" s="574"/>
      <c r="M18" s="607"/>
      <c r="N18" s="574"/>
      <c r="O18" s="606"/>
      <c r="P18" s="574"/>
      <c r="Q18" s="574"/>
      <c r="R18" s="606"/>
      <c r="S18" s="606"/>
      <c r="T18" s="606"/>
      <c r="U18" s="581"/>
      <c r="V18" s="574"/>
      <c r="W18" s="606"/>
      <c r="X18" s="574"/>
      <c r="Y18" s="574"/>
      <c r="Z18" s="574"/>
      <c r="AA18" s="574"/>
      <c r="AB18" s="574"/>
      <c r="AC18" s="607"/>
      <c r="AD18" s="574"/>
      <c r="AE18" s="606"/>
      <c r="AF18" s="574"/>
      <c r="AG18" s="574"/>
      <c r="AH18" s="574"/>
      <c r="AI18" s="574"/>
      <c r="AJ18" s="574"/>
      <c r="AK18" s="607"/>
      <c r="AL18" s="574"/>
      <c r="AM18" s="606"/>
      <c r="AN18" s="574"/>
      <c r="AO18" s="574"/>
      <c r="AP18" s="606"/>
      <c r="AQ18" s="606"/>
      <c r="AR18" s="606"/>
      <c r="AS18" s="581"/>
      <c r="AT18" s="574"/>
      <c r="AU18" s="606"/>
      <c r="AV18" s="574"/>
      <c r="AW18" s="574"/>
      <c r="AX18" s="606"/>
      <c r="AY18" s="606"/>
      <c r="AZ18" s="606"/>
      <c r="BA18" s="581"/>
      <c r="BB18" s="574"/>
      <c r="BC18" s="606"/>
      <c r="BD18" s="574"/>
      <c r="BE18" s="574"/>
      <c r="BF18" s="606"/>
      <c r="BG18" s="606"/>
      <c r="BH18" s="606"/>
      <c r="BI18" s="581"/>
      <c r="BJ18" s="574"/>
      <c r="BK18" s="606"/>
      <c r="BL18" s="574"/>
      <c r="BM18" s="574"/>
      <c r="BN18" s="606"/>
      <c r="BO18" s="606"/>
      <c r="BP18" s="606"/>
      <c r="BQ18" s="581"/>
      <c r="BR18" s="574"/>
      <c r="BS18" s="606"/>
      <c r="BT18" s="574"/>
      <c r="BU18" s="574"/>
      <c r="BV18" s="606"/>
      <c r="BW18" s="606"/>
      <c r="BX18" s="606"/>
      <c r="BY18" s="581"/>
      <c r="BZ18" s="574"/>
      <c r="CA18" s="606"/>
      <c r="CB18" s="574"/>
      <c r="CC18" s="574"/>
      <c r="CD18" s="606"/>
      <c r="CE18" s="606"/>
      <c r="CF18" s="606"/>
      <c r="CG18" s="581"/>
      <c r="CH18" s="574"/>
      <c r="CI18" s="606"/>
      <c r="CJ18" s="574"/>
      <c r="CK18" s="574"/>
      <c r="CL18" s="606"/>
      <c r="CM18" s="606"/>
      <c r="CN18" s="606"/>
      <c r="CO18" s="581"/>
      <c r="CP18" s="574"/>
      <c r="CQ18" s="606"/>
      <c r="CR18" s="574"/>
      <c r="CS18" s="574"/>
      <c r="CT18" s="606"/>
      <c r="CU18" s="606"/>
      <c r="CV18" s="606"/>
      <c r="CW18" s="581"/>
      <c r="CX18" s="574"/>
      <c r="CY18" s="606"/>
      <c r="CZ18" s="574"/>
      <c r="DA18" s="574"/>
      <c r="DB18" s="606"/>
      <c r="DC18" s="606"/>
      <c r="DD18" s="606"/>
      <c r="DE18" s="581"/>
      <c r="DF18" s="574"/>
      <c r="DG18" s="606"/>
      <c r="DH18" s="574"/>
      <c r="DI18" s="574"/>
      <c r="DJ18" s="606"/>
      <c r="DK18" s="606"/>
      <c r="DL18" s="606"/>
      <c r="DM18" s="581"/>
      <c r="DN18" s="574"/>
      <c r="DO18" s="606"/>
      <c r="DP18" s="574"/>
      <c r="DQ18" s="574"/>
      <c r="DR18" s="574">
        <v>0</v>
      </c>
      <c r="DS18" s="606"/>
      <c r="DT18" s="606"/>
      <c r="DU18" s="581"/>
      <c r="DV18" s="574"/>
      <c r="DW18" s="606"/>
      <c r="DX18" s="574"/>
      <c r="DY18" s="574"/>
      <c r="DZ18" s="608">
        <v>0</v>
      </c>
      <c r="EA18" s="608">
        <v>0</v>
      </c>
      <c r="EB18" s="608">
        <v>0</v>
      </c>
      <c r="EC18" s="609">
        <v>0</v>
      </c>
      <c r="ED18" s="610">
        <v>0</v>
      </c>
      <c r="EE18" s="608">
        <v>0</v>
      </c>
      <c r="EF18" s="610"/>
    </row>
    <row r="19" spans="1:157" x14ac:dyDescent="0.25">
      <c r="A19" s="48" t="s">
        <v>538</v>
      </c>
      <c r="B19" s="606"/>
      <c r="C19" s="606"/>
      <c r="D19" s="606"/>
      <c r="E19" s="581"/>
      <c r="F19" s="574">
        <v>0</v>
      </c>
      <c r="G19" s="536"/>
      <c r="H19" s="574"/>
      <c r="I19" s="574">
        <v>0</v>
      </c>
      <c r="J19" s="606"/>
      <c r="K19" s="606"/>
      <c r="L19" s="606"/>
      <c r="M19" s="581"/>
      <c r="N19" s="574">
        <v>0</v>
      </c>
      <c r="O19" s="536"/>
      <c r="P19" s="574"/>
      <c r="Q19" s="574">
        <v>0</v>
      </c>
      <c r="R19" s="574"/>
      <c r="S19" s="536"/>
      <c r="T19" s="612"/>
      <c r="U19" s="581"/>
      <c r="V19" s="574">
        <v>0</v>
      </c>
      <c r="W19" s="536"/>
      <c r="X19" s="574"/>
      <c r="Y19" s="574">
        <v>0</v>
      </c>
      <c r="Z19" s="606"/>
      <c r="AA19" s="606"/>
      <c r="AB19" s="606"/>
      <c r="AC19" s="581"/>
      <c r="AD19" s="574">
        <v>0</v>
      </c>
      <c r="AE19" s="536"/>
      <c r="AF19" s="574"/>
      <c r="AG19" s="574">
        <v>0</v>
      </c>
      <c r="AH19" s="574"/>
      <c r="AI19" s="606"/>
      <c r="AJ19" s="606"/>
      <c r="AK19" s="581"/>
      <c r="AL19" s="574">
        <v>0</v>
      </c>
      <c r="AM19" s="536"/>
      <c r="AN19" s="574"/>
      <c r="AO19" s="574">
        <v>0</v>
      </c>
      <c r="AP19" s="536"/>
      <c r="AQ19" s="536"/>
      <c r="AR19" s="536"/>
      <c r="AS19" s="581"/>
      <c r="AT19" s="574">
        <v>0</v>
      </c>
      <c r="AU19" s="536"/>
      <c r="AV19" s="574"/>
      <c r="AW19" s="574">
        <v>0</v>
      </c>
      <c r="AX19" s="606"/>
      <c r="AY19" s="606"/>
      <c r="AZ19" s="606"/>
      <c r="BA19" s="581"/>
      <c r="BB19" s="574">
        <v>0</v>
      </c>
      <c r="BC19" s="536"/>
      <c r="BD19" s="574"/>
      <c r="BE19" s="574">
        <v>0</v>
      </c>
      <c r="BF19" s="612"/>
      <c r="BG19" s="612"/>
      <c r="BH19" s="612">
        <v>14028000</v>
      </c>
      <c r="BI19" s="581"/>
      <c r="BJ19" s="574">
        <v>14028000</v>
      </c>
      <c r="BK19" s="536"/>
      <c r="BL19" s="574"/>
      <c r="BM19" s="574">
        <v>0</v>
      </c>
      <c r="BN19" s="612"/>
      <c r="BO19" s="612"/>
      <c r="BP19" s="612"/>
      <c r="BQ19" s="581"/>
      <c r="BR19" s="574">
        <v>0</v>
      </c>
      <c r="BS19" s="536"/>
      <c r="BT19" s="574"/>
      <c r="BU19" s="574">
        <v>0</v>
      </c>
      <c r="BV19" s="612"/>
      <c r="BW19" s="612"/>
      <c r="BX19" s="612"/>
      <c r="BY19" s="581"/>
      <c r="BZ19" s="574">
        <v>0</v>
      </c>
      <c r="CA19" s="536"/>
      <c r="CB19" s="574"/>
      <c r="CC19" s="574">
        <v>0</v>
      </c>
      <c r="CD19" s="536"/>
      <c r="CE19" s="536"/>
      <c r="CF19" s="536"/>
      <c r="CG19" s="581"/>
      <c r="CH19" s="574">
        <v>0</v>
      </c>
      <c r="CI19" s="536"/>
      <c r="CJ19" s="574"/>
      <c r="CK19" s="574">
        <v>0</v>
      </c>
      <c r="CL19" s="574"/>
      <c r="CM19" s="536"/>
      <c r="CN19" s="612"/>
      <c r="CO19" s="581"/>
      <c r="CP19" s="574">
        <v>0</v>
      </c>
      <c r="CQ19" s="536"/>
      <c r="CR19" s="574"/>
      <c r="CS19" s="574">
        <v>0</v>
      </c>
      <c r="CT19" s="574"/>
      <c r="CU19" s="536"/>
      <c r="CV19" s="612"/>
      <c r="CW19" s="581"/>
      <c r="CX19" s="574">
        <v>0</v>
      </c>
      <c r="CY19" s="536"/>
      <c r="CZ19" s="574"/>
      <c r="DA19" s="574">
        <v>0</v>
      </c>
      <c r="DB19" s="574"/>
      <c r="DC19" s="536"/>
      <c r="DD19" s="612"/>
      <c r="DE19" s="581"/>
      <c r="DF19" s="574">
        <v>0</v>
      </c>
      <c r="DG19" s="536"/>
      <c r="DH19" s="574"/>
      <c r="DI19" s="574">
        <v>0</v>
      </c>
      <c r="DJ19" s="574"/>
      <c r="DK19" s="536"/>
      <c r="DL19" s="612"/>
      <c r="DM19" s="581"/>
      <c r="DN19" s="574">
        <v>0</v>
      </c>
      <c r="DO19" s="536"/>
      <c r="DP19" s="574"/>
      <c r="DQ19" s="574">
        <v>0</v>
      </c>
      <c r="DR19" s="574">
        <v>0</v>
      </c>
      <c r="DS19" s="536"/>
      <c r="DT19" s="612"/>
      <c r="DU19" s="581"/>
      <c r="DV19" s="574">
        <v>0</v>
      </c>
      <c r="DW19" s="536"/>
      <c r="DX19" s="574"/>
      <c r="DY19" s="574">
        <v>0</v>
      </c>
      <c r="DZ19" s="608">
        <v>0</v>
      </c>
      <c r="EA19" s="608">
        <v>0</v>
      </c>
      <c r="EB19" s="608">
        <v>14028000</v>
      </c>
      <c r="EC19" s="609">
        <v>0</v>
      </c>
      <c r="ED19" s="610">
        <v>14028000</v>
      </c>
      <c r="EE19" s="608">
        <v>0</v>
      </c>
      <c r="EF19" s="610"/>
      <c r="EG19" s="598">
        <v>0</v>
      </c>
    </row>
    <row r="20" spans="1:157" x14ac:dyDescent="0.25">
      <c r="A20" s="48" t="s">
        <v>539</v>
      </c>
      <c r="B20" s="606"/>
      <c r="C20" s="606"/>
      <c r="D20" s="606"/>
      <c r="E20" s="581"/>
      <c r="F20" s="574">
        <v>0</v>
      </c>
      <c r="G20" s="606"/>
      <c r="H20" s="574"/>
      <c r="I20" s="574">
        <v>0</v>
      </c>
      <c r="J20" s="606"/>
      <c r="K20" s="606"/>
      <c r="L20" s="606"/>
      <c r="M20" s="581"/>
      <c r="N20" s="574">
        <v>0</v>
      </c>
      <c r="O20" s="606"/>
      <c r="P20" s="574"/>
      <c r="Q20" s="574">
        <v>0</v>
      </c>
      <c r="R20" s="574"/>
      <c r="S20" s="606"/>
      <c r="T20" s="612"/>
      <c r="U20" s="581"/>
      <c r="V20" s="574">
        <v>0</v>
      </c>
      <c r="W20" s="606"/>
      <c r="X20" s="574"/>
      <c r="Y20" s="574">
        <v>0</v>
      </c>
      <c r="Z20" s="606"/>
      <c r="AA20" s="606"/>
      <c r="AB20" s="606"/>
      <c r="AC20" s="581"/>
      <c r="AD20" s="574">
        <v>0</v>
      </c>
      <c r="AE20" s="606"/>
      <c r="AF20" s="574"/>
      <c r="AG20" s="574">
        <v>0</v>
      </c>
      <c r="AH20" s="574"/>
      <c r="AI20" s="606"/>
      <c r="AJ20" s="606"/>
      <c r="AK20" s="581"/>
      <c r="AL20" s="574">
        <v>0</v>
      </c>
      <c r="AM20" s="606"/>
      <c r="AN20" s="574"/>
      <c r="AO20" s="574">
        <v>0</v>
      </c>
      <c r="AP20" s="606"/>
      <c r="AQ20" s="606"/>
      <c r="AR20" s="606"/>
      <c r="AS20" s="581"/>
      <c r="AT20" s="574">
        <v>0</v>
      </c>
      <c r="AU20" s="606"/>
      <c r="AV20" s="574"/>
      <c r="AW20" s="574">
        <v>0</v>
      </c>
      <c r="AX20" s="606"/>
      <c r="AY20" s="606"/>
      <c r="AZ20" s="606"/>
      <c r="BA20" s="581"/>
      <c r="BB20" s="574">
        <v>0</v>
      </c>
      <c r="BC20" s="606"/>
      <c r="BD20" s="574"/>
      <c r="BE20" s="574">
        <v>0</v>
      </c>
      <c r="BF20" s="612"/>
      <c r="BG20" s="612"/>
      <c r="BH20" s="612"/>
      <c r="BI20" s="581"/>
      <c r="BJ20" s="574">
        <v>0</v>
      </c>
      <c r="BK20" s="606"/>
      <c r="BL20" s="574"/>
      <c r="BM20" s="574">
        <v>0</v>
      </c>
      <c r="BN20" s="612"/>
      <c r="BO20" s="612">
        <v>800000</v>
      </c>
      <c r="BP20" s="612"/>
      <c r="BQ20" s="581"/>
      <c r="BR20" s="574">
        <v>0</v>
      </c>
      <c r="BS20" s="606"/>
      <c r="BT20" s="574"/>
      <c r="BU20" s="574">
        <v>800000</v>
      </c>
      <c r="BV20" s="606"/>
      <c r="BW20" s="606"/>
      <c r="BX20" s="606"/>
      <c r="BY20" s="581"/>
      <c r="BZ20" s="574">
        <v>0</v>
      </c>
      <c r="CA20" s="606"/>
      <c r="CB20" s="574"/>
      <c r="CC20" s="574">
        <v>0</v>
      </c>
      <c r="CD20" s="606"/>
      <c r="CE20" s="606"/>
      <c r="CF20" s="606">
        <v>63738564</v>
      </c>
      <c r="CG20" s="581"/>
      <c r="CH20" s="574">
        <v>63738564</v>
      </c>
      <c r="CI20" s="606"/>
      <c r="CJ20" s="574"/>
      <c r="CK20" s="574">
        <v>0</v>
      </c>
      <c r="CL20" s="574"/>
      <c r="CM20" s="606"/>
      <c r="CN20" s="612"/>
      <c r="CO20" s="581"/>
      <c r="CP20" s="574">
        <v>0</v>
      </c>
      <c r="CQ20" s="606"/>
      <c r="CR20" s="574"/>
      <c r="CS20" s="574">
        <v>0</v>
      </c>
      <c r="CT20" s="574"/>
      <c r="CU20" s="606"/>
      <c r="CV20" s="612"/>
      <c r="CW20" s="581"/>
      <c r="CX20" s="574">
        <v>0</v>
      </c>
      <c r="CY20" s="606"/>
      <c r="CZ20" s="574"/>
      <c r="DA20" s="574">
        <v>0</v>
      </c>
      <c r="DB20" s="574"/>
      <c r="DC20" s="606"/>
      <c r="DD20" s="612"/>
      <c r="DE20" s="581"/>
      <c r="DF20" s="574">
        <v>0</v>
      </c>
      <c r="DG20" s="606"/>
      <c r="DH20" s="574"/>
      <c r="DI20" s="574">
        <v>0</v>
      </c>
      <c r="DJ20" s="574"/>
      <c r="DK20" s="606"/>
      <c r="DL20" s="612"/>
      <c r="DM20" s="581"/>
      <c r="DN20" s="574">
        <v>0</v>
      </c>
      <c r="DO20" s="606"/>
      <c r="DP20" s="574"/>
      <c r="DQ20" s="574">
        <v>0</v>
      </c>
      <c r="DR20" s="574">
        <v>0</v>
      </c>
      <c r="DS20" s="606"/>
      <c r="DT20" s="612"/>
      <c r="DU20" s="581"/>
      <c r="DV20" s="574">
        <v>0</v>
      </c>
      <c r="DW20" s="606"/>
      <c r="DX20" s="574"/>
      <c r="DY20" s="574">
        <v>0</v>
      </c>
      <c r="DZ20" s="608">
        <v>0</v>
      </c>
      <c r="EA20" s="608">
        <v>800000</v>
      </c>
      <c r="EB20" s="608">
        <v>63738564</v>
      </c>
      <c r="EC20" s="609">
        <v>0</v>
      </c>
      <c r="ED20" s="610">
        <v>63738564</v>
      </c>
      <c r="EE20" s="608">
        <v>0</v>
      </c>
      <c r="EF20" s="610"/>
      <c r="EG20" s="598">
        <v>800000</v>
      </c>
    </row>
    <row r="21" spans="1:157" x14ac:dyDescent="0.25">
      <c r="A21" s="48" t="s">
        <v>541</v>
      </c>
      <c r="B21" s="606"/>
      <c r="C21" s="606"/>
      <c r="D21" s="606"/>
      <c r="E21" s="581"/>
      <c r="F21" s="574">
        <v>0</v>
      </c>
      <c r="G21" s="536"/>
      <c r="H21" s="574"/>
      <c r="I21" s="574">
        <v>0</v>
      </c>
      <c r="J21" s="606"/>
      <c r="K21" s="606"/>
      <c r="L21" s="606"/>
      <c r="M21" s="581"/>
      <c r="N21" s="574">
        <v>0</v>
      </c>
      <c r="O21" s="536"/>
      <c r="P21" s="574"/>
      <c r="Q21" s="574">
        <v>0</v>
      </c>
      <c r="R21" s="574"/>
      <c r="S21" s="536"/>
      <c r="T21" s="606"/>
      <c r="U21" s="581"/>
      <c r="V21" s="574">
        <v>0</v>
      </c>
      <c r="W21" s="536"/>
      <c r="X21" s="574"/>
      <c r="Y21" s="574">
        <v>0</v>
      </c>
      <c r="Z21" s="606"/>
      <c r="AA21" s="606"/>
      <c r="AB21" s="606"/>
      <c r="AC21" s="581"/>
      <c r="AD21" s="574">
        <v>0</v>
      </c>
      <c r="AE21" s="536"/>
      <c r="AF21" s="574"/>
      <c r="AG21" s="574">
        <v>0</v>
      </c>
      <c r="AH21" s="574"/>
      <c r="AI21" s="536"/>
      <c r="AJ21" s="606"/>
      <c r="AK21" s="581"/>
      <c r="AL21" s="574">
        <v>0</v>
      </c>
      <c r="AM21" s="536"/>
      <c r="AN21" s="574"/>
      <c r="AO21" s="574">
        <v>0</v>
      </c>
      <c r="AP21" s="536"/>
      <c r="AQ21" s="536"/>
      <c r="AR21" s="536"/>
      <c r="AS21" s="581"/>
      <c r="AT21" s="574">
        <v>0</v>
      </c>
      <c r="AU21" s="536"/>
      <c r="AV21" s="574"/>
      <c r="AW21" s="574">
        <v>0</v>
      </c>
      <c r="AX21" s="606"/>
      <c r="AY21" s="606"/>
      <c r="AZ21" s="606"/>
      <c r="BA21" s="581"/>
      <c r="BB21" s="574">
        <v>0</v>
      </c>
      <c r="BC21" s="536"/>
      <c r="BD21" s="574"/>
      <c r="BE21" s="574">
        <v>0</v>
      </c>
      <c r="BF21" s="606"/>
      <c r="BG21" s="606"/>
      <c r="BH21" s="606"/>
      <c r="BI21" s="581"/>
      <c r="BJ21" s="574">
        <v>0</v>
      </c>
      <c r="BK21" s="536"/>
      <c r="BL21" s="574"/>
      <c r="BM21" s="574">
        <v>0</v>
      </c>
      <c r="BN21" s="536"/>
      <c r="BO21" s="536"/>
      <c r="BP21" s="536"/>
      <c r="BQ21" s="581"/>
      <c r="BR21" s="574">
        <v>0</v>
      </c>
      <c r="BS21" s="536"/>
      <c r="BT21" s="574"/>
      <c r="BU21" s="574">
        <v>0</v>
      </c>
      <c r="BV21" s="536"/>
      <c r="BW21" s="536"/>
      <c r="BX21" s="536"/>
      <c r="BY21" s="581"/>
      <c r="BZ21" s="574">
        <v>0</v>
      </c>
      <c r="CA21" s="536"/>
      <c r="CB21" s="574"/>
      <c r="CC21" s="574">
        <v>0</v>
      </c>
      <c r="CD21" s="536"/>
      <c r="CE21" s="536"/>
      <c r="CF21" s="536"/>
      <c r="CG21" s="581"/>
      <c r="CH21" s="574">
        <v>0</v>
      </c>
      <c r="CI21" s="536"/>
      <c r="CJ21" s="574"/>
      <c r="CK21" s="574">
        <v>0</v>
      </c>
      <c r="CL21" s="574"/>
      <c r="CM21" s="536"/>
      <c r="CN21" s="606"/>
      <c r="CO21" s="581"/>
      <c r="CP21" s="574">
        <v>0</v>
      </c>
      <c r="CQ21" s="536"/>
      <c r="CR21" s="574"/>
      <c r="CS21" s="574">
        <v>0</v>
      </c>
      <c r="CT21" s="574"/>
      <c r="CU21" s="536"/>
      <c r="CV21" s="606"/>
      <c r="CW21" s="581"/>
      <c r="CX21" s="574">
        <v>0</v>
      </c>
      <c r="CY21" s="536"/>
      <c r="CZ21" s="574"/>
      <c r="DA21" s="574">
        <v>0</v>
      </c>
      <c r="DB21" s="574"/>
      <c r="DC21" s="536"/>
      <c r="DD21" s="606"/>
      <c r="DE21" s="581"/>
      <c r="DF21" s="574">
        <v>0</v>
      </c>
      <c r="DG21" s="536"/>
      <c r="DH21" s="574"/>
      <c r="DI21" s="574">
        <v>0</v>
      </c>
      <c r="DJ21" s="574"/>
      <c r="DK21" s="536"/>
      <c r="DL21" s="606"/>
      <c r="DM21" s="581"/>
      <c r="DN21" s="574">
        <v>0</v>
      </c>
      <c r="DO21" s="536"/>
      <c r="DP21" s="574"/>
      <c r="DQ21" s="574">
        <v>0</v>
      </c>
      <c r="DR21" s="574">
        <v>0</v>
      </c>
      <c r="DS21" s="536"/>
      <c r="DT21" s="606"/>
      <c r="DU21" s="581"/>
      <c r="DV21" s="574">
        <v>0</v>
      </c>
      <c r="DW21" s="536"/>
      <c r="DX21" s="574"/>
      <c r="DY21" s="574">
        <v>0</v>
      </c>
      <c r="DZ21" s="608">
        <v>0</v>
      </c>
      <c r="EA21" s="608">
        <v>0</v>
      </c>
      <c r="EB21" s="608">
        <v>0</v>
      </c>
      <c r="EC21" s="609">
        <v>0</v>
      </c>
      <c r="ED21" s="610">
        <v>0</v>
      </c>
      <c r="EE21" s="608">
        <v>0</v>
      </c>
      <c r="EF21" s="610"/>
      <c r="EG21" s="598">
        <v>0</v>
      </c>
    </row>
    <row r="22" spans="1:157" x14ac:dyDescent="0.25">
      <c r="A22" s="48" t="s">
        <v>540</v>
      </c>
      <c r="B22" s="606"/>
      <c r="C22" s="606"/>
      <c r="D22" s="606"/>
      <c r="E22" s="581"/>
      <c r="F22" s="574">
        <v>0</v>
      </c>
      <c r="G22" s="536"/>
      <c r="H22" s="574"/>
      <c r="I22" s="574">
        <v>0</v>
      </c>
      <c r="J22" s="606"/>
      <c r="K22" s="606"/>
      <c r="L22" s="606"/>
      <c r="M22" s="581"/>
      <c r="N22" s="574">
        <v>0</v>
      </c>
      <c r="O22" s="536"/>
      <c r="P22" s="574"/>
      <c r="Q22" s="574">
        <v>0</v>
      </c>
      <c r="R22" s="574"/>
      <c r="S22" s="536"/>
      <c r="T22" s="606"/>
      <c r="U22" s="581"/>
      <c r="V22" s="574">
        <v>0</v>
      </c>
      <c r="W22" s="536"/>
      <c r="X22" s="574"/>
      <c r="Y22" s="574">
        <v>0</v>
      </c>
      <c r="Z22" s="606"/>
      <c r="AA22" s="606"/>
      <c r="AB22" s="606"/>
      <c r="AC22" s="581"/>
      <c r="AD22" s="574">
        <v>0</v>
      </c>
      <c r="AE22" s="536"/>
      <c r="AF22" s="574"/>
      <c r="AG22" s="574">
        <v>0</v>
      </c>
      <c r="AH22" s="574"/>
      <c r="AI22" s="536"/>
      <c r="AJ22" s="606"/>
      <c r="AK22" s="581"/>
      <c r="AL22" s="574">
        <v>0</v>
      </c>
      <c r="AM22" s="536"/>
      <c r="AN22" s="574"/>
      <c r="AO22" s="574">
        <v>0</v>
      </c>
      <c r="AP22" s="536"/>
      <c r="AQ22" s="536"/>
      <c r="AR22" s="536"/>
      <c r="AS22" s="581"/>
      <c r="AT22" s="574">
        <v>0</v>
      </c>
      <c r="AU22" s="536"/>
      <c r="AV22" s="574"/>
      <c r="AW22" s="574">
        <v>0</v>
      </c>
      <c r="AX22" s="606"/>
      <c r="AY22" s="606"/>
      <c r="AZ22" s="606"/>
      <c r="BA22" s="581"/>
      <c r="BB22" s="574"/>
      <c r="BC22" s="536"/>
      <c r="BD22" s="574"/>
      <c r="BE22" s="574">
        <v>0</v>
      </c>
      <c r="BF22" s="606"/>
      <c r="BG22" s="606"/>
      <c r="BH22" s="606"/>
      <c r="BI22" s="581"/>
      <c r="BJ22" s="574">
        <v>0</v>
      </c>
      <c r="BK22" s="536"/>
      <c r="BL22" s="574"/>
      <c r="BM22" s="574">
        <v>0</v>
      </c>
      <c r="BN22" s="536"/>
      <c r="BO22" s="536">
        <v>800000</v>
      </c>
      <c r="BP22" s="536"/>
      <c r="BQ22" s="581"/>
      <c r="BR22" s="574">
        <v>0</v>
      </c>
      <c r="BS22" s="536"/>
      <c r="BT22" s="574"/>
      <c r="BU22" s="574">
        <v>800000</v>
      </c>
      <c r="BV22" s="536"/>
      <c r="BW22" s="536"/>
      <c r="BX22" s="536"/>
      <c r="BY22" s="581"/>
      <c r="BZ22" s="574">
        <v>0</v>
      </c>
      <c r="CA22" s="536"/>
      <c r="CB22" s="574"/>
      <c r="CC22" s="574">
        <v>0</v>
      </c>
      <c r="CD22" s="536"/>
      <c r="CE22" s="536"/>
      <c r="CF22" s="536"/>
      <c r="CG22" s="581"/>
      <c r="CH22" s="574">
        <v>0</v>
      </c>
      <c r="CI22" s="536"/>
      <c r="CJ22" s="574"/>
      <c r="CK22" s="574">
        <v>0</v>
      </c>
      <c r="CL22" s="574"/>
      <c r="CM22" s="536"/>
      <c r="CN22" s="606"/>
      <c r="CO22" s="581"/>
      <c r="CP22" s="574">
        <v>0</v>
      </c>
      <c r="CQ22" s="536"/>
      <c r="CR22" s="574"/>
      <c r="CS22" s="574">
        <v>0</v>
      </c>
      <c r="CT22" s="574"/>
      <c r="CU22" s="536"/>
      <c r="CV22" s="606"/>
      <c r="CW22" s="581"/>
      <c r="CX22" s="574">
        <v>0</v>
      </c>
      <c r="CY22" s="536"/>
      <c r="CZ22" s="574"/>
      <c r="DA22" s="574">
        <v>0</v>
      </c>
      <c r="DB22" s="574"/>
      <c r="DC22" s="536"/>
      <c r="DD22" s="606"/>
      <c r="DE22" s="581"/>
      <c r="DF22" s="574">
        <v>0</v>
      </c>
      <c r="DG22" s="536"/>
      <c r="DH22" s="574"/>
      <c r="DI22" s="574">
        <v>0</v>
      </c>
      <c r="DJ22" s="574"/>
      <c r="DK22" s="536"/>
      <c r="DL22" s="606"/>
      <c r="DM22" s="581"/>
      <c r="DN22" s="574">
        <v>0</v>
      </c>
      <c r="DO22" s="536"/>
      <c r="DP22" s="574"/>
      <c r="DQ22" s="574">
        <v>0</v>
      </c>
      <c r="DR22" s="574">
        <v>0</v>
      </c>
      <c r="DS22" s="536"/>
      <c r="DT22" s="606"/>
      <c r="DU22" s="581"/>
      <c r="DV22" s="574">
        <v>0</v>
      </c>
      <c r="DW22" s="536"/>
      <c r="DX22" s="574"/>
      <c r="DY22" s="574">
        <v>0</v>
      </c>
      <c r="DZ22" s="608">
        <v>0</v>
      </c>
      <c r="EA22" s="608">
        <v>800000</v>
      </c>
      <c r="EB22" s="608">
        <v>0</v>
      </c>
      <c r="EC22" s="609">
        <v>0</v>
      </c>
      <c r="ED22" s="610">
        <v>0</v>
      </c>
      <c r="EE22" s="608">
        <v>0</v>
      </c>
      <c r="EF22" s="610"/>
      <c r="EG22" s="598">
        <v>800000</v>
      </c>
    </row>
    <row r="23" spans="1:157" x14ac:dyDescent="0.25">
      <c r="A23" s="48" t="s">
        <v>542</v>
      </c>
      <c r="B23" s="536"/>
      <c r="C23" s="536"/>
      <c r="D23" s="606"/>
      <c r="E23" s="581"/>
      <c r="F23" s="574">
        <v>0</v>
      </c>
      <c r="G23" s="536"/>
      <c r="H23" s="574"/>
      <c r="I23" s="574">
        <v>0</v>
      </c>
      <c r="J23" s="536"/>
      <c r="K23" s="536"/>
      <c r="L23" s="536"/>
      <c r="M23" s="581"/>
      <c r="N23" s="574">
        <v>0</v>
      </c>
      <c r="O23" s="536"/>
      <c r="P23" s="574"/>
      <c r="Q23" s="574">
        <v>0</v>
      </c>
      <c r="R23" s="574"/>
      <c r="S23" s="536"/>
      <c r="T23" s="606"/>
      <c r="U23" s="581"/>
      <c r="V23" s="574">
        <v>0</v>
      </c>
      <c r="W23" s="536"/>
      <c r="X23" s="574"/>
      <c r="Y23" s="574">
        <v>0</v>
      </c>
      <c r="Z23" s="536"/>
      <c r="AA23" s="536"/>
      <c r="AB23" s="606"/>
      <c r="AC23" s="581"/>
      <c r="AD23" s="574">
        <v>0</v>
      </c>
      <c r="AE23" s="536"/>
      <c r="AF23" s="574"/>
      <c r="AG23" s="574">
        <v>0</v>
      </c>
      <c r="AH23" s="574"/>
      <c r="AI23" s="536"/>
      <c r="AJ23" s="606"/>
      <c r="AK23" s="581"/>
      <c r="AL23" s="574">
        <v>0</v>
      </c>
      <c r="AM23" s="536"/>
      <c r="AN23" s="574"/>
      <c r="AO23" s="574">
        <v>0</v>
      </c>
      <c r="AP23" s="536"/>
      <c r="AQ23" s="536"/>
      <c r="AR23" s="536"/>
      <c r="AS23" s="581"/>
      <c r="AT23" s="574">
        <v>0</v>
      </c>
      <c r="AU23" s="536"/>
      <c r="AV23" s="574"/>
      <c r="AW23" s="574">
        <v>0</v>
      </c>
      <c r="AX23" s="536"/>
      <c r="AY23" s="536"/>
      <c r="AZ23" s="536"/>
      <c r="BA23" s="581"/>
      <c r="BB23" s="574">
        <v>0</v>
      </c>
      <c r="BC23" s="536"/>
      <c r="BD23" s="574"/>
      <c r="BE23" s="574">
        <v>0</v>
      </c>
      <c r="BF23" s="536"/>
      <c r="BG23" s="536"/>
      <c r="BH23" s="536"/>
      <c r="BI23" s="581"/>
      <c r="BJ23" s="574">
        <v>0</v>
      </c>
      <c r="BK23" s="536"/>
      <c r="BL23" s="574"/>
      <c r="BM23" s="574">
        <v>0</v>
      </c>
      <c r="BN23" s="536"/>
      <c r="BO23" s="536"/>
      <c r="BP23" s="536"/>
      <c r="BQ23" s="581"/>
      <c r="BR23" s="574">
        <v>0</v>
      </c>
      <c r="BS23" s="536"/>
      <c r="BT23" s="574"/>
      <c r="BU23" s="574">
        <v>0</v>
      </c>
      <c r="BV23" s="536"/>
      <c r="BW23" s="536"/>
      <c r="BX23" s="536"/>
      <c r="BY23" s="581"/>
      <c r="BZ23" s="574">
        <v>0</v>
      </c>
      <c r="CA23" s="536"/>
      <c r="CB23" s="574"/>
      <c r="CC23" s="574">
        <v>0</v>
      </c>
      <c r="CD23" s="536"/>
      <c r="CE23" s="536"/>
      <c r="CF23" s="536"/>
      <c r="CG23" s="581"/>
      <c r="CH23" s="574">
        <v>0</v>
      </c>
      <c r="CI23" s="536"/>
      <c r="CJ23" s="574"/>
      <c r="CK23" s="574">
        <v>0</v>
      </c>
      <c r="CL23" s="574"/>
      <c r="CM23" s="536"/>
      <c r="CN23" s="606"/>
      <c r="CO23" s="581"/>
      <c r="CP23" s="574">
        <v>0</v>
      </c>
      <c r="CQ23" s="536"/>
      <c r="CR23" s="574"/>
      <c r="CS23" s="574">
        <v>0</v>
      </c>
      <c r="CT23" s="574"/>
      <c r="CU23" s="536"/>
      <c r="CV23" s="606"/>
      <c r="CW23" s="581"/>
      <c r="CX23" s="574">
        <v>0</v>
      </c>
      <c r="CY23" s="536"/>
      <c r="CZ23" s="574"/>
      <c r="DA23" s="574">
        <v>0</v>
      </c>
      <c r="DB23" s="574"/>
      <c r="DC23" s="536"/>
      <c r="DD23" s="606"/>
      <c r="DE23" s="581"/>
      <c r="DF23" s="574">
        <v>0</v>
      </c>
      <c r="DG23" s="536"/>
      <c r="DH23" s="574"/>
      <c r="DI23" s="574">
        <v>0</v>
      </c>
      <c r="DJ23" s="574"/>
      <c r="DK23" s="536"/>
      <c r="DL23" s="606"/>
      <c r="DM23" s="581"/>
      <c r="DN23" s="574">
        <v>0</v>
      </c>
      <c r="DO23" s="536"/>
      <c r="DP23" s="574"/>
      <c r="DQ23" s="574">
        <v>0</v>
      </c>
      <c r="DR23" s="574">
        <v>0</v>
      </c>
      <c r="DS23" s="536"/>
      <c r="DT23" s="606"/>
      <c r="DU23" s="581"/>
      <c r="DV23" s="574">
        <v>0</v>
      </c>
      <c r="DW23" s="536"/>
      <c r="DX23" s="574"/>
      <c r="DY23" s="574">
        <v>0</v>
      </c>
      <c r="DZ23" s="608">
        <v>0</v>
      </c>
      <c r="EA23" s="608">
        <v>0</v>
      </c>
      <c r="EB23" s="608">
        <v>0</v>
      </c>
      <c r="EC23" s="609">
        <v>0</v>
      </c>
      <c r="ED23" s="610">
        <v>0</v>
      </c>
      <c r="EE23" s="608">
        <v>0</v>
      </c>
      <c r="EF23" s="610"/>
      <c r="EG23" s="598">
        <v>0</v>
      </c>
    </row>
    <row r="24" spans="1:157" x14ac:dyDescent="0.25">
      <c r="A24" s="48" t="s">
        <v>543</v>
      </c>
      <c r="B24" s="536"/>
      <c r="C24" s="536"/>
      <c r="D24" s="606"/>
      <c r="E24" s="581"/>
      <c r="F24" s="574">
        <v>0</v>
      </c>
      <c r="G24" s="536"/>
      <c r="H24" s="574"/>
      <c r="I24" s="574">
        <v>0</v>
      </c>
      <c r="J24" s="536"/>
      <c r="K24" s="536"/>
      <c r="L24" s="536"/>
      <c r="M24" s="581"/>
      <c r="N24" s="574">
        <v>0</v>
      </c>
      <c r="O24" s="536"/>
      <c r="P24" s="574"/>
      <c r="Q24" s="574">
        <v>0</v>
      </c>
      <c r="R24" s="574"/>
      <c r="S24" s="536"/>
      <c r="T24" s="606"/>
      <c r="U24" s="581"/>
      <c r="V24" s="574">
        <v>0</v>
      </c>
      <c r="W24" s="536"/>
      <c r="X24" s="574"/>
      <c r="Y24" s="574">
        <v>0</v>
      </c>
      <c r="Z24" s="536"/>
      <c r="AA24" s="536"/>
      <c r="AB24" s="606"/>
      <c r="AC24" s="581"/>
      <c r="AD24" s="574">
        <v>0</v>
      </c>
      <c r="AE24" s="536"/>
      <c r="AF24" s="574"/>
      <c r="AG24" s="574">
        <v>0</v>
      </c>
      <c r="AH24" s="574"/>
      <c r="AI24" s="536"/>
      <c r="AJ24" s="606"/>
      <c r="AK24" s="581"/>
      <c r="AL24" s="574">
        <v>0</v>
      </c>
      <c r="AM24" s="536"/>
      <c r="AN24" s="574"/>
      <c r="AO24" s="574">
        <v>0</v>
      </c>
      <c r="AP24" s="536"/>
      <c r="AQ24" s="536"/>
      <c r="AR24" s="536"/>
      <c r="AS24" s="581"/>
      <c r="AT24" s="574">
        <v>0</v>
      </c>
      <c r="AU24" s="536"/>
      <c r="AV24" s="574"/>
      <c r="AW24" s="574">
        <v>0</v>
      </c>
      <c r="AX24" s="536"/>
      <c r="AY24" s="536"/>
      <c r="AZ24" s="536"/>
      <c r="BA24" s="581"/>
      <c r="BB24" s="574">
        <v>0</v>
      </c>
      <c r="BC24" s="536"/>
      <c r="BD24" s="574"/>
      <c r="BE24" s="574">
        <v>0</v>
      </c>
      <c r="BF24" s="536"/>
      <c r="BG24" s="536"/>
      <c r="BH24" s="536"/>
      <c r="BI24" s="581"/>
      <c r="BJ24" s="574">
        <v>0</v>
      </c>
      <c r="BK24" s="536"/>
      <c r="BL24" s="574"/>
      <c r="BM24" s="574">
        <v>0</v>
      </c>
      <c r="BN24" s="536"/>
      <c r="BO24" s="536"/>
      <c r="BP24" s="536"/>
      <c r="BQ24" s="581"/>
      <c r="BR24" s="574">
        <v>0</v>
      </c>
      <c r="BS24" s="536"/>
      <c r="BT24" s="574"/>
      <c r="BU24" s="574">
        <v>0</v>
      </c>
      <c r="BV24" s="536"/>
      <c r="BW24" s="536"/>
      <c r="BX24" s="536"/>
      <c r="BY24" s="581"/>
      <c r="BZ24" s="574">
        <v>0</v>
      </c>
      <c r="CA24" s="536"/>
      <c r="CB24" s="574"/>
      <c r="CC24" s="574">
        <v>0</v>
      </c>
      <c r="CD24" s="536"/>
      <c r="CE24" s="536"/>
      <c r="CF24" s="536"/>
      <c r="CG24" s="581"/>
      <c r="CH24" s="574">
        <v>0</v>
      </c>
      <c r="CI24" s="536"/>
      <c r="CJ24" s="574"/>
      <c r="CK24" s="574">
        <v>0</v>
      </c>
      <c r="CL24" s="574"/>
      <c r="CM24" s="536"/>
      <c r="CN24" s="606"/>
      <c r="CO24" s="581"/>
      <c r="CP24" s="574">
        <v>0</v>
      </c>
      <c r="CQ24" s="536"/>
      <c r="CR24" s="574"/>
      <c r="CS24" s="574">
        <v>0</v>
      </c>
      <c r="CT24" s="574"/>
      <c r="CU24" s="536"/>
      <c r="CV24" s="606"/>
      <c r="CW24" s="581"/>
      <c r="CX24" s="574">
        <v>0</v>
      </c>
      <c r="CY24" s="536"/>
      <c r="CZ24" s="574"/>
      <c r="DA24" s="574">
        <v>0</v>
      </c>
      <c r="DB24" s="574"/>
      <c r="DC24" s="536"/>
      <c r="DD24" s="606"/>
      <c r="DE24" s="581"/>
      <c r="DF24" s="574">
        <v>0</v>
      </c>
      <c r="DG24" s="536"/>
      <c r="DH24" s="574"/>
      <c r="DI24" s="574">
        <v>0</v>
      </c>
      <c r="DJ24" s="574"/>
      <c r="DK24" s="536"/>
      <c r="DL24" s="606"/>
      <c r="DM24" s="581"/>
      <c r="DN24" s="574">
        <v>0</v>
      </c>
      <c r="DO24" s="536"/>
      <c r="DP24" s="574"/>
      <c r="DQ24" s="574"/>
      <c r="DR24" s="574">
        <v>0</v>
      </c>
      <c r="DS24" s="536"/>
      <c r="DT24" s="606"/>
      <c r="DU24" s="581"/>
      <c r="DV24" s="574">
        <v>0</v>
      </c>
      <c r="DW24" s="536"/>
      <c r="DX24" s="574"/>
      <c r="DY24" s="574"/>
      <c r="DZ24" s="608">
        <v>0</v>
      </c>
      <c r="EA24" s="608">
        <v>0</v>
      </c>
      <c r="EB24" s="608">
        <v>0</v>
      </c>
      <c r="EC24" s="609">
        <v>0</v>
      </c>
      <c r="ED24" s="610">
        <v>0</v>
      </c>
      <c r="EE24" s="608">
        <v>0</v>
      </c>
      <c r="EF24" s="610"/>
      <c r="EG24" s="598">
        <v>0</v>
      </c>
    </row>
    <row r="25" spans="1:157" x14ac:dyDescent="0.25">
      <c r="A25" s="48" t="s">
        <v>544</v>
      </c>
      <c r="B25" s="536"/>
      <c r="C25" s="536"/>
      <c r="D25" s="606"/>
      <c r="E25" s="581"/>
      <c r="F25" s="574">
        <v>0</v>
      </c>
      <c r="G25" s="536"/>
      <c r="H25" s="574"/>
      <c r="I25" s="574">
        <v>0</v>
      </c>
      <c r="J25" s="536"/>
      <c r="K25" s="536"/>
      <c r="L25" s="536"/>
      <c r="M25" s="581"/>
      <c r="N25" s="574">
        <v>0</v>
      </c>
      <c r="O25" s="536"/>
      <c r="P25" s="574"/>
      <c r="Q25" s="574">
        <v>0</v>
      </c>
      <c r="R25" s="574"/>
      <c r="S25" s="536"/>
      <c r="T25" s="606"/>
      <c r="U25" s="581"/>
      <c r="V25" s="574">
        <v>0</v>
      </c>
      <c r="W25" s="536"/>
      <c r="X25" s="574"/>
      <c r="Y25" s="574">
        <v>0</v>
      </c>
      <c r="Z25" s="536"/>
      <c r="AA25" s="536"/>
      <c r="AB25" s="606"/>
      <c r="AC25" s="581"/>
      <c r="AD25" s="574">
        <v>0</v>
      </c>
      <c r="AE25" s="536"/>
      <c r="AF25" s="574"/>
      <c r="AG25" s="574">
        <v>0</v>
      </c>
      <c r="AH25" s="574"/>
      <c r="AI25" s="536"/>
      <c r="AJ25" s="606"/>
      <c r="AK25" s="581"/>
      <c r="AL25" s="574">
        <v>0</v>
      </c>
      <c r="AM25" s="536"/>
      <c r="AN25" s="574"/>
      <c r="AO25" s="574">
        <v>0</v>
      </c>
      <c r="AP25" s="536"/>
      <c r="AQ25" s="536"/>
      <c r="AR25" s="536"/>
      <c r="AS25" s="581"/>
      <c r="AT25" s="574">
        <v>0</v>
      </c>
      <c r="AU25" s="536"/>
      <c r="AV25" s="574"/>
      <c r="AW25" s="574">
        <v>0</v>
      </c>
      <c r="AX25" s="536"/>
      <c r="AY25" s="536"/>
      <c r="AZ25" s="536"/>
      <c r="BA25" s="581"/>
      <c r="BB25" s="574">
        <v>0</v>
      </c>
      <c r="BC25" s="536"/>
      <c r="BD25" s="574"/>
      <c r="BE25" s="574">
        <v>0</v>
      </c>
      <c r="BF25" s="536"/>
      <c r="BG25" s="536"/>
      <c r="BH25" s="536"/>
      <c r="BI25" s="581"/>
      <c r="BJ25" s="574">
        <v>0</v>
      </c>
      <c r="BK25" s="536"/>
      <c r="BL25" s="574"/>
      <c r="BM25" s="574">
        <v>0</v>
      </c>
      <c r="BN25" s="536"/>
      <c r="BO25" s="536"/>
      <c r="BP25" s="536"/>
      <c r="BQ25" s="581"/>
      <c r="BR25" s="574">
        <v>0</v>
      </c>
      <c r="BS25" s="536"/>
      <c r="BT25" s="574"/>
      <c r="BU25" s="574">
        <v>0</v>
      </c>
      <c r="BV25" s="536"/>
      <c r="BW25" s="536"/>
      <c r="BX25" s="536"/>
      <c r="BY25" s="581"/>
      <c r="BZ25" s="574">
        <v>0</v>
      </c>
      <c r="CA25" s="536"/>
      <c r="CB25" s="574"/>
      <c r="CC25" s="574">
        <v>0</v>
      </c>
      <c r="CD25" s="536"/>
      <c r="CE25" s="536"/>
      <c r="CF25" s="536"/>
      <c r="CG25" s="581"/>
      <c r="CH25" s="574">
        <v>0</v>
      </c>
      <c r="CI25" s="536"/>
      <c r="CJ25" s="574"/>
      <c r="CK25" s="574">
        <v>0</v>
      </c>
      <c r="CL25" s="574"/>
      <c r="CM25" s="536"/>
      <c r="CN25" s="606"/>
      <c r="CO25" s="581"/>
      <c r="CP25" s="574">
        <v>0</v>
      </c>
      <c r="CQ25" s="536"/>
      <c r="CR25" s="574"/>
      <c r="CS25" s="574">
        <v>0</v>
      </c>
      <c r="CT25" s="574"/>
      <c r="CU25" s="536"/>
      <c r="CV25" s="606"/>
      <c r="CW25" s="581"/>
      <c r="CX25" s="574">
        <v>0</v>
      </c>
      <c r="CY25" s="536"/>
      <c r="CZ25" s="574"/>
      <c r="DA25" s="574">
        <v>0</v>
      </c>
      <c r="DB25" s="574"/>
      <c r="DC25" s="536"/>
      <c r="DD25" s="606"/>
      <c r="DE25" s="581"/>
      <c r="DF25" s="574">
        <v>0</v>
      </c>
      <c r="DG25" s="536"/>
      <c r="DH25" s="574"/>
      <c r="DI25" s="574">
        <v>0</v>
      </c>
      <c r="DJ25" s="574"/>
      <c r="DK25" s="536"/>
      <c r="DL25" s="606"/>
      <c r="DM25" s="581"/>
      <c r="DN25" s="574">
        <v>0</v>
      </c>
      <c r="DO25" s="536"/>
      <c r="DP25" s="574"/>
      <c r="DQ25" s="574"/>
      <c r="DR25" s="574">
        <v>0</v>
      </c>
      <c r="DS25" s="536"/>
      <c r="DT25" s="606"/>
      <c r="DU25" s="581"/>
      <c r="DV25" s="574">
        <v>0</v>
      </c>
      <c r="DW25" s="536"/>
      <c r="DX25" s="574"/>
      <c r="DY25" s="574"/>
      <c r="DZ25" s="608">
        <v>0</v>
      </c>
      <c r="EA25" s="608">
        <v>0</v>
      </c>
      <c r="EB25" s="608">
        <v>0</v>
      </c>
      <c r="EC25" s="609">
        <v>0</v>
      </c>
      <c r="ED25" s="610">
        <v>0</v>
      </c>
      <c r="EE25" s="608">
        <v>0</v>
      </c>
      <c r="EF25" s="610"/>
      <c r="EG25" s="598">
        <v>0</v>
      </c>
    </row>
    <row r="26" spans="1:157" s="77" customFormat="1" ht="15" customHeight="1" x14ac:dyDescent="0.2">
      <c r="A26" s="37" t="s">
        <v>359</v>
      </c>
      <c r="B26" s="613">
        <v>0</v>
      </c>
      <c r="C26" s="613">
        <v>2335052181</v>
      </c>
      <c r="D26" s="613">
        <v>0</v>
      </c>
      <c r="E26" s="613">
        <v>0</v>
      </c>
      <c r="F26" s="613">
        <v>0</v>
      </c>
      <c r="G26" s="613">
        <v>0</v>
      </c>
      <c r="H26" s="613"/>
      <c r="I26" s="613">
        <v>2335052181</v>
      </c>
      <c r="J26" s="613">
        <v>0</v>
      </c>
      <c r="K26" s="613">
        <v>11307407</v>
      </c>
      <c r="L26" s="613">
        <v>2197534064</v>
      </c>
      <c r="M26" s="613">
        <v>0</v>
      </c>
      <c r="N26" s="613">
        <v>2197534064</v>
      </c>
      <c r="O26" s="613">
        <v>0</v>
      </c>
      <c r="P26" s="613"/>
      <c r="Q26" s="613">
        <v>11307407</v>
      </c>
      <c r="R26" s="613">
        <v>0</v>
      </c>
      <c r="S26" s="613">
        <v>78457862</v>
      </c>
      <c r="T26" s="613">
        <v>26873310</v>
      </c>
      <c r="U26" s="613">
        <v>0</v>
      </c>
      <c r="V26" s="613">
        <v>26873310</v>
      </c>
      <c r="W26" s="613">
        <v>0</v>
      </c>
      <c r="X26" s="613"/>
      <c r="Y26" s="613">
        <v>78457862</v>
      </c>
      <c r="Z26" s="613">
        <v>0</v>
      </c>
      <c r="AA26" s="613">
        <v>339127550</v>
      </c>
      <c r="AB26" s="613">
        <v>0</v>
      </c>
      <c r="AC26" s="613">
        <v>0</v>
      </c>
      <c r="AD26" s="613">
        <v>0</v>
      </c>
      <c r="AE26" s="613">
        <v>0</v>
      </c>
      <c r="AF26" s="613"/>
      <c r="AG26" s="613">
        <v>339127550</v>
      </c>
      <c r="AH26" s="613">
        <v>0</v>
      </c>
      <c r="AI26" s="613">
        <v>250000</v>
      </c>
      <c r="AJ26" s="613">
        <v>0</v>
      </c>
      <c r="AK26" s="613">
        <v>0</v>
      </c>
      <c r="AL26" s="613">
        <v>0</v>
      </c>
      <c r="AM26" s="613">
        <v>0</v>
      </c>
      <c r="AN26" s="613"/>
      <c r="AO26" s="613">
        <v>250000</v>
      </c>
      <c r="AP26" s="613">
        <v>0</v>
      </c>
      <c r="AQ26" s="613">
        <v>4882637</v>
      </c>
      <c r="AR26" s="613">
        <v>9562971</v>
      </c>
      <c r="AS26" s="613">
        <v>0</v>
      </c>
      <c r="AT26" s="613">
        <v>9562971</v>
      </c>
      <c r="AU26" s="613">
        <v>0</v>
      </c>
      <c r="AV26" s="613"/>
      <c r="AW26" s="613">
        <v>4882637</v>
      </c>
      <c r="AX26" s="613">
        <v>0</v>
      </c>
      <c r="AY26" s="613">
        <v>5991240</v>
      </c>
      <c r="AZ26" s="613">
        <v>79335185</v>
      </c>
      <c r="BA26" s="613">
        <v>0</v>
      </c>
      <c r="BB26" s="613">
        <v>79335185</v>
      </c>
      <c r="BC26" s="613">
        <v>0</v>
      </c>
      <c r="BD26" s="613"/>
      <c r="BE26" s="613">
        <v>5991240</v>
      </c>
      <c r="BF26" s="613">
        <v>0</v>
      </c>
      <c r="BG26" s="613">
        <v>0</v>
      </c>
      <c r="BH26" s="613">
        <v>31975931</v>
      </c>
      <c r="BI26" s="613">
        <v>0</v>
      </c>
      <c r="BJ26" s="613">
        <v>31975931</v>
      </c>
      <c r="BK26" s="613">
        <v>0</v>
      </c>
      <c r="BL26" s="613"/>
      <c r="BM26" s="613">
        <v>0</v>
      </c>
      <c r="BN26" s="613">
        <v>0</v>
      </c>
      <c r="BO26" s="613">
        <v>62485232</v>
      </c>
      <c r="BP26" s="613">
        <v>2000000</v>
      </c>
      <c r="BQ26" s="613">
        <v>0</v>
      </c>
      <c r="BR26" s="613">
        <v>2000000</v>
      </c>
      <c r="BS26" s="613">
        <v>0</v>
      </c>
      <c r="BT26" s="613"/>
      <c r="BU26" s="613">
        <v>62485232</v>
      </c>
      <c r="BV26" s="613">
        <v>0</v>
      </c>
      <c r="BW26" s="613">
        <v>0</v>
      </c>
      <c r="BX26" s="613">
        <v>1314260</v>
      </c>
      <c r="BY26" s="613">
        <v>0</v>
      </c>
      <c r="BZ26" s="613">
        <v>1314260</v>
      </c>
      <c r="CA26" s="613">
        <v>0</v>
      </c>
      <c r="CB26" s="613"/>
      <c r="CC26" s="613">
        <v>0</v>
      </c>
      <c r="CD26" s="613">
        <v>0</v>
      </c>
      <c r="CE26" s="613">
        <v>0</v>
      </c>
      <c r="CF26" s="613">
        <v>63738564</v>
      </c>
      <c r="CG26" s="613">
        <v>0</v>
      </c>
      <c r="CH26" s="613">
        <v>63738564</v>
      </c>
      <c r="CI26" s="613">
        <v>0</v>
      </c>
      <c r="CJ26" s="613"/>
      <c r="CK26" s="613">
        <v>0</v>
      </c>
      <c r="CL26" s="613">
        <v>0</v>
      </c>
      <c r="CM26" s="613">
        <v>0</v>
      </c>
      <c r="CN26" s="613">
        <v>6575799</v>
      </c>
      <c r="CO26" s="613">
        <v>0</v>
      </c>
      <c r="CP26" s="613">
        <v>6575799</v>
      </c>
      <c r="CQ26" s="613">
        <v>0</v>
      </c>
      <c r="CR26" s="613"/>
      <c r="CS26" s="613">
        <v>0</v>
      </c>
      <c r="CT26" s="613">
        <v>0</v>
      </c>
      <c r="CU26" s="613">
        <v>0</v>
      </c>
      <c r="CV26" s="613">
        <v>462000</v>
      </c>
      <c r="CW26" s="613">
        <v>0</v>
      </c>
      <c r="CX26" s="613">
        <v>462000</v>
      </c>
      <c r="CY26" s="613">
        <v>0</v>
      </c>
      <c r="CZ26" s="613"/>
      <c r="DA26" s="613">
        <v>0</v>
      </c>
      <c r="DB26" s="613">
        <v>0</v>
      </c>
      <c r="DC26" s="613">
        <v>0</v>
      </c>
      <c r="DD26" s="613">
        <v>0</v>
      </c>
      <c r="DE26" s="613">
        <v>0</v>
      </c>
      <c r="DF26" s="613">
        <v>0</v>
      </c>
      <c r="DG26" s="613">
        <v>0</v>
      </c>
      <c r="DH26" s="613"/>
      <c r="DI26" s="613">
        <v>0</v>
      </c>
      <c r="DJ26" s="613">
        <v>0</v>
      </c>
      <c r="DK26" s="613">
        <v>0</v>
      </c>
      <c r="DL26" s="613">
        <v>0</v>
      </c>
      <c r="DM26" s="613">
        <v>0</v>
      </c>
      <c r="DN26" s="613">
        <v>0</v>
      </c>
      <c r="DO26" s="613">
        <v>0</v>
      </c>
      <c r="DP26" s="613"/>
      <c r="DQ26" s="613">
        <v>0</v>
      </c>
      <c r="DR26" s="613">
        <v>2323251317</v>
      </c>
      <c r="DS26" s="613">
        <v>0</v>
      </c>
      <c r="DT26" s="613">
        <v>0</v>
      </c>
      <c r="DU26" s="613">
        <v>0</v>
      </c>
      <c r="DV26" s="613">
        <v>0</v>
      </c>
      <c r="DW26" s="613">
        <v>0</v>
      </c>
      <c r="DX26" s="613"/>
      <c r="DY26" s="613">
        <v>-2323251317</v>
      </c>
      <c r="DZ26" s="613">
        <v>2323251317</v>
      </c>
      <c r="EA26" s="613">
        <v>2837554109</v>
      </c>
      <c r="EB26" s="613">
        <v>2419372084</v>
      </c>
      <c r="EC26" s="613">
        <v>0</v>
      </c>
      <c r="ED26" s="613">
        <v>2419372084</v>
      </c>
      <c r="EE26" s="613">
        <v>0</v>
      </c>
      <c r="EF26" s="613"/>
      <c r="EG26" s="613">
        <v>514302792</v>
      </c>
      <c r="EH26" s="614"/>
      <c r="EI26" s="614"/>
      <c r="EJ26" s="614"/>
      <c r="EK26" s="614"/>
      <c r="EL26" s="614"/>
      <c r="EM26" s="614"/>
      <c r="EN26" s="614"/>
      <c r="EO26" s="614"/>
      <c r="EP26" s="614"/>
      <c r="EQ26" s="614"/>
      <c r="ER26" s="614"/>
      <c r="ES26" s="614"/>
      <c r="ET26" s="614"/>
      <c r="EU26" s="614"/>
      <c r="EV26" s="614"/>
      <c r="EW26" s="614"/>
      <c r="EX26" s="614"/>
      <c r="EY26" s="614"/>
      <c r="EZ26" s="614"/>
      <c r="FA26" s="614"/>
    </row>
    <row r="27" spans="1:157" x14ac:dyDescent="0.25">
      <c r="A27" s="36" t="s">
        <v>210</v>
      </c>
      <c r="B27" s="606"/>
      <c r="C27" s="606">
        <v>27066770</v>
      </c>
      <c r="D27" s="606"/>
      <c r="E27" s="581"/>
      <c r="F27" s="551">
        <v>0</v>
      </c>
      <c r="G27" s="606"/>
      <c r="H27" s="551"/>
      <c r="I27" s="574">
        <v>27066770</v>
      </c>
      <c r="J27" s="606"/>
      <c r="K27" s="606"/>
      <c r="L27" s="606">
        <v>147581285</v>
      </c>
      <c r="M27" s="581">
        <v>0</v>
      </c>
      <c r="N27" s="551">
        <v>147581285</v>
      </c>
      <c r="O27" s="606"/>
      <c r="P27" s="551"/>
      <c r="Q27" s="574">
        <v>0</v>
      </c>
      <c r="R27" s="551"/>
      <c r="S27" s="606">
        <v>3700000</v>
      </c>
      <c r="T27" s="612"/>
      <c r="U27" s="581"/>
      <c r="V27" s="551">
        <v>0</v>
      </c>
      <c r="W27" s="606"/>
      <c r="X27" s="551"/>
      <c r="Y27" s="574">
        <v>3700000</v>
      </c>
      <c r="Z27" s="606"/>
      <c r="AA27" s="606">
        <v>49656618</v>
      </c>
      <c r="AB27" s="606"/>
      <c r="AC27" s="581"/>
      <c r="AD27" s="551">
        <v>0</v>
      </c>
      <c r="AE27" s="606"/>
      <c r="AF27" s="551"/>
      <c r="AG27" s="574">
        <v>49656618</v>
      </c>
      <c r="AH27" s="551"/>
      <c r="AI27" s="606">
        <v>155651500</v>
      </c>
      <c r="AJ27" s="606"/>
      <c r="AK27" s="581"/>
      <c r="AL27" s="551">
        <v>0</v>
      </c>
      <c r="AM27" s="606"/>
      <c r="AN27" s="551"/>
      <c r="AO27" s="574">
        <v>155651500</v>
      </c>
      <c r="AP27" s="606"/>
      <c r="AQ27" s="606"/>
      <c r="AR27" s="606"/>
      <c r="AS27" s="581"/>
      <c r="AT27" s="551">
        <v>0</v>
      </c>
      <c r="AU27" s="606"/>
      <c r="AV27" s="551"/>
      <c r="AW27" s="551">
        <v>0</v>
      </c>
      <c r="AX27" s="606"/>
      <c r="AY27" s="606">
        <v>127000</v>
      </c>
      <c r="AZ27" s="606">
        <v>1600000</v>
      </c>
      <c r="BA27" s="581"/>
      <c r="BB27" s="551">
        <v>1600000</v>
      </c>
      <c r="BC27" s="606"/>
      <c r="BD27" s="551"/>
      <c r="BE27" s="574">
        <v>127000</v>
      </c>
      <c r="BF27" s="606"/>
      <c r="BG27" s="606"/>
      <c r="BH27" s="606"/>
      <c r="BI27" s="581"/>
      <c r="BJ27" s="551">
        <v>0</v>
      </c>
      <c r="BK27" s="606"/>
      <c r="BL27" s="551"/>
      <c r="BM27" s="574">
        <v>0</v>
      </c>
      <c r="BN27" s="606"/>
      <c r="BO27" s="606">
        <v>1454000</v>
      </c>
      <c r="BP27" s="606"/>
      <c r="BQ27" s="581"/>
      <c r="BR27" s="551">
        <v>0</v>
      </c>
      <c r="BS27" s="606"/>
      <c r="BT27" s="551"/>
      <c r="BU27" s="574">
        <v>1454000</v>
      </c>
      <c r="BV27" s="606"/>
      <c r="BW27" s="606"/>
      <c r="BX27" s="606"/>
      <c r="BY27" s="581"/>
      <c r="BZ27" s="551">
        <v>0</v>
      </c>
      <c r="CA27" s="606"/>
      <c r="CB27" s="551"/>
      <c r="CC27" s="574">
        <v>0</v>
      </c>
      <c r="CD27" s="606"/>
      <c r="CE27" s="606"/>
      <c r="CF27" s="606"/>
      <c r="CG27" s="581"/>
      <c r="CH27" s="551">
        <v>0</v>
      </c>
      <c r="CI27" s="606"/>
      <c r="CJ27" s="551"/>
      <c r="CK27" s="574">
        <v>0</v>
      </c>
      <c r="CL27" s="551"/>
      <c r="CM27" s="606"/>
      <c r="CN27" s="612"/>
      <c r="CO27" s="581"/>
      <c r="CP27" s="551">
        <v>0</v>
      </c>
      <c r="CQ27" s="606"/>
      <c r="CR27" s="551"/>
      <c r="CS27" s="574">
        <v>0</v>
      </c>
      <c r="CT27" s="551"/>
      <c r="CU27" s="606"/>
      <c r="CV27" s="612"/>
      <c r="CW27" s="581"/>
      <c r="CX27" s="551">
        <v>0</v>
      </c>
      <c r="CY27" s="606"/>
      <c r="CZ27" s="551"/>
      <c r="DA27" s="574">
        <v>0</v>
      </c>
      <c r="DB27" s="551"/>
      <c r="DC27" s="606"/>
      <c r="DD27" s="612"/>
      <c r="DE27" s="581"/>
      <c r="DF27" s="551">
        <v>0</v>
      </c>
      <c r="DG27" s="606"/>
      <c r="DH27" s="551"/>
      <c r="DI27" s="574">
        <v>0</v>
      </c>
      <c r="DJ27" s="551"/>
      <c r="DK27" s="606"/>
      <c r="DL27" s="612"/>
      <c r="DM27" s="581"/>
      <c r="DN27" s="551">
        <v>0</v>
      </c>
      <c r="DO27" s="606"/>
      <c r="DP27" s="551"/>
      <c r="DQ27" s="574">
        <v>0</v>
      </c>
      <c r="DR27" s="551">
        <v>61511285</v>
      </c>
      <c r="DS27" s="606"/>
      <c r="DT27" s="612"/>
      <c r="DU27" s="581"/>
      <c r="DV27" s="551">
        <v>0</v>
      </c>
      <c r="DW27" s="606"/>
      <c r="DX27" s="551"/>
      <c r="DY27" s="574">
        <v>-61511285</v>
      </c>
      <c r="DZ27" s="608">
        <v>61511285</v>
      </c>
      <c r="EA27" s="608">
        <v>237655888</v>
      </c>
      <c r="EB27" s="608">
        <v>149181285</v>
      </c>
      <c r="EC27" s="609">
        <v>0</v>
      </c>
      <c r="ED27" s="558">
        <v>149181285</v>
      </c>
      <c r="EE27" s="608">
        <v>0</v>
      </c>
      <c r="EF27" s="558"/>
      <c r="EG27" s="598">
        <v>176144603</v>
      </c>
    </row>
    <row r="28" spans="1:157" x14ac:dyDescent="0.25">
      <c r="A28" s="36" t="s">
        <v>211</v>
      </c>
      <c r="B28" s="606"/>
      <c r="C28" s="606"/>
      <c r="D28" s="606"/>
      <c r="E28" s="581"/>
      <c r="F28" s="551">
        <v>0</v>
      </c>
      <c r="G28" s="606"/>
      <c r="H28" s="551"/>
      <c r="I28" s="574">
        <v>0</v>
      </c>
      <c r="J28" s="606"/>
      <c r="K28" s="606"/>
      <c r="L28" s="606">
        <v>7000000</v>
      </c>
      <c r="M28" s="581"/>
      <c r="N28" s="551">
        <v>7000000</v>
      </c>
      <c r="O28" s="606"/>
      <c r="P28" s="551"/>
      <c r="Q28" s="574">
        <v>0</v>
      </c>
      <c r="R28" s="551"/>
      <c r="S28" s="606"/>
      <c r="T28" s="612"/>
      <c r="U28" s="581"/>
      <c r="V28" s="551">
        <v>0</v>
      </c>
      <c r="W28" s="606"/>
      <c r="X28" s="551"/>
      <c r="Y28" s="574">
        <v>0</v>
      </c>
      <c r="Z28" s="606"/>
      <c r="AA28" s="606">
        <v>38100000</v>
      </c>
      <c r="AB28" s="606"/>
      <c r="AC28" s="581"/>
      <c r="AD28" s="551">
        <v>0</v>
      </c>
      <c r="AE28" s="606"/>
      <c r="AF28" s="551"/>
      <c r="AG28" s="574">
        <v>38100000</v>
      </c>
      <c r="AH28" s="551"/>
      <c r="AI28" s="606"/>
      <c r="AJ28" s="606"/>
      <c r="AK28" s="581"/>
      <c r="AL28" s="551">
        <v>0</v>
      </c>
      <c r="AM28" s="606"/>
      <c r="AN28" s="551"/>
      <c r="AO28" s="574">
        <v>0</v>
      </c>
      <c r="AP28" s="606"/>
      <c r="AQ28" s="606"/>
      <c r="AR28" s="606"/>
      <c r="AS28" s="581"/>
      <c r="AT28" s="551">
        <v>0</v>
      </c>
      <c r="AU28" s="606"/>
      <c r="AV28" s="551"/>
      <c r="AW28" s="551">
        <v>0</v>
      </c>
      <c r="AX28" s="606"/>
      <c r="AY28" s="606"/>
      <c r="AZ28" s="606"/>
      <c r="BA28" s="581"/>
      <c r="BB28" s="551">
        <v>0</v>
      </c>
      <c r="BC28" s="606"/>
      <c r="BD28" s="551"/>
      <c r="BE28" s="574">
        <v>0</v>
      </c>
      <c r="BF28" s="606"/>
      <c r="BG28" s="606"/>
      <c r="BH28" s="606"/>
      <c r="BI28" s="581"/>
      <c r="BJ28" s="551">
        <v>0</v>
      </c>
      <c r="BK28" s="606"/>
      <c r="BL28" s="551"/>
      <c r="BM28" s="574">
        <v>0</v>
      </c>
      <c r="BN28" s="606"/>
      <c r="BO28" s="606"/>
      <c r="BP28" s="606"/>
      <c r="BQ28" s="581"/>
      <c r="BR28" s="551">
        <v>0</v>
      </c>
      <c r="BS28" s="606"/>
      <c r="BT28" s="551"/>
      <c r="BU28" s="574">
        <v>0</v>
      </c>
      <c r="BV28" s="606"/>
      <c r="BW28" s="606"/>
      <c r="BX28" s="606"/>
      <c r="BY28" s="581"/>
      <c r="BZ28" s="551">
        <v>0</v>
      </c>
      <c r="CA28" s="606"/>
      <c r="CB28" s="551"/>
      <c r="CC28" s="574">
        <v>0</v>
      </c>
      <c r="CD28" s="606"/>
      <c r="CE28" s="606"/>
      <c r="CF28" s="606"/>
      <c r="CG28" s="581"/>
      <c r="CH28" s="551">
        <v>0</v>
      </c>
      <c r="CI28" s="606"/>
      <c r="CJ28" s="551"/>
      <c r="CK28" s="574">
        <v>0</v>
      </c>
      <c r="CL28" s="551"/>
      <c r="CM28" s="606"/>
      <c r="CN28" s="612"/>
      <c r="CO28" s="581"/>
      <c r="CP28" s="551">
        <v>0</v>
      </c>
      <c r="CQ28" s="606"/>
      <c r="CR28" s="551"/>
      <c r="CS28" s="574">
        <v>0</v>
      </c>
      <c r="CT28" s="551"/>
      <c r="CU28" s="606"/>
      <c r="CV28" s="612"/>
      <c r="CW28" s="581"/>
      <c r="CX28" s="551">
        <v>0</v>
      </c>
      <c r="CY28" s="606"/>
      <c r="CZ28" s="551"/>
      <c r="DA28" s="574">
        <v>0</v>
      </c>
      <c r="DB28" s="551"/>
      <c r="DC28" s="606"/>
      <c r="DD28" s="612"/>
      <c r="DE28" s="581"/>
      <c r="DF28" s="551">
        <v>0</v>
      </c>
      <c r="DG28" s="606"/>
      <c r="DH28" s="551"/>
      <c r="DI28" s="574">
        <v>0</v>
      </c>
      <c r="DJ28" s="551"/>
      <c r="DK28" s="606"/>
      <c r="DL28" s="612"/>
      <c r="DM28" s="581"/>
      <c r="DN28" s="551">
        <v>0</v>
      </c>
      <c r="DO28" s="606"/>
      <c r="DP28" s="551"/>
      <c r="DQ28" s="574">
        <v>0</v>
      </c>
      <c r="DR28" s="551">
        <v>15000000</v>
      </c>
      <c r="DS28" s="606"/>
      <c r="DT28" s="612"/>
      <c r="DU28" s="581"/>
      <c r="DV28" s="551">
        <v>0</v>
      </c>
      <c r="DW28" s="606"/>
      <c r="DX28" s="551"/>
      <c r="DY28" s="574">
        <v>-15000000</v>
      </c>
      <c r="DZ28" s="608">
        <v>15000000</v>
      </c>
      <c r="EA28" s="608">
        <v>38100000</v>
      </c>
      <c r="EB28" s="608">
        <v>7000000</v>
      </c>
      <c r="EC28" s="609">
        <v>0</v>
      </c>
      <c r="ED28" s="558">
        <v>7000000</v>
      </c>
      <c r="EE28" s="608">
        <v>0</v>
      </c>
      <c r="EF28" s="558"/>
      <c r="EG28" s="598">
        <v>23100000</v>
      </c>
    </row>
    <row r="29" spans="1:157" hidden="1" x14ac:dyDescent="0.25">
      <c r="A29" s="36" t="s">
        <v>212</v>
      </c>
      <c r="B29" s="606"/>
      <c r="C29" s="606"/>
      <c r="D29" s="606"/>
      <c r="E29" s="581"/>
      <c r="F29" s="551"/>
      <c r="G29" s="606"/>
      <c r="H29" s="551"/>
      <c r="I29" s="574"/>
      <c r="J29" s="606"/>
      <c r="K29" s="606"/>
      <c r="L29" s="606"/>
      <c r="M29" s="581"/>
      <c r="N29" s="551"/>
      <c r="O29" s="606"/>
      <c r="P29" s="551"/>
      <c r="Q29" s="574"/>
      <c r="R29" s="551"/>
      <c r="S29" s="606"/>
      <c r="T29" s="612"/>
      <c r="U29" s="581"/>
      <c r="V29" s="551"/>
      <c r="W29" s="606"/>
      <c r="X29" s="551"/>
      <c r="Y29" s="574"/>
      <c r="Z29" s="606"/>
      <c r="AA29" s="606"/>
      <c r="AB29" s="606"/>
      <c r="AC29" s="581"/>
      <c r="AD29" s="551"/>
      <c r="AE29" s="606"/>
      <c r="AF29" s="551"/>
      <c r="AG29" s="574"/>
      <c r="AH29" s="551"/>
      <c r="AI29" s="606"/>
      <c r="AJ29" s="606"/>
      <c r="AK29" s="581"/>
      <c r="AL29" s="551"/>
      <c r="AM29" s="606"/>
      <c r="AN29" s="551"/>
      <c r="AO29" s="574"/>
      <c r="AP29" s="606"/>
      <c r="AQ29" s="606"/>
      <c r="AR29" s="606"/>
      <c r="AS29" s="581"/>
      <c r="AT29" s="551"/>
      <c r="AU29" s="606"/>
      <c r="AV29" s="551"/>
      <c r="AW29" s="551"/>
      <c r="AX29" s="606"/>
      <c r="AY29" s="606"/>
      <c r="AZ29" s="606"/>
      <c r="BA29" s="581"/>
      <c r="BB29" s="551"/>
      <c r="BC29" s="606"/>
      <c r="BD29" s="551"/>
      <c r="BE29" s="574"/>
      <c r="BF29" s="606"/>
      <c r="BG29" s="606"/>
      <c r="BH29" s="606"/>
      <c r="BI29" s="581"/>
      <c r="BJ29" s="551"/>
      <c r="BK29" s="606"/>
      <c r="BL29" s="551"/>
      <c r="BM29" s="574"/>
      <c r="BN29" s="606"/>
      <c r="BO29" s="606"/>
      <c r="BP29" s="606"/>
      <c r="BQ29" s="581"/>
      <c r="BR29" s="551"/>
      <c r="BS29" s="606"/>
      <c r="BT29" s="551"/>
      <c r="BU29" s="574"/>
      <c r="BV29" s="606"/>
      <c r="BW29" s="606"/>
      <c r="BX29" s="606"/>
      <c r="BY29" s="581"/>
      <c r="BZ29" s="551"/>
      <c r="CA29" s="606"/>
      <c r="CB29" s="551"/>
      <c r="CC29" s="574"/>
      <c r="CD29" s="606"/>
      <c r="CE29" s="606"/>
      <c r="CF29" s="606"/>
      <c r="CG29" s="581"/>
      <c r="CH29" s="551"/>
      <c r="CI29" s="606"/>
      <c r="CJ29" s="551"/>
      <c r="CK29" s="574"/>
      <c r="CL29" s="551"/>
      <c r="CM29" s="606"/>
      <c r="CN29" s="612"/>
      <c r="CO29" s="581"/>
      <c r="CP29" s="551"/>
      <c r="CQ29" s="606"/>
      <c r="CR29" s="551"/>
      <c r="CS29" s="574"/>
      <c r="CT29" s="551"/>
      <c r="CU29" s="606"/>
      <c r="CV29" s="612"/>
      <c r="CW29" s="581"/>
      <c r="CX29" s="551"/>
      <c r="CY29" s="606"/>
      <c r="CZ29" s="551"/>
      <c r="DA29" s="574"/>
      <c r="DB29" s="551"/>
      <c r="DC29" s="606"/>
      <c r="DD29" s="612"/>
      <c r="DE29" s="581"/>
      <c r="DF29" s="551"/>
      <c r="DG29" s="606"/>
      <c r="DH29" s="551"/>
      <c r="DI29" s="574"/>
      <c r="DJ29" s="551"/>
      <c r="DK29" s="606"/>
      <c r="DL29" s="612"/>
      <c r="DM29" s="581"/>
      <c r="DN29" s="551"/>
      <c r="DO29" s="606"/>
      <c r="DP29" s="551"/>
      <c r="DQ29" s="574"/>
      <c r="DR29" s="551">
        <v>0</v>
      </c>
      <c r="DS29" s="606"/>
      <c r="DT29" s="612"/>
      <c r="DU29" s="581"/>
      <c r="DV29" s="551"/>
      <c r="DW29" s="606"/>
      <c r="DX29" s="551"/>
      <c r="DY29" s="574"/>
      <c r="DZ29" s="608">
        <v>0</v>
      </c>
      <c r="EA29" s="608">
        <v>0</v>
      </c>
      <c r="EB29" s="608">
        <v>0</v>
      </c>
      <c r="EC29" s="609">
        <v>0</v>
      </c>
      <c r="ED29" s="558">
        <v>0</v>
      </c>
      <c r="EE29" s="608">
        <v>0</v>
      </c>
      <c r="EF29" s="558"/>
    </row>
    <row r="30" spans="1:157" ht="15" customHeight="1" x14ac:dyDescent="0.25">
      <c r="A30" s="32" t="s">
        <v>73</v>
      </c>
      <c r="B30" s="606"/>
      <c r="C30" s="606"/>
      <c r="D30" s="606"/>
      <c r="E30" s="581"/>
      <c r="F30" s="551">
        <v>0</v>
      </c>
      <c r="G30" s="606"/>
      <c r="H30" s="551"/>
      <c r="I30" s="574">
        <v>0</v>
      </c>
      <c r="J30" s="606"/>
      <c r="K30" s="606"/>
      <c r="L30" s="606"/>
      <c r="M30" s="581"/>
      <c r="N30" s="551">
        <v>0</v>
      </c>
      <c r="O30" s="606"/>
      <c r="P30" s="551"/>
      <c r="Q30" s="574">
        <v>0</v>
      </c>
      <c r="R30" s="551"/>
      <c r="S30" s="606"/>
      <c r="T30" s="612"/>
      <c r="U30" s="581"/>
      <c r="V30" s="551">
        <v>0</v>
      </c>
      <c r="W30" s="606"/>
      <c r="X30" s="551"/>
      <c r="Y30" s="574">
        <v>0</v>
      </c>
      <c r="Z30" s="606"/>
      <c r="AA30" s="606"/>
      <c r="AB30" s="606"/>
      <c r="AC30" s="581"/>
      <c r="AD30" s="551">
        <v>0</v>
      </c>
      <c r="AE30" s="606"/>
      <c r="AF30" s="551"/>
      <c r="AG30" s="574">
        <v>0</v>
      </c>
      <c r="AH30" s="551"/>
      <c r="AI30" s="606"/>
      <c r="AJ30" s="606"/>
      <c r="AK30" s="581"/>
      <c r="AL30" s="551">
        <v>0</v>
      </c>
      <c r="AM30" s="606"/>
      <c r="AN30" s="551"/>
      <c r="AO30" s="574">
        <v>0</v>
      </c>
      <c r="AP30" s="606"/>
      <c r="AQ30" s="606"/>
      <c r="AR30" s="606"/>
      <c r="AS30" s="581"/>
      <c r="AT30" s="551">
        <v>0</v>
      </c>
      <c r="AU30" s="606"/>
      <c r="AV30" s="551"/>
      <c r="AW30" s="551">
        <v>0</v>
      </c>
      <c r="AX30" s="606"/>
      <c r="AY30" s="606"/>
      <c r="AZ30" s="606"/>
      <c r="BA30" s="581"/>
      <c r="BB30" s="551">
        <v>0</v>
      </c>
      <c r="BC30" s="606"/>
      <c r="BD30" s="551"/>
      <c r="BE30" s="574">
        <v>0</v>
      </c>
      <c r="BF30" s="606"/>
      <c r="BG30" s="606"/>
      <c r="BH30" s="606"/>
      <c r="BI30" s="581"/>
      <c r="BJ30" s="551">
        <v>0</v>
      </c>
      <c r="BK30" s="606"/>
      <c r="BL30" s="551"/>
      <c r="BM30" s="574">
        <v>0</v>
      </c>
      <c r="BN30" s="606"/>
      <c r="BO30" s="606"/>
      <c r="BP30" s="606"/>
      <c r="BQ30" s="581"/>
      <c r="BR30" s="551">
        <v>0</v>
      </c>
      <c r="BS30" s="606"/>
      <c r="BT30" s="551"/>
      <c r="BU30" s="574">
        <v>0</v>
      </c>
      <c r="BV30" s="606"/>
      <c r="BW30" s="606"/>
      <c r="BX30" s="606"/>
      <c r="BY30" s="581"/>
      <c r="BZ30" s="551">
        <v>0</v>
      </c>
      <c r="CA30" s="606"/>
      <c r="CB30" s="551"/>
      <c r="CC30" s="574">
        <v>0</v>
      </c>
      <c r="CD30" s="606"/>
      <c r="CE30" s="606"/>
      <c r="CF30" s="606"/>
      <c r="CG30" s="581"/>
      <c r="CH30" s="551">
        <v>0</v>
      </c>
      <c r="CI30" s="606"/>
      <c r="CJ30" s="551"/>
      <c r="CK30" s="574">
        <v>0</v>
      </c>
      <c r="CL30" s="551"/>
      <c r="CM30" s="606"/>
      <c r="CN30" s="612"/>
      <c r="CO30" s="581"/>
      <c r="CP30" s="551">
        <v>0</v>
      </c>
      <c r="CQ30" s="606"/>
      <c r="CR30" s="551"/>
      <c r="CS30" s="574">
        <v>0</v>
      </c>
      <c r="CT30" s="551"/>
      <c r="CU30" s="606"/>
      <c r="CV30" s="612"/>
      <c r="CW30" s="581"/>
      <c r="CX30" s="551">
        <v>0</v>
      </c>
      <c r="CY30" s="606"/>
      <c r="CZ30" s="551"/>
      <c r="DA30" s="574">
        <v>0</v>
      </c>
      <c r="DB30" s="551"/>
      <c r="DC30" s="606"/>
      <c r="DD30" s="612"/>
      <c r="DE30" s="581"/>
      <c r="DF30" s="551">
        <v>0</v>
      </c>
      <c r="DG30" s="606"/>
      <c r="DH30" s="551"/>
      <c r="DI30" s="574">
        <v>0</v>
      </c>
      <c r="DJ30" s="551"/>
      <c r="DK30" s="606"/>
      <c r="DL30" s="612"/>
      <c r="DM30" s="581"/>
      <c r="DN30" s="551">
        <v>0</v>
      </c>
      <c r="DO30" s="606"/>
      <c r="DP30" s="551"/>
      <c r="DQ30" s="574">
        <v>0</v>
      </c>
      <c r="DR30" s="551">
        <v>0</v>
      </c>
      <c r="DS30" s="606"/>
      <c r="DT30" s="612"/>
      <c r="DU30" s="581"/>
      <c r="DV30" s="551">
        <v>0</v>
      </c>
      <c r="DW30" s="606"/>
      <c r="DX30" s="551"/>
      <c r="DY30" s="574">
        <v>0</v>
      </c>
      <c r="DZ30" s="608">
        <v>0</v>
      </c>
      <c r="EA30" s="608">
        <v>0</v>
      </c>
      <c r="EB30" s="608">
        <v>0</v>
      </c>
      <c r="EC30" s="609">
        <v>0</v>
      </c>
      <c r="ED30" s="558">
        <v>0</v>
      </c>
      <c r="EE30" s="608">
        <v>0</v>
      </c>
      <c r="EF30" s="558"/>
      <c r="EG30" s="598">
        <v>0</v>
      </c>
    </row>
    <row r="31" spans="1:157" ht="15" customHeight="1" x14ac:dyDescent="0.25">
      <c r="A31" s="32" t="s">
        <v>74</v>
      </c>
      <c r="B31" s="606"/>
      <c r="C31" s="606"/>
      <c r="D31" s="606"/>
      <c r="E31" s="581"/>
      <c r="F31" s="551">
        <v>0</v>
      </c>
      <c r="G31" s="606"/>
      <c r="H31" s="551"/>
      <c r="I31" s="574">
        <v>0</v>
      </c>
      <c r="J31" s="606"/>
      <c r="K31" s="606"/>
      <c r="L31" s="606"/>
      <c r="M31" s="581"/>
      <c r="N31" s="551">
        <v>0</v>
      </c>
      <c r="O31" s="606"/>
      <c r="P31" s="551"/>
      <c r="Q31" s="574">
        <v>0</v>
      </c>
      <c r="R31" s="551"/>
      <c r="S31" s="606"/>
      <c r="T31" s="612"/>
      <c r="U31" s="581"/>
      <c r="V31" s="551">
        <v>0</v>
      </c>
      <c r="W31" s="606"/>
      <c r="X31" s="551"/>
      <c r="Y31" s="574">
        <v>0</v>
      </c>
      <c r="Z31" s="606"/>
      <c r="AA31" s="606"/>
      <c r="AB31" s="606"/>
      <c r="AC31" s="581"/>
      <c r="AD31" s="551">
        <v>0</v>
      </c>
      <c r="AE31" s="606"/>
      <c r="AF31" s="551"/>
      <c r="AG31" s="574">
        <v>0</v>
      </c>
      <c r="AH31" s="551"/>
      <c r="AI31" s="606"/>
      <c r="AJ31" s="606"/>
      <c r="AK31" s="581"/>
      <c r="AL31" s="551">
        <v>0</v>
      </c>
      <c r="AM31" s="606"/>
      <c r="AN31" s="551"/>
      <c r="AO31" s="574">
        <v>0</v>
      </c>
      <c r="AP31" s="606"/>
      <c r="AQ31" s="606"/>
      <c r="AR31" s="606"/>
      <c r="AS31" s="581"/>
      <c r="AT31" s="551">
        <v>0</v>
      </c>
      <c r="AU31" s="606"/>
      <c r="AV31" s="551"/>
      <c r="AW31" s="551">
        <v>0</v>
      </c>
      <c r="AX31" s="606"/>
      <c r="AY31" s="606"/>
      <c r="AZ31" s="606"/>
      <c r="BA31" s="581"/>
      <c r="BB31" s="551">
        <v>0</v>
      </c>
      <c r="BC31" s="606"/>
      <c r="BD31" s="551"/>
      <c r="BE31" s="574">
        <v>0</v>
      </c>
      <c r="BF31" s="606"/>
      <c r="BG31" s="606"/>
      <c r="BH31" s="606"/>
      <c r="BI31" s="581"/>
      <c r="BJ31" s="551">
        <v>0</v>
      </c>
      <c r="BK31" s="606"/>
      <c r="BL31" s="551"/>
      <c r="BM31" s="574">
        <v>0</v>
      </c>
      <c r="BN31" s="606"/>
      <c r="BO31" s="606"/>
      <c r="BP31" s="606"/>
      <c r="BQ31" s="581"/>
      <c r="BR31" s="551">
        <v>0</v>
      </c>
      <c r="BS31" s="606"/>
      <c r="BT31" s="551"/>
      <c r="BU31" s="574">
        <v>0</v>
      </c>
      <c r="BV31" s="606"/>
      <c r="BW31" s="606"/>
      <c r="BX31" s="606"/>
      <c r="BY31" s="581"/>
      <c r="BZ31" s="551">
        <v>0</v>
      </c>
      <c r="CA31" s="606"/>
      <c r="CB31" s="551"/>
      <c r="CC31" s="574">
        <v>0</v>
      </c>
      <c r="CD31" s="606"/>
      <c r="CE31" s="606"/>
      <c r="CF31" s="606"/>
      <c r="CG31" s="581"/>
      <c r="CH31" s="551">
        <v>0</v>
      </c>
      <c r="CI31" s="606"/>
      <c r="CJ31" s="551"/>
      <c r="CK31" s="574">
        <v>0</v>
      </c>
      <c r="CL31" s="551"/>
      <c r="CM31" s="606"/>
      <c r="CN31" s="612"/>
      <c r="CO31" s="581"/>
      <c r="CP31" s="551">
        <v>0</v>
      </c>
      <c r="CQ31" s="606"/>
      <c r="CR31" s="551"/>
      <c r="CS31" s="574">
        <v>0</v>
      </c>
      <c r="CT31" s="551"/>
      <c r="CU31" s="606"/>
      <c r="CV31" s="612"/>
      <c r="CW31" s="581"/>
      <c r="CX31" s="551">
        <v>0</v>
      </c>
      <c r="CY31" s="606"/>
      <c r="CZ31" s="551"/>
      <c r="DA31" s="574">
        <v>0</v>
      </c>
      <c r="DB31" s="551"/>
      <c r="DC31" s="606"/>
      <c r="DD31" s="612"/>
      <c r="DE31" s="581"/>
      <c r="DF31" s="551">
        <v>0</v>
      </c>
      <c r="DG31" s="606"/>
      <c r="DH31" s="551"/>
      <c r="DI31" s="574">
        <v>0</v>
      </c>
      <c r="DJ31" s="551"/>
      <c r="DK31" s="606"/>
      <c r="DL31" s="612"/>
      <c r="DM31" s="581"/>
      <c r="DN31" s="551">
        <v>0</v>
      </c>
      <c r="DO31" s="606"/>
      <c r="DP31" s="551"/>
      <c r="DQ31" s="574">
        <v>0</v>
      </c>
      <c r="DR31" s="551">
        <v>0</v>
      </c>
      <c r="DS31" s="606"/>
      <c r="DT31" s="612"/>
      <c r="DU31" s="581"/>
      <c r="DV31" s="551">
        <v>0</v>
      </c>
      <c r="DW31" s="606"/>
      <c r="DX31" s="551"/>
      <c r="DY31" s="574">
        <v>0</v>
      </c>
      <c r="DZ31" s="608">
        <v>0</v>
      </c>
      <c r="EA31" s="608">
        <v>0</v>
      </c>
      <c r="EB31" s="608">
        <v>0</v>
      </c>
      <c r="EC31" s="609">
        <v>0</v>
      </c>
      <c r="ED31" s="558">
        <v>0</v>
      </c>
      <c r="EE31" s="608">
        <v>0</v>
      </c>
      <c r="EF31" s="558"/>
      <c r="EG31" s="598">
        <v>0</v>
      </c>
    </row>
    <row r="32" spans="1:157" ht="15" customHeight="1" x14ac:dyDescent="0.25">
      <c r="A32" s="32" t="s">
        <v>75</v>
      </c>
      <c r="B32" s="606"/>
      <c r="C32" s="606"/>
      <c r="D32" s="606"/>
      <c r="E32" s="581"/>
      <c r="F32" s="551">
        <v>0</v>
      </c>
      <c r="G32" s="606"/>
      <c r="H32" s="551"/>
      <c r="I32" s="574">
        <v>0</v>
      </c>
      <c r="J32" s="606"/>
      <c r="K32" s="606"/>
      <c r="L32" s="606"/>
      <c r="M32" s="581"/>
      <c r="N32" s="551">
        <v>0</v>
      </c>
      <c r="O32" s="606"/>
      <c r="P32" s="551"/>
      <c r="Q32" s="574">
        <v>0</v>
      </c>
      <c r="R32" s="551"/>
      <c r="S32" s="606"/>
      <c r="T32" s="606"/>
      <c r="U32" s="581"/>
      <c r="V32" s="551">
        <v>0</v>
      </c>
      <c r="W32" s="606"/>
      <c r="X32" s="551"/>
      <c r="Y32" s="574">
        <v>0</v>
      </c>
      <c r="Z32" s="606"/>
      <c r="AA32" s="606"/>
      <c r="AB32" s="606"/>
      <c r="AC32" s="581"/>
      <c r="AD32" s="551">
        <v>0</v>
      </c>
      <c r="AE32" s="606"/>
      <c r="AF32" s="551"/>
      <c r="AG32" s="574">
        <v>0</v>
      </c>
      <c r="AH32" s="551"/>
      <c r="AI32" s="606"/>
      <c r="AJ32" s="606"/>
      <c r="AK32" s="581"/>
      <c r="AL32" s="551">
        <v>0</v>
      </c>
      <c r="AM32" s="606"/>
      <c r="AN32" s="551"/>
      <c r="AO32" s="574">
        <v>0</v>
      </c>
      <c r="AP32" s="606"/>
      <c r="AQ32" s="606"/>
      <c r="AR32" s="606"/>
      <c r="AS32" s="581"/>
      <c r="AT32" s="551">
        <v>0</v>
      </c>
      <c r="AU32" s="606"/>
      <c r="AV32" s="551"/>
      <c r="AW32" s="551">
        <v>0</v>
      </c>
      <c r="AX32" s="606"/>
      <c r="AY32" s="606"/>
      <c r="AZ32" s="606"/>
      <c r="BA32" s="581"/>
      <c r="BB32" s="551">
        <v>0</v>
      </c>
      <c r="BC32" s="606"/>
      <c r="BD32" s="551"/>
      <c r="BE32" s="574">
        <v>0</v>
      </c>
      <c r="BF32" s="606"/>
      <c r="BG32" s="606"/>
      <c r="BH32" s="606"/>
      <c r="BI32" s="581"/>
      <c r="BJ32" s="551">
        <v>0</v>
      </c>
      <c r="BK32" s="606"/>
      <c r="BL32" s="551"/>
      <c r="BM32" s="574">
        <v>0</v>
      </c>
      <c r="BN32" s="606"/>
      <c r="BO32" s="606"/>
      <c r="BP32" s="606"/>
      <c r="BQ32" s="581"/>
      <c r="BR32" s="551">
        <v>0</v>
      </c>
      <c r="BS32" s="606"/>
      <c r="BT32" s="551"/>
      <c r="BU32" s="574">
        <v>0</v>
      </c>
      <c r="BV32" s="606"/>
      <c r="BW32" s="606"/>
      <c r="BX32" s="606"/>
      <c r="BY32" s="581"/>
      <c r="BZ32" s="551">
        <v>0</v>
      </c>
      <c r="CA32" s="606"/>
      <c r="CB32" s="551"/>
      <c r="CC32" s="574">
        <v>0</v>
      </c>
      <c r="CD32" s="606"/>
      <c r="CE32" s="606"/>
      <c r="CF32" s="606"/>
      <c r="CG32" s="581"/>
      <c r="CH32" s="551">
        <v>0</v>
      </c>
      <c r="CI32" s="606"/>
      <c r="CJ32" s="551"/>
      <c r="CK32" s="574">
        <v>0</v>
      </c>
      <c r="CL32" s="551"/>
      <c r="CM32" s="606"/>
      <c r="CN32" s="606"/>
      <c r="CO32" s="581"/>
      <c r="CP32" s="551">
        <v>0</v>
      </c>
      <c r="CQ32" s="606"/>
      <c r="CR32" s="551"/>
      <c r="CS32" s="574">
        <v>0</v>
      </c>
      <c r="CT32" s="551"/>
      <c r="CU32" s="606"/>
      <c r="CV32" s="606"/>
      <c r="CW32" s="581"/>
      <c r="CX32" s="551">
        <v>0</v>
      </c>
      <c r="CY32" s="606"/>
      <c r="CZ32" s="551"/>
      <c r="DA32" s="574">
        <v>0</v>
      </c>
      <c r="DB32" s="551"/>
      <c r="DC32" s="606"/>
      <c r="DD32" s="606"/>
      <c r="DE32" s="581"/>
      <c r="DF32" s="551">
        <v>0</v>
      </c>
      <c r="DG32" s="606"/>
      <c r="DH32" s="551"/>
      <c r="DI32" s="574">
        <v>0</v>
      </c>
      <c r="DJ32" s="551"/>
      <c r="DK32" s="606"/>
      <c r="DL32" s="606"/>
      <c r="DM32" s="581"/>
      <c r="DN32" s="551">
        <v>0</v>
      </c>
      <c r="DO32" s="606"/>
      <c r="DP32" s="551"/>
      <c r="DQ32" s="574">
        <v>0</v>
      </c>
      <c r="DR32" s="551">
        <v>0</v>
      </c>
      <c r="DS32" s="606"/>
      <c r="DT32" s="606"/>
      <c r="DU32" s="581"/>
      <c r="DV32" s="551">
        <v>0</v>
      </c>
      <c r="DW32" s="606"/>
      <c r="DX32" s="551"/>
      <c r="DY32" s="574">
        <v>0</v>
      </c>
      <c r="DZ32" s="608">
        <v>0</v>
      </c>
      <c r="EA32" s="608">
        <v>0</v>
      </c>
      <c r="EB32" s="608">
        <v>0</v>
      </c>
      <c r="EC32" s="609">
        <v>0</v>
      </c>
      <c r="ED32" s="558">
        <v>0</v>
      </c>
      <c r="EE32" s="608">
        <v>0</v>
      </c>
      <c r="EF32" s="558"/>
      <c r="EG32" s="598">
        <v>0</v>
      </c>
    </row>
    <row r="33" spans="1:157" ht="15" customHeight="1" x14ac:dyDescent="0.25">
      <c r="A33" s="32" t="s">
        <v>76</v>
      </c>
      <c r="B33" s="606"/>
      <c r="C33" s="606"/>
      <c r="D33" s="606"/>
      <c r="E33" s="581"/>
      <c r="F33" s="551">
        <v>0</v>
      </c>
      <c r="G33" s="606"/>
      <c r="H33" s="551"/>
      <c r="I33" s="574">
        <v>0</v>
      </c>
      <c r="J33" s="606"/>
      <c r="K33" s="606"/>
      <c r="L33" s="606"/>
      <c r="M33" s="581"/>
      <c r="N33" s="551">
        <v>0</v>
      </c>
      <c r="O33" s="606"/>
      <c r="P33" s="551"/>
      <c r="Q33" s="574">
        <v>0</v>
      </c>
      <c r="R33" s="551"/>
      <c r="S33" s="606"/>
      <c r="T33" s="606"/>
      <c r="U33" s="581"/>
      <c r="V33" s="551">
        <v>0</v>
      </c>
      <c r="W33" s="606"/>
      <c r="X33" s="551"/>
      <c r="Y33" s="574">
        <v>0</v>
      </c>
      <c r="Z33" s="606"/>
      <c r="AA33" s="606"/>
      <c r="AB33" s="606"/>
      <c r="AC33" s="581"/>
      <c r="AD33" s="551">
        <v>0</v>
      </c>
      <c r="AE33" s="606"/>
      <c r="AF33" s="551"/>
      <c r="AG33" s="574">
        <v>0</v>
      </c>
      <c r="AH33" s="551"/>
      <c r="AI33" s="606"/>
      <c r="AJ33" s="606"/>
      <c r="AK33" s="581"/>
      <c r="AL33" s="551">
        <v>0</v>
      </c>
      <c r="AM33" s="606"/>
      <c r="AN33" s="551"/>
      <c r="AO33" s="574">
        <v>0</v>
      </c>
      <c r="AP33" s="606"/>
      <c r="AQ33" s="606"/>
      <c r="AR33" s="606"/>
      <c r="AS33" s="581"/>
      <c r="AT33" s="551">
        <v>0</v>
      </c>
      <c r="AU33" s="606"/>
      <c r="AV33" s="551"/>
      <c r="AW33" s="551">
        <v>0</v>
      </c>
      <c r="AX33" s="606"/>
      <c r="AY33" s="606"/>
      <c r="AZ33" s="606"/>
      <c r="BA33" s="581"/>
      <c r="BB33" s="551">
        <v>0</v>
      </c>
      <c r="BC33" s="606"/>
      <c r="BD33" s="551"/>
      <c r="BE33" s="574">
        <v>0</v>
      </c>
      <c r="BF33" s="606"/>
      <c r="BG33" s="606"/>
      <c r="BH33" s="606"/>
      <c r="BI33" s="581"/>
      <c r="BJ33" s="551">
        <v>0</v>
      </c>
      <c r="BK33" s="606"/>
      <c r="BL33" s="551"/>
      <c r="BM33" s="574">
        <v>0</v>
      </c>
      <c r="BN33" s="606"/>
      <c r="BO33" s="606"/>
      <c r="BP33" s="606"/>
      <c r="BQ33" s="581"/>
      <c r="BR33" s="551">
        <v>0</v>
      </c>
      <c r="BS33" s="606"/>
      <c r="BT33" s="551"/>
      <c r="BU33" s="574">
        <v>0</v>
      </c>
      <c r="BV33" s="606"/>
      <c r="BW33" s="606"/>
      <c r="BX33" s="606"/>
      <c r="BY33" s="581"/>
      <c r="BZ33" s="551">
        <v>0</v>
      </c>
      <c r="CA33" s="606"/>
      <c r="CB33" s="551"/>
      <c r="CC33" s="574">
        <v>0</v>
      </c>
      <c r="CD33" s="606"/>
      <c r="CE33" s="606"/>
      <c r="CF33" s="606"/>
      <c r="CG33" s="581"/>
      <c r="CH33" s="551">
        <v>0</v>
      </c>
      <c r="CI33" s="606"/>
      <c r="CJ33" s="551"/>
      <c r="CK33" s="574">
        <v>0</v>
      </c>
      <c r="CL33" s="551"/>
      <c r="CM33" s="606"/>
      <c r="CN33" s="606"/>
      <c r="CO33" s="581"/>
      <c r="CP33" s="551">
        <v>0</v>
      </c>
      <c r="CQ33" s="606"/>
      <c r="CR33" s="551"/>
      <c r="CS33" s="574">
        <v>0</v>
      </c>
      <c r="CT33" s="551"/>
      <c r="CU33" s="606"/>
      <c r="CV33" s="606"/>
      <c r="CW33" s="581"/>
      <c r="CX33" s="551">
        <v>0</v>
      </c>
      <c r="CY33" s="606"/>
      <c r="CZ33" s="551"/>
      <c r="DA33" s="574">
        <v>0</v>
      </c>
      <c r="DB33" s="551"/>
      <c r="DC33" s="606"/>
      <c r="DD33" s="606"/>
      <c r="DE33" s="581"/>
      <c r="DF33" s="551">
        <v>0</v>
      </c>
      <c r="DG33" s="606"/>
      <c r="DH33" s="551"/>
      <c r="DI33" s="574">
        <v>0</v>
      </c>
      <c r="DJ33" s="551"/>
      <c r="DK33" s="606"/>
      <c r="DL33" s="606"/>
      <c r="DM33" s="581"/>
      <c r="DN33" s="551">
        <v>0</v>
      </c>
      <c r="DO33" s="606"/>
      <c r="DP33" s="551"/>
      <c r="DQ33" s="574">
        <v>0</v>
      </c>
      <c r="DR33" s="551">
        <v>0</v>
      </c>
      <c r="DS33" s="606"/>
      <c r="DT33" s="606"/>
      <c r="DU33" s="581"/>
      <c r="DV33" s="551">
        <v>0</v>
      </c>
      <c r="DW33" s="606"/>
      <c r="DX33" s="551"/>
      <c r="DY33" s="574">
        <v>0</v>
      </c>
      <c r="DZ33" s="608">
        <v>0</v>
      </c>
      <c r="EA33" s="608">
        <v>0</v>
      </c>
      <c r="EB33" s="608">
        <v>0</v>
      </c>
      <c r="EC33" s="609">
        <v>0</v>
      </c>
      <c r="ED33" s="558">
        <v>0</v>
      </c>
      <c r="EE33" s="608">
        <v>0</v>
      </c>
      <c r="EF33" s="558"/>
      <c r="EG33" s="598">
        <v>0</v>
      </c>
    </row>
    <row r="34" spans="1:157" ht="15" customHeight="1" x14ac:dyDescent="0.25">
      <c r="A34" s="35" t="s">
        <v>213</v>
      </c>
      <c r="B34" s="606"/>
      <c r="C34" s="606"/>
      <c r="D34" s="606"/>
      <c r="E34" s="581"/>
      <c r="F34" s="551">
        <v>0</v>
      </c>
      <c r="G34" s="606"/>
      <c r="H34" s="551"/>
      <c r="I34" s="551"/>
      <c r="J34" s="606"/>
      <c r="K34" s="606"/>
      <c r="L34" s="606"/>
      <c r="M34" s="581"/>
      <c r="N34" s="551">
        <v>0</v>
      </c>
      <c r="O34" s="606"/>
      <c r="P34" s="551"/>
      <c r="Q34" s="551"/>
      <c r="R34" s="551"/>
      <c r="S34" s="606"/>
      <c r="T34" s="606"/>
      <c r="U34" s="581"/>
      <c r="V34" s="551">
        <v>0</v>
      </c>
      <c r="W34" s="606"/>
      <c r="X34" s="551"/>
      <c r="Y34" s="551"/>
      <c r="Z34" s="606"/>
      <c r="AA34" s="606"/>
      <c r="AB34" s="606"/>
      <c r="AC34" s="581"/>
      <c r="AD34" s="551">
        <v>0</v>
      </c>
      <c r="AE34" s="606"/>
      <c r="AF34" s="551"/>
      <c r="AG34" s="551"/>
      <c r="AH34" s="551"/>
      <c r="AI34" s="606"/>
      <c r="AJ34" s="606"/>
      <c r="AK34" s="581"/>
      <c r="AL34" s="551">
        <v>0</v>
      </c>
      <c r="AM34" s="606"/>
      <c r="AN34" s="551"/>
      <c r="AO34" s="551"/>
      <c r="AP34" s="606"/>
      <c r="AQ34" s="606"/>
      <c r="AR34" s="606"/>
      <c r="AS34" s="581"/>
      <c r="AT34" s="551">
        <v>0</v>
      </c>
      <c r="AU34" s="606"/>
      <c r="AV34" s="551"/>
      <c r="AW34" s="551"/>
      <c r="AX34" s="606"/>
      <c r="AY34" s="606"/>
      <c r="AZ34" s="606"/>
      <c r="BA34" s="581"/>
      <c r="BB34" s="551">
        <v>0</v>
      </c>
      <c r="BC34" s="606"/>
      <c r="BD34" s="551"/>
      <c r="BE34" s="551"/>
      <c r="BF34" s="606"/>
      <c r="BG34" s="606"/>
      <c r="BH34" s="606"/>
      <c r="BI34" s="581"/>
      <c r="BJ34" s="551">
        <v>0</v>
      </c>
      <c r="BK34" s="606"/>
      <c r="BL34" s="551"/>
      <c r="BM34" s="551"/>
      <c r="BN34" s="606"/>
      <c r="BO34" s="606"/>
      <c r="BP34" s="606"/>
      <c r="BQ34" s="581"/>
      <c r="BR34" s="551">
        <v>0</v>
      </c>
      <c r="BS34" s="606"/>
      <c r="BT34" s="551"/>
      <c r="BU34" s="551"/>
      <c r="BV34" s="606"/>
      <c r="BW34" s="606"/>
      <c r="BX34" s="606"/>
      <c r="BY34" s="581"/>
      <c r="BZ34" s="551">
        <v>0</v>
      </c>
      <c r="CA34" s="606"/>
      <c r="CB34" s="551"/>
      <c r="CC34" s="551"/>
      <c r="CD34" s="606"/>
      <c r="CE34" s="606"/>
      <c r="CF34" s="606"/>
      <c r="CG34" s="581"/>
      <c r="CH34" s="551">
        <v>0</v>
      </c>
      <c r="CI34" s="606"/>
      <c r="CJ34" s="551"/>
      <c r="CK34" s="551"/>
      <c r="CL34" s="551"/>
      <c r="CM34" s="606"/>
      <c r="CN34" s="606"/>
      <c r="CO34" s="581"/>
      <c r="CP34" s="551">
        <v>0</v>
      </c>
      <c r="CQ34" s="606"/>
      <c r="CR34" s="551"/>
      <c r="CS34" s="551"/>
      <c r="CT34" s="551"/>
      <c r="CU34" s="606"/>
      <c r="CV34" s="606"/>
      <c r="CW34" s="581"/>
      <c r="CX34" s="551">
        <v>0</v>
      </c>
      <c r="CY34" s="606"/>
      <c r="CZ34" s="551"/>
      <c r="DA34" s="551"/>
      <c r="DB34" s="551"/>
      <c r="DC34" s="606"/>
      <c r="DD34" s="606"/>
      <c r="DE34" s="581"/>
      <c r="DF34" s="551">
        <v>0</v>
      </c>
      <c r="DG34" s="606"/>
      <c r="DH34" s="551"/>
      <c r="DI34" s="551"/>
      <c r="DJ34" s="551"/>
      <c r="DK34" s="606"/>
      <c r="DL34" s="606"/>
      <c r="DM34" s="581"/>
      <c r="DN34" s="551">
        <v>0</v>
      </c>
      <c r="DO34" s="606"/>
      <c r="DP34" s="551"/>
      <c r="DQ34" s="551"/>
      <c r="DR34" s="551">
        <v>0</v>
      </c>
      <c r="DS34" s="606"/>
      <c r="DT34" s="606"/>
      <c r="DU34" s="581"/>
      <c r="DV34" s="551">
        <v>0</v>
      </c>
      <c r="DW34" s="606"/>
      <c r="DX34" s="551"/>
      <c r="DY34" s="551"/>
      <c r="DZ34" s="608">
        <v>0</v>
      </c>
      <c r="EA34" s="558">
        <v>0</v>
      </c>
      <c r="EB34" s="608">
        <v>0</v>
      </c>
      <c r="EC34" s="609">
        <v>0</v>
      </c>
      <c r="ED34" s="558">
        <v>0</v>
      </c>
      <c r="EE34" s="558">
        <v>0</v>
      </c>
      <c r="EF34" s="558"/>
    </row>
    <row r="35" spans="1:157" ht="15" customHeight="1" x14ac:dyDescent="0.25">
      <c r="A35" s="35" t="s">
        <v>390</v>
      </c>
      <c r="B35" s="580"/>
      <c r="C35" s="580"/>
      <c r="D35" s="580"/>
      <c r="E35" s="581"/>
      <c r="F35" s="551">
        <v>0</v>
      </c>
      <c r="G35" s="580"/>
      <c r="H35" s="551"/>
      <c r="I35" s="551"/>
      <c r="J35" s="580"/>
      <c r="K35" s="580"/>
      <c r="L35" s="580"/>
      <c r="M35" s="581"/>
      <c r="N35" s="551">
        <v>0</v>
      </c>
      <c r="O35" s="580"/>
      <c r="P35" s="551"/>
      <c r="Q35" s="551"/>
      <c r="R35" s="551"/>
      <c r="S35" s="580"/>
      <c r="T35" s="580"/>
      <c r="U35" s="581"/>
      <c r="V35" s="551">
        <v>0</v>
      </c>
      <c r="W35" s="580"/>
      <c r="X35" s="551"/>
      <c r="Y35" s="551"/>
      <c r="Z35" s="580"/>
      <c r="AA35" s="580"/>
      <c r="AB35" s="580"/>
      <c r="AC35" s="581"/>
      <c r="AD35" s="551">
        <v>0</v>
      </c>
      <c r="AE35" s="580"/>
      <c r="AF35" s="551"/>
      <c r="AG35" s="551"/>
      <c r="AH35" s="551"/>
      <c r="AI35" s="580"/>
      <c r="AJ35" s="580"/>
      <c r="AK35" s="581"/>
      <c r="AL35" s="551">
        <v>0</v>
      </c>
      <c r="AM35" s="580"/>
      <c r="AN35" s="551"/>
      <c r="AO35" s="551"/>
      <c r="AP35" s="580"/>
      <c r="AQ35" s="580"/>
      <c r="AR35" s="580"/>
      <c r="AS35" s="581"/>
      <c r="AT35" s="551">
        <v>0</v>
      </c>
      <c r="AU35" s="580"/>
      <c r="AV35" s="551"/>
      <c r="AW35" s="551"/>
      <c r="AX35" s="580"/>
      <c r="AY35" s="580"/>
      <c r="AZ35" s="580"/>
      <c r="BA35" s="581"/>
      <c r="BB35" s="551">
        <v>0</v>
      </c>
      <c r="BC35" s="580"/>
      <c r="BD35" s="551"/>
      <c r="BE35" s="551"/>
      <c r="BF35" s="580"/>
      <c r="BG35" s="580"/>
      <c r="BH35" s="580"/>
      <c r="BI35" s="581"/>
      <c r="BJ35" s="551">
        <v>0</v>
      </c>
      <c r="BK35" s="580"/>
      <c r="BL35" s="551"/>
      <c r="BM35" s="551"/>
      <c r="BN35" s="580"/>
      <c r="BO35" s="580"/>
      <c r="BP35" s="580"/>
      <c r="BQ35" s="581"/>
      <c r="BR35" s="551">
        <v>0</v>
      </c>
      <c r="BS35" s="580"/>
      <c r="BT35" s="551"/>
      <c r="BU35" s="551"/>
      <c r="BV35" s="580"/>
      <c r="BW35" s="580"/>
      <c r="BX35" s="580"/>
      <c r="BY35" s="581"/>
      <c r="BZ35" s="551">
        <v>0</v>
      </c>
      <c r="CA35" s="580"/>
      <c r="CB35" s="551"/>
      <c r="CC35" s="551"/>
      <c r="CD35" s="580"/>
      <c r="CE35" s="580"/>
      <c r="CF35" s="580"/>
      <c r="CG35" s="581"/>
      <c r="CH35" s="551">
        <v>0</v>
      </c>
      <c r="CI35" s="580"/>
      <c r="CJ35" s="551"/>
      <c r="CK35" s="551"/>
      <c r="CL35" s="551"/>
      <c r="CM35" s="580"/>
      <c r="CN35" s="580"/>
      <c r="CO35" s="581"/>
      <c r="CP35" s="551">
        <v>0</v>
      </c>
      <c r="CQ35" s="580"/>
      <c r="CR35" s="551"/>
      <c r="CS35" s="551"/>
      <c r="CT35" s="551"/>
      <c r="CU35" s="580"/>
      <c r="CV35" s="580"/>
      <c r="CW35" s="581"/>
      <c r="CX35" s="551">
        <v>0</v>
      </c>
      <c r="CY35" s="580"/>
      <c r="CZ35" s="551"/>
      <c r="DA35" s="551"/>
      <c r="DB35" s="551"/>
      <c r="DC35" s="580"/>
      <c r="DD35" s="580"/>
      <c r="DE35" s="581"/>
      <c r="DF35" s="551">
        <v>0</v>
      </c>
      <c r="DG35" s="580"/>
      <c r="DH35" s="551"/>
      <c r="DI35" s="551"/>
      <c r="DJ35" s="551"/>
      <c r="DK35" s="580"/>
      <c r="DL35" s="580"/>
      <c r="DM35" s="581"/>
      <c r="DN35" s="551">
        <v>0</v>
      </c>
      <c r="DO35" s="580"/>
      <c r="DP35" s="551"/>
      <c r="DQ35" s="551"/>
      <c r="DR35" s="551">
        <v>0</v>
      </c>
      <c r="DS35" s="580"/>
      <c r="DT35" s="580"/>
      <c r="DU35" s="581"/>
      <c r="DV35" s="551">
        <v>0</v>
      </c>
      <c r="DW35" s="580"/>
      <c r="DX35" s="551"/>
      <c r="DY35" s="551"/>
      <c r="DZ35" s="608">
        <v>0</v>
      </c>
      <c r="EA35" s="558">
        <v>0</v>
      </c>
      <c r="EB35" s="608">
        <v>0</v>
      </c>
      <c r="EC35" s="609">
        <v>0</v>
      </c>
      <c r="ED35" s="558">
        <v>0</v>
      </c>
      <c r="EE35" s="558">
        <v>0</v>
      </c>
      <c r="EF35" s="558"/>
    </row>
    <row r="36" spans="1:157" s="77" customFormat="1" ht="15" customHeight="1" x14ac:dyDescent="0.2">
      <c r="A36" s="45" t="s">
        <v>292</v>
      </c>
      <c r="B36" s="613">
        <v>0</v>
      </c>
      <c r="C36" s="613">
        <v>27066770</v>
      </c>
      <c r="D36" s="613">
        <v>0</v>
      </c>
      <c r="E36" s="613">
        <v>0</v>
      </c>
      <c r="F36" s="613">
        <v>0</v>
      </c>
      <c r="G36" s="613">
        <v>0</v>
      </c>
      <c r="H36" s="613"/>
      <c r="I36" s="613">
        <v>27066770</v>
      </c>
      <c r="J36" s="613">
        <v>0</v>
      </c>
      <c r="K36" s="613">
        <v>0</v>
      </c>
      <c r="L36" s="613">
        <v>154581285</v>
      </c>
      <c r="M36" s="613">
        <v>0</v>
      </c>
      <c r="N36" s="613">
        <v>154581285</v>
      </c>
      <c r="O36" s="613">
        <v>0</v>
      </c>
      <c r="P36" s="613"/>
      <c r="Q36" s="613">
        <v>0</v>
      </c>
      <c r="R36" s="613">
        <v>0</v>
      </c>
      <c r="S36" s="613">
        <v>3700000</v>
      </c>
      <c r="T36" s="613">
        <v>0</v>
      </c>
      <c r="U36" s="613">
        <v>0</v>
      </c>
      <c r="V36" s="613">
        <v>0</v>
      </c>
      <c r="W36" s="613">
        <v>0</v>
      </c>
      <c r="X36" s="613"/>
      <c r="Y36" s="613">
        <v>3700000</v>
      </c>
      <c r="Z36" s="613">
        <v>0</v>
      </c>
      <c r="AA36" s="613">
        <v>87756618</v>
      </c>
      <c r="AB36" s="613">
        <v>0</v>
      </c>
      <c r="AC36" s="613">
        <v>0</v>
      </c>
      <c r="AD36" s="613">
        <v>0</v>
      </c>
      <c r="AE36" s="613">
        <v>0</v>
      </c>
      <c r="AF36" s="613"/>
      <c r="AG36" s="613">
        <v>87756618</v>
      </c>
      <c r="AH36" s="613">
        <v>0</v>
      </c>
      <c r="AI36" s="613">
        <v>155651500</v>
      </c>
      <c r="AJ36" s="613">
        <v>0</v>
      </c>
      <c r="AK36" s="613">
        <v>0</v>
      </c>
      <c r="AL36" s="613">
        <v>0</v>
      </c>
      <c r="AM36" s="613">
        <v>0</v>
      </c>
      <c r="AN36" s="613"/>
      <c r="AO36" s="613">
        <v>155651500</v>
      </c>
      <c r="AP36" s="613">
        <v>0</v>
      </c>
      <c r="AQ36" s="613">
        <v>0</v>
      </c>
      <c r="AR36" s="613">
        <v>0</v>
      </c>
      <c r="AS36" s="613">
        <v>0</v>
      </c>
      <c r="AT36" s="613">
        <v>0</v>
      </c>
      <c r="AU36" s="613">
        <v>0</v>
      </c>
      <c r="AV36" s="613"/>
      <c r="AW36" s="613">
        <v>0</v>
      </c>
      <c r="AX36" s="613">
        <v>0</v>
      </c>
      <c r="AY36" s="613">
        <v>127000</v>
      </c>
      <c r="AZ36" s="613">
        <v>1600000</v>
      </c>
      <c r="BA36" s="613">
        <v>0</v>
      </c>
      <c r="BB36" s="613">
        <v>1600000</v>
      </c>
      <c r="BC36" s="613">
        <v>0</v>
      </c>
      <c r="BD36" s="613"/>
      <c r="BE36" s="613">
        <v>127000</v>
      </c>
      <c r="BF36" s="613">
        <v>0</v>
      </c>
      <c r="BG36" s="613">
        <v>0</v>
      </c>
      <c r="BH36" s="613">
        <v>0</v>
      </c>
      <c r="BI36" s="613">
        <v>0</v>
      </c>
      <c r="BJ36" s="613">
        <v>0</v>
      </c>
      <c r="BK36" s="613">
        <v>0</v>
      </c>
      <c r="BL36" s="613"/>
      <c r="BM36" s="613">
        <v>0</v>
      </c>
      <c r="BN36" s="613">
        <v>0</v>
      </c>
      <c r="BO36" s="613">
        <v>1454000</v>
      </c>
      <c r="BP36" s="613">
        <v>0</v>
      </c>
      <c r="BQ36" s="613">
        <v>0</v>
      </c>
      <c r="BR36" s="613">
        <v>0</v>
      </c>
      <c r="BS36" s="613">
        <v>0</v>
      </c>
      <c r="BT36" s="613"/>
      <c r="BU36" s="613">
        <v>1454000</v>
      </c>
      <c r="BV36" s="613">
        <v>0</v>
      </c>
      <c r="BW36" s="613">
        <v>0</v>
      </c>
      <c r="BX36" s="613">
        <v>0</v>
      </c>
      <c r="BY36" s="613">
        <v>0</v>
      </c>
      <c r="BZ36" s="613">
        <v>0</v>
      </c>
      <c r="CA36" s="613">
        <v>0</v>
      </c>
      <c r="CB36" s="613"/>
      <c r="CC36" s="613">
        <v>0</v>
      </c>
      <c r="CD36" s="613">
        <v>0</v>
      </c>
      <c r="CE36" s="613">
        <v>0</v>
      </c>
      <c r="CF36" s="613">
        <v>0</v>
      </c>
      <c r="CG36" s="613">
        <v>0</v>
      </c>
      <c r="CH36" s="613">
        <v>0</v>
      </c>
      <c r="CI36" s="613">
        <v>0</v>
      </c>
      <c r="CJ36" s="613"/>
      <c r="CK36" s="613">
        <v>0</v>
      </c>
      <c r="CL36" s="613">
        <v>0</v>
      </c>
      <c r="CM36" s="613">
        <v>0</v>
      </c>
      <c r="CN36" s="613">
        <v>0</v>
      </c>
      <c r="CO36" s="613">
        <v>0</v>
      </c>
      <c r="CP36" s="613">
        <v>0</v>
      </c>
      <c r="CQ36" s="613">
        <v>0</v>
      </c>
      <c r="CR36" s="613"/>
      <c r="CS36" s="613">
        <v>0</v>
      </c>
      <c r="CT36" s="613">
        <v>0</v>
      </c>
      <c r="CU36" s="613">
        <v>0</v>
      </c>
      <c r="CV36" s="613">
        <v>0</v>
      </c>
      <c r="CW36" s="613">
        <v>0</v>
      </c>
      <c r="CX36" s="613">
        <v>0</v>
      </c>
      <c r="CY36" s="613">
        <v>0</v>
      </c>
      <c r="CZ36" s="613"/>
      <c r="DA36" s="613">
        <v>0</v>
      </c>
      <c r="DB36" s="613">
        <v>0</v>
      </c>
      <c r="DC36" s="613">
        <v>0</v>
      </c>
      <c r="DD36" s="613">
        <v>0</v>
      </c>
      <c r="DE36" s="613">
        <v>0</v>
      </c>
      <c r="DF36" s="613">
        <v>0</v>
      </c>
      <c r="DG36" s="613">
        <v>0</v>
      </c>
      <c r="DH36" s="613"/>
      <c r="DI36" s="613">
        <v>0</v>
      </c>
      <c r="DJ36" s="613">
        <v>0</v>
      </c>
      <c r="DK36" s="613">
        <v>0</v>
      </c>
      <c r="DL36" s="613">
        <v>0</v>
      </c>
      <c r="DM36" s="613">
        <v>0</v>
      </c>
      <c r="DN36" s="613">
        <v>0</v>
      </c>
      <c r="DO36" s="613">
        <v>0</v>
      </c>
      <c r="DP36" s="613"/>
      <c r="DQ36" s="613">
        <v>0</v>
      </c>
      <c r="DR36" s="613">
        <v>76511285</v>
      </c>
      <c r="DS36" s="613">
        <v>0</v>
      </c>
      <c r="DT36" s="613">
        <v>0</v>
      </c>
      <c r="DU36" s="613">
        <v>0</v>
      </c>
      <c r="DV36" s="613">
        <v>0</v>
      </c>
      <c r="DW36" s="613">
        <v>0</v>
      </c>
      <c r="DX36" s="613"/>
      <c r="DY36" s="613">
        <v>-76511285</v>
      </c>
      <c r="DZ36" s="613">
        <v>76511285</v>
      </c>
      <c r="EA36" s="613">
        <v>275755888</v>
      </c>
      <c r="EB36" s="613">
        <v>156181285</v>
      </c>
      <c r="EC36" s="613">
        <v>0</v>
      </c>
      <c r="ED36" s="613">
        <v>156181285</v>
      </c>
      <c r="EE36" s="613">
        <v>0</v>
      </c>
      <c r="EF36" s="613"/>
      <c r="EG36" s="613">
        <v>199244603</v>
      </c>
      <c r="EH36" s="614"/>
      <c r="EI36" s="614"/>
      <c r="EJ36" s="614"/>
      <c r="EK36" s="614"/>
      <c r="EL36" s="614"/>
      <c r="EM36" s="614"/>
      <c r="EN36" s="614"/>
      <c r="EO36" s="614"/>
      <c r="EP36" s="614"/>
      <c r="EQ36" s="614"/>
      <c r="ER36" s="614"/>
      <c r="ES36" s="614"/>
      <c r="ET36" s="614"/>
      <c r="EU36" s="614"/>
      <c r="EV36" s="614"/>
      <c r="EW36" s="614"/>
      <c r="EX36" s="614"/>
      <c r="EY36" s="614"/>
      <c r="EZ36" s="614"/>
      <c r="FA36" s="614"/>
    </row>
    <row r="37" spans="1:157" s="77" customFormat="1" ht="15" customHeight="1" x14ac:dyDescent="0.2">
      <c r="A37" s="37" t="s">
        <v>115</v>
      </c>
      <c r="B37" s="616">
        <v>0</v>
      </c>
      <c r="C37" s="616">
        <v>2362118951</v>
      </c>
      <c r="D37" s="616">
        <v>0</v>
      </c>
      <c r="E37" s="616">
        <v>0</v>
      </c>
      <c r="F37" s="616">
        <v>0</v>
      </c>
      <c r="G37" s="616">
        <v>0</v>
      </c>
      <c r="H37" s="616"/>
      <c r="I37" s="616">
        <v>2362118951</v>
      </c>
      <c r="J37" s="616">
        <v>0</v>
      </c>
      <c r="K37" s="616">
        <v>11307407</v>
      </c>
      <c r="L37" s="616">
        <v>2352115349</v>
      </c>
      <c r="M37" s="616">
        <v>0</v>
      </c>
      <c r="N37" s="616">
        <v>2352115349</v>
      </c>
      <c r="O37" s="616">
        <v>0</v>
      </c>
      <c r="P37" s="616"/>
      <c r="Q37" s="616">
        <v>11307407</v>
      </c>
      <c r="R37" s="616">
        <v>0</v>
      </c>
      <c r="S37" s="616">
        <v>82157862</v>
      </c>
      <c r="T37" s="616">
        <v>26873310</v>
      </c>
      <c r="U37" s="616">
        <v>0</v>
      </c>
      <c r="V37" s="616">
        <v>26873310</v>
      </c>
      <c r="W37" s="616">
        <v>0</v>
      </c>
      <c r="X37" s="616"/>
      <c r="Y37" s="616">
        <v>82157862</v>
      </c>
      <c r="Z37" s="616">
        <v>0</v>
      </c>
      <c r="AA37" s="616">
        <v>426884168</v>
      </c>
      <c r="AB37" s="616">
        <v>0</v>
      </c>
      <c r="AC37" s="616">
        <v>0</v>
      </c>
      <c r="AD37" s="616">
        <v>0</v>
      </c>
      <c r="AE37" s="616">
        <v>0</v>
      </c>
      <c r="AF37" s="616"/>
      <c r="AG37" s="616">
        <v>426884168</v>
      </c>
      <c r="AH37" s="616">
        <v>0</v>
      </c>
      <c r="AI37" s="616">
        <v>155901500</v>
      </c>
      <c r="AJ37" s="616">
        <v>0</v>
      </c>
      <c r="AK37" s="616">
        <v>0</v>
      </c>
      <c r="AL37" s="616">
        <v>0</v>
      </c>
      <c r="AM37" s="616">
        <v>0</v>
      </c>
      <c r="AN37" s="616"/>
      <c r="AO37" s="616">
        <v>155901500</v>
      </c>
      <c r="AP37" s="616">
        <v>0</v>
      </c>
      <c r="AQ37" s="616">
        <v>4882637</v>
      </c>
      <c r="AR37" s="616">
        <v>9562971</v>
      </c>
      <c r="AS37" s="616">
        <v>0</v>
      </c>
      <c r="AT37" s="616">
        <v>9562971</v>
      </c>
      <c r="AU37" s="616">
        <v>0</v>
      </c>
      <c r="AV37" s="616"/>
      <c r="AW37" s="616">
        <v>4882637</v>
      </c>
      <c r="AX37" s="616">
        <v>0</v>
      </c>
      <c r="AY37" s="616">
        <v>6118240</v>
      </c>
      <c r="AZ37" s="616">
        <v>80935185</v>
      </c>
      <c r="BA37" s="616">
        <v>0</v>
      </c>
      <c r="BB37" s="616">
        <v>80935185</v>
      </c>
      <c r="BC37" s="616">
        <v>0</v>
      </c>
      <c r="BD37" s="616"/>
      <c r="BE37" s="616">
        <v>6118240</v>
      </c>
      <c r="BF37" s="616">
        <v>0</v>
      </c>
      <c r="BG37" s="616">
        <v>0</v>
      </c>
      <c r="BH37" s="616">
        <v>31975931</v>
      </c>
      <c r="BI37" s="616">
        <v>0</v>
      </c>
      <c r="BJ37" s="616">
        <v>31975931</v>
      </c>
      <c r="BK37" s="616">
        <v>0</v>
      </c>
      <c r="BL37" s="616"/>
      <c r="BM37" s="616">
        <v>0</v>
      </c>
      <c r="BN37" s="616">
        <v>0</v>
      </c>
      <c r="BO37" s="616">
        <v>63939232</v>
      </c>
      <c r="BP37" s="616">
        <v>2000000</v>
      </c>
      <c r="BQ37" s="616">
        <v>0</v>
      </c>
      <c r="BR37" s="616">
        <v>2000000</v>
      </c>
      <c r="BS37" s="616">
        <v>0</v>
      </c>
      <c r="BT37" s="616"/>
      <c r="BU37" s="616">
        <v>63939232</v>
      </c>
      <c r="BV37" s="616">
        <v>0</v>
      </c>
      <c r="BW37" s="616">
        <v>0</v>
      </c>
      <c r="BX37" s="616">
        <v>1314260</v>
      </c>
      <c r="BY37" s="616">
        <v>0</v>
      </c>
      <c r="BZ37" s="616">
        <v>1314260</v>
      </c>
      <c r="CA37" s="616">
        <v>0</v>
      </c>
      <c r="CB37" s="616"/>
      <c r="CC37" s="616">
        <v>0</v>
      </c>
      <c r="CD37" s="616">
        <v>0</v>
      </c>
      <c r="CE37" s="616">
        <v>0</v>
      </c>
      <c r="CF37" s="616">
        <v>63738564</v>
      </c>
      <c r="CG37" s="616">
        <v>0</v>
      </c>
      <c r="CH37" s="616">
        <v>63738564</v>
      </c>
      <c r="CI37" s="616">
        <v>0</v>
      </c>
      <c r="CJ37" s="616"/>
      <c r="CK37" s="616">
        <v>0</v>
      </c>
      <c r="CL37" s="616">
        <v>0</v>
      </c>
      <c r="CM37" s="616">
        <v>0</v>
      </c>
      <c r="CN37" s="616">
        <v>6575799</v>
      </c>
      <c r="CO37" s="616">
        <v>0</v>
      </c>
      <c r="CP37" s="616">
        <v>6575799</v>
      </c>
      <c r="CQ37" s="616">
        <v>0</v>
      </c>
      <c r="CR37" s="616"/>
      <c r="CS37" s="616">
        <v>0</v>
      </c>
      <c r="CT37" s="616">
        <v>0</v>
      </c>
      <c r="CU37" s="616">
        <v>0</v>
      </c>
      <c r="CV37" s="616">
        <v>462000</v>
      </c>
      <c r="CW37" s="616">
        <v>0</v>
      </c>
      <c r="CX37" s="616">
        <v>462000</v>
      </c>
      <c r="CY37" s="616">
        <v>0</v>
      </c>
      <c r="CZ37" s="616"/>
      <c r="DA37" s="616">
        <v>0</v>
      </c>
      <c r="DB37" s="616">
        <v>0</v>
      </c>
      <c r="DC37" s="616">
        <v>0</v>
      </c>
      <c r="DD37" s="616">
        <v>0</v>
      </c>
      <c r="DE37" s="616">
        <v>0</v>
      </c>
      <c r="DF37" s="616">
        <v>0</v>
      </c>
      <c r="DG37" s="616">
        <v>0</v>
      </c>
      <c r="DH37" s="616"/>
      <c r="DI37" s="616">
        <v>0</v>
      </c>
      <c r="DJ37" s="616">
        <v>0</v>
      </c>
      <c r="DK37" s="616">
        <v>0</v>
      </c>
      <c r="DL37" s="616">
        <v>0</v>
      </c>
      <c r="DM37" s="616">
        <v>0</v>
      </c>
      <c r="DN37" s="616">
        <v>0</v>
      </c>
      <c r="DO37" s="616">
        <v>0</v>
      </c>
      <c r="DP37" s="616"/>
      <c r="DQ37" s="616">
        <v>0</v>
      </c>
      <c r="DR37" s="616">
        <v>2399762602</v>
      </c>
      <c r="DS37" s="616">
        <v>0</v>
      </c>
      <c r="DT37" s="616">
        <v>0</v>
      </c>
      <c r="DU37" s="616">
        <v>0</v>
      </c>
      <c r="DV37" s="616">
        <v>0</v>
      </c>
      <c r="DW37" s="616">
        <v>0</v>
      </c>
      <c r="DX37" s="616"/>
      <c r="DY37" s="616">
        <v>-2399762602</v>
      </c>
      <c r="DZ37" s="616">
        <v>2399762602</v>
      </c>
      <c r="EA37" s="616">
        <v>3113309997</v>
      </c>
      <c r="EB37" s="616">
        <v>2575553369</v>
      </c>
      <c r="EC37" s="616">
        <v>0</v>
      </c>
      <c r="ED37" s="616">
        <v>2575553369</v>
      </c>
      <c r="EE37" s="616">
        <v>0</v>
      </c>
      <c r="EF37" s="616"/>
      <c r="EG37" s="616">
        <v>713547395</v>
      </c>
      <c r="EH37" s="614"/>
      <c r="EI37" s="614"/>
      <c r="EJ37" s="614"/>
      <c r="EK37" s="614"/>
      <c r="EL37" s="614"/>
      <c r="EM37" s="614"/>
      <c r="EN37" s="614"/>
      <c r="EO37" s="614"/>
      <c r="EP37" s="614"/>
      <c r="EQ37" s="614"/>
      <c r="ER37" s="614"/>
      <c r="ES37" s="614"/>
      <c r="ET37" s="614"/>
      <c r="EU37" s="614"/>
      <c r="EV37" s="614"/>
      <c r="EW37" s="614"/>
      <c r="EX37" s="614"/>
      <c r="EY37" s="614"/>
      <c r="EZ37" s="614"/>
      <c r="FA37" s="614"/>
    </row>
    <row r="38" spans="1:157" ht="15" customHeight="1" x14ac:dyDescent="0.25">
      <c r="A38" s="32" t="s">
        <v>339</v>
      </c>
      <c r="B38" s="606"/>
      <c r="C38" s="606"/>
      <c r="D38" s="606"/>
      <c r="E38" s="581"/>
      <c r="F38" s="551">
        <v>0</v>
      </c>
      <c r="G38" s="606"/>
      <c r="H38" s="551"/>
      <c r="I38" s="551"/>
      <c r="J38" s="606"/>
      <c r="K38" s="606"/>
      <c r="L38" s="606"/>
      <c r="M38" s="617"/>
      <c r="N38" s="551">
        <v>0</v>
      </c>
      <c r="O38" s="606"/>
      <c r="P38" s="551"/>
      <c r="Q38" s="551"/>
      <c r="R38" s="551"/>
      <c r="S38" s="606"/>
      <c r="T38" s="606"/>
      <c r="U38" s="581"/>
      <c r="V38" s="551">
        <v>0</v>
      </c>
      <c r="W38" s="606"/>
      <c r="X38" s="551"/>
      <c r="Y38" s="551"/>
      <c r="Z38" s="606"/>
      <c r="AA38" s="606"/>
      <c r="AB38" s="606"/>
      <c r="AC38" s="617"/>
      <c r="AD38" s="551">
        <v>0</v>
      </c>
      <c r="AE38" s="606"/>
      <c r="AF38" s="551"/>
      <c r="AG38" s="551"/>
      <c r="AH38" s="551"/>
      <c r="AI38" s="606"/>
      <c r="AJ38" s="606"/>
      <c r="AK38" s="617"/>
      <c r="AL38" s="551">
        <v>0</v>
      </c>
      <c r="AM38" s="606"/>
      <c r="AN38" s="551"/>
      <c r="AO38" s="551"/>
      <c r="AP38" s="606"/>
      <c r="AQ38" s="606"/>
      <c r="AR38" s="606"/>
      <c r="AS38" s="581"/>
      <c r="AT38" s="551">
        <v>0</v>
      </c>
      <c r="AU38" s="606"/>
      <c r="AV38" s="551"/>
      <c r="AW38" s="551"/>
      <c r="AX38" s="606"/>
      <c r="AY38" s="606"/>
      <c r="AZ38" s="606"/>
      <c r="BA38" s="581"/>
      <c r="BB38" s="551">
        <v>0</v>
      </c>
      <c r="BC38" s="606"/>
      <c r="BD38" s="551"/>
      <c r="BE38" s="551"/>
      <c r="BF38" s="606"/>
      <c r="BG38" s="606"/>
      <c r="BH38" s="606"/>
      <c r="BI38" s="581"/>
      <c r="BJ38" s="551">
        <v>0</v>
      </c>
      <c r="BK38" s="606"/>
      <c r="BL38" s="551"/>
      <c r="BM38" s="551"/>
      <c r="BN38" s="606"/>
      <c r="BO38" s="606"/>
      <c r="BP38" s="606"/>
      <c r="BQ38" s="581"/>
      <c r="BR38" s="551">
        <v>0</v>
      </c>
      <c r="BS38" s="606"/>
      <c r="BT38" s="551"/>
      <c r="BU38" s="551"/>
      <c r="BV38" s="606"/>
      <c r="BW38" s="606"/>
      <c r="BX38" s="606"/>
      <c r="BY38" s="581"/>
      <c r="BZ38" s="551">
        <v>0</v>
      </c>
      <c r="CA38" s="606"/>
      <c r="CB38" s="551"/>
      <c r="CC38" s="551"/>
      <c r="CD38" s="606"/>
      <c r="CE38" s="606"/>
      <c r="CF38" s="606"/>
      <c r="CG38" s="581"/>
      <c r="CH38" s="551">
        <v>0</v>
      </c>
      <c r="CI38" s="606"/>
      <c r="CJ38" s="551"/>
      <c r="CK38" s="551"/>
      <c r="CL38" s="551"/>
      <c r="CM38" s="606"/>
      <c r="CN38" s="606"/>
      <c r="CO38" s="581"/>
      <c r="CP38" s="551">
        <v>0</v>
      </c>
      <c r="CQ38" s="606"/>
      <c r="CR38" s="551"/>
      <c r="CS38" s="551"/>
      <c r="CT38" s="551"/>
      <c r="CU38" s="606"/>
      <c r="CV38" s="606"/>
      <c r="CW38" s="581"/>
      <c r="CX38" s="551">
        <v>0</v>
      </c>
      <c r="CY38" s="606"/>
      <c r="CZ38" s="551"/>
      <c r="DA38" s="551"/>
      <c r="DB38" s="551"/>
      <c r="DC38" s="606"/>
      <c r="DD38" s="606"/>
      <c r="DE38" s="581"/>
      <c r="DF38" s="551">
        <v>0</v>
      </c>
      <c r="DG38" s="606"/>
      <c r="DH38" s="551"/>
      <c r="DI38" s="551"/>
      <c r="DJ38" s="551"/>
      <c r="DK38" s="606"/>
      <c r="DL38" s="606"/>
      <c r="DM38" s="581"/>
      <c r="DN38" s="551">
        <v>0</v>
      </c>
      <c r="DO38" s="606"/>
      <c r="DP38" s="551"/>
      <c r="DQ38" s="551"/>
      <c r="DR38" s="551"/>
      <c r="DS38" s="606"/>
      <c r="DT38" s="606"/>
      <c r="DU38" s="581"/>
      <c r="DV38" s="551">
        <v>0</v>
      </c>
      <c r="DW38" s="606"/>
      <c r="DX38" s="551"/>
      <c r="DY38" s="551"/>
      <c r="DZ38" s="558"/>
      <c r="EA38" s="558"/>
      <c r="EB38" s="608"/>
      <c r="EC38" s="609"/>
      <c r="ED38" s="558"/>
      <c r="EE38" s="558"/>
      <c r="EF38" s="558"/>
      <c r="EG38" s="615"/>
    </row>
    <row r="39" spans="1:157" ht="15" hidden="1" customHeight="1" x14ac:dyDescent="0.25">
      <c r="A39" s="32" t="s">
        <v>425</v>
      </c>
      <c r="B39" s="606"/>
      <c r="C39" s="606"/>
      <c r="D39" s="606"/>
      <c r="E39" s="581"/>
      <c r="F39" s="551">
        <v>0</v>
      </c>
      <c r="G39" s="606"/>
      <c r="H39" s="551"/>
      <c r="I39" s="551"/>
      <c r="J39" s="606"/>
      <c r="K39" s="606"/>
      <c r="L39" s="606"/>
      <c r="M39" s="581"/>
      <c r="N39" s="551">
        <v>0</v>
      </c>
      <c r="O39" s="606"/>
      <c r="P39" s="551"/>
      <c r="Q39" s="551"/>
      <c r="R39" s="551"/>
      <c r="S39" s="606"/>
      <c r="T39" s="606"/>
      <c r="U39" s="581"/>
      <c r="V39" s="551">
        <v>0</v>
      </c>
      <c r="W39" s="606"/>
      <c r="X39" s="551"/>
      <c r="Y39" s="551"/>
      <c r="Z39" s="606"/>
      <c r="AA39" s="606"/>
      <c r="AB39" s="606"/>
      <c r="AC39" s="581"/>
      <c r="AD39" s="551">
        <v>0</v>
      </c>
      <c r="AE39" s="606"/>
      <c r="AF39" s="551"/>
      <c r="AG39" s="551"/>
      <c r="AH39" s="551"/>
      <c r="AI39" s="606"/>
      <c r="AJ39" s="606"/>
      <c r="AK39" s="581"/>
      <c r="AL39" s="551">
        <v>0</v>
      </c>
      <c r="AM39" s="606"/>
      <c r="AN39" s="551"/>
      <c r="AO39" s="551"/>
      <c r="AP39" s="606"/>
      <c r="AQ39" s="606"/>
      <c r="AR39" s="606"/>
      <c r="AS39" s="581"/>
      <c r="AT39" s="551">
        <v>0</v>
      </c>
      <c r="AU39" s="606"/>
      <c r="AV39" s="551"/>
      <c r="AW39" s="551"/>
      <c r="AX39" s="606"/>
      <c r="AY39" s="606"/>
      <c r="AZ39" s="606"/>
      <c r="BA39" s="581"/>
      <c r="BB39" s="551">
        <v>0</v>
      </c>
      <c r="BC39" s="606"/>
      <c r="BD39" s="551"/>
      <c r="BE39" s="551"/>
      <c r="BF39" s="606"/>
      <c r="BG39" s="606"/>
      <c r="BH39" s="606"/>
      <c r="BI39" s="581"/>
      <c r="BJ39" s="551">
        <v>0</v>
      </c>
      <c r="BK39" s="606"/>
      <c r="BL39" s="551"/>
      <c r="BM39" s="551"/>
      <c r="BN39" s="606"/>
      <c r="BO39" s="606"/>
      <c r="BP39" s="606"/>
      <c r="BQ39" s="581"/>
      <c r="BR39" s="551">
        <v>0</v>
      </c>
      <c r="BS39" s="606"/>
      <c r="BT39" s="551"/>
      <c r="BU39" s="551"/>
      <c r="BV39" s="606"/>
      <c r="BW39" s="606"/>
      <c r="BX39" s="606"/>
      <c r="BY39" s="581"/>
      <c r="BZ39" s="551">
        <v>0</v>
      </c>
      <c r="CA39" s="606"/>
      <c r="CB39" s="551"/>
      <c r="CC39" s="551"/>
      <c r="CD39" s="606"/>
      <c r="CE39" s="606"/>
      <c r="CF39" s="606"/>
      <c r="CG39" s="581"/>
      <c r="CH39" s="551">
        <v>0</v>
      </c>
      <c r="CI39" s="606"/>
      <c r="CJ39" s="551"/>
      <c r="CK39" s="551"/>
      <c r="CL39" s="551"/>
      <c r="CM39" s="606"/>
      <c r="CN39" s="606"/>
      <c r="CO39" s="581"/>
      <c r="CP39" s="551">
        <v>0</v>
      </c>
      <c r="CQ39" s="606"/>
      <c r="CR39" s="551"/>
      <c r="CS39" s="551"/>
      <c r="CT39" s="551"/>
      <c r="CU39" s="606"/>
      <c r="CV39" s="606"/>
      <c r="CW39" s="581"/>
      <c r="CX39" s="551">
        <v>0</v>
      </c>
      <c r="CY39" s="606"/>
      <c r="CZ39" s="551"/>
      <c r="DA39" s="551"/>
      <c r="DB39" s="551"/>
      <c r="DC39" s="606"/>
      <c r="DD39" s="606"/>
      <c r="DE39" s="581"/>
      <c r="DF39" s="551">
        <v>0</v>
      </c>
      <c r="DG39" s="606"/>
      <c r="DH39" s="551"/>
      <c r="DI39" s="551"/>
      <c r="DJ39" s="551"/>
      <c r="DK39" s="606"/>
      <c r="DL39" s="606"/>
      <c r="DM39" s="581"/>
      <c r="DN39" s="551">
        <v>0</v>
      </c>
      <c r="DO39" s="606"/>
      <c r="DP39" s="551"/>
      <c r="DQ39" s="551"/>
      <c r="DR39" s="551"/>
      <c r="DS39" s="606"/>
      <c r="DT39" s="606"/>
      <c r="DU39" s="581"/>
      <c r="DV39" s="551">
        <v>0</v>
      </c>
      <c r="DW39" s="606"/>
      <c r="DX39" s="551"/>
      <c r="DY39" s="551"/>
      <c r="DZ39" s="558"/>
      <c r="EA39" s="558"/>
      <c r="EB39" s="608"/>
      <c r="EC39" s="609"/>
      <c r="ED39" s="558"/>
      <c r="EE39" s="558"/>
      <c r="EF39" s="558"/>
      <c r="EG39" s="615"/>
    </row>
    <row r="40" spans="1:157" ht="15" hidden="1" customHeight="1" x14ac:dyDescent="0.25">
      <c r="A40" s="32" t="s">
        <v>337</v>
      </c>
      <c r="B40" s="606"/>
      <c r="C40" s="606"/>
      <c r="D40" s="606"/>
      <c r="E40" s="581"/>
      <c r="F40" s="551">
        <v>0</v>
      </c>
      <c r="G40" s="606"/>
      <c r="H40" s="551"/>
      <c r="I40" s="551"/>
      <c r="J40" s="606"/>
      <c r="K40" s="606"/>
      <c r="L40" s="606"/>
      <c r="M40" s="581"/>
      <c r="N40" s="551">
        <v>0</v>
      </c>
      <c r="O40" s="606"/>
      <c r="P40" s="551"/>
      <c r="Q40" s="551"/>
      <c r="R40" s="551"/>
      <c r="S40" s="606"/>
      <c r="T40" s="606"/>
      <c r="U40" s="581"/>
      <c r="V40" s="551">
        <v>0</v>
      </c>
      <c r="W40" s="606"/>
      <c r="X40" s="551"/>
      <c r="Y40" s="551"/>
      <c r="Z40" s="606"/>
      <c r="AA40" s="606"/>
      <c r="AB40" s="606"/>
      <c r="AC40" s="581"/>
      <c r="AD40" s="551">
        <v>0</v>
      </c>
      <c r="AE40" s="606"/>
      <c r="AF40" s="551"/>
      <c r="AG40" s="551"/>
      <c r="AH40" s="551"/>
      <c r="AI40" s="606"/>
      <c r="AJ40" s="606"/>
      <c r="AK40" s="581"/>
      <c r="AL40" s="551">
        <v>0</v>
      </c>
      <c r="AM40" s="606"/>
      <c r="AN40" s="551"/>
      <c r="AO40" s="551"/>
      <c r="AP40" s="606"/>
      <c r="AQ40" s="606"/>
      <c r="AR40" s="606"/>
      <c r="AS40" s="581"/>
      <c r="AT40" s="551">
        <v>0</v>
      </c>
      <c r="AU40" s="606"/>
      <c r="AV40" s="551"/>
      <c r="AW40" s="551"/>
      <c r="AX40" s="606"/>
      <c r="AY40" s="606"/>
      <c r="AZ40" s="606"/>
      <c r="BA40" s="581"/>
      <c r="BB40" s="551">
        <v>0</v>
      </c>
      <c r="BC40" s="606"/>
      <c r="BD40" s="551"/>
      <c r="BE40" s="551"/>
      <c r="BF40" s="606"/>
      <c r="BG40" s="606"/>
      <c r="BH40" s="606"/>
      <c r="BI40" s="581"/>
      <c r="BJ40" s="551">
        <v>0</v>
      </c>
      <c r="BK40" s="606"/>
      <c r="BL40" s="551"/>
      <c r="BM40" s="551"/>
      <c r="BN40" s="606"/>
      <c r="BO40" s="606"/>
      <c r="BP40" s="606"/>
      <c r="BQ40" s="581"/>
      <c r="BR40" s="551">
        <v>0</v>
      </c>
      <c r="BS40" s="606"/>
      <c r="BT40" s="551"/>
      <c r="BU40" s="551"/>
      <c r="BV40" s="606"/>
      <c r="BW40" s="606"/>
      <c r="BX40" s="606"/>
      <c r="BY40" s="581"/>
      <c r="BZ40" s="551">
        <v>0</v>
      </c>
      <c r="CA40" s="606"/>
      <c r="CB40" s="551"/>
      <c r="CC40" s="551"/>
      <c r="CD40" s="606"/>
      <c r="CE40" s="606"/>
      <c r="CF40" s="606"/>
      <c r="CG40" s="581"/>
      <c r="CH40" s="551">
        <v>0</v>
      </c>
      <c r="CI40" s="606"/>
      <c r="CJ40" s="551"/>
      <c r="CK40" s="551"/>
      <c r="CL40" s="551"/>
      <c r="CM40" s="606"/>
      <c r="CN40" s="606"/>
      <c r="CO40" s="581"/>
      <c r="CP40" s="551">
        <v>0</v>
      </c>
      <c r="CQ40" s="606"/>
      <c r="CR40" s="551"/>
      <c r="CS40" s="551"/>
      <c r="CT40" s="551"/>
      <c r="CU40" s="606"/>
      <c r="CV40" s="606"/>
      <c r="CW40" s="581"/>
      <c r="CX40" s="551">
        <v>0</v>
      </c>
      <c r="CY40" s="606"/>
      <c r="CZ40" s="551"/>
      <c r="DA40" s="551"/>
      <c r="DB40" s="551"/>
      <c r="DC40" s="606"/>
      <c r="DD40" s="606"/>
      <c r="DE40" s="581"/>
      <c r="DF40" s="551">
        <v>0</v>
      </c>
      <c r="DG40" s="606"/>
      <c r="DH40" s="551"/>
      <c r="DI40" s="551"/>
      <c r="DJ40" s="551"/>
      <c r="DK40" s="606"/>
      <c r="DL40" s="606"/>
      <c r="DM40" s="581"/>
      <c r="DN40" s="551">
        <v>0</v>
      </c>
      <c r="DO40" s="606"/>
      <c r="DP40" s="551"/>
      <c r="DQ40" s="551"/>
      <c r="DR40" s="551"/>
      <c r="DS40" s="606"/>
      <c r="DT40" s="606"/>
      <c r="DU40" s="581"/>
      <c r="DV40" s="551">
        <v>0</v>
      </c>
      <c r="DW40" s="606"/>
      <c r="DX40" s="551"/>
      <c r="DY40" s="551"/>
      <c r="DZ40" s="558"/>
      <c r="EA40" s="558"/>
      <c r="EB40" s="608"/>
      <c r="EC40" s="609"/>
      <c r="ED40" s="558"/>
      <c r="EE40" s="558"/>
      <c r="EF40" s="558"/>
      <c r="EG40" s="615"/>
    </row>
    <row r="41" spans="1:157" ht="15" hidden="1" customHeight="1" x14ac:dyDescent="0.25">
      <c r="A41" s="32" t="s">
        <v>338</v>
      </c>
      <c r="B41" s="606"/>
      <c r="C41" s="606"/>
      <c r="D41" s="606"/>
      <c r="E41" s="581"/>
      <c r="F41" s="551">
        <v>0</v>
      </c>
      <c r="G41" s="606"/>
      <c r="H41" s="551"/>
      <c r="I41" s="551"/>
      <c r="J41" s="606"/>
      <c r="K41" s="606"/>
      <c r="L41" s="606"/>
      <c r="M41" s="581"/>
      <c r="N41" s="551">
        <v>0</v>
      </c>
      <c r="O41" s="606"/>
      <c r="P41" s="551"/>
      <c r="Q41" s="551"/>
      <c r="R41" s="551"/>
      <c r="S41" s="606"/>
      <c r="T41" s="606"/>
      <c r="U41" s="581"/>
      <c r="V41" s="551">
        <v>0</v>
      </c>
      <c r="W41" s="606"/>
      <c r="X41" s="551"/>
      <c r="Y41" s="551"/>
      <c r="Z41" s="606"/>
      <c r="AA41" s="606"/>
      <c r="AB41" s="606"/>
      <c r="AC41" s="581"/>
      <c r="AD41" s="551">
        <v>0</v>
      </c>
      <c r="AE41" s="606"/>
      <c r="AF41" s="551"/>
      <c r="AG41" s="551"/>
      <c r="AH41" s="551"/>
      <c r="AI41" s="606"/>
      <c r="AJ41" s="606"/>
      <c r="AK41" s="581"/>
      <c r="AL41" s="551">
        <v>0</v>
      </c>
      <c r="AM41" s="606"/>
      <c r="AN41" s="551"/>
      <c r="AO41" s="551"/>
      <c r="AP41" s="606"/>
      <c r="AQ41" s="606"/>
      <c r="AR41" s="606"/>
      <c r="AS41" s="581"/>
      <c r="AT41" s="551">
        <v>0</v>
      </c>
      <c r="AU41" s="606"/>
      <c r="AV41" s="551"/>
      <c r="AW41" s="551"/>
      <c r="AX41" s="606"/>
      <c r="AY41" s="606"/>
      <c r="AZ41" s="606"/>
      <c r="BA41" s="581"/>
      <c r="BB41" s="551">
        <v>0</v>
      </c>
      <c r="BC41" s="606"/>
      <c r="BD41" s="551"/>
      <c r="BE41" s="551"/>
      <c r="BF41" s="606"/>
      <c r="BG41" s="606"/>
      <c r="BH41" s="606"/>
      <c r="BI41" s="581"/>
      <c r="BJ41" s="551">
        <v>0</v>
      </c>
      <c r="BK41" s="606"/>
      <c r="BL41" s="551"/>
      <c r="BM41" s="551"/>
      <c r="BN41" s="606"/>
      <c r="BO41" s="606"/>
      <c r="BP41" s="606"/>
      <c r="BQ41" s="581"/>
      <c r="BR41" s="551">
        <v>0</v>
      </c>
      <c r="BS41" s="606"/>
      <c r="BT41" s="551"/>
      <c r="BU41" s="551"/>
      <c r="BV41" s="606"/>
      <c r="BW41" s="606"/>
      <c r="BX41" s="606"/>
      <c r="BY41" s="581"/>
      <c r="BZ41" s="551">
        <v>0</v>
      </c>
      <c r="CA41" s="606"/>
      <c r="CB41" s="551"/>
      <c r="CC41" s="551"/>
      <c r="CD41" s="606"/>
      <c r="CE41" s="606"/>
      <c r="CF41" s="606"/>
      <c r="CG41" s="581"/>
      <c r="CH41" s="551">
        <v>0</v>
      </c>
      <c r="CI41" s="606"/>
      <c r="CJ41" s="551"/>
      <c r="CK41" s="551"/>
      <c r="CL41" s="551"/>
      <c r="CM41" s="606"/>
      <c r="CN41" s="606"/>
      <c r="CO41" s="581"/>
      <c r="CP41" s="551">
        <v>0</v>
      </c>
      <c r="CQ41" s="606"/>
      <c r="CR41" s="551"/>
      <c r="CS41" s="551"/>
      <c r="CT41" s="551"/>
      <c r="CU41" s="606"/>
      <c r="CV41" s="606"/>
      <c r="CW41" s="581"/>
      <c r="CX41" s="551">
        <v>0</v>
      </c>
      <c r="CY41" s="606"/>
      <c r="CZ41" s="551"/>
      <c r="DA41" s="551"/>
      <c r="DB41" s="551"/>
      <c r="DC41" s="606"/>
      <c r="DD41" s="606"/>
      <c r="DE41" s="581"/>
      <c r="DF41" s="551">
        <v>0</v>
      </c>
      <c r="DG41" s="606"/>
      <c r="DH41" s="551"/>
      <c r="DI41" s="551"/>
      <c r="DJ41" s="551"/>
      <c r="DK41" s="606"/>
      <c r="DL41" s="606"/>
      <c r="DM41" s="581"/>
      <c r="DN41" s="551">
        <v>0</v>
      </c>
      <c r="DO41" s="606"/>
      <c r="DP41" s="551"/>
      <c r="DQ41" s="551"/>
      <c r="DR41" s="551"/>
      <c r="DS41" s="606"/>
      <c r="DT41" s="606"/>
      <c r="DU41" s="581"/>
      <c r="DV41" s="551">
        <v>0</v>
      </c>
      <c r="DW41" s="606"/>
      <c r="DX41" s="551"/>
      <c r="DY41" s="551"/>
      <c r="DZ41" s="558"/>
      <c r="EA41" s="558"/>
      <c r="EB41" s="608"/>
      <c r="EC41" s="609"/>
      <c r="ED41" s="558"/>
      <c r="EE41" s="558"/>
      <c r="EF41" s="558"/>
      <c r="EG41" s="615"/>
    </row>
    <row r="42" spans="1:157" ht="15" hidden="1" customHeight="1" x14ac:dyDescent="0.25">
      <c r="A42" s="32" t="s">
        <v>340</v>
      </c>
      <c r="B42" s="606"/>
      <c r="C42" s="606"/>
      <c r="D42" s="606"/>
      <c r="E42" s="581"/>
      <c r="F42" s="551">
        <v>0</v>
      </c>
      <c r="G42" s="606"/>
      <c r="H42" s="551"/>
      <c r="I42" s="551"/>
      <c r="J42" s="606"/>
      <c r="K42" s="606"/>
      <c r="L42" s="606"/>
      <c r="M42" s="617"/>
      <c r="N42" s="551">
        <v>0</v>
      </c>
      <c r="O42" s="606"/>
      <c r="P42" s="551"/>
      <c r="Q42" s="551"/>
      <c r="R42" s="551"/>
      <c r="S42" s="606"/>
      <c r="T42" s="606"/>
      <c r="U42" s="581"/>
      <c r="V42" s="551">
        <v>0</v>
      </c>
      <c r="W42" s="606"/>
      <c r="X42" s="551"/>
      <c r="Y42" s="551"/>
      <c r="Z42" s="606"/>
      <c r="AA42" s="606"/>
      <c r="AB42" s="606"/>
      <c r="AC42" s="617"/>
      <c r="AD42" s="551">
        <v>0</v>
      </c>
      <c r="AE42" s="606"/>
      <c r="AF42" s="551"/>
      <c r="AG42" s="551"/>
      <c r="AH42" s="551"/>
      <c r="AI42" s="606"/>
      <c r="AJ42" s="606"/>
      <c r="AK42" s="617"/>
      <c r="AL42" s="551">
        <v>0</v>
      </c>
      <c r="AM42" s="606"/>
      <c r="AN42" s="551"/>
      <c r="AO42" s="551"/>
      <c r="AP42" s="606"/>
      <c r="AQ42" s="606"/>
      <c r="AR42" s="606"/>
      <c r="AS42" s="581"/>
      <c r="AT42" s="551">
        <v>0</v>
      </c>
      <c r="AU42" s="606"/>
      <c r="AV42" s="551"/>
      <c r="AW42" s="551"/>
      <c r="AX42" s="606"/>
      <c r="AY42" s="606"/>
      <c r="AZ42" s="606"/>
      <c r="BA42" s="581"/>
      <c r="BB42" s="551">
        <v>0</v>
      </c>
      <c r="BC42" s="606"/>
      <c r="BD42" s="551"/>
      <c r="BE42" s="551"/>
      <c r="BF42" s="606"/>
      <c r="BG42" s="606"/>
      <c r="BH42" s="606"/>
      <c r="BI42" s="581"/>
      <c r="BJ42" s="551">
        <v>0</v>
      </c>
      <c r="BK42" s="606"/>
      <c r="BL42" s="551"/>
      <c r="BM42" s="551"/>
      <c r="BN42" s="606"/>
      <c r="BO42" s="606"/>
      <c r="BP42" s="606"/>
      <c r="BQ42" s="581"/>
      <c r="BR42" s="551">
        <v>0</v>
      </c>
      <c r="BS42" s="606"/>
      <c r="BT42" s="551"/>
      <c r="BU42" s="551"/>
      <c r="BV42" s="606"/>
      <c r="BW42" s="606"/>
      <c r="BX42" s="606"/>
      <c r="BY42" s="581"/>
      <c r="BZ42" s="551">
        <v>0</v>
      </c>
      <c r="CA42" s="606"/>
      <c r="CB42" s="551"/>
      <c r="CC42" s="551"/>
      <c r="CD42" s="606"/>
      <c r="CE42" s="606"/>
      <c r="CF42" s="606"/>
      <c r="CG42" s="581"/>
      <c r="CH42" s="551">
        <v>0</v>
      </c>
      <c r="CI42" s="606"/>
      <c r="CJ42" s="551"/>
      <c r="CK42" s="551"/>
      <c r="CL42" s="551"/>
      <c r="CM42" s="606"/>
      <c r="CN42" s="606"/>
      <c r="CO42" s="581"/>
      <c r="CP42" s="551">
        <v>0</v>
      </c>
      <c r="CQ42" s="606"/>
      <c r="CR42" s="551"/>
      <c r="CS42" s="551"/>
      <c r="CT42" s="551"/>
      <c r="CU42" s="606"/>
      <c r="CV42" s="606"/>
      <c r="CW42" s="581"/>
      <c r="CX42" s="551">
        <v>0</v>
      </c>
      <c r="CY42" s="606"/>
      <c r="CZ42" s="551"/>
      <c r="DA42" s="551"/>
      <c r="DB42" s="551"/>
      <c r="DC42" s="606"/>
      <c r="DD42" s="606"/>
      <c r="DE42" s="581"/>
      <c r="DF42" s="551">
        <v>0</v>
      </c>
      <c r="DG42" s="606"/>
      <c r="DH42" s="551"/>
      <c r="DI42" s="551"/>
      <c r="DJ42" s="551"/>
      <c r="DK42" s="606"/>
      <c r="DL42" s="606"/>
      <c r="DM42" s="581"/>
      <c r="DN42" s="551">
        <v>0</v>
      </c>
      <c r="DO42" s="606"/>
      <c r="DP42" s="551"/>
      <c r="DQ42" s="551"/>
      <c r="DR42" s="551"/>
      <c r="DS42" s="606"/>
      <c r="DT42" s="606"/>
      <c r="DU42" s="581"/>
      <c r="DV42" s="551">
        <v>0</v>
      </c>
      <c r="DW42" s="606"/>
      <c r="DX42" s="551"/>
      <c r="DY42" s="551"/>
      <c r="DZ42" s="558"/>
      <c r="EA42" s="558"/>
      <c r="EB42" s="608"/>
      <c r="EC42" s="609"/>
      <c r="ED42" s="558"/>
      <c r="EE42" s="558"/>
      <c r="EF42" s="558"/>
      <c r="EG42" s="615"/>
    </row>
    <row r="43" spans="1:157" ht="15" hidden="1" customHeight="1" x14ac:dyDescent="0.25">
      <c r="A43" s="32" t="s">
        <v>341</v>
      </c>
      <c r="B43" s="606"/>
      <c r="C43" s="606"/>
      <c r="D43" s="606"/>
      <c r="E43" s="581"/>
      <c r="F43" s="551">
        <v>0</v>
      </c>
      <c r="G43" s="606"/>
      <c r="H43" s="551"/>
      <c r="I43" s="551"/>
      <c r="J43" s="606"/>
      <c r="K43" s="606"/>
      <c r="L43" s="606"/>
      <c r="M43" s="617"/>
      <c r="N43" s="551">
        <v>0</v>
      </c>
      <c r="O43" s="606"/>
      <c r="P43" s="551"/>
      <c r="Q43" s="551"/>
      <c r="R43" s="551"/>
      <c r="S43" s="606"/>
      <c r="T43" s="606"/>
      <c r="U43" s="581"/>
      <c r="V43" s="551">
        <v>0</v>
      </c>
      <c r="W43" s="606"/>
      <c r="X43" s="551"/>
      <c r="Y43" s="551"/>
      <c r="Z43" s="606"/>
      <c r="AA43" s="606"/>
      <c r="AB43" s="606"/>
      <c r="AC43" s="617"/>
      <c r="AD43" s="551">
        <v>0</v>
      </c>
      <c r="AE43" s="606"/>
      <c r="AF43" s="551"/>
      <c r="AG43" s="551"/>
      <c r="AH43" s="551"/>
      <c r="AI43" s="606"/>
      <c r="AJ43" s="606"/>
      <c r="AK43" s="617"/>
      <c r="AL43" s="551">
        <v>0</v>
      </c>
      <c r="AM43" s="606"/>
      <c r="AN43" s="551"/>
      <c r="AO43" s="551"/>
      <c r="AP43" s="606"/>
      <c r="AQ43" s="606"/>
      <c r="AR43" s="606"/>
      <c r="AS43" s="581"/>
      <c r="AT43" s="551">
        <v>0</v>
      </c>
      <c r="AU43" s="606"/>
      <c r="AV43" s="551"/>
      <c r="AW43" s="551"/>
      <c r="AX43" s="606"/>
      <c r="AY43" s="606"/>
      <c r="AZ43" s="606"/>
      <c r="BA43" s="581"/>
      <c r="BB43" s="551">
        <v>0</v>
      </c>
      <c r="BC43" s="606"/>
      <c r="BD43" s="551"/>
      <c r="BE43" s="551"/>
      <c r="BF43" s="606"/>
      <c r="BG43" s="606"/>
      <c r="BH43" s="606"/>
      <c r="BI43" s="581"/>
      <c r="BJ43" s="551">
        <v>0</v>
      </c>
      <c r="BK43" s="606"/>
      <c r="BL43" s="551"/>
      <c r="BM43" s="551"/>
      <c r="BN43" s="606"/>
      <c r="BO43" s="606"/>
      <c r="BP43" s="606"/>
      <c r="BQ43" s="581"/>
      <c r="BR43" s="551">
        <v>0</v>
      </c>
      <c r="BS43" s="606"/>
      <c r="BT43" s="551"/>
      <c r="BU43" s="551"/>
      <c r="BV43" s="606"/>
      <c r="BW43" s="606"/>
      <c r="BX43" s="606"/>
      <c r="BY43" s="581"/>
      <c r="BZ43" s="551">
        <v>0</v>
      </c>
      <c r="CA43" s="606"/>
      <c r="CB43" s="551"/>
      <c r="CC43" s="551"/>
      <c r="CD43" s="606"/>
      <c r="CE43" s="606"/>
      <c r="CF43" s="606"/>
      <c r="CG43" s="581"/>
      <c r="CH43" s="551">
        <v>0</v>
      </c>
      <c r="CI43" s="606"/>
      <c r="CJ43" s="551"/>
      <c r="CK43" s="551"/>
      <c r="CL43" s="551"/>
      <c r="CM43" s="606"/>
      <c r="CN43" s="606"/>
      <c r="CO43" s="581"/>
      <c r="CP43" s="551">
        <v>0</v>
      </c>
      <c r="CQ43" s="606"/>
      <c r="CR43" s="551"/>
      <c r="CS43" s="551"/>
      <c r="CT43" s="551"/>
      <c r="CU43" s="606"/>
      <c r="CV43" s="606"/>
      <c r="CW43" s="581"/>
      <c r="CX43" s="551">
        <v>0</v>
      </c>
      <c r="CY43" s="606"/>
      <c r="CZ43" s="551"/>
      <c r="DA43" s="551"/>
      <c r="DB43" s="551"/>
      <c r="DC43" s="606"/>
      <c r="DD43" s="606"/>
      <c r="DE43" s="581"/>
      <c r="DF43" s="551">
        <v>0</v>
      </c>
      <c r="DG43" s="606"/>
      <c r="DH43" s="551"/>
      <c r="DI43" s="551"/>
      <c r="DJ43" s="551"/>
      <c r="DK43" s="606"/>
      <c r="DL43" s="606"/>
      <c r="DM43" s="581"/>
      <c r="DN43" s="551">
        <v>0</v>
      </c>
      <c r="DO43" s="606"/>
      <c r="DP43" s="551"/>
      <c r="DQ43" s="551"/>
      <c r="DR43" s="551"/>
      <c r="DS43" s="606"/>
      <c r="DT43" s="606"/>
      <c r="DU43" s="581"/>
      <c r="DV43" s="551">
        <v>0</v>
      </c>
      <c r="DW43" s="606"/>
      <c r="DX43" s="551"/>
      <c r="DY43" s="551"/>
      <c r="DZ43" s="558"/>
      <c r="EA43" s="558"/>
      <c r="EB43" s="608"/>
      <c r="EC43" s="609"/>
      <c r="ED43" s="558"/>
      <c r="EE43" s="558"/>
      <c r="EF43" s="558"/>
      <c r="EG43" s="615"/>
    </row>
    <row r="44" spans="1:157" ht="15" hidden="1" customHeight="1" x14ac:dyDescent="0.25">
      <c r="A44" s="32" t="s">
        <v>342</v>
      </c>
      <c r="B44" s="606"/>
      <c r="C44" s="606"/>
      <c r="D44" s="606"/>
      <c r="E44" s="581"/>
      <c r="F44" s="551">
        <v>0</v>
      </c>
      <c r="G44" s="606"/>
      <c r="H44" s="551"/>
      <c r="I44" s="551"/>
      <c r="J44" s="606"/>
      <c r="K44" s="606"/>
      <c r="L44" s="606"/>
      <c r="M44" s="581"/>
      <c r="N44" s="551">
        <v>0</v>
      </c>
      <c r="O44" s="606"/>
      <c r="P44" s="551"/>
      <c r="Q44" s="551"/>
      <c r="R44" s="551"/>
      <c r="S44" s="606"/>
      <c r="T44" s="606"/>
      <c r="U44" s="581"/>
      <c r="V44" s="551">
        <v>0</v>
      </c>
      <c r="W44" s="606"/>
      <c r="X44" s="551"/>
      <c r="Y44" s="551"/>
      <c r="Z44" s="606"/>
      <c r="AA44" s="606"/>
      <c r="AB44" s="606"/>
      <c r="AC44" s="581"/>
      <c r="AD44" s="551">
        <v>0</v>
      </c>
      <c r="AE44" s="606"/>
      <c r="AF44" s="551"/>
      <c r="AG44" s="551"/>
      <c r="AH44" s="551"/>
      <c r="AI44" s="606"/>
      <c r="AJ44" s="606"/>
      <c r="AK44" s="581"/>
      <c r="AL44" s="551">
        <v>0</v>
      </c>
      <c r="AM44" s="606"/>
      <c r="AN44" s="551"/>
      <c r="AO44" s="551"/>
      <c r="AP44" s="606"/>
      <c r="AQ44" s="606"/>
      <c r="AR44" s="606"/>
      <c r="AS44" s="581"/>
      <c r="AT44" s="551">
        <v>0</v>
      </c>
      <c r="AU44" s="606"/>
      <c r="AV44" s="551"/>
      <c r="AW44" s="551"/>
      <c r="AX44" s="606"/>
      <c r="AY44" s="606"/>
      <c r="AZ44" s="606"/>
      <c r="BA44" s="581"/>
      <c r="BB44" s="551">
        <v>0</v>
      </c>
      <c r="BC44" s="606"/>
      <c r="BD44" s="551"/>
      <c r="BE44" s="551"/>
      <c r="BF44" s="606"/>
      <c r="BG44" s="606"/>
      <c r="BH44" s="606"/>
      <c r="BI44" s="581"/>
      <c r="BJ44" s="551">
        <v>0</v>
      </c>
      <c r="BK44" s="606"/>
      <c r="BL44" s="551"/>
      <c r="BM44" s="551"/>
      <c r="BN44" s="606"/>
      <c r="BO44" s="606"/>
      <c r="BP44" s="606"/>
      <c r="BQ44" s="581"/>
      <c r="BR44" s="551">
        <v>0</v>
      </c>
      <c r="BS44" s="606"/>
      <c r="BT44" s="551"/>
      <c r="BU44" s="551"/>
      <c r="BV44" s="606"/>
      <c r="BW44" s="606"/>
      <c r="BX44" s="606"/>
      <c r="BY44" s="581"/>
      <c r="BZ44" s="551">
        <v>0</v>
      </c>
      <c r="CA44" s="606"/>
      <c r="CB44" s="551"/>
      <c r="CC44" s="551"/>
      <c r="CD44" s="606"/>
      <c r="CE44" s="606"/>
      <c r="CF44" s="606"/>
      <c r="CG44" s="581"/>
      <c r="CH44" s="551">
        <v>0</v>
      </c>
      <c r="CI44" s="606"/>
      <c r="CJ44" s="551"/>
      <c r="CK44" s="551"/>
      <c r="CL44" s="551"/>
      <c r="CM44" s="606"/>
      <c r="CN44" s="606"/>
      <c r="CO44" s="581"/>
      <c r="CP44" s="551">
        <v>0</v>
      </c>
      <c r="CQ44" s="606"/>
      <c r="CR44" s="551"/>
      <c r="CS44" s="551"/>
      <c r="CT44" s="551"/>
      <c r="CU44" s="606"/>
      <c r="CV44" s="606"/>
      <c r="CW44" s="581"/>
      <c r="CX44" s="551">
        <v>0</v>
      </c>
      <c r="CY44" s="606"/>
      <c r="CZ44" s="551"/>
      <c r="DA44" s="551"/>
      <c r="DB44" s="551"/>
      <c r="DC44" s="606"/>
      <c r="DD44" s="606"/>
      <c r="DE44" s="581"/>
      <c r="DF44" s="551">
        <v>0</v>
      </c>
      <c r="DG44" s="606"/>
      <c r="DH44" s="551"/>
      <c r="DI44" s="551"/>
      <c r="DJ44" s="551"/>
      <c r="DK44" s="606"/>
      <c r="DL44" s="606"/>
      <c r="DM44" s="581"/>
      <c r="DN44" s="551">
        <v>0</v>
      </c>
      <c r="DO44" s="606"/>
      <c r="DP44" s="551"/>
      <c r="DQ44" s="551"/>
      <c r="DR44" s="551"/>
      <c r="DS44" s="606"/>
      <c r="DT44" s="606"/>
      <c r="DU44" s="581"/>
      <c r="DV44" s="551">
        <v>0</v>
      </c>
      <c r="DW44" s="606"/>
      <c r="DX44" s="551"/>
      <c r="DY44" s="551"/>
      <c r="DZ44" s="558"/>
      <c r="EA44" s="558"/>
      <c r="EB44" s="608"/>
      <c r="EC44" s="609"/>
      <c r="ED44" s="558"/>
      <c r="EE44" s="558"/>
      <c r="EF44" s="558"/>
      <c r="EG44" s="615"/>
    </row>
    <row r="45" spans="1:157" ht="15" customHeight="1" x14ac:dyDescent="0.25">
      <c r="A45" s="32" t="s">
        <v>606</v>
      </c>
      <c r="B45" s="606"/>
      <c r="C45" s="606"/>
      <c r="D45" s="606"/>
      <c r="E45" s="581"/>
      <c r="F45" s="551">
        <v>0</v>
      </c>
      <c r="G45" s="606"/>
      <c r="H45" s="551"/>
      <c r="I45" s="551"/>
      <c r="J45" s="606"/>
      <c r="K45" s="606"/>
      <c r="L45" s="606"/>
      <c r="M45" s="581"/>
      <c r="N45" s="551">
        <v>0</v>
      </c>
      <c r="O45" s="606"/>
      <c r="P45" s="551"/>
      <c r="Q45" s="551"/>
      <c r="R45" s="551"/>
      <c r="S45" s="606"/>
      <c r="T45" s="606"/>
      <c r="U45" s="581"/>
      <c r="V45" s="551">
        <v>0</v>
      </c>
      <c r="W45" s="606"/>
      <c r="X45" s="551"/>
      <c r="Y45" s="551"/>
      <c r="Z45" s="606"/>
      <c r="AA45" s="606"/>
      <c r="AB45" s="606"/>
      <c r="AC45" s="581"/>
      <c r="AD45" s="551">
        <v>0</v>
      </c>
      <c r="AE45" s="606"/>
      <c r="AF45" s="551"/>
      <c r="AG45" s="551"/>
      <c r="AH45" s="551"/>
      <c r="AI45" s="606"/>
      <c r="AJ45" s="606"/>
      <c r="AK45" s="581"/>
      <c r="AL45" s="551">
        <v>0</v>
      </c>
      <c r="AM45" s="606"/>
      <c r="AN45" s="551"/>
      <c r="AO45" s="551"/>
      <c r="AP45" s="606"/>
      <c r="AQ45" s="606"/>
      <c r="AR45" s="606"/>
      <c r="AS45" s="581"/>
      <c r="AT45" s="551">
        <v>0</v>
      </c>
      <c r="AU45" s="606"/>
      <c r="AV45" s="551"/>
      <c r="AW45" s="551"/>
      <c r="AX45" s="606"/>
      <c r="AY45" s="606"/>
      <c r="AZ45" s="606"/>
      <c r="BA45" s="581"/>
      <c r="BB45" s="551">
        <v>0</v>
      </c>
      <c r="BC45" s="606"/>
      <c r="BD45" s="551"/>
      <c r="BE45" s="551"/>
      <c r="BF45" s="606"/>
      <c r="BG45" s="606"/>
      <c r="BH45" s="606"/>
      <c r="BI45" s="581"/>
      <c r="BJ45" s="551">
        <v>0</v>
      </c>
      <c r="BK45" s="606"/>
      <c r="BL45" s="551"/>
      <c r="BM45" s="551"/>
      <c r="BN45" s="606"/>
      <c r="BO45" s="606"/>
      <c r="BP45" s="606"/>
      <c r="BQ45" s="581"/>
      <c r="BR45" s="551">
        <v>0</v>
      </c>
      <c r="BS45" s="606"/>
      <c r="BT45" s="551"/>
      <c r="BU45" s="551"/>
      <c r="BV45" s="606"/>
      <c r="BW45" s="606"/>
      <c r="BX45" s="606"/>
      <c r="BY45" s="581"/>
      <c r="BZ45" s="551">
        <v>0</v>
      </c>
      <c r="CA45" s="606"/>
      <c r="CB45" s="551"/>
      <c r="CC45" s="551"/>
      <c r="CD45" s="606"/>
      <c r="CE45" s="606"/>
      <c r="CF45" s="606"/>
      <c r="CG45" s="581"/>
      <c r="CH45" s="551">
        <v>0</v>
      </c>
      <c r="CI45" s="606"/>
      <c r="CJ45" s="551"/>
      <c r="CK45" s="551"/>
      <c r="CL45" s="551"/>
      <c r="CM45" s="606"/>
      <c r="CN45" s="606"/>
      <c r="CO45" s="581"/>
      <c r="CP45" s="551">
        <v>0</v>
      </c>
      <c r="CQ45" s="606"/>
      <c r="CR45" s="551"/>
      <c r="CS45" s="551"/>
      <c r="CT45" s="551"/>
      <c r="CU45" s="606"/>
      <c r="CV45" s="606"/>
      <c r="CW45" s="581"/>
      <c r="CX45" s="551">
        <v>0</v>
      </c>
      <c r="CY45" s="606"/>
      <c r="CZ45" s="551"/>
      <c r="DA45" s="551"/>
      <c r="DB45" s="551"/>
      <c r="DC45" s="606"/>
      <c r="DD45" s="606"/>
      <c r="DE45" s="581"/>
      <c r="DF45" s="551">
        <v>0</v>
      </c>
      <c r="DG45" s="606"/>
      <c r="DH45" s="551"/>
      <c r="DI45" s="551"/>
      <c r="DJ45" s="551"/>
      <c r="DK45" s="606"/>
      <c r="DL45" s="606"/>
      <c r="DM45" s="581"/>
      <c r="DN45" s="551">
        <v>0</v>
      </c>
      <c r="DO45" s="606"/>
      <c r="DP45" s="551"/>
      <c r="DQ45" s="551"/>
      <c r="DR45" s="551"/>
      <c r="DS45" s="606"/>
      <c r="DT45" s="606"/>
      <c r="DU45" s="581"/>
      <c r="DV45" s="551">
        <v>0</v>
      </c>
      <c r="DW45" s="606"/>
      <c r="DX45" s="551"/>
      <c r="DY45" s="551"/>
      <c r="DZ45" s="558"/>
      <c r="EA45" s="558"/>
      <c r="EB45" s="608"/>
      <c r="EC45" s="609"/>
      <c r="ED45" s="558"/>
      <c r="EE45" s="558"/>
      <c r="EF45" s="558"/>
      <c r="EG45" s="615"/>
    </row>
    <row r="46" spans="1:157" ht="15" customHeight="1" x14ac:dyDescent="0.25">
      <c r="A46" s="32" t="s">
        <v>533</v>
      </c>
      <c r="B46" s="606"/>
      <c r="C46" s="606"/>
      <c r="D46" s="606"/>
      <c r="E46" s="581"/>
      <c r="F46" s="551">
        <v>0</v>
      </c>
      <c r="G46" s="606"/>
      <c r="H46" s="551"/>
      <c r="I46" s="574">
        <v>0</v>
      </c>
      <c r="J46" s="606"/>
      <c r="K46" s="606"/>
      <c r="L46" s="606"/>
      <c r="M46" s="617"/>
      <c r="N46" s="551">
        <v>0</v>
      </c>
      <c r="O46" s="606"/>
      <c r="P46" s="551"/>
      <c r="Q46" s="574">
        <v>0</v>
      </c>
      <c r="R46" s="551"/>
      <c r="S46" s="606"/>
      <c r="T46" s="606"/>
      <c r="U46" s="581"/>
      <c r="V46" s="551">
        <v>0</v>
      </c>
      <c r="W46" s="606"/>
      <c r="X46" s="551"/>
      <c r="Y46" s="574">
        <v>0</v>
      </c>
      <c r="Z46" s="606"/>
      <c r="AA46" s="606"/>
      <c r="AB46" s="606"/>
      <c r="AC46" s="617"/>
      <c r="AD46" s="551">
        <v>0</v>
      </c>
      <c r="AE46" s="606"/>
      <c r="AF46" s="551"/>
      <c r="AG46" s="574">
        <v>0</v>
      </c>
      <c r="AH46" s="551"/>
      <c r="AI46" s="606"/>
      <c r="AJ46" s="606"/>
      <c r="AK46" s="617"/>
      <c r="AL46" s="551">
        <v>0</v>
      </c>
      <c r="AM46" s="606"/>
      <c r="AN46" s="551"/>
      <c r="AO46" s="574">
        <v>0</v>
      </c>
      <c r="AP46" s="606"/>
      <c r="AQ46" s="606"/>
      <c r="AR46" s="606"/>
      <c r="AS46" s="581"/>
      <c r="AT46" s="551">
        <v>0</v>
      </c>
      <c r="AU46" s="606"/>
      <c r="AV46" s="551"/>
      <c r="AW46" s="551">
        <v>0</v>
      </c>
      <c r="AX46" s="606"/>
      <c r="AY46" s="606"/>
      <c r="AZ46" s="606"/>
      <c r="BA46" s="581"/>
      <c r="BB46" s="551">
        <v>0</v>
      </c>
      <c r="BC46" s="606"/>
      <c r="BD46" s="551"/>
      <c r="BE46" s="574">
        <v>0</v>
      </c>
      <c r="BF46" s="606"/>
      <c r="BG46" s="606"/>
      <c r="BH46" s="606"/>
      <c r="BI46" s="581"/>
      <c r="BJ46" s="551">
        <v>0</v>
      </c>
      <c r="BK46" s="606"/>
      <c r="BL46" s="551"/>
      <c r="BM46" s="574">
        <v>0</v>
      </c>
      <c r="BN46" s="606"/>
      <c r="BO46" s="606"/>
      <c r="BP46" s="606"/>
      <c r="BQ46" s="581"/>
      <c r="BR46" s="551">
        <v>0</v>
      </c>
      <c r="BS46" s="606"/>
      <c r="BT46" s="551"/>
      <c r="BU46" s="574">
        <v>0</v>
      </c>
      <c r="BV46" s="606"/>
      <c r="BW46" s="606"/>
      <c r="BX46" s="606"/>
      <c r="BY46" s="581"/>
      <c r="BZ46" s="551">
        <v>0</v>
      </c>
      <c r="CA46" s="606"/>
      <c r="CB46" s="551"/>
      <c r="CC46" s="574">
        <v>0</v>
      </c>
      <c r="CD46" s="606"/>
      <c r="CE46" s="606"/>
      <c r="CF46" s="606"/>
      <c r="CG46" s="581"/>
      <c r="CH46" s="551">
        <v>0</v>
      </c>
      <c r="CI46" s="606"/>
      <c r="CJ46" s="551"/>
      <c r="CK46" s="574">
        <v>0</v>
      </c>
      <c r="CL46" s="551"/>
      <c r="CM46" s="606"/>
      <c r="CN46" s="606"/>
      <c r="CO46" s="581"/>
      <c r="CP46" s="551">
        <v>0</v>
      </c>
      <c r="CQ46" s="606"/>
      <c r="CR46" s="551"/>
      <c r="CS46" s="574">
        <v>0</v>
      </c>
      <c r="CT46" s="551"/>
      <c r="CU46" s="606"/>
      <c r="CV46" s="606"/>
      <c r="CW46" s="581"/>
      <c r="CX46" s="551">
        <v>0</v>
      </c>
      <c r="CY46" s="606"/>
      <c r="CZ46" s="551"/>
      <c r="DA46" s="574">
        <v>0</v>
      </c>
      <c r="DB46" s="551"/>
      <c r="DC46" s="606"/>
      <c r="DD46" s="606"/>
      <c r="DE46" s="581"/>
      <c r="DF46" s="551">
        <v>0</v>
      </c>
      <c r="DG46" s="606"/>
      <c r="DH46" s="551"/>
      <c r="DI46" s="574">
        <v>0</v>
      </c>
      <c r="DJ46" s="551"/>
      <c r="DK46" s="606"/>
      <c r="DL46" s="606"/>
      <c r="DM46" s="581"/>
      <c r="DN46" s="551">
        <v>0</v>
      </c>
      <c r="DO46" s="606"/>
      <c r="DP46" s="551"/>
      <c r="DQ46" s="574">
        <v>0</v>
      </c>
      <c r="DR46" s="551"/>
      <c r="DS46" s="606"/>
      <c r="DT46" s="606"/>
      <c r="DU46" s="581"/>
      <c r="DV46" s="551">
        <v>0</v>
      </c>
      <c r="DW46" s="606"/>
      <c r="DX46" s="551"/>
      <c r="DY46" s="574">
        <v>0</v>
      </c>
      <c r="DZ46" s="608">
        <v>0</v>
      </c>
      <c r="EA46" s="608">
        <v>0</v>
      </c>
      <c r="EB46" s="608">
        <v>0</v>
      </c>
      <c r="EC46" s="609">
        <v>0</v>
      </c>
      <c r="ED46" s="558">
        <v>0</v>
      </c>
      <c r="EE46" s="608">
        <v>0</v>
      </c>
      <c r="EF46" s="558"/>
      <c r="EG46" s="598">
        <v>0</v>
      </c>
    </row>
    <row r="47" spans="1:157" ht="15" customHeight="1" x14ac:dyDescent="0.25">
      <c r="A47" s="32" t="s">
        <v>534</v>
      </c>
      <c r="B47" s="606"/>
      <c r="C47" s="606"/>
      <c r="D47" s="606"/>
      <c r="E47" s="581"/>
      <c r="F47" s="551">
        <v>0</v>
      </c>
      <c r="G47" s="606"/>
      <c r="H47" s="551"/>
      <c r="I47" s="574">
        <v>0</v>
      </c>
      <c r="J47" s="606"/>
      <c r="K47" s="606"/>
      <c r="L47" s="606"/>
      <c r="M47" s="617"/>
      <c r="N47" s="551">
        <v>0</v>
      </c>
      <c r="O47" s="606"/>
      <c r="P47" s="551"/>
      <c r="Q47" s="574">
        <v>0</v>
      </c>
      <c r="R47" s="551"/>
      <c r="S47" s="606"/>
      <c r="T47" s="606"/>
      <c r="U47" s="581"/>
      <c r="V47" s="551">
        <v>0</v>
      </c>
      <c r="W47" s="606"/>
      <c r="X47" s="551"/>
      <c r="Y47" s="574">
        <v>0</v>
      </c>
      <c r="Z47" s="606"/>
      <c r="AA47" s="606"/>
      <c r="AB47" s="606"/>
      <c r="AC47" s="617"/>
      <c r="AD47" s="551">
        <v>0</v>
      </c>
      <c r="AE47" s="606"/>
      <c r="AF47" s="551"/>
      <c r="AG47" s="574">
        <v>0</v>
      </c>
      <c r="AH47" s="551"/>
      <c r="AI47" s="606"/>
      <c r="AJ47" s="606"/>
      <c r="AK47" s="617"/>
      <c r="AL47" s="551">
        <v>0</v>
      </c>
      <c r="AM47" s="606"/>
      <c r="AN47" s="551"/>
      <c r="AO47" s="574">
        <v>0</v>
      </c>
      <c r="AP47" s="606"/>
      <c r="AQ47" s="606"/>
      <c r="AR47" s="606"/>
      <c r="AS47" s="581"/>
      <c r="AT47" s="551">
        <v>0</v>
      </c>
      <c r="AU47" s="606"/>
      <c r="AV47" s="551"/>
      <c r="AW47" s="551">
        <v>0</v>
      </c>
      <c r="AX47" s="606"/>
      <c r="AY47" s="606"/>
      <c r="AZ47" s="606"/>
      <c r="BA47" s="581"/>
      <c r="BB47" s="551">
        <v>0</v>
      </c>
      <c r="BC47" s="606"/>
      <c r="BD47" s="551"/>
      <c r="BE47" s="574">
        <v>0</v>
      </c>
      <c r="BF47" s="606"/>
      <c r="BG47" s="606"/>
      <c r="BH47" s="606"/>
      <c r="BI47" s="581"/>
      <c r="BJ47" s="551">
        <v>0</v>
      </c>
      <c r="BK47" s="606"/>
      <c r="BL47" s="551"/>
      <c r="BM47" s="574">
        <v>0</v>
      </c>
      <c r="BN47" s="606"/>
      <c r="BO47" s="606"/>
      <c r="BP47" s="606"/>
      <c r="BQ47" s="581"/>
      <c r="BR47" s="551">
        <v>0</v>
      </c>
      <c r="BS47" s="606"/>
      <c r="BT47" s="551"/>
      <c r="BU47" s="574">
        <v>0</v>
      </c>
      <c r="BV47" s="606"/>
      <c r="BW47" s="606"/>
      <c r="BX47" s="606"/>
      <c r="BY47" s="581"/>
      <c r="BZ47" s="551">
        <v>0</v>
      </c>
      <c r="CA47" s="606"/>
      <c r="CB47" s="551"/>
      <c r="CC47" s="574">
        <v>0</v>
      </c>
      <c r="CD47" s="606"/>
      <c r="CE47" s="606"/>
      <c r="CF47" s="606"/>
      <c r="CG47" s="581"/>
      <c r="CH47" s="551">
        <v>0</v>
      </c>
      <c r="CI47" s="606"/>
      <c r="CJ47" s="551"/>
      <c r="CK47" s="574">
        <v>0</v>
      </c>
      <c r="CL47" s="551"/>
      <c r="CM47" s="606"/>
      <c r="CN47" s="606"/>
      <c r="CO47" s="581"/>
      <c r="CP47" s="551">
        <v>0</v>
      </c>
      <c r="CQ47" s="606"/>
      <c r="CR47" s="551"/>
      <c r="CS47" s="574">
        <v>0</v>
      </c>
      <c r="CT47" s="551"/>
      <c r="CU47" s="606"/>
      <c r="CV47" s="606"/>
      <c r="CW47" s="581"/>
      <c r="CX47" s="551">
        <v>0</v>
      </c>
      <c r="CY47" s="606"/>
      <c r="CZ47" s="551"/>
      <c r="DA47" s="574">
        <v>0</v>
      </c>
      <c r="DB47" s="551"/>
      <c r="DC47" s="606"/>
      <c r="DD47" s="606"/>
      <c r="DE47" s="581"/>
      <c r="DF47" s="551">
        <v>0</v>
      </c>
      <c r="DG47" s="606"/>
      <c r="DH47" s="551"/>
      <c r="DI47" s="574">
        <v>0</v>
      </c>
      <c r="DJ47" s="551"/>
      <c r="DK47" s="606"/>
      <c r="DL47" s="606"/>
      <c r="DM47" s="581"/>
      <c r="DN47" s="551">
        <v>0</v>
      </c>
      <c r="DO47" s="606"/>
      <c r="DP47" s="551"/>
      <c r="DQ47" s="574">
        <v>0</v>
      </c>
      <c r="DR47" s="551"/>
      <c r="DS47" s="606"/>
      <c r="DT47" s="606"/>
      <c r="DU47" s="581"/>
      <c r="DV47" s="551">
        <v>0</v>
      </c>
      <c r="DW47" s="606"/>
      <c r="DX47" s="551"/>
      <c r="DY47" s="574">
        <v>0</v>
      </c>
      <c r="DZ47" s="608">
        <v>0</v>
      </c>
      <c r="EA47" s="608">
        <v>0</v>
      </c>
      <c r="EB47" s="608">
        <v>0</v>
      </c>
      <c r="EC47" s="609">
        <v>0</v>
      </c>
      <c r="ED47" s="558">
        <v>0</v>
      </c>
      <c r="EE47" s="608">
        <v>0</v>
      </c>
      <c r="EF47" s="558"/>
      <c r="EG47" s="598">
        <v>0</v>
      </c>
    </row>
    <row r="48" spans="1:157" ht="15" customHeight="1" x14ac:dyDescent="0.25">
      <c r="A48" s="32" t="s">
        <v>535</v>
      </c>
      <c r="B48" s="606"/>
      <c r="C48" s="606"/>
      <c r="D48" s="606"/>
      <c r="E48" s="581"/>
      <c r="F48" s="551">
        <v>0</v>
      </c>
      <c r="G48" s="606"/>
      <c r="H48" s="551"/>
      <c r="I48" s="574">
        <v>0</v>
      </c>
      <c r="J48" s="606"/>
      <c r="K48" s="606"/>
      <c r="L48" s="606"/>
      <c r="M48" s="581"/>
      <c r="N48" s="551">
        <v>0</v>
      </c>
      <c r="O48" s="606"/>
      <c r="P48" s="551"/>
      <c r="Q48" s="574">
        <v>0</v>
      </c>
      <c r="R48" s="551"/>
      <c r="S48" s="606"/>
      <c r="T48" s="606"/>
      <c r="U48" s="581"/>
      <c r="V48" s="551">
        <v>0</v>
      </c>
      <c r="W48" s="606"/>
      <c r="X48" s="551"/>
      <c r="Y48" s="574">
        <v>0</v>
      </c>
      <c r="Z48" s="606"/>
      <c r="AA48" s="606"/>
      <c r="AB48" s="606"/>
      <c r="AC48" s="581"/>
      <c r="AD48" s="551">
        <v>0</v>
      </c>
      <c r="AE48" s="606"/>
      <c r="AF48" s="551"/>
      <c r="AG48" s="574">
        <v>0</v>
      </c>
      <c r="AH48" s="551"/>
      <c r="AI48" s="606"/>
      <c r="AJ48" s="606"/>
      <c r="AK48" s="581"/>
      <c r="AL48" s="551">
        <v>0</v>
      </c>
      <c r="AM48" s="606"/>
      <c r="AN48" s="551"/>
      <c r="AO48" s="574">
        <v>0</v>
      </c>
      <c r="AP48" s="606"/>
      <c r="AQ48" s="606"/>
      <c r="AR48" s="606"/>
      <c r="AS48" s="581"/>
      <c r="AT48" s="551">
        <v>0</v>
      </c>
      <c r="AU48" s="606"/>
      <c r="AV48" s="551"/>
      <c r="AW48" s="551">
        <v>0</v>
      </c>
      <c r="AX48" s="606"/>
      <c r="AY48" s="606"/>
      <c r="AZ48" s="606"/>
      <c r="BA48" s="581"/>
      <c r="BB48" s="551">
        <v>0</v>
      </c>
      <c r="BC48" s="606"/>
      <c r="BD48" s="551"/>
      <c r="BE48" s="574">
        <v>0</v>
      </c>
      <c r="BF48" s="606"/>
      <c r="BG48" s="606"/>
      <c r="BH48" s="606"/>
      <c r="BI48" s="581"/>
      <c r="BJ48" s="551">
        <v>0</v>
      </c>
      <c r="BK48" s="606"/>
      <c r="BL48" s="551"/>
      <c r="BM48" s="574">
        <v>0</v>
      </c>
      <c r="BN48" s="606"/>
      <c r="BO48" s="606"/>
      <c r="BP48" s="606"/>
      <c r="BQ48" s="581"/>
      <c r="BR48" s="551">
        <v>0</v>
      </c>
      <c r="BS48" s="606"/>
      <c r="BT48" s="551"/>
      <c r="BU48" s="574">
        <v>0</v>
      </c>
      <c r="BV48" s="606"/>
      <c r="BW48" s="606"/>
      <c r="BX48" s="606"/>
      <c r="BY48" s="581"/>
      <c r="BZ48" s="551">
        <v>0</v>
      </c>
      <c r="CA48" s="606"/>
      <c r="CB48" s="551"/>
      <c r="CC48" s="574">
        <v>0</v>
      </c>
      <c r="CD48" s="606"/>
      <c r="CE48" s="606"/>
      <c r="CF48" s="606"/>
      <c r="CG48" s="581"/>
      <c r="CH48" s="551">
        <v>0</v>
      </c>
      <c r="CI48" s="606"/>
      <c r="CJ48" s="551"/>
      <c r="CK48" s="574">
        <v>0</v>
      </c>
      <c r="CL48" s="551"/>
      <c r="CM48" s="606"/>
      <c r="CN48" s="606"/>
      <c r="CO48" s="581"/>
      <c r="CP48" s="551">
        <v>0</v>
      </c>
      <c r="CQ48" s="606"/>
      <c r="CR48" s="551"/>
      <c r="CS48" s="574">
        <v>0</v>
      </c>
      <c r="CT48" s="551"/>
      <c r="CU48" s="606"/>
      <c r="CV48" s="606"/>
      <c r="CW48" s="581"/>
      <c r="CX48" s="551">
        <v>0</v>
      </c>
      <c r="CY48" s="606"/>
      <c r="CZ48" s="551"/>
      <c r="DA48" s="574">
        <v>0</v>
      </c>
      <c r="DB48" s="551"/>
      <c r="DC48" s="606"/>
      <c r="DD48" s="606"/>
      <c r="DE48" s="581"/>
      <c r="DF48" s="551">
        <v>0</v>
      </c>
      <c r="DG48" s="606"/>
      <c r="DH48" s="551"/>
      <c r="DI48" s="574">
        <v>0</v>
      </c>
      <c r="DJ48" s="551"/>
      <c r="DK48" s="606"/>
      <c r="DL48" s="606"/>
      <c r="DM48" s="581"/>
      <c r="DN48" s="551">
        <v>0</v>
      </c>
      <c r="DO48" s="606"/>
      <c r="DP48" s="551"/>
      <c r="DQ48" s="574">
        <v>0</v>
      </c>
      <c r="DR48" s="551"/>
      <c r="DS48" s="606"/>
      <c r="DT48" s="606"/>
      <c r="DU48" s="581"/>
      <c r="DV48" s="551">
        <v>0</v>
      </c>
      <c r="DW48" s="606"/>
      <c r="DX48" s="551"/>
      <c r="DY48" s="574">
        <v>0</v>
      </c>
      <c r="DZ48" s="608">
        <v>0</v>
      </c>
      <c r="EA48" s="608">
        <v>0</v>
      </c>
      <c r="EB48" s="608">
        <v>0</v>
      </c>
      <c r="EC48" s="609">
        <v>0</v>
      </c>
      <c r="ED48" s="558">
        <v>0</v>
      </c>
      <c r="EE48" s="608">
        <v>0</v>
      </c>
      <c r="EF48" s="558"/>
      <c r="EG48" s="598">
        <v>0</v>
      </c>
    </row>
    <row r="49" spans="1:157" ht="15" customHeight="1" x14ac:dyDescent="0.25">
      <c r="A49" s="32" t="s">
        <v>536</v>
      </c>
      <c r="B49" s="606"/>
      <c r="C49" s="606"/>
      <c r="D49" s="606"/>
      <c r="E49" s="581"/>
      <c r="F49" s="551">
        <v>0</v>
      </c>
      <c r="G49" s="606"/>
      <c r="H49" s="551"/>
      <c r="I49" s="574">
        <v>0</v>
      </c>
      <c r="J49" s="606"/>
      <c r="K49" s="606"/>
      <c r="L49" s="606"/>
      <c r="M49" s="581"/>
      <c r="N49" s="551">
        <v>0</v>
      </c>
      <c r="O49" s="606"/>
      <c r="P49" s="551"/>
      <c r="Q49" s="574">
        <v>0</v>
      </c>
      <c r="R49" s="551"/>
      <c r="S49" s="606"/>
      <c r="T49" s="606"/>
      <c r="U49" s="581"/>
      <c r="V49" s="551">
        <v>0</v>
      </c>
      <c r="W49" s="606"/>
      <c r="X49" s="551"/>
      <c r="Y49" s="574">
        <v>0</v>
      </c>
      <c r="Z49" s="606"/>
      <c r="AA49" s="606"/>
      <c r="AB49" s="606"/>
      <c r="AC49" s="581"/>
      <c r="AD49" s="551">
        <v>0</v>
      </c>
      <c r="AE49" s="606"/>
      <c r="AF49" s="551"/>
      <c r="AG49" s="574">
        <v>0</v>
      </c>
      <c r="AH49" s="551"/>
      <c r="AI49" s="606"/>
      <c r="AJ49" s="606"/>
      <c r="AK49" s="581"/>
      <c r="AL49" s="551">
        <v>0</v>
      </c>
      <c r="AM49" s="606"/>
      <c r="AN49" s="551"/>
      <c r="AO49" s="574">
        <v>0</v>
      </c>
      <c r="AP49" s="606"/>
      <c r="AQ49" s="606"/>
      <c r="AR49" s="606"/>
      <c r="AS49" s="581"/>
      <c r="AT49" s="551">
        <v>0</v>
      </c>
      <c r="AU49" s="606"/>
      <c r="AV49" s="551"/>
      <c r="AW49" s="551">
        <v>0</v>
      </c>
      <c r="AX49" s="606"/>
      <c r="AY49" s="606"/>
      <c r="AZ49" s="606"/>
      <c r="BA49" s="581"/>
      <c r="BB49" s="551">
        <v>0</v>
      </c>
      <c r="BC49" s="606"/>
      <c r="BD49" s="551"/>
      <c r="BE49" s="574">
        <v>0</v>
      </c>
      <c r="BF49" s="606"/>
      <c r="BG49" s="606"/>
      <c r="BH49" s="606"/>
      <c r="BI49" s="581"/>
      <c r="BJ49" s="551">
        <v>0</v>
      </c>
      <c r="BK49" s="606"/>
      <c r="BL49" s="551"/>
      <c r="BM49" s="574">
        <v>0</v>
      </c>
      <c r="BN49" s="606"/>
      <c r="BO49" s="606"/>
      <c r="BP49" s="606"/>
      <c r="BQ49" s="581"/>
      <c r="BR49" s="551">
        <v>0</v>
      </c>
      <c r="BS49" s="606"/>
      <c r="BT49" s="551"/>
      <c r="BU49" s="574">
        <v>0</v>
      </c>
      <c r="BV49" s="606"/>
      <c r="BW49" s="606"/>
      <c r="BX49" s="606"/>
      <c r="BY49" s="581"/>
      <c r="BZ49" s="551">
        <v>0</v>
      </c>
      <c r="CA49" s="606"/>
      <c r="CB49" s="551"/>
      <c r="CC49" s="574">
        <v>0</v>
      </c>
      <c r="CD49" s="606"/>
      <c r="CE49" s="606"/>
      <c r="CF49" s="606"/>
      <c r="CG49" s="581"/>
      <c r="CH49" s="551">
        <v>0</v>
      </c>
      <c r="CI49" s="606"/>
      <c r="CJ49" s="551"/>
      <c r="CK49" s="574">
        <v>0</v>
      </c>
      <c r="CL49" s="551"/>
      <c r="CM49" s="606"/>
      <c r="CN49" s="606"/>
      <c r="CO49" s="581"/>
      <c r="CP49" s="551">
        <v>0</v>
      </c>
      <c r="CQ49" s="606"/>
      <c r="CR49" s="551"/>
      <c r="CS49" s="574">
        <v>0</v>
      </c>
      <c r="CT49" s="551"/>
      <c r="CU49" s="606"/>
      <c r="CV49" s="606"/>
      <c r="CW49" s="581"/>
      <c r="CX49" s="551">
        <v>0</v>
      </c>
      <c r="CY49" s="606"/>
      <c r="CZ49" s="551"/>
      <c r="DA49" s="574">
        <v>0</v>
      </c>
      <c r="DB49" s="551"/>
      <c r="DC49" s="606"/>
      <c r="DD49" s="606"/>
      <c r="DE49" s="581"/>
      <c r="DF49" s="551">
        <v>0</v>
      </c>
      <c r="DG49" s="606"/>
      <c r="DH49" s="551"/>
      <c r="DI49" s="574">
        <v>0</v>
      </c>
      <c r="DJ49" s="551"/>
      <c r="DK49" s="606"/>
      <c r="DL49" s="606"/>
      <c r="DM49" s="581"/>
      <c r="DN49" s="551">
        <v>0</v>
      </c>
      <c r="DO49" s="606"/>
      <c r="DP49" s="551"/>
      <c r="DQ49" s="574">
        <v>0</v>
      </c>
      <c r="DR49" s="551"/>
      <c r="DS49" s="606"/>
      <c r="DT49" s="606"/>
      <c r="DU49" s="581"/>
      <c r="DV49" s="551">
        <v>0</v>
      </c>
      <c r="DW49" s="606"/>
      <c r="DX49" s="551"/>
      <c r="DY49" s="574">
        <v>0</v>
      </c>
      <c r="DZ49" s="608">
        <v>0</v>
      </c>
      <c r="EA49" s="608">
        <v>0</v>
      </c>
      <c r="EB49" s="608">
        <v>0</v>
      </c>
      <c r="EC49" s="609">
        <v>0</v>
      </c>
      <c r="ED49" s="558">
        <v>0</v>
      </c>
      <c r="EE49" s="608">
        <v>0</v>
      </c>
      <c r="EF49" s="558"/>
      <c r="EG49" s="598">
        <v>0</v>
      </c>
    </row>
    <row r="50" spans="1:157" ht="15" hidden="1" customHeight="1" x14ac:dyDescent="0.25">
      <c r="A50" s="32" t="s">
        <v>537</v>
      </c>
      <c r="B50" s="606"/>
      <c r="C50" s="606"/>
      <c r="D50" s="606"/>
      <c r="E50" s="581"/>
      <c r="F50" s="551">
        <v>0</v>
      </c>
      <c r="G50" s="606"/>
      <c r="H50" s="551"/>
      <c r="I50" s="551"/>
      <c r="J50" s="606"/>
      <c r="K50" s="606"/>
      <c r="L50" s="606"/>
      <c r="M50" s="617"/>
      <c r="N50" s="551">
        <v>0</v>
      </c>
      <c r="O50" s="606"/>
      <c r="P50" s="551"/>
      <c r="Q50" s="551"/>
      <c r="R50" s="551"/>
      <c r="S50" s="606"/>
      <c r="T50" s="606"/>
      <c r="U50" s="581"/>
      <c r="V50" s="551">
        <v>0</v>
      </c>
      <c r="W50" s="606"/>
      <c r="X50" s="551"/>
      <c r="Y50" s="551"/>
      <c r="Z50" s="606"/>
      <c r="AA50" s="606"/>
      <c r="AB50" s="606"/>
      <c r="AC50" s="617"/>
      <c r="AD50" s="551">
        <v>0</v>
      </c>
      <c r="AE50" s="606"/>
      <c r="AF50" s="551"/>
      <c r="AG50" s="551"/>
      <c r="AH50" s="551"/>
      <c r="AI50" s="606"/>
      <c r="AJ50" s="606"/>
      <c r="AK50" s="617"/>
      <c r="AL50" s="551">
        <v>0</v>
      </c>
      <c r="AM50" s="606"/>
      <c r="AN50" s="551"/>
      <c r="AO50" s="551"/>
      <c r="AP50" s="606"/>
      <c r="AQ50" s="606"/>
      <c r="AR50" s="606"/>
      <c r="AS50" s="581"/>
      <c r="AT50" s="551">
        <v>0</v>
      </c>
      <c r="AU50" s="606"/>
      <c r="AV50" s="551"/>
      <c r="AW50" s="551"/>
      <c r="AX50" s="606"/>
      <c r="AY50" s="606"/>
      <c r="AZ50" s="606"/>
      <c r="BA50" s="581"/>
      <c r="BB50" s="551">
        <v>0</v>
      </c>
      <c r="BC50" s="606"/>
      <c r="BD50" s="551"/>
      <c r="BE50" s="551"/>
      <c r="BF50" s="606"/>
      <c r="BG50" s="606"/>
      <c r="BH50" s="606"/>
      <c r="BI50" s="581"/>
      <c r="BJ50" s="551">
        <v>0</v>
      </c>
      <c r="BK50" s="606"/>
      <c r="BL50" s="551"/>
      <c r="BM50" s="551"/>
      <c r="BN50" s="606"/>
      <c r="BO50" s="606"/>
      <c r="BP50" s="606"/>
      <c r="BQ50" s="581"/>
      <c r="BR50" s="551">
        <v>0</v>
      </c>
      <c r="BS50" s="606"/>
      <c r="BT50" s="551"/>
      <c r="BU50" s="551"/>
      <c r="BV50" s="606"/>
      <c r="BW50" s="606"/>
      <c r="BX50" s="606"/>
      <c r="BY50" s="581"/>
      <c r="BZ50" s="551">
        <v>0</v>
      </c>
      <c r="CA50" s="606"/>
      <c r="CB50" s="551"/>
      <c r="CC50" s="551"/>
      <c r="CD50" s="606"/>
      <c r="CE50" s="606"/>
      <c r="CF50" s="606"/>
      <c r="CG50" s="581"/>
      <c r="CH50" s="551">
        <v>0</v>
      </c>
      <c r="CI50" s="606"/>
      <c r="CJ50" s="551"/>
      <c r="CK50" s="551"/>
      <c r="CL50" s="551"/>
      <c r="CM50" s="606"/>
      <c r="CN50" s="606"/>
      <c r="CO50" s="581"/>
      <c r="CP50" s="551">
        <v>0</v>
      </c>
      <c r="CQ50" s="606"/>
      <c r="CR50" s="551"/>
      <c r="CS50" s="551"/>
      <c r="CT50" s="551"/>
      <c r="CU50" s="606"/>
      <c r="CV50" s="606"/>
      <c r="CW50" s="581"/>
      <c r="CX50" s="551">
        <v>0</v>
      </c>
      <c r="CY50" s="606"/>
      <c r="CZ50" s="551"/>
      <c r="DA50" s="551"/>
      <c r="DB50" s="551"/>
      <c r="DC50" s="606"/>
      <c r="DD50" s="606"/>
      <c r="DE50" s="581"/>
      <c r="DF50" s="551">
        <v>0</v>
      </c>
      <c r="DG50" s="606"/>
      <c r="DH50" s="551"/>
      <c r="DI50" s="551"/>
      <c r="DJ50" s="551"/>
      <c r="DK50" s="606"/>
      <c r="DL50" s="606"/>
      <c r="DM50" s="581"/>
      <c r="DN50" s="551">
        <v>0</v>
      </c>
      <c r="DO50" s="606"/>
      <c r="DP50" s="551"/>
      <c r="DQ50" s="551"/>
      <c r="DR50" s="551"/>
      <c r="DS50" s="606"/>
      <c r="DT50" s="606"/>
      <c r="DU50" s="581"/>
      <c r="DV50" s="551">
        <v>0</v>
      </c>
      <c r="DW50" s="606"/>
      <c r="DX50" s="551"/>
      <c r="DY50" s="551"/>
      <c r="DZ50" s="608">
        <v>0</v>
      </c>
      <c r="EA50" s="558">
        <v>0</v>
      </c>
      <c r="EB50" s="608">
        <v>0</v>
      </c>
      <c r="EC50" s="618">
        <v>0</v>
      </c>
      <c r="ED50" s="558">
        <v>0</v>
      </c>
      <c r="EE50" s="558">
        <v>0</v>
      </c>
      <c r="EF50" s="558"/>
      <c r="EG50" s="615"/>
    </row>
    <row r="51" spans="1:157" s="77" customFormat="1" ht="15" customHeight="1" thickBot="1" x14ac:dyDescent="0.3">
      <c r="A51" s="45" t="s">
        <v>676</v>
      </c>
      <c r="B51" s="613">
        <v>0</v>
      </c>
      <c r="C51" s="613">
        <v>0</v>
      </c>
      <c r="D51" s="613">
        <v>0</v>
      </c>
      <c r="E51" s="613">
        <v>0</v>
      </c>
      <c r="F51" s="613">
        <v>0</v>
      </c>
      <c r="G51" s="613">
        <v>0</v>
      </c>
      <c r="H51" s="613"/>
      <c r="I51" s="613">
        <v>0</v>
      </c>
      <c r="J51" s="613">
        <v>0</v>
      </c>
      <c r="K51" s="613">
        <v>0</v>
      </c>
      <c r="L51" s="613">
        <v>0</v>
      </c>
      <c r="M51" s="613">
        <v>0</v>
      </c>
      <c r="N51" s="613">
        <v>0</v>
      </c>
      <c r="O51" s="613">
        <v>0</v>
      </c>
      <c r="P51" s="613"/>
      <c r="Q51" s="613">
        <v>0</v>
      </c>
      <c r="R51" s="613">
        <v>0</v>
      </c>
      <c r="S51" s="613">
        <v>0</v>
      </c>
      <c r="T51" s="613">
        <v>0</v>
      </c>
      <c r="U51" s="613">
        <v>0</v>
      </c>
      <c r="V51" s="613">
        <v>0</v>
      </c>
      <c r="W51" s="613">
        <v>0</v>
      </c>
      <c r="X51" s="613"/>
      <c r="Y51" s="613">
        <v>0</v>
      </c>
      <c r="Z51" s="613">
        <v>0</v>
      </c>
      <c r="AA51" s="613">
        <v>0</v>
      </c>
      <c r="AB51" s="613">
        <v>0</v>
      </c>
      <c r="AC51" s="613">
        <v>0</v>
      </c>
      <c r="AD51" s="613">
        <v>0</v>
      </c>
      <c r="AE51" s="613">
        <v>0</v>
      </c>
      <c r="AF51" s="613"/>
      <c r="AG51" s="613">
        <v>0</v>
      </c>
      <c r="AH51" s="613">
        <v>0</v>
      </c>
      <c r="AI51" s="613">
        <v>0</v>
      </c>
      <c r="AJ51" s="613">
        <v>0</v>
      </c>
      <c r="AK51" s="613">
        <v>0</v>
      </c>
      <c r="AL51" s="613">
        <v>0</v>
      </c>
      <c r="AM51" s="613">
        <v>0</v>
      </c>
      <c r="AN51" s="613"/>
      <c r="AO51" s="613">
        <v>0</v>
      </c>
      <c r="AP51" s="613">
        <v>0</v>
      </c>
      <c r="AQ51" s="613">
        <v>0</v>
      </c>
      <c r="AR51" s="613">
        <v>0</v>
      </c>
      <c r="AS51" s="613">
        <v>0</v>
      </c>
      <c r="AT51" s="613">
        <v>0</v>
      </c>
      <c r="AU51" s="613">
        <v>0</v>
      </c>
      <c r="AV51" s="613"/>
      <c r="AW51" s="613">
        <v>0</v>
      </c>
      <c r="AX51" s="613">
        <v>0</v>
      </c>
      <c r="AY51" s="613">
        <v>0</v>
      </c>
      <c r="AZ51" s="613">
        <v>0</v>
      </c>
      <c r="BA51" s="613">
        <v>0</v>
      </c>
      <c r="BB51" s="613">
        <v>0</v>
      </c>
      <c r="BC51" s="613">
        <v>0</v>
      </c>
      <c r="BD51" s="613"/>
      <c r="BE51" s="613">
        <v>0</v>
      </c>
      <c r="BF51" s="613">
        <v>0</v>
      </c>
      <c r="BG51" s="613">
        <v>0</v>
      </c>
      <c r="BH51" s="613">
        <v>0</v>
      </c>
      <c r="BI51" s="613">
        <v>0</v>
      </c>
      <c r="BJ51" s="613">
        <v>0</v>
      </c>
      <c r="BK51" s="613">
        <v>0</v>
      </c>
      <c r="BL51" s="613"/>
      <c r="BM51" s="613">
        <v>0</v>
      </c>
      <c r="BN51" s="613">
        <v>0</v>
      </c>
      <c r="BO51" s="613">
        <v>0</v>
      </c>
      <c r="BP51" s="613">
        <v>0</v>
      </c>
      <c r="BQ51" s="613">
        <v>0</v>
      </c>
      <c r="BR51" s="613">
        <v>0</v>
      </c>
      <c r="BS51" s="613">
        <v>0</v>
      </c>
      <c r="BT51" s="613"/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613">
        <v>0</v>
      </c>
      <c r="CA51" s="613">
        <v>0</v>
      </c>
      <c r="CB51" s="613"/>
      <c r="CC51" s="613">
        <v>0</v>
      </c>
      <c r="CD51" s="613">
        <v>0</v>
      </c>
      <c r="CE51" s="613">
        <v>0</v>
      </c>
      <c r="CF51" s="613">
        <v>0</v>
      </c>
      <c r="CG51" s="613">
        <v>0</v>
      </c>
      <c r="CH51" s="613">
        <v>0</v>
      </c>
      <c r="CI51" s="613">
        <v>0</v>
      </c>
      <c r="CJ51" s="613"/>
      <c r="CK51" s="613">
        <v>0</v>
      </c>
      <c r="CL51" s="613">
        <v>0</v>
      </c>
      <c r="CM51" s="613">
        <v>0</v>
      </c>
      <c r="CN51" s="613">
        <v>0</v>
      </c>
      <c r="CO51" s="613">
        <v>0</v>
      </c>
      <c r="CP51" s="613">
        <v>0</v>
      </c>
      <c r="CQ51" s="613">
        <v>0</v>
      </c>
      <c r="CR51" s="613"/>
      <c r="CS51" s="613">
        <v>0</v>
      </c>
      <c r="CT51" s="613">
        <v>0</v>
      </c>
      <c r="CU51" s="613">
        <v>0</v>
      </c>
      <c r="CV51" s="613">
        <v>0</v>
      </c>
      <c r="CW51" s="613">
        <v>0</v>
      </c>
      <c r="CX51" s="613">
        <v>0</v>
      </c>
      <c r="CY51" s="613">
        <v>0</v>
      </c>
      <c r="CZ51" s="613"/>
      <c r="DA51" s="613">
        <v>0</v>
      </c>
      <c r="DB51" s="613">
        <v>0</v>
      </c>
      <c r="DC51" s="613">
        <v>0</v>
      </c>
      <c r="DD51" s="613">
        <v>0</v>
      </c>
      <c r="DE51" s="613">
        <v>0</v>
      </c>
      <c r="DF51" s="613">
        <v>0</v>
      </c>
      <c r="DG51" s="613">
        <v>0</v>
      </c>
      <c r="DH51" s="613"/>
      <c r="DI51" s="613">
        <v>0</v>
      </c>
      <c r="DJ51" s="613">
        <v>0</v>
      </c>
      <c r="DK51" s="613">
        <v>0</v>
      </c>
      <c r="DL51" s="613">
        <v>0</v>
      </c>
      <c r="DM51" s="613">
        <v>0</v>
      </c>
      <c r="DN51" s="613">
        <v>0</v>
      </c>
      <c r="DO51" s="613">
        <v>0</v>
      </c>
      <c r="DP51" s="613"/>
      <c r="DQ51" s="613">
        <v>0</v>
      </c>
      <c r="DR51" s="613">
        <v>0</v>
      </c>
      <c r="DS51" s="613">
        <v>0</v>
      </c>
      <c r="DT51" s="613">
        <v>0</v>
      </c>
      <c r="DU51" s="613">
        <v>0</v>
      </c>
      <c r="DV51" s="613">
        <v>0</v>
      </c>
      <c r="DW51" s="613">
        <v>0</v>
      </c>
      <c r="DX51" s="613"/>
      <c r="DY51" s="613">
        <v>0</v>
      </c>
      <c r="DZ51" s="613">
        <v>0</v>
      </c>
      <c r="EA51" s="613">
        <v>0</v>
      </c>
      <c r="EB51" s="613">
        <v>0</v>
      </c>
      <c r="EC51" s="613">
        <v>0</v>
      </c>
      <c r="ED51" s="613">
        <v>0</v>
      </c>
      <c r="EE51" s="613">
        <v>0</v>
      </c>
      <c r="EF51" s="613"/>
      <c r="EG51" s="613">
        <v>0</v>
      </c>
      <c r="EH51" s="539"/>
      <c r="EI51" s="539"/>
      <c r="EJ51" s="614"/>
      <c r="EK51" s="614"/>
      <c r="EL51" s="614"/>
      <c r="EM51" s="614"/>
      <c r="EN51" s="614"/>
      <c r="EO51" s="614"/>
      <c r="EP51" s="614"/>
      <c r="EQ51" s="614"/>
      <c r="ER51" s="614"/>
      <c r="ES51" s="614"/>
      <c r="ET51" s="614"/>
      <c r="EU51" s="614"/>
      <c r="EV51" s="614"/>
      <c r="EW51" s="614"/>
      <c r="EX51" s="614"/>
      <c r="EY51" s="614"/>
      <c r="EZ51" s="614"/>
      <c r="FA51" s="614"/>
    </row>
    <row r="52" spans="1:157" s="1343" customFormat="1" ht="26.25" customHeight="1" thickBot="1" x14ac:dyDescent="0.3">
      <c r="A52" s="1340" t="s">
        <v>215</v>
      </c>
      <c r="B52" s="1318">
        <v>0</v>
      </c>
      <c r="C52" s="1318">
        <v>2362118951</v>
      </c>
      <c r="D52" s="1318">
        <v>0</v>
      </c>
      <c r="E52" s="1318">
        <v>0</v>
      </c>
      <c r="F52" s="1318">
        <v>0</v>
      </c>
      <c r="G52" s="1318">
        <v>0</v>
      </c>
      <c r="H52" s="1318"/>
      <c r="I52" s="1318">
        <v>2362118951</v>
      </c>
      <c r="J52" s="1318">
        <v>0</v>
      </c>
      <c r="K52" s="1318">
        <v>11307407</v>
      </c>
      <c r="L52" s="1318">
        <v>2352115349</v>
      </c>
      <c r="M52" s="1318">
        <v>0</v>
      </c>
      <c r="N52" s="1318">
        <v>2352115349</v>
      </c>
      <c r="O52" s="1318">
        <v>0</v>
      </c>
      <c r="P52" s="1318"/>
      <c r="Q52" s="1318">
        <v>11307407</v>
      </c>
      <c r="R52" s="1318">
        <v>0</v>
      </c>
      <c r="S52" s="1318">
        <v>82157862</v>
      </c>
      <c r="T52" s="1318">
        <v>26873310</v>
      </c>
      <c r="U52" s="1318">
        <v>0</v>
      </c>
      <c r="V52" s="1318">
        <v>26873310</v>
      </c>
      <c r="W52" s="1318">
        <v>0</v>
      </c>
      <c r="X52" s="1318"/>
      <c r="Y52" s="1318">
        <v>82157862</v>
      </c>
      <c r="Z52" s="1318">
        <v>0</v>
      </c>
      <c r="AA52" s="1318">
        <v>426884168</v>
      </c>
      <c r="AB52" s="1318">
        <v>0</v>
      </c>
      <c r="AC52" s="1318">
        <v>0</v>
      </c>
      <c r="AD52" s="1318">
        <v>0</v>
      </c>
      <c r="AE52" s="1318">
        <v>0</v>
      </c>
      <c r="AF52" s="1318"/>
      <c r="AG52" s="1318">
        <v>426884168</v>
      </c>
      <c r="AH52" s="1318">
        <v>0</v>
      </c>
      <c r="AI52" s="1318">
        <v>155901500</v>
      </c>
      <c r="AJ52" s="1318">
        <v>0</v>
      </c>
      <c r="AK52" s="1318">
        <v>0</v>
      </c>
      <c r="AL52" s="1318">
        <v>0</v>
      </c>
      <c r="AM52" s="1318">
        <v>0</v>
      </c>
      <c r="AN52" s="1318"/>
      <c r="AO52" s="1318">
        <v>155901500</v>
      </c>
      <c r="AP52" s="1318">
        <v>0</v>
      </c>
      <c r="AQ52" s="1318">
        <v>4882637</v>
      </c>
      <c r="AR52" s="1318">
        <v>9562971</v>
      </c>
      <c r="AS52" s="1318">
        <v>0</v>
      </c>
      <c r="AT52" s="1318">
        <v>9562971</v>
      </c>
      <c r="AU52" s="1318">
        <v>0</v>
      </c>
      <c r="AV52" s="1318"/>
      <c r="AW52" s="1318">
        <v>4882637</v>
      </c>
      <c r="AX52" s="1318">
        <v>0</v>
      </c>
      <c r="AY52" s="1318">
        <v>6118240</v>
      </c>
      <c r="AZ52" s="1318">
        <v>80935185</v>
      </c>
      <c r="BA52" s="1318">
        <v>0</v>
      </c>
      <c r="BB52" s="1318">
        <v>80935185</v>
      </c>
      <c r="BC52" s="1318">
        <v>0</v>
      </c>
      <c r="BD52" s="1318"/>
      <c r="BE52" s="1318">
        <v>6118240</v>
      </c>
      <c r="BF52" s="1318">
        <v>0</v>
      </c>
      <c r="BG52" s="1318">
        <v>0</v>
      </c>
      <c r="BH52" s="1318">
        <v>31975931</v>
      </c>
      <c r="BI52" s="1318">
        <v>0</v>
      </c>
      <c r="BJ52" s="1318">
        <v>31975931</v>
      </c>
      <c r="BK52" s="1318">
        <v>0</v>
      </c>
      <c r="BL52" s="1318"/>
      <c r="BM52" s="1318">
        <v>0</v>
      </c>
      <c r="BN52" s="1318">
        <v>0</v>
      </c>
      <c r="BO52" s="1318">
        <v>63939232</v>
      </c>
      <c r="BP52" s="1318">
        <v>2000000</v>
      </c>
      <c r="BQ52" s="1318">
        <v>0</v>
      </c>
      <c r="BR52" s="1318">
        <v>2000000</v>
      </c>
      <c r="BS52" s="1318">
        <v>0</v>
      </c>
      <c r="BT52" s="1318"/>
      <c r="BU52" s="1318">
        <v>63939232</v>
      </c>
      <c r="BV52" s="1318">
        <v>0</v>
      </c>
      <c r="BW52" s="1318">
        <v>0</v>
      </c>
      <c r="BX52" s="1318">
        <v>1314260</v>
      </c>
      <c r="BY52" s="1318">
        <v>0</v>
      </c>
      <c r="BZ52" s="1318">
        <v>1314260</v>
      </c>
      <c r="CA52" s="1318">
        <v>0</v>
      </c>
      <c r="CB52" s="1318"/>
      <c r="CC52" s="1318">
        <v>0</v>
      </c>
      <c r="CD52" s="1318">
        <v>0</v>
      </c>
      <c r="CE52" s="1318">
        <v>0</v>
      </c>
      <c r="CF52" s="1318">
        <v>63738564</v>
      </c>
      <c r="CG52" s="1318">
        <v>0</v>
      </c>
      <c r="CH52" s="1318">
        <v>63738564</v>
      </c>
      <c r="CI52" s="1318">
        <v>0</v>
      </c>
      <c r="CJ52" s="1318"/>
      <c r="CK52" s="1318">
        <v>0</v>
      </c>
      <c r="CL52" s="1318">
        <v>0</v>
      </c>
      <c r="CM52" s="1318">
        <v>0</v>
      </c>
      <c r="CN52" s="1318">
        <v>6575799</v>
      </c>
      <c r="CO52" s="1318">
        <v>0</v>
      </c>
      <c r="CP52" s="1318">
        <v>6575799</v>
      </c>
      <c r="CQ52" s="1318">
        <v>0</v>
      </c>
      <c r="CR52" s="1318"/>
      <c r="CS52" s="1318">
        <v>0</v>
      </c>
      <c r="CT52" s="1318">
        <v>0</v>
      </c>
      <c r="CU52" s="1318">
        <v>0</v>
      </c>
      <c r="CV52" s="1318">
        <v>462000</v>
      </c>
      <c r="CW52" s="1318">
        <v>0</v>
      </c>
      <c r="CX52" s="1318">
        <v>462000</v>
      </c>
      <c r="CY52" s="1318">
        <v>0</v>
      </c>
      <c r="CZ52" s="1318"/>
      <c r="DA52" s="1318">
        <v>0</v>
      </c>
      <c r="DB52" s="1318">
        <v>0</v>
      </c>
      <c r="DC52" s="1318">
        <v>0</v>
      </c>
      <c r="DD52" s="1318">
        <v>0</v>
      </c>
      <c r="DE52" s="1318">
        <v>0</v>
      </c>
      <c r="DF52" s="1318">
        <v>0</v>
      </c>
      <c r="DG52" s="1318">
        <v>0</v>
      </c>
      <c r="DH52" s="1318"/>
      <c r="DI52" s="1318">
        <v>0</v>
      </c>
      <c r="DJ52" s="1318">
        <v>0</v>
      </c>
      <c r="DK52" s="1318">
        <v>0</v>
      </c>
      <c r="DL52" s="1318">
        <v>0</v>
      </c>
      <c r="DM52" s="1318">
        <v>0</v>
      </c>
      <c r="DN52" s="1318">
        <v>0</v>
      </c>
      <c r="DO52" s="1318">
        <v>0</v>
      </c>
      <c r="DP52" s="1318"/>
      <c r="DQ52" s="1318">
        <v>0</v>
      </c>
      <c r="DR52" s="1318">
        <v>2399762602</v>
      </c>
      <c r="DS52" s="1318">
        <v>0</v>
      </c>
      <c r="DT52" s="1318">
        <v>0</v>
      </c>
      <c r="DU52" s="1318">
        <v>0</v>
      </c>
      <c r="DV52" s="1318">
        <v>0</v>
      </c>
      <c r="DW52" s="1318">
        <v>0</v>
      </c>
      <c r="DX52" s="1318"/>
      <c r="DY52" s="1318">
        <v>-2399762602</v>
      </c>
      <c r="DZ52" s="1318">
        <v>2399762602</v>
      </c>
      <c r="EA52" s="1318">
        <v>3113309997</v>
      </c>
      <c r="EB52" s="1318">
        <v>2575553369</v>
      </c>
      <c r="EC52" s="1318">
        <v>0</v>
      </c>
      <c r="ED52" s="1318">
        <v>2575553369</v>
      </c>
      <c r="EE52" s="1318">
        <v>0</v>
      </c>
      <c r="EF52" s="1318"/>
      <c r="EG52" s="1318">
        <v>713547395</v>
      </c>
      <c r="EH52" s="1341"/>
      <c r="EI52" s="1341"/>
      <c r="EJ52" s="1342"/>
      <c r="EK52" s="1342"/>
      <c r="EL52" s="1342"/>
      <c r="EM52" s="1342"/>
      <c r="EN52" s="1342"/>
      <c r="EO52" s="1342"/>
      <c r="EP52" s="1342"/>
      <c r="EQ52" s="1342"/>
      <c r="ER52" s="1342"/>
      <c r="ES52" s="1342"/>
      <c r="ET52" s="1342"/>
      <c r="EU52" s="1342"/>
      <c r="EV52" s="1342"/>
      <c r="EW52" s="1342"/>
      <c r="EX52" s="1342"/>
      <c r="EY52" s="1342"/>
      <c r="EZ52" s="1342"/>
      <c r="FA52" s="1342"/>
    </row>
    <row r="53" spans="1:157" s="96" customFormat="1" ht="24.75" customHeight="1" x14ac:dyDescent="0.25">
      <c r="A53" s="178" t="s">
        <v>576</v>
      </c>
      <c r="B53" s="541"/>
      <c r="C53" s="541"/>
      <c r="D53" s="541"/>
      <c r="E53" s="619"/>
      <c r="F53" s="541"/>
      <c r="G53" s="541"/>
      <c r="H53" s="541"/>
      <c r="I53" s="541"/>
      <c r="J53" s="541"/>
      <c r="K53" s="541"/>
      <c r="L53" s="541"/>
      <c r="M53" s="619"/>
      <c r="N53" s="541"/>
      <c r="O53" s="541"/>
      <c r="P53" s="541"/>
      <c r="Q53" s="541"/>
      <c r="R53" s="541"/>
      <c r="S53" s="541"/>
      <c r="T53" s="541"/>
      <c r="U53" s="619"/>
      <c r="V53" s="541"/>
      <c r="W53" s="541"/>
      <c r="X53" s="541"/>
      <c r="Y53" s="541"/>
      <c r="Z53" s="541"/>
      <c r="AA53" s="541"/>
      <c r="AB53" s="541"/>
      <c r="AC53" s="619"/>
      <c r="AD53" s="541"/>
      <c r="AE53" s="541"/>
      <c r="AF53" s="541"/>
      <c r="AG53" s="541"/>
      <c r="AH53" s="541"/>
      <c r="AI53" s="541"/>
      <c r="AJ53" s="541"/>
      <c r="AK53" s="619"/>
      <c r="AL53" s="541"/>
      <c r="AM53" s="541"/>
      <c r="AN53" s="541"/>
      <c r="AO53" s="541"/>
      <c r="AP53" s="541"/>
      <c r="AQ53" s="541"/>
      <c r="AR53" s="541"/>
      <c r="AS53" s="619"/>
      <c r="AT53" s="541"/>
      <c r="AU53" s="541"/>
      <c r="AV53" s="541"/>
      <c r="AW53" s="541"/>
      <c r="AX53" s="541"/>
      <c r="AY53" s="541"/>
      <c r="AZ53" s="541"/>
      <c r="BA53" s="619"/>
      <c r="BB53" s="541"/>
      <c r="BC53" s="541"/>
      <c r="BD53" s="541"/>
      <c r="BE53" s="541"/>
      <c r="BF53" s="541"/>
      <c r="BG53" s="541"/>
      <c r="BH53" s="541"/>
      <c r="BI53" s="619"/>
      <c r="BJ53" s="541"/>
      <c r="BK53" s="541"/>
      <c r="BL53" s="541"/>
      <c r="BM53" s="541"/>
      <c r="BN53" s="541"/>
      <c r="BO53" s="541"/>
      <c r="BP53" s="541"/>
      <c r="BQ53" s="619"/>
      <c r="BR53" s="541"/>
      <c r="BS53" s="541"/>
      <c r="BT53" s="541"/>
      <c r="BU53" s="541"/>
      <c r="BV53" s="541"/>
      <c r="BW53" s="541"/>
      <c r="BX53" s="541"/>
      <c r="BY53" s="619"/>
      <c r="BZ53" s="541"/>
      <c r="CA53" s="541"/>
      <c r="CB53" s="541"/>
      <c r="CC53" s="541"/>
      <c r="CD53" s="541"/>
      <c r="CE53" s="541"/>
      <c r="CF53" s="541"/>
      <c r="CG53" s="619"/>
      <c r="CH53" s="541"/>
      <c r="CI53" s="541"/>
      <c r="CJ53" s="541"/>
      <c r="CK53" s="541"/>
      <c r="CL53" s="541"/>
      <c r="CM53" s="541"/>
      <c r="CN53" s="541"/>
      <c r="CO53" s="619"/>
      <c r="CP53" s="541"/>
      <c r="CQ53" s="541"/>
      <c r="CR53" s="541"/>
      <c r="CS53" s="541"/>
      <c r="CT53" s="541"/>
      <c r="CU53" s="541"/>
      <c r="CV53" s="541"/>
      <c r="CW53" s="619"/>
      <c r="CX53" s="541"/>
      <c r="CY53" s="541"/>
      <c r="CZ53" s="541"/>
      <c r="DA53" s="541"/>
      <c r="DB53" s="541"/>
      <c r="DC53" s="541"/>
      <c r="DD53" s="541"/>
      <c r="DE53" s="619"/>
      <c r="DF53" s="541"/>
      <c r="DG53" s="541"/>
      <c r="DH53" s="541"/>
      <c r="DI53" s="541"/>
      <c r="DJ53" s="541"/>
      <c r="DK53" s="541"/>
      <c r="DL53" s="541"/>
      <c r="DM53" s="619"/>
      <c r="DN53" s="541"/>
      <c r="DO53" s="541"/>
      <c r="DP53" s="541"/>
      <c r="DQ53" s="541"/>
      <c r="DR53" s="541"/>
      <c r="DS53" s="541"/>
      <c r="DT53" s="541"/>
      <c r="DU53" s="619"/>
      <c r="DV53" s="541"/>
      <c r="DW53" s="541"/>
      <c r="DX53" s="541"/>
      <c r="DY53" s="541"/>
      <c r="DZ53" s="543"/>
      <c r="EA53" s="543"/>
      <c r="EB53" s="543"/>
      <c r="EC53" s="620"/>
      <c r="ED53" s="543"/>
      <c r="EE53" s="543"/>
      <c r="EF53" s="543"/>
      <c r="EG53" s="621"/>
      <c r="EH53" s="544"/>
      <c r="EI53" s="544"/>
      <c r="EJ53" s="542"/>
      <c r="EK53" s="542"/>
      <c r="EL53" s="542"/>
      <c r="EM53" s="542"/>
      <c r="EN53" s="542"/>
      <c r="EO53" s="542"/>
      <c r="EP53" s="542"/>
      <c r="EQ53" s="542"/>
      <c r="ER53" s="542"/>
      <c r="ES53" s="542"/>
      <c r="ET53" s="542"/>
      <c r="EU53" s="542"/>
      <c r="EV53" s="542"/>
      <c r="EW53" s="542"/>
      <c r="EX53" s="542"/>
      <c r="EY53" s="542"/>
      <c r="EZ53" s="542"/>
      <c r="FA53" s="542"/>
    </row>
    <row r="54" spans="1:157" ht="15" hidden="1" customHeight="1" x14ac:dyDescent="0.25">
      <c r="A54" s="42" t="s">
        <v>426</v>
      </c>
      <c r="B54" s="606"/>
      <c r="C54" s="606"/>
      <c r="D54" s="606"/>
      <c r="E54" s="581"/>
      <c r="F54" s="551"/>
      <c r="G54" s="606"/>
      <c r="H54" s="551"/>
      <c r="I54" s="551"/>
      <c r="J54" s="606"/>
      <c r="K54" s="606"/>
      <c r="L54" s="606"/>
      <c r="M54" s="581"/>
      <c r="N54" s="551"/>
      <c r="O54" s="606"/>
      <c r="P54" s="551"/>
      <c r="Q54" s="551"/>
      <c r="R54" s="551"/>
      <c r="S54" s="606"/>
      <c r="T54" s="606"/>
      <c r="U54" s="581"/>
      <c r="V54" s="551"/>
      <c r="W54" s="606"/>
      <c r="X54" s="551"/>
      <c r="Y54" s="551"/>
      <c r="Z54" s="606"/>
      <c r="AA54" s="606"/>
      <c r="AB54" s="606"/>
      <c r="AC54" s="581"/>
      <c r="AD54" s="551"/>
      <c r="AE54" s="606"/>
      <c r="AF54" s="551"/>
      <c r="AG54" s="551"/>
      <c r="AH54" s="551"/>
      <c r="AI54" s="606"/>
      <c r="AJ54" s="606"/>
      <c r="AK54" s="581"/>
      <c r="AL54" s="551"/>
      <c r="AM54" s="606"/>
      <c r="AN54" s="551"/>
      <c r="AO54" s="551"/>
      <c r="AP54" s="606"/>
      <c r="AQ54" s="606"/>
      <c r="AR54" s="606"/>
      <c r="AS54" s="581"/>
      <c r="AT54" s="551"/>
      <c r="AU54" s="606"/>
      <c r="AV54" s="551"/>
      <c r="AW54" s="551"/>
      <c r="AX54" s="606"/>
      <c r="AY54" s="606"/>
      <c r="AZ54" s="606"/>
      <c r="BA54" s="581"/>
      <c r="BB54" s="551"/>
      <c r="BC54" s="606"/>
      <c r="BD54" s="551"/>
      <c r="BE54" s="551"/>
      <c r="BF54" s="606"/>
      <c r="BG54" s="606"/>
      <c r="BH54" s="606"/>
      <c r="BI54" s="581"/>
      <c r="BJ54" s="551"/>
      <c r="BK54" s="606"/>
      <c r="BL54" s="551"/>
      <c r="BM54" s="551"/>
      <c r="BN54" s="606"/>
      <c r="BO54" s="606"/>
      <c r="BP54" s="606"/>
      <c r="BQ54" s="581"/>
      <c r="BR54" s="551"/>
      <c r="BS54" s="606"/>
      <c r="BT54" s="551"/>
      <c r="BU54" s="551"/>
      <c r="BV54" s="606"/>
      <c r="BW54" s="606"/>
      <c r="BX54" s="606"/>
      <c r="BY54" s="581"/>
      <c r="BZ54" s="551"/>
      <c r="CA54" s="606"/>
      <c r="CB54" s="551"/>
      <c r="CC54" s="551"/>
      <c r="CD54" s="606"/>
      <c r="CE54" s="606"/>
      <c r="CF54" s="606"/>
      <c r="CG54" s="581"/>
      <c r="CH54" s="551"/>
      <c r="CI54" s="606"/>
      <c r="CJ54" s="551"/>
      <c r="CK54" s="551"/>
      <c r="CL54" s="551"/>
      <c r="CM54" s="606"/>
      <c r="CN54" s="606"/>
      <c r="CO54" s="581"/>
      <c r="CP54" s="551"/>
      <c r="CQ54" s="606"/>
      <c r="CR54" s="551"/>
      <c r="CS54" s="551"/>
      <c r="CT54" s="551"/>
      <c r="CU54" s="606"/>
      <c r="CV54" s="606"/>
      <c r="CW54" s="581"/>
      <c r="CX54" s="551"/>
      <c r="CY54" s="606"/>
      <c r="CZ54" s="551"/>
      <c r="DA54" s="551"/>
      <c r="DB54" s="551"/>
      <c r="DC54" s="606"/>
      <c r="DD54" s="606"/>
      <c r="DE54" s="581"/>
      <c r="DF54" s="551"/>
      <c r="DG54" s="606"/>
      <c r="DH54" s="551"/>
      <c r="DI54" s="551"/>
      <c r="DJ54" s="551"/>
      <c r="DK54" s="606"/>
      <c r="DL54" s="606"/>
      <c r="DM54" s="581"/>
      <c r="DN54" s="551"/>
      <c r="DO54" s="606"/>
      <c r="DP54" s="551"/>
      <c r="DQ54" s="551"/>
      <c r="DR54" s="551"/>
      <c r="DS54" s="606"/>
      <c r="DT54" s="606"/>
      <c r="DU54" s="581"/>
      <c r="DV54" s="551"/>
      <c r="DW54" s="606"/>
      <c r="DX54" s="551"/>
      <c r="DY54" s="551"/>
      <c r="DZ54" s="558"/>
      <c r="EA54" s="558"/>
      <c r="EB54" s="608"/>
      <c r="EC54" s="558"/>
      <c r="ED54" s="558"/>
      <c r="EE54" s="558"/>
      <c r="EF54" s="558"/>
    </row>
    <row r="55" spans="1:157" ht="15" customHeight="1" x14ac:dyDescent="0.25">
      <c r="A55" s="46" t="s">
        <v>79</v>
      </c>
      <c r="B55" s="606"/>
      <c r="C55" s="606"/>
      <c r="D55" s="606"/>
      <c r="E55" s="581"/>
      <c r="F55" s="551">
        <v>0</v>
      </c>
      <c r="G55" s="606"/>
      <c r="H55" s="551"/>
      <c r="I55" s="574">
        <v>0</v>
      </c>
      <c r="J55" s="606"/>
      <c r="K55" s="606"/>
      <c r="L55" s="606"/>
      <c r="M55" s="581"/>
      <c r="N55" s="551">
        <v>0</v>
      </c>
      <c r="O55" s="606"/>
      <c r="P55" s="551"/>
      <c r="Q55" s="574">
        <v>0</v>
      </c>
      <c r="R55" s="551"/>
      <c r="S55" s="606"/>
      <c r="T55" s="606"/>
      <c r="U55" s="581"/>
      <c r="V55" s="551">
        <v>0</v>
      </c>
      <c r="W55" s="606"/>
      <c r="X55" s="551"/>
      <c r="Y55" s="574">
        <v>0</v>
      </c>
      <c r="Z55" s="606"/>
      <c r="AA55" s="606"/>
      <c r="AB55" s="606"/>
      <c r="AC55" s="581"/>
      <c r="AD55" s="551">
        <v>0</v>
      </c>
      <c r="AE55" s="606"/>
      <c r="AF55" s="551"/>
      <c r="AG55" s="574">
        <v>0</v>
      </c>
      <c r="AH55" s="551"/>
      <c r="AI55" s="606"/>
      <c r="AJ55" s="606"/>
      <c r="AK55" s="581"/>
      <c r="AL55" s="551">
        <v>0</v>
      </c>
      <c r="AM55" s="606"/>
      <c r="AN55" s="551"/>
      <c r="AO55" s="574">
        <v>0</v>
      </c>
      <c r="AP55" s="606"/>
      <c r="AQ55" s="606"/>
      <c r="AR55" s="606"/>
      <c r="AS55" s="581"/>
      <c r="AT55" s="551">
        <v>0</v>
      </c>
      <c r="AU55" s="606"/>
      <c r="AV55" s="551"/>
      <c r="AW55" s="551">
        <v>0</v>
      </c>
      <c r="AX55" s="606"/>
      <c r="AY55" s="606"/>
      <c r="AZ55" s="606"/>
      <c r="BA55" s="581"/>
      <c r="BB55" s="551">
        <v>0</v>
      </c>
      <c r="BC55" s="606"/>
      <c r="BD55" s="551"/>
      <c r="BE55" s="574">
        <v>0</v>
      </c>
      <c r="BF55" s="606"/>
      <c r="BG55" s="606"/>
      <c r="BH55" s="606"/>
      <c r="BI55" s="581"/>
      <c r="BJ55" s="551">
        <v>0</v>
      </c>
      <c r="BK55" s="606"/>
      <c r="BL55" s="551"/>
      <c r="BM55" s="574">
        <v>0</v>
      </c>
      <c r="BN55" s="606"/>
      <c r="BO55" s="606"/>
      <c r="BP55" s="606"/>
      <c r="BQ55" s="581"/>
      <c r="BR55" s="551">
        <v>0</v>
      </c>
      <c r="BS55" s="606"/>
      <c r="BT55" s="551"/>
      <c r="BU55" s="574">
        <v>0</v>
      </c>
      <c r="BV55" s="606"/>
      <c r="BW55" s="606"/>
      <c r="BX55" s="606"/>
      <c r="BY55" s="581"/>
      <c r="BZ55" s="551">
        <v>0</v>
      </c>
      <c r="CA55" s="606"/>
      <c r="CB55" s="551"/>
      <c r="CC55" s="574">
        <v>0</v>
      </c>
      <c r="CD55" s="606"/>
      <c r="CE55" s="606"/>
      <c r="CF55" s="606"/>
      <c r="CG55" s="581"/>
      <c r="CH55" s="551">
        <v>0</v>
      </c>
      <c r="CI55" s="606"/>
      <c r="CJ55" s="551"/>
      <c r="CK55" s="574">
        <v>0</v>
      </c>
      <c r="CL55" s="551"/>
      <c r="CM55" s="606"/>
      <c r="CN55" s="606"/>
      <c r="CO55" s="581"/>
      <c r="CP55" s="551">
        <v>0</v>
      </c>
      <c r="CQ55" s="606"/>
      <c r="CR55" s="551"/>
      <c r="CS55" s="574">
        <v>0</v>
      </c>
      <c r="CT55" s="551"/>
      <c r="CU55" s="606"/>
      <c r="CV55" s="606"/>
      <c r="CW55" s="581"/>
      <c r="CX55" s="551">
        <v>0</v>
      </c>
      <c r="CY55" s="606"/>
      <c r="CZ55" s="551"/>
      <c r="DA55" s="574">
        <v>0</v>
      </c>
      <c r="DB55" s="551"/>
      <c r="DC55" s="606"/>
      <c r="DD55" s="606"/>
      <c r="DE55" s="581"/>
      <c r="DF55" s="551">
        <v>0</v>
      </c>
      <c r="DG55" s="606"/>
      <c r="DH55" s="551"/>
      <c r="DI55" s="574">
        <v>0</v>
      </c>
      <c r="DJ55" s="551"/>
      <c r="DK55" s="606"/>
      <c r="DL55" s="606"/>
      <c r="DM55" s="581"/>
      <c r="DN55" s="551">
        <v>0</v>
      </c>
      <c r="DO55" s="606"/>
      <c r="DP55" s="551">
        <v>0</v>
      </c>
      <c r="DQ55" s="574">
        <v>0</v>
      </c>
      <c r="DR55" s="551">
        <v>0</v>
      </c>
      <c r="DS55" s="606"/>
      <c r="DT55" s="606"/>
      <c r="DU55" s="581"/>
      <c r="DV55" s="551">
        <v>0</v>
      </c>
      <c r="DW55" s="606"/>
      <c r="DX55" s="551"/>
      <c r="DY55" s="574">
        <v>0</v>
      </c>
      <c r="DZ55" s="608">
        <v>0</v>
      </c>
      <c r="EA55" s="608">
        <v>0</v>
      </c>
      <c r="EB55" s="608">
        <v>0</v>
      </c>
      <c r="EC55" s="609">
        <v>0</v>
      </c>
      <c r="ED55" s="558">
        <v>0</v>
      </c>
      <c r="EE55" s="608">
        <v>0</v>
      </c>
      <c r="EF55" s="558"/>
      <c r="EG55" s="598">
        <v>0</v>
      </c>
      <c r="EH55" s="596"/>
      <c r="EI55" s="596"/>
      <c r="EJ55" s="596"/>
      <c r="EK55" s="596"/>
    </row>
    <row r="56" spans="1:157" ht="15" customHeight="1" x14ac:dyDescent="0.25">
      <c r="A56" s="46" t="s">
        <v>78</v>
      </c>
      <c r="B56" s="606"/>
      <c r="C56" s="606"/>
      <c r="D56" s="606"/>
      <c r="E56" s="581"/>
      <c r="F56" s="551">
        <v>0</v>
      </c>
      <c r="G56" s="606"/>
      <c r="H56" s="551"/>
      <c r="I56" s="574">
        <v>0</v>
      </c>
      <c r="J56" s="606"/>
      <c r="K56" s="606"/>
      <c r="L56" s="606"/>
      <c r="M56" s="581"/>
      <c r="N56" s="551">
        <v>0</v>
      </c>
      <c r="O56" s="606"/>
      <c r="P56" s="551"/>
      <c r="Q56" s="574">
        <v>0</v>
      </c>
      <c r="R56" s="551"/>
      <c r="S56" s="606"/>
      <c r="T56" s="606"/>
      <c r="U56" s="581"/>
      <c r="V56" s="551">
        <v>0</v>
      </c>
      <c r="W56" s="606"/>
      <c r="X56" s="551"/>
      <c r="Y56" s="574">
        <v>0</v>
      </c>
      <c r="Z56" s="606"/>
      <c r="AA56" s="606"/>
      <c r="AB56" s="606"/>
      <c r="AC56" s="581"/>
      <c r="AD56" s="551">
        <v>0</v>
      </c>
      <c r="AE56" s="606"/>
      <c r="AF56" s="551"/>
      <c r="AG56" s="574">
        <v>0</v>
      </c>
      <c r="AH56" s="551"/>
      <c r="AI56" s="606"/>
      <c r="AJ56" s="606"/>
      <c r="AK56" s="581"/>
      <c r="AL56" s="551">
        <v>0</v>
      </c>
      <c r="AM56" s="606"/>
      <c r="AN56" s="551"/>
      <c r="AO56" s="574">
        <v>0</v>
      </c>
      <c r="AP56" s="606"/>
      <c r="AQ56" s="606"/>
      <c r="AR56" s="606"/>
      <c r="AS56" s="581"/>
      <c r="AT56" s="551">
        <v>0</v>
      </c>
      <c r="AU56" s="606"/>
      <c r="AV56" s="551"/>
      <c r="AW56" s="551">
        <v>0</v>
      </c>
      <c r="AX56" s="606"/>
      <c r="AY56" s="606"/>
      <c r="AZ56" s="606"/>
      <c r="BA56" s="581"/>
      <c r="BB56" s="551">
        <v>0</v>
      </c>
      <c r="BC56" s="606"/>
      <c r="BD56" s="551"/>
      <c r="BE56" s="574">
        <v>0</v>
      </c>
      <c r="BF56" s="606"/>
      <c r="BG56" s="606"/>
      <c r="BH56" s="606"/>
      <c r="BI56" s="581"/>
      <c r="BJ56" s="551">
        <v>0</v>
      </c>
      <c r="BK56" s="606"/>
      <c r="BL56" s="551"/>
      <c r="BM56" s="574">
        <v>0</v>
      </c>
      <c r="BN56" s="606"/>
      <c r="BO56" s="606"/>
      <c r="BP56" s="606"/>
      <c r="BQ56" s="581"/>
      <c r="BR56" s="551">
        <v>0</v>
      </c>
      <c r="BS56" s="606"/>
      <c r="BT56" s="551"/>
      <c r="BU56" s="574">
        <v>0</v>
      </c>
      <c r="BV56" s="606"/>
      <c r="BW56" s="606"/>
      <c r="BX56" s="606"/>
      <c r="BY56" s="581"/>
      <c r="BZ56" s="551">
        <v>0</v>
      </c>
      <c r="CA56" s="606"/>
      <c r="CB56" s="551"/>
      <c r="CC56" s="574">
        <v>0</v>
      </c>
      <c r="CD56" s="606"/>
      <c r="CE56" s="606"/>
      <c r="CF56" s="606"/>
      <c r="CG56" s="581"/>
      <c r="CH56" s="551">
        <v>0</v>
      </c>
      <c r="CI56" s="606"/>
      <c r="CJ56" s="551"/>
      <c r="CK56" s="574">
        <v>0</v>
      </c>
      <c r="CL56" s="551"/>
      <c r="CM56" s="606"/>
      <c r="CN56" s="606"/>
      <c r="CO56" s="581"/>
      <c r="CP56" s="551">
        <v>0</v>
      </c>
      <c r="CQ56" s="606"/>
      <c r="CR56" s="551"/>
      <c r="CS56" s="574">
        <v>0</v>
      </c>
      <c r="CT56" s="551"/>
      <c r="CU56" s="606"/>
      <c r="CV56" s="606"/>
      <c r="CW56" s="581"/>
      <c r="CX56" s="551">
        <v>0</v>
      </c>
      <c r="CY56" s="606"/>
      <c r="CZ56" s="551"/>
      <c r="DA56" s="574">
        <v>0</v>
      </c>
      <c r="DB56" s="551"/>
      <c r="DC56" s="606"/>
      <c r="DD56" s="606"/>
      <c r="DE56" s="581"/>
      <c r="DF56" s="551">
        <v>0</v>
      </c>
      <c r="DG56" s="606"/>
      <c r="DH56" s="551"/>
      <c r="DI56" s="574">
        <v>0</v>
      </c>
      <c r="DJ56" s="551"/>
      <c r="DK56" s="606"/>
      <c r="DL56" s="606"/>
      <c r="DM56" s="581"/>
      <c r="DN56" s="551">
        <v>0</v>
      </c>
      <c r="DO56" s="606"/>
      <c r="DP56" s="551">
        <v>0</v>
      </c>
      <c r="DQ56" s="574">
        <v>0</v>
      </c>
      <c r="DR56" s="551">
        <v>0</v>
      </c>
      <c r="DS56" s="606"/>
      <c r="DT56" s="606"/>
      <c r="DU56" s="581"/>
      <c r="DV56" s="551">
        <v>0</v>
      </c>
      <c r="DW56" s="606"/>
      <c r="DX56" s="551"/>
      <c r="DY56" s="574">
        <v>0</v>
      </c>
      <c r="DZ56" s="608">
        <v>0</v>
      </c>
      <c r="EA56" s="608">
        <v>0</v>
      </c>
      <c r="EB56" s="608">
        <v>0</v>
      </c>
      <c r="EC56" s="609">
        <v>0</v>
      </c>
      <c r="ED56" s="558">
        <v>0</v>
      </c>
      <c r="EE56" s="608">
        <v>0</v>
      </c>
      <c r="EF56" s="558"/>
      <c r="EG56" s="598">
        <v>0</v>
      </c>
      <c r="EH56" s="596"/>
      <c r="EI56" s="596"/>
      <c r="EJ56" s="596"/>
      <c r="EK56" s="596"/>
    </row>
    <row r="57" spans="1:157" ht="15" customHeight="1" x14ac:dyDescent="0.25">
      <c r="A57" s="32" t="s">
        <v>427</v>
      </c>
      <c r="B57" s="606"/>
      <c r="C57" s="606"/>
      <c r="D57" s="606"/>
      <c r="E57" s="581"/>
      <c r="F57" s="551">
        <v>0</v>
      </c>
      <c r="G57" s="606"/>
      <c r="H57" s="551"/>
      <c r="I57" s="574">
        <v>0</v>
      </c>
      <c r="J57" s="606"/>
      <c r="K57" s="606"/>
      <c r="L57" s="606"/>
      <c r="M57" s="581"/>
      <c r="N57" s="551">
        <v>0</v>
      </c>
      <c r="O57" s="606"/>
      <c r="P57" s="551"/>
      <c r="Q57" s="574">
        <v>0</v>
      </c>
      <c r="R57" s="551"/>
      <c r="S57" s="606"/>
      <c r="T57" s="606"/>
      <c r="U57" s="581"/>
      <c r="V57" s="551">
        <v>0</v>
      </c>
      <c r="W57" s="606"/>
      <c r="X57" s="551"/>
      <c r="Y57" s="574">
        <v>0</v>
      </c>
      <c r="Z57" s="606"/>
      <c r="AA57" s="606"/>
      <c r="AB57" s="606"/>
      <c r="AC57" s="581"/>
      <c r="AD57" s="551">
        <v>0</v>
      </c>
      <c r="AE57" s="606"/>
      <c r="AF57" s="551"/>
      <c r="AG57" s="574">
        <v>0</v>
      </c>
      <c r="AH57" s="551"/>
      <c r="AI57" s="606"/>
      <c r="AJ57" s="606"/>
      <c r="AK57" s="581"/>
      <c r="AL57" s="551">
        <v>0</v>
      </c>
      <c r="AM57" s="606"/>
      <c r="AN57" s="551"/>
      <c r="AO57" s="574">
        <v>0</v>
      </c>
      <c r="AP57" s="606"/>
      <c r="AQ57" s="606"/>
      <c r="AR57" s="606"/>
      <c r="AS57" s="581"/>
      <c r="AT57" s="551">
        <v>0</v>
      </c>
      <c r="AU57" s="606"/>
      <c r="AV57" s="551"/>
      <c r="AW57" s="551">
        <v>0</v>
      </c>
      <c r="AX57" s="606"/>
      <c r="AY57" s="606"/>
      <c r="AZ57" s="606"/>
      <c r="BA57" s="581"/>
      <c r="BB57" s="551">
        <v>0</v>
      </c>
      <c r="BC57" s="606"/>
      <c r="BD57" s="551"/>
      <c r="BE57" s="574">
        <v>0</v>
      </c>
      <c r="BF57" s="606"/>
      <c r="BG57" s="606"/>
      <c r="BH57" s="606"/>
      <c r="BI57" s="581"/>
      <c r="BJ57" s="551">
        <v>0</v>
      </c>
      <c r="BK57" s="606"/>
      <c r="BL57" s="551"/>
      <c r="BM57" s="574">
        <v>0</v>
      </c>
      <c r="BN57" s="606"/>
      <c r="BO57" s="606"/>
      <c r="BP57" s="606"/>
      <c r="BQ57" s="581"/>
      <c r="BR57" s="551">
        <v>0</v>
      </c>
      <c r="BS57" s="606"/>
      <c r="BT57" s="551"/>
      <c r="BU57" s="574">
        <v>0</v>
      </c>
      <c r="BV57" s="606"/>
      <c r="BW57" s="606"/>
      <c r="BX57" s="606"/>
      <c r="BY57" s="581"/>
      <c r="BZ57" s="551">
        <v>0</v>
      </c>
      <c r="CA57" s="606"/>
      <c r="CB57" s="551"/>
      <c r="CC57" s="574">
        <v>0</v>
      </c>
      <c r="CD57" s="606"/>
      <c r="CE57" s="606"/>
      <c r="CF57" s="606"/>
      <c r="CG57" s="581"/>
      <c r="CH57" s="551">
        <v>0</v>
      </c>
      <c r="CI57" s="606"/>
      <c r="CJ57" s="551"/>
      <c r="CK57" s="574">
        <v>0</v>
      </c>
      <c r="CL57" s="551"/>
      <c r="CM57" s="606"/>
      <c r="CN57" s="606"/>
      <c r="CO57" s="581"/>
      <c r="CP57" s="551">
        <v>0</v>
      </c>
      <c r="CQ57" s="606"/>
      <c r="CR57" s="551"/>
      <c r="CS57" s="574">
        <v>0</v>
      </c>
      <c r="CT57" s="551"/>
      <c r="CU57" s="606"/>
      <c r="CV57" s="606"/>
      <c r="CW57" s="581"/>
      <c r="CX57" s="551">
        <v>0</v>
      </c>
      <c r="CY57" s="606"/>
      <c r="CZ57" s="551"/>
      <c r="DA57" s="574">
        <v>0</v>
      </c>
      <c r="DB57" s="551"/>
      <c r="DC57" s="606"/>
      <c r="DD57" s="606"/>
      <c r="DE57" s="581"/>
      <c r="DF57" s="551">
        <v>0</v>
      </c>
      <c r="DG57" s="606"/>
      <c r="DH57" s="551"/>
      <c r="DI57" s="574">
        <v>0</v>
      </c>
      <c r="DJ57" s="551"/>
      <c r="DK57" s="606"/>
      <c r="DL57" s="606"/>
      <c r="DM57" s="581"/>
      <c r="DN57" s="551">
        <v>0</v>
      </c>
      <c r="DO57" s="606"/>
      <c r="DP57" s="551">
        <v>0</v>
      </c>
      <c r="DQ57" s="574">
        <v>0</v>
      </c>
      <c r="DR57" s="551">
        <v>0</v>
      </c>
      <c r="DS57" s="606"/>
      <c r="DT57" s="606"/>
      <c r="DU57" s="581"/>
      <c r="DV57" s="551">
        <v>0</v>
      </c>
      <c r="DW57" s="606"/>
      <c r="DX57" s="551"/>
      <c r="DY57" s="574">
        <v>0</v>
      </c>
      <c r="DZ57" s="608">
        <v>0</v>
      </c>
      <c r="EA57" s="608">
        <v>0</v>
      </c>
      <c r="EB57" s="608">
        <v>0</v>
      </c>
      <c r="EC57" s="609">
        <v>0</v>
      </c>
      <c r="ED57" s="558">
        <v>0</v>
      </c>
      <c r="EE57" s="608">
        <v>0</v>
      </c>
      <c r="EF57" s="558"/>
      <c r="EG57" s="598">
        <v>0</v>
      </c>
      <c r="EH57" s="596"/>
      <c r="EI57" s="596"/>
      <c r="EJ57" s="596"/>
      <c r="EK57" s="596"/>
    </row>
    <row r="58" spans="1:157" ht="15" customHeight="1" x14ac:dyDescent="0.25">
      <c r="A58" s="36" t="s">
        <v>1581</v>
      </c>
      <c r="B58" s="606"/>
      <c r="C58" s="606"/>
      <c r="D58" s="606"/>
      <c r="E58" s="581"/>
      <c r="F58" s="551">
        <v>0</v>
      </c>
      <c r="G58" s="606"/>
      <c r="H58" s="551"/>
      <c r="I58" s="574">
        <v>0</v>
      </c>
      <c r="J58" s="606"/>
      <c r="K58" s="606"/>
      <c r="L58" s="606"/>
      <c r="M58" s="581"/>
      <c r="N58" s="551">
        <v>0</v>
      </c>
      <c r="O58" s="606"/>
      <c r="P58" s="551"/>
      <c r="Q58" s="574">
        <v>0</v>
      </c>
      <c r="R58" s="551"/>
      <c r="S58" s="606"/>
      <c r="T58" s="606"/>
      <c r="U58" s="581"/>
      <c r="V58" s="551">
        <v>0</v>
      </c>
      <c r="W58" s="606"/>
      <c r="X58" s="551"/>
      <c r="Y58" s="574">
        <v>0</v>
      </c>
      <c r="Z58" s="606"/>
      <c r="AA58" s="606"/>
      <c r="AB58" s="606"/>
      <c r="AC58" s="581"/>
      <c r="AD58" s="551">
        <v>0</v>
      </c>
      <c r="AE58" s="606"/>
      <c r="AF58" s="551"/>
      <c r="AG58" s="574">
        <v>0</v>
      </c>
      <c r="AH58" s="551"/>
      <c r="AI58" s="606"/>
      <c r="AJ58" s="606"/>
      <c r="AK58" s="581"/>
      <c r="AL58" s="551">
        <v>0</v>
      </c>
      <c r="AM58" s="606"/>
      <c r="AN58" s="551"/>
      <c r="AO58" s="574">
        <v>0</v>
      </c>
      <c r="AP58" s="606"/>
      <c r="AQ58" s="606"/>
      <c r="AR58" s="606"/>
      <c r="AS58" s="581"/>
      <c r="AT58" s="551">
        <v>0</v>
      </c>
      <c r="AU58" s="606"/>
      <c r="AV58" s="551"/>
      <c r="AW58" s="551">
        <v>0</v>
      </c>
      <c r="AX58" s="606"/>
      <c r="AY58" s="606"/>
      <c r="AZ58" s="606"/>
      <c r="BA58" s="581"/>
      <c r="BB58" s="551">
        <v>0</v>
      </c>
      <c r="BC58" s="606"/>
      <c r="BD58" s="551"/>
      <c r="BE58" s="574">
        <v>0</v>
      </c>
      <c r="BF58" s="606"/>
      <c r="BG58" s="606"/>
      <c r="BH58" s="606"/>
      <c r="BI58" s="581"/>
      <c r="BJ58" s="551">
        <v>0</v>
      </c>
      <c r="BK58" s="606"/>
      <c r="BL58" s="551"/>
      <c r="BM58" s="574">
        <v>0</v>
      </c>
      <c r="BN58" s="606"/>
      <c r="BO58" s="606"/>
      <c r="BP58" s="606"/>
      <c r="BQ58" s="581"/>
      <c r="BR58" s="551">
        <v>0</v>
      </c>
      <c r="BS58" s="606"/>
      <c r="BT58" s="551"/>
      <c r="BU58" s="574">
        <v>0</v>
      </c>
      <c r="BV58" s="606"/>
      <c r="BW58" s="606"/>
      <c r="BX58" s="606"/>
      <c r="BY58" s="581"/>
      <c r="BZ58" s="551">
        <v>0</v>
      </c>
      <c r="CA58" s="606"/>
      <c r="CB58" s="551"/>
      <c r="CC58" s="574">
        <v>0</v>
      </c>
      <c r="CD58" s="606"/>
      <c r="CE58" s="606"/>
      <c r="CF58" s="606"/>
      <c r="CG58" s="581"/>
      <c r="CH58" s="551">
        <v>0</v>
      </c>
      <c r="CI58" s="606"/>
      <c r="CJ58" s="551"/>
      <c r="CK58" s="574">
        <v>0</v>
      </c>
      <c r="CL58" s="551"/>
      <c r="CM58" s="606"/>
      <c r="CN58" s="606"/>
      <c r="CO58" s="581"/>
      <c r="CP58" s="551">
        <v>0</v>
      </c>
      <c r="CQ58" s="606"/>
      <c r="CR58" s="551"/>
      <c r="CS58" s="574">
        <v>0</v>
      </c>
      <c r="CT58" s="551"/>
      <c r="CU58" s="606"/>
      <c r="CV58" s="606"/>
      <c r="CW58" s="581"/>
      <c r="CX58" s="551">
        <v>0</v>
      </c>
      <c r="CY58" s="606"/>
      <c r="CZ58" s="551"/>
      <c r="DA58" s="574">
        <v>0</v>
      </c>
      <c r="DB58" s="551"/>
      <c r="DC58" s="606"/>
      <c r="DD58" s="606"/>
      <c r="DE58" s="581"/>
      <c r="DF58" s="551">
        <v>0</v>
      </c>
      <c r="DG58" s="606"/>
      <c r="DH58" s="551"/>
      <c r="DI58" s="574">
        <v>0</v>
      </c>
      <c r="DJ58" s="551"/>
      <c r="DK58" s="606"/>
      <c r="DL58" s="606"/>
      <c r="DM58" s="581"/>
      <c r="DN58" s="551">
        <v>0</v>
      </c>
      <c r="DO58" s="606"/>
      <c r="DP58" s="551"/>
      <c r="DQ58" s="574">
        <v>0</v>
      </c>
      <c r="DR58" s="551">
        <v>0</v>
      </c>
      <c r="DS58" s="606"/>
      <c r="DT58" s="606"/>
      <c r="DU58" s="581"/>
      <c r="DV58" s="551">
        <v>0</v>
      </c>
      <c r="DW58" s="606"/>
      <c r="DX58" s="551"/>
      <c r="DY58" s="574">
        <v>0</v>
      </c>
      <c r="DZ58" s="608">
        <v>0</v>
      </c>
      <c r="EA58" s="608">
        <v>0</v>
      </c>
      <c r="EB58" s="608">
        <v>0</v>
      </c>
      <c r="EC58" s="609">
        <v>0</v>
      </c>
      <c r="ED58" s="558">
        <v>0</v>
      </c>
      <c r="EE58" s="608">
        <v>0</v>
      </c>
      <c r="EF58" s="558"/>
      <c r="EG58" s="598">
        <v>0</v>
      </c>
      <c r="EH58" s="596"/>
      <c r="EI58" s="596"/>
      <c r="EJ58" s="596"/>
      <c r="EK58" s="596"/>
    </row>
    <row r="59" spans="1:157" ht="15" customHeight="1" x14ac:dyDescent="0.25">
      <c r="A59" s="42" t="s">
        <v>77</v>
      </c>
      <c r="B59" s="606"/>
      <c r="C59" s="606"/>
      <c r="D59" s="606"/>
      <c r="E59" s="581"/>
      <c r="F59" s="551">
        <v>0</v>
      </c>
      <c r="G59" s="606"/>
      <c r="H59" s="551"/>
      <c r="I59" s="574">
        <v>0</v>
      </c>
      <c r="J59" s="606"/>
      <c r="K59" s="606"/>
      <c r="L59" s="606">
        <v>1963391</v>
      </c>
      <c r="M59" s="581"/>
      <c r="N59" s="551">
        <v>1963391</v>
      </c>
      <c r="O59" s="606"/>
      <c r="P59" s="551"/>
      <c r="Q59" s="574">
        <v>0</v>
      </c>
      <c r="R59" s="606"/>
      <c r="S59" s="606"/>
      <c r="T59" s="606"/>
      <c r="U59" s="581"/>
      <c r="V59" s="551">
        <v>0</v>
      </c>
      <c r="W59" s="606"/>
      <c r="X59" s="551"/>
      <c r="Y59" s="574">
        <v>0</v>
      </c>
      <c r="Z59" s="606"/>
      <c r="AA59" s="606"/>
      <c r="AB59" s="606"/>
      <c r="AC59" s="581"/>
      <c r="AD59" s="551">
        <v>0</v>
      </c>
      <c r="AE59" s="606"/>
      <c r="AF59" s="551"/>
      <c r="AG59" s="574">
        <v>0</v>
      </c>
      <c r="AH59" s="551"/>
      <c r="AI59" s="606"/>
      <c r="AJ59" s="606"/>
      <c r="AK59" s="581"/>
      <c r="AL59" s="551">
        <v>0</v>
      </c>
      <c r="AM59" s="606"/>
      <c r="AN59" s="551"/>
      <c r="AO59" s="574">
        <v>0</v>
      </c>
      <c r="AP59" s="606"/>
      <c r="AQ59" s="606"/>
      <c r="AR59" s="606"/>
      <c r="AS59" s="581"/>
      <c r="AT59" s="551">
        <v>0</v>
      </c>
      <c r="AU59" s="606"/>
      <c r="AV59" s="551"/>
      <c r="AW59" s="551">
        <v>0</v>
      </c>
      <c r="AX59" s="606"/>
      <c r="AY59" s="606"/>
      <c r="AZ59" s="606"/>
      <c r="BA59" s="581"/>
      <c r="BB59" s="551">
        <v>0</v>
      </c>
      <c r="BC59" s="606"/>
      <c r="BD59" s="551"/>
      <c r="BE59" s="574">
        <v>0</v>
      </c>
      <c r="BF59" s="606"/>
      <c r="BG59" s="606"/>
      <c r="BH59" s="606"/>
      <c r="BI59" s="581"/>
      <c r="BJ59" s="551">
        <v>0</v>
      </c>
      <c r="BK59" s="606"/>
      <c r="BL59" s="551"/>
      <c r="BM59" s="574">
        <v>0</v>
      </c>
      <c r="BN59" s="606"/>
      <c r="BO59" s="606">
        <v>23939232</v>
      </c>
      <c r="BP59" s="606"/>
      <c r="BQ59" s="581"/>
      <c r="BR59" s="551">
        <v>0</v>
      </c>
      <c r="BS59" s="606"/>
      <c r="BT59" s="551"/>
      <c r="BU59" s="574">
        <v>23939232</v>
      </c>
      <c r="BV59" s="606"/>
      <c r="BW59" s="606"/>
      <c r="BX59" s="606"/>
      <c r="BY59" s="581"/>
      <c r="BZ59" s="551">
        <v>0</v>
      </c>
      <c r="CA59" s="606"/>
      <c r="CB59" s="551"/>
      <c r="CC59" s="574">
        <v>0</v>
      </c>
      <c r="CD59" s="606"/>
      <c r="CE59" s="606"/>
      <c r="CF59" s="606"/>
      <c r="CG59" s="581"/>
      <c r="CH59" s="551">
        <v>0</v>
      </c>
      <c r="CI59" s="606"/>
      <c r="CJ59" s="551"/>
      <c r="CK59" s="574">
        <v>0</v>
      </c>
      <c r="CL59" s="606"/>
      <c r="CM59" s="606"/>
      <c r="CN59" s="606"/>
      <c r="CO59" s="581"/>
      <c r="CP59" s="551">
        <v>0</v>
      </c>
      <c r="CQ59" s="606"/>
      <c r="CR59" s="551"/>
      <c r="CS59" s="574">
        <v>0</v>
      </c>
      <c r="CT59" s="606"/>
      <c r="CU59" s="606"/>
      <c r="CV59" s="606"/>
      <c r="CW59" s="581"/>
      <c r="CX59" s="551">
        <v>0</v>
      </c>
      <c r="CY59" s="606"/>
      <c r="CZ59" s="551"/>
      <c r="DA59" s="574">
        <v>0</v>
      </c>
      <c r="DB59" s="606"/>
      <c r="DC59" s="606"/>
      <c r="DD59" s="606"/>
      <c r="DE59" s="581"/>
      <c r="DF59" s="551">
        <v>0</v>
      </c>
      <c r="DG59" s="606"/>
      <c r="DH59" s="551"/>
      <c r="DI59" s="574">
        <v>0</v>
      </c>
      <c r="DJ59" s="606"/>
      <c r="DK59" s="606"/>
      <c r="DL59" s="606"/>
      <c r="DM59" s="581"/>
      <c r="DN59" s="551">
        <v>0</v>
      </c>
      <c r="DO59" s="606"/>
      <c r="DP59" s="551"/>
      <c r="DQ59" s="574">
        <v>0</v>
      </c>
      <c r="DR59" s="551">
        <v>22263092</v>
      </c>
      <c r="DS59" s="606"/>
      <c r="DT59" s="606"/>
      <c r="DU59" s="581"/>
      <c r="DV59" s="551">
        <v>0</v>
      </c>
      <c r="DW59" s="606"/>
      <c r="DX59" s="551"/>
      <c r="DY59" s="574">
        <v>-22263092</v>
      </c>
      <c r="DZ59" s="608">
        <v>22263092</v>
      </c>
      <c r="EA59" s="608">
        <v>23939232</v>
      </c>
      <c r="EB59" s="608">
        <v>1963391</v>
      </c>
      <c r="EC59" s="609">
        <v>0</v>
      </c>
      <c r="ED59" s="558">
        <v>1963391</v>
      </c>
      <c r="EE59" s="608">
        <v>0</v>
      </c>
      <c r="EF59" s="558"/>
      <c r="EG59" s="598">
        <v>1676140</v>
      </c>
      <c r="EH59" s="596"/>
      <c r="EI59" s="596"/>
      <c r="EJ59" s="596"/>
      <c r="EK59" s="596"/>
    </row>
    <row r="60" spans="1:157" x14ac:dyDescent="0.25">
      <c r="A60" s="46" t="s">
        <v>779</v>
      </c>
      <c r="B60" s="606"/>
      <c r="C60" s="606"/>
      <c r="D60" s="606"/>
      <c r="E60" s="581"/>
      <c r="F60" s="551">
        <v>0</v>
      </c>
      <c r="G60" s="606"/>
      <c r="H60" s="551"/>
      <c r="I60" s="574">
        <v>0</v>
      </c>
      <c r="J60" s="606"/>
      <c r="K60" s="606">
        <v>1400000</v>
      </c>
      <c r="L60" s="606"/>
      <c r="M60" s="581"/>
      <c r="N60" s="551">
        <v>0</v>
      </c>
      <c r="O60" s="606"/>
      <c r="P60" s="551"/>
      <c r="Q60" s="574">
        <v>1400000</v>
      </c>
      <c r="R60" s="551"/>
      <c r="S60" s="606">
        <v>46200000</v>
      </c>
      <c r="T60" s="606"/>
      <c r="U60" s="581"/>
      <c r="V60" s="551">
        <v>0</v>
      </c>
      <c r="W60" s="606"/>
      <c r="X60" s="551"/>
      <c r="Y60" s="574">
        <v>46200000</v>
      </c>
      <c r="Z60" s="606"/>
      <c r="AA60" s="606"/>
      <c r="AB60" s="606"/>
      <c r="AC60" s="581"/>
      <c r="AD60" s="551">
        <v>0</v>
      </c>
      <c r="AE60" s="606"/>
      <c r="AF60" s="551"/>
      <c r="AG60" s="574">
        <v>0</v>
      </c>
      <c r="AH60" s="551"/>
      <c r="AI60" s="606"/>
      <c r="AJ60" s="606"/>
      <c r="AK60" s="581"/>
      <c r="AL60" s="551">
        <v>0</v>
      </c>
      <c r="AM60" s="606"/>
      <c r="AN60" s="551"/>
      <c r="AO60" s="574">
        <v>0</v>
      </c>
      <c r="AP60" s="606"/>
      <c r="AQ60" s="606"/>
      <c r="AR60" s="606">
        <v>1300000</v>
      </c>
      <c r="AS60" s="581"/>
      <c r="AT60" s="551">
        <v>1300000</v>
      </c>
      <c r="AU60" s="606"/>
      <c r="AV60" s="551"/>
      <c r="AW60" s="551">
        <v>0</v>
      </c>
      <c r="AX60" s="606"/>
      <c r="AY60" s="606"/>
      <c r="AZ60" s="606">
        <v>42000000</v>
      </c>
      <c r="BA60" s="581"/>
      <c r="BB60" s="551">
        <v>42000000</v>
      </c>
      <c r="BC60" s="606"/>
      <c r="BD60" s="551"/>
      <c r="BE60" s="574">
        <v>0</v>
      </c>
      <c r="BF60" s="606"/>
      <c r="BG60" s="606"/>
      <c r="BH60" s="606"/>
      <c r="BI60" s="581"/>
      <c r="BJ60" s="551">
        <v>0</v>
      </c>
      <c r="BK60" s="606"/>
      <c r="BL60" s="551"/>
      <c r="BM60" s="574">
        <v>0</v>
      </c>
      <c r="BN60" s="606"/>
      <c r="BO60" s="606"/>
      <c r="BP60" s="606"/>
      <c r="BQ60" s="581"/>
      <c r="BR60" s="551">
        <v>0</v>
      </c>
      <c r="BS60" s="606"/>
      <c r="BT60" s="551"/>
      <c r="BU60" s="574">
        <v>0</v>
      </c>
      <c r="BV60" s="606"/>
      <c r="BW60" s="606"/>
      <c r="BX60" s="606"/>
      <c r="BY60" s="581"/>
      <c r="BZ60" s="551">
        <v>0</v>
      </c>
      <c r="CA60" s="606"/>
      <c r="CB60" s="551"/>
      <c r="CC60" s="574">
        <v>0</v>
      </c>
      <c r="CD60" s="606"/>
      <c r="CE60" s="606"/>
      <c r="CF60" s="606"/>
      <c r="CG60" s="581"/>
      <c r="CH60" s="551">
        <v>0</v>
      </c>
      <c r="CI60" s="606"/>
      <c r="CJ60" s="551"/>
      <c r="CK60" s="574">
        <v>0</v>
      </c>
      <c r="CL60" s="551"/>
      <c r="CM60" s="606"/>
      <c r="CN60" s="606"/>
      <c r="CO60" s="581"/>
      <c r="CP60" s="551">
        <v>0</v>
      </c>
      <c r="CQ60" s="606"/>
      <c r="CR60" s="551"/>
      <c r="CS60" s="574">
        <v>0</v>
      </c>
      <c r="CT60" s="551"/>
      <c r="CU60" s="606"/>
      <c r="CV60" s="606"/>
      <c r="CW60" s="581"/>
      <c r="CX60" s="551">
        <v>0</v>
      </c>
      <c r="CY60" s="606"/>
      <c r="CZ60" s="551"/>
      <c r="DA60" s="574">
        <v>0</v>
      </c>
      <c r="DB60" s="551"/>
      <c r="DC60" s="606"/>
      <c r="DD60" s="606"/>
      <c r="DE60" s="581"/>
      <c r="DF60" s="551">
        <v>0</v>
      </c>
      <c r="DG60" s="606"/>
      <c r="DH60" s="551"/>
      <c r="DI60" s="574">
        <v>0</v>
      </c>
      <c r="DJ60" s="551"/>
      <c r="DK60" s="606"/>
      <c r="DL60" s="606"/>
      <c r="DM60" s="581"/>
      <c r="DN60" s="551">
        <v>0</v>
      </c>
      <c r="DO60" s="606"/>
      <c r="DP60" s="551"/>
      <c r="DQ60" s="574">
        <v>0</v>
      </c>
      <c r="DR60" s="551">
        <v>43300000</v>
      </c>
      <c r="DS60" s="606"/>
      <c r="DT60" s="606"/>
      <c r="DU60" s="581"/>
      <c r="DV60" s="551">
        <v>0</v>
      </c>
      <c r="DW60" s="606"/>
      <c r="DX60" s="551"/>
      <c r="DY60" s="574">
        <v>-43300000</v>
      </c>
      <c r="DZ60" s="608">
        <v>43300000</v>
      </c>
      <c r="EA60" s="608">
        <v>47600000</v>
      </c>
      <c r="EB60" s="608">
        <v>43300000</v>
      </c>
      <c r="EC60" s="609">
        <v>0</v>
      </c>
      <c r="ED60" s="558">
        <v>43300000</v>
      </c>
      <c r="EE60" s="608">
        <v>0</v>
      </c>
      <c r="EF60" s="558"/>
      <c r="EG60" s="598">
        <v>4300000</v>
      </c>
      <c r="EH60" s="596"/>
      <c r="EI60" s="596"/>
      <c r="EJ60" s="596"/>
      <c r="EK60" s="596"/>
    </row>
    <row r="61" spans="1:157" hidden="1" x14ac:dyDescent="0.25">
      <c r="A61" s="46" t="s">
        <v>780</v>
      </c>
      <c r="B61" s="606"/>
      <c r="C61" s="606"/>
      <c r="D61" s="606"/>
      <c r="E61" s="581"/>
      <c r="F61" s="551"/>
      <c r="G61" s="606"/>
      <c r="H61" s="551"/>
      <c r="I61" s="551"/>
      <c r="J61" s="606"/>
      <c r="K61" s="606"/>
      <c r="L61" s="606"/>
      <c r="M61" s="581"/>
      <c r="N61" s="551"/>
      <c r="O61" s="606"/>
      <c r="P61" s="551"/>
      <c r="Q61" s="551"/>
      <c r="R61" s="551"/>
      <c r="S61" s="606"/>
      <c r="T61" s="606"/>
      <c r="U61" s="581"/>
      <c r="V61" s="551"/>
      <c r="W61" s="606"/>
      <c r="X61" s="551"/>
      <c r="Y61" s="551"/>
      <c r="Z61" s="606"/>
      <c r="AA61" s="606"/>
      <c r="AB61" s="606"/>
      <c r="AC61" s="581"/>
      <c r="AD61" s="551"/>
      <c r="AE61" s="606"/>
      <c r="AF61" s="551"/>
      <c r="AG61" s="551"/>
      <c r="AH61" s="551"/>
      <c r="AI61" s="606"/>
      <c r="AJ61" s="606"/>
      <c r="AK61" s="581"/>
      <c r="AL61" s="551"/>
      <c r="AM61" s="606"/>
      <c r="AN61" s="551"/>
      <c r="AO61" s="551"/>
      <c r="AP61" s="606"/>
      <c r="AQ61" s="606"/>
      <c r="AR61" s="606"/>
      <c r="AS61" s="581"/>
      <c r="AT61" s="551"/>
      <c r="AU61" s="606"/>
      <c r="AV61" s="551"/>
      <c r="AW61" s="551"/>
      <c r="AX61" s="606"/>
      <c r="AY61" s="606"/>
      <c r="AZ61" s="606"/>
      <c r="BA61" s="581"/>
      <c r="BB61" s="551"/>
      <c r="BC61" s="606"/>
      <c r="BD61" s="551"/>
      <c r="BE61" s="551"/>
      <c r="BF61" s="606"/>
      <c r="BG61" s="606"/>
      <c r="BH61" s="606"/>
      <c r="BI61" s="581"/>
      <c r="BJ61" s="551"/>
      <c r="BK61" s="606"/>
      <c r="BL61" s="551"/>
      <c r="BM61" s="551"/>
      <c r="BN61" s="606"/>
      <c r="BO61" s="606"/>
      <c r="BP61" s="606"/>
      <c r="BQ61" s="581"/>
      <c r="BR61" s="551"/>
      <c r="BS61" s="606"/>
      <c r="BT61" s="551"/>
      <c r="BU61" s="551"/>
      <c r="BV61" s="606"/>
      <c r="BW61" s="606"/>
      <c r="BX61" s="606"/>
      <c r="BY61" s="581"/>
      <c r="BZ61" s="551"/>
      <c r="CA61" s="606"/>
      <c r="CB61" s="551"/>
      <c r="CC61" s="551"/>
      <c r="CD61" s="606"/>
      <c r="CE61" s="606"/>
      <c r="CF61" s="606"/>
      <c r="CG61" s="581"/>
      <c r="CH61" s="551"/>
      <c r="CI61" s="606"/>
      <c r="CJ61" s="551"/>
      <c r="CK61" s="551"/>
      <c r="CL61" s="551"/>
      <c r="CM61" s="606"/>
      <c r="CN61" s="606"/>
      <c r="CO61" s="581"/>
      <c r="CP61" s="551"/>
      <c r="CQ61" s="606"/>
      <c r="CR61" s="551"/>
      <c r="CS61" s="551"/>
      <c r="CT61" s="551"/>
      <c r="CU61" s="606"/>
      <c r="CV61" s="606"/>
      <c r="CW61" s="581"/>
      <c r="CX61" s="551"/>
      <c r="CY61" s="606"/>
      <c r="CZ61" s="551"/>
      <c r="DA61" s="551"/>
      <c r="DB61" s="551"/>
      <c r="DC61" s="606"/>
      <c r="DD61" s="606"/>
      <c r="DE61" s="581"/>
      <c r="DF61" s="551"/>
      <c r="DG61" s="606"/>
      <c r="DH61" s="551"/>
      <c r="DI61" s="551"/>
      <c r="DJ61" s="551"/>
      <c r="DK61" s="606"/>
      <c r="DL61" s="606"/>
      <c r="DM61" s="581"/>
      <c r="DN61" s="551"/>
      <c r="DO61" s="606"/>
      <c r="DP61" s="551"/>
      <c r="DQ61" s="551"/>
      <c r="DR61" s="551">
        <v>0</v>
      </c>
      <c r="DS61" s="606"/>
      <c r="DT61" s="606"/>
      <c r="DU61" s="581"/>
      <c r="DV61" s="551"/>
      <c r="DW61" s="606"/>
      <c r="DX61" s="551"/>
      <c r="DY61" s="551"/>
      <c r="DZ61" s="558">
        <v>0</v>
      </c>
      <c r="EA61" s="558">
        <v>0</v>
      </c>
      <c r="EB61" s="608">
        <v>0</v>
      </c>
      <c r="EC61" s="609">
        <v>0</v>
      </c>
      <c r="ED61" s="558">
        <v>0</v>
      </c>
      <c r="EE61" s="558">
        <v>0</v>
      </c>
      <c r="EF61" s="558"/>
      <c r="EH61" s="596"/>
      <c r="EI61" s="596"/>
      <c r="EJ61" s="596"/>
      <c r="EK61" s="596"/>
    </row>
    <row r="62" spans="1:157" ht="15" hidden="1" customHeight="1" x14ac:dyDescent="0.25">
      <c r="A62" s="42" t="s">
        <v>781</v>
      </c>
      <c r="B62" s="606"/>
      <c r="C62" s="606"/>
      <c r="D62" s="606"/>
      <c r="E62" s="581"/>
      <c r="F62" s="551">
        <v>0</v>
      </c>
      <c r="G62" s="606"/>
      <c r="H62" s="551"/>
      <c r="I62" s="574">
        <v>0</v>
      </c>
      <c r="J62" s="606"/>
      <c r="K62" s="606"/>
      <c r="L62" s="606"/>
      <c r="M62" s="581"/>
      <c r="N62" s="551">
        <v>0</v>
      </c>
      <c r="O62" s="606"/>
      <c r="P62" s="551"/>
      <c r="Q62" s="574">
        <v>0</v>
      </c>
      <c r="R62" s="551"/>
      <c r="S62" s="606"/>
      <c r="T62" s="606"/>
      <c r="U62" s="581"/>
      <c r="V62" s="551">
        <v>0</v>
      </c>
      <c r="W62" s="606"/>
      <c r="X62" s="551"/>
      <c r="Y62" s="574">
        <v>0</v>
      </c>
      <c r="Z62" s="606"/>
      <c r="AA62" s="606"/>
      <c r="AB62" s="606"/>
      <c r="AC62" s="581"/>
      <c r="AD62" s="551">
        <v>0</v>
      </c>
      <c r="AE62" s="606"/>
      <c r="AF62" s="551"/>
      <c r="AG62" s="574">
        <v>0</v>
      </c>
      <c r="AH62" s="551"/>
      <c r="AI62" s="606"/>
      <c r="AJ62" s="606"/>
      <c r="AK62" s="581"/>
      <c r="AL62" s="551">
        <v>0</v>
      </c>
      <c r="AM62" s="606"/>
      <c r="AN62" s="551"/>
      <c r="AO62" s="574">
        <v>0</v>
      </c>
      <c r="AP62" s="606"/>
      <c r="AQ62" s="606"/>
      <c r="AR62" s="606"/>
      <c r="AS62" s="581"/>
      <c r="AT62" s="551">
        <v>0</v>
      </c>
      <c r="AU62" s="606"/>
      <c r="AV62" s="551"/>
      <c r="AW62" s="551">
        <v>0</v>
      </c>
      <c r="AX62" s="606"/>
      <c r="AY62" s="606"/>
      <c r="AZ62" s="606"/>
      <c r="BA62" s="581"/>
      <c r="BB62" s="551">
        <v>0</v>
      </c>
      <c r="BC62" s="606"/>
      <c r="BD62" s="551"/>
      <c r="BE62" s="574">
        <v>0</v>
      </c>
      <c r="BF62" s="606"/>
      <c r="BG62" s="606"/>
      <c r="BH62" s="606"/>
      <c r="BI62" s="581"/>
      <c r="BJ62" s="551">
        <v>0</v>
      </c>
      <c r="BK62" s="606"/>
      <c r="BL62" s="551"/>
      <c r="BM62" s="574">
        <v>0</v>
      </c>
      <c r="BN62" s="606"/>
      <c r="BO62" s="606"/>
      <c r="BP62" s="606"/>
      <c r="BQ62" s="581"/>
      <c r="BR62" s="551">
        <v>0</v>
      </c>
      <c r="BS62" s="606"/>
      <c r="BT62" s="551"/>
      <c r="BU62" s="574">
        <v>0</v>
      </c>
      <c r="BV62" s="606"/>
      <c r="BW62" s="606"/>
      <c r="BX62" s="606"/>
      <c r="BY62" s="581"/>
      <c r="BZ62" s="551">
        <v>0</v>
      </c>
      <c r="CA62" s="606"/>
      <c r="CB62" s="551"/>
      <c r="CC62" s="574">
        <v>0</v>
      </c>
      <c r="CD62" s="606"/>
      <c r="CE62" s="606"/>
      <c r="CF62" s="606"/>
      <c r="CG62" s="581"/>
      <c r="CH62" s="551">
        <v>0</v>
      </c>
      <c r="CI62" s="606"/>
      <c r="CJ62" s="551"/>
      <c r="CK62" s="574">
        <v>0</v>
      </c>
      <c r="CL62" s="551"/>
      <c r="CM62" s="606"/>
      <c r="CN62" s="606"/>
      <c r="CO62" s="581"/>
      <c r="CP62" s="551">
        <v>0</v>
      </c>
      <c r="CQ62" s="606"/>
      <c r="CR62" s="551"/>
      <c r="CS62" s="574">
        <v>0</v>
      </c>
      <c r="CT62" s="551"/>
      <c r="CU62" s="606"/>
      <c r="CV62" s="606"/>
      <c r="CW62" s="581"/>
      <c r="CX62" s="551">
        <v>0</v>
      </c>
      <c r="CY62" s="606"/>
      <c r="CZ62" s="551"/>
      <c r="DA62" s="574">
        <v>0</v>
      </c>
      <c r="DB62" s="551"/>
      <c r="DC62" s="606"/>
      <c r="DD62" s="606"/>
      <c r="DE62" s="581"/>
      <c r="DF62" s="551">
        <v>0</v>
      </c>
      <c r="DG62" s="606"/>
      <c r="DH62" s="551"/>
      <c r="DI62" s="574">
        <v>0</v>
      </c>
      <c r="DJ62" s="551"/>
      <c r="DK62" s="606"/>
      <c r="DL62" s="606"/>
      <c r="DM62" s="581"/>
      <c r="DN62" s="551">
        <v>0</v>
      </c>
      <c r="DO62" s="606"/>
      <c r="DP62" s="551"/>
      <c r="DQ62" s="574">
        <v>0</v>
      </c>
      <c r="DR62" s="551">
        <v>0</v>
      </c>
      <c r="DS62" s="606"/>
      <c r="DT62" s="606"/>
      <c r="DU62" s="581"/>
      <c r="DV62" s="551">
        <v>0</v>
      </c>
      <c r="DW62" s="606"/>
      <c r="DX62" s="551"/>
      <c r="DY62" s="574">
        <v>0</v>
      </c>
      <c r="DZ62" s="608">
        <v>0</v>
      </c>
      <c r="EA62" s="608">
        <v>0</v>
      </c>
      <c r="EB62" s="608">
        <v>0</v>
      </c>
      <c r="EC62" s="609">
        <v>0</v>
      </c>
      <c r="ED62" s="558">
        <v>0</v>
      </c>
      <c r="EE62" s="608">
        <v>0</v>
      </c>
      <c r="EF62" s="558"/>
      <c r="EG62" s="598">
        <v>0</v>
      </c>
    </row>
    <row r="63" spans="1:157" ht="15" hidden="1" customHeight="1" x14ac:dyDescent="0.25">
      <c r="A63" s="42"/>
      <c r="B63" s="606"/>
      <c r="C63" s="606"/>
      <c r="D63" s="606"/>
      <c r="E63" s="581"/>
      <c r="F63" s="551"/>
      <c r="G63" s="606"/>
      <c r="H63" s="551"/>
      <c r="I63" s="574"/>
      <c r="J63" s="606"/>
      <c r="K63" s="606"/>
      <c r="L63" s="606"/>
      <c r="M63" s="581"/>
      <c r="N63" s="551"/>
      <c r="O63" s="606"/>
      <c r="P63" s="551"/>
      <c r="Q63" s="574"/>
      <c r="R63" s="551"/>
      <c r="S63" s="606"/>
      <c r="T63" s="606"/>
      <c r="U63" s="581"/>
      <c r="V63" s="551"/>
      <c r="W63" s="606"/>
      <c r="X63" s="551"/>
      <c r="Y63" s="574"/>
      <c r="Z63" s="606"/>
      <c r="AA63" s="606"/>
      <c r="AB63" s="606"/>
      <c r="AC63" s="581"/>
      <c r="AD63" s="551"/>
      <c r="AE63" s="606"/>
      <c r="AF63" s="551"/>
      <c r="AG63" s="574"/>
      <c r="AH63" s="551"/>
      <c r="AI63" s="606"/>
      <c r="AJ63" s="606"/>
      <c r="AK63" s="581"/>
      <c r="AL63" s="551"/>
      <c r="AM63" s="606"/>
      <c r="AN63" s="551"/>
      <c r="AO63" s="574"/>
      <c r="AP63" s="606"/>
      <c r="AQ63" s="606"/>
      <c r="AR63" s="606"/>
      <c r="AS63" s="581"/>
      <c r="AT63" s="551"/>
      <c r="AU63" s="606"/>
      <c r="AV63" s="551"/>
      <c r="AW63" s="551"/>
      <c r="AX63" s="606"/>
      <c r="AY63" s="606"/>
      <c r="AZ63" s="606"/>
      <c r="BA63" s="581"/>
      <c r="BB63" s="551"/>
      <c r="BC63" s="606"/>
      <c r="BD63" s="551"/>
      <c r="BE63" s="574"/>
      <c r="BF63" s="606"/>
      <c r="BG63" s="606"/>
      <c r="BH63" s="606"/>
      <c r="BI63" s="581"/>
      <c r="BJ63" s="551"/>
      <c r="BK63" s="606"/>
      <c r="BL63" s="551"/>
      <c r="BM63" s="574"/>
      <c r="BN63" s="606"/>
      <c r="BO63" s="606"/>
      <c r="BP63" s="606"/>
      <c r="BQ63" s="581"/>
      <c r="BR63" s="551"/>
      <c r="BS63" s="606"/>
      <c r="BT63" s="551"/>
      <c r="BU63" s="574"/>
      <c r="BV63" s="606"/>
      <c r="BW63" s="606"/>
      <c r="BX63" s="606"/>
      <c r="BY63" s="581"/>
      <c r="BZ63" s="551"/>
      <c r="CA63" s="606"/>
      <c r="CB63" s="551"/>
      <c r="CC63" s="574"/>
      <c r="CD63" s="606"/>
      <c r="CE63" s="606"/>
      <c r="CF63" s="606"/>
      <c r="CG63" s="581"/>
      <c r="CH63" s="551"/>
      <c r="CI63" s="606"/>
      <c r="CJ63" s="551"/>
      <c r="CK63" s="574"/>
      <c r="CL63" s="551"/>
      <c r="CM63" s="606"/>
      <c r="CN63" s="606"/>
      <c r="CO63" s="581"/>
      <c r="CP63" s="551"/>
      <c r="CQ63" s="606"/>
      <c r="CR63" s="551"/>
      <c r="CS63" s="574"/>
      <c r="CT63" s="551"/>
      <c r="CU63" s="606"/>
      <c r="CV63" s="606"/>
      <c r="CW63" s="581"/>
      <c r="CX63" s="551"/>
      <c r="CY63" s="606"/>
      <c r="CZ63" s="551"/>
      <c r="DA63" s="574"/>
      <c r="DB63" s="551"/>
      <c r="DC63" s="606"/>
      <c r="DD63" s="606"/>
      <c r="DE63" s="581"/>
      <c r="DF63" s="551"/>
      <c r="DG63" s="606"/>
      <c r="DH63" s="551"/>
      <c r="DI63" s="574"/>
      <c r="DJ63" s="551"/>
      <c r="DK63" s="606"/>
      <c r="DL63" s="606"/>
      <c r="DM63" s="581"/>
      <c r="DN63" s="551"/>
      <c r="DO63" s="606"/>
      <c r="DP63" s="551"/>
      <c r="DQ63" s="574"/>
      <c r="DR63" s="551">
        <v>0</v>
      </c>
      <c r="DS63" s="606"/>
      <c r="DT63" s="606"/>
      <c r="DU63" s="581"/>
      <c r="DV63" s="551"/>
      <c r="DW63" s="606"/>
      <c r="DX63" s="551"/>
      <c r="DY63" s="574"/>
      <c r="DZ63" s="608">
        <v>0</v>
      </c>
      <c r="EA63" s="608">
        <v>0</v>
      </c>
      <c r="EB63" s="608">
        <v>0</v>
      </c>
      <c r="EC63" s="609">
        <v>0</v>
      </c>
      <c r="ED63" s="558">
        <v>0</v>
      </c>
      <c r="EE63" s="608">
        <v>0</v>
      </c>
      <c r="EF63" s="558"/>
    </row>
    <row r="64" spans="1:157" ht="15" customHeight="1" x14ac:dyDescent="0.25">
      <c r="A64" s="46" t="s">
        <v>780</v>
      </c>
      <c r="B64" s="606"/>
      <c r="C64" s="606">
        <v>1000000</v>
      </c>
      <c r="D64" s="606"/>
      <c r="E64" s="581"/>
      <c r="F64" s="551">
        <v>0</v>
      </c>
      <c r="G64" s="606"/>
      <c r="H64" s="551"/>
      <c r="I64" s="574">
        <v>1000000</v>
      </c>
      <c r="J64" s="606"/>
      <c r="K64" s="606">
        <v>2432940</v>
      </c>
      <c r="L64" s="606">
        <v>4000000</v>
      </c>
      <c r="M64" s="581"/>
      <c r="N64" s="551">
        <v>4000000</v>
      </c>
      <c r="O64" s="606"/>
      <c r="P64" s="551"/>
      <c r="Q64" s="574">
        <v>2432940</v>
      </c>
      <c r="R64" s="551"/>
      <c r="S64" s="606">
        <v>9000000</v>
      </c>
      <c r="T64" s="606"/>
      <c r="U64" s="581"/>
      <c r="V64" s="551">
        <v>0</v>
      </c>
      <c r="W64" s="606"/>
      <c r="X64" s="551"/>
      <c r="Y64" s="574">
        <v>9000000</v>
      </c>
      <c r="Z64" s="606"/>
      <c r="AA64" s="606">
        <v>802640</v>
      </c>
      <c r="AB64" s="606"/>
      <c r="AC64" s="581"/>
      <c r="AD64" s="551">
        <v>0</v>
      </c>
      <c r="AE64" s="606"/>
      <c r="AF64" s="551"/>
      <c r="AG64" s="574">
        <v>802640</v>
      </c>
      <c r="AH64" s="551"/>
      <c r="AI64" s="606"/>
      <c r="AJ64" s="606"/>
      <c r="AK64" s="581"/>
      <c r="AL64" s="551">
        <v>0</v>
      </c>
      <c r="AM64" s="606"/>
      <c r="AN64" s="551"/>
      <c r="AO64" s="574">
        <v>0</v>
      </c>
      <c r="AP64" s="606"/>
      <c r="AQ64" s="606"/>
      <c r="AR64" s="606">
        <v>3432941</v>
      </c>
      <c r="AS64" s="581"/>
      <c r="AT64" s="551">
        <v>3432941</v>
      </c>
      <c r="AU64" s="606"/>
      <c r="AV64" s="551"/>
      <c r="AW64" s="551">
        <v>0</v>
      </c>
      <c r="AX64" s="606"/>
      <c r="AY64" s="606"/>
      <c r="AZ64" s="606"/>
      <c r="BA64" s="581"/>
      <c r="BB64" s="551">
        <v>0</v>
      </c>
      <c r="BC64" s="606"/>
      <c r="BD64" s="551"/>
      <c r="BE64" s="574">
        <v>0</v>
      </c>
      <c r="BF64" s="606"/>
      <c r="BG64" s="606"/>
      <c r="BH64" s="606"/>
      <c r="BI64" s="581"/>
      <c r="BJ64" s="551">
        <v>0</v>
      </c>
      <c r="BK64" s="606"/>
      <c r="BL64" s="551"/>
      <c r="BM64" s="574">
        <v>0</v>
      </c>
      <c r="BN64" s="606"/>
      <c r="BO64" s="606"/>
      <c r="BP64" s="606"/>
      <c r="BQ64" s="581"/>
      <c r="BR64" s="551">
        <v>0</v>
      </c>
      <c r="BS64" s="606"/>
      <c r="BT64" s="551"/>
      <c r="BU64" s="574">
        <v>0</v>
      </c>
      <c r="BV64" s="606"/>
      <c r="BW64" s="606"/>
      <c r="BX64" s="606"/>
      <c r="BY64" s="581"/>
      <c r="BZ64" s="551">
        <v>0</v>
      </c>
      <c r="CA64" s="606"/>
      <c r="CB64" s="551"/>
      <c r="CC64" s="574">
        <v>0</v>
      </c>
      <c r="CD64" s="606"/>
      <c r="CE64" s="606"/>
      <c r="CF64" s="606"/>
      <c r="CG64" s="581"/>
      <c r="CH64" s="551">
        <v>0</v>
      </c>
      <c r="CI64" s="606"/>
      <c r="CJ64" s="551"/>
      <c r="CK64" s="574">
        <v>0</v>
      </c>
      <c r="CL64" s="551"/>
      <c r="CM64" s="606"/>
      <c r="CN64" s="606"/>
      <c r="CO64" s="581"/>
      <c r="CP64" s="551">
        <v>0</v>
      </c>
      <c r="CQ64" s="606"/>
      <c r="CR64" s="551"/>
      <c r="CS64" s="574">
        <v>0</v>
      </c>
      <c r="CT64" s="551"/>
      <c r="CU64" s="606"/>
      <c r="CV64" s="606"/>
      <c r="CW64" s="581"/>
      <c r="CX64" s="551">
        <v>0</v>
      </c>
      <c r="CY64" s="606"/>
      <c r="CZ64" s="551"/>
      <c r="DA64" s="574">
        <v>0</v>
      </c>
      <c r="DB64" s="551"/>
      <c r="DC64" s="606"/>
      <c r="DD64" s="606"/>
      <c r="DE64" s="581"/>
      <c r="DF64" s="551">
        <v>0</v>
      </c>
      <c r="DG64" s="606"/>
      <c r="DH64" s="551"/>
      <c r="DI64" s="574">
        <v>0</v>
      </c>
      <c r="DJ64" s="551"/>
      <c r="DK64" s="606"/>
      <c r="DL64" s="606"/>
      <c r="DM64" s="581"/>
      <c r="DN64" s="551">
        <v>0</v>
      </c>
      <c r="DO64" s="606"/>
      <c r="DP64" s="551"/>
      <c r="DQ64" s="574">
        <v>0</v>
      </c>
      <c r="DR64" s="551">
        <v>7432941</v>
      </c>
      <c r="DS64" s="606"/>
      <c r="DT64" s="606"/>
      <c r="DU64" s="581"/>
      <c r="DV64" s="551">
        <v>0</v>
      </c>
      <c r="DW64" s="606"/>
      <c r="DX64" s="551"/>
      <c r="DY64" s="574">
        <v>-7432941</v>
      </c>
      <c r="DZ64" s="608">
        <v>7432941</v>
      </c>
      <c r="EA64" s="608">
        <v>13235580</v>
      </c>
      <c r="EB64" s="608">
        <v>7432941</v>
      </c>
      <c r="EC64" s="609">
        <v>0</v>
      </c>
      <c r="ED64" s="558">
        <v>7432941</v>
      </c>
      <c r="EE64" s="608">
        <v>0</v>
      </c>
      <c r="EF64" s="558"/>
      <c r="EG64" s="598">
        <v>5802639</v>
      </c>
      <c r="EH64" s="596"/>
      <c r="EI64" s="596"/>
      <c r="EJ64" s="596"/>
      <c r="EK64" s="596"/>
    </row>
    <row r="65" spans="1:157" hidden="1" x14ac:dyDescent="0.25">
      <c r="A65" s="46" t="s">
        <v>782</v>
      </c>
      <c r="B65" s="606"/>
      <c r="C65" s="606"/>
      <c r="D65" s="606"/>
      <c r="E65" s="581"/>
      <c r="F65" s="551"/>
      <c r="G65" s="606"/>
      <c r="H65" s="551"/>
      <c r="I65" s="551"/>
      <c r="J65" s="606"/>
      <c r="K65" s="606"/>
      <c r="L65" s="606"/>
      <c r="M65" s="581"/>
      <c r="N65" s="551"/>
      <c r="O65" s="606"/>
      <c r="P65" s="551"/>
      <c r="Q65" s="551"/>
      <c r="R65" s="551"/>
      <c r="S65" s="606"/>
      <c r="T65" s="606"/>
      <c r="U65" s="581"/>
      <c r="V65" s="551"/>
      <c r="W65" s="606"/>
      <c r="X65" s="551"/>
      <c r="Y65" s="551"/>
      <c r="Z65" s="606"/>
      <c r="AA65" s="606"/>
      <c r="AB65" s="606"/>
      <c r="AC65" s="581"/>
      <c r="AD65" s="551"/>
      <c r="AE65" s="606"/>
      <c r="AF65" s="551"/>
      <c r="AG65" s="551"/>
      <c r="AH65" s="551"/>
      <c r="AI65" s="606"/>
      <c r="AJ65" s="606"/>
      <c r="AK65" s="581"/>
      <c r="AL65" s="551"/>
      <c r="AM65" s="606"/>
      <c r="AN65" s="551"/>
      <c r="AO65" s="551"/>
      <c r="AP65" s="606"/>
      <c r="AQ65" s="606"/>
      <c r="AR65" s="606"/>
      <c r="AS65" s="581"/>
      <c r="AT65" s="551"/>
      <c r="AU65" s="606"/>
      <c r="AV65" s="551"/>
      <c r="AW65" s="551"/>
      <c r="AX65" s="606"/>
      <c r="AY65" s="606"/>
      <c r="AZ65" s="606"/>
      <c r="BA65" s="581"/>
      <c r="BB65" s="551"/>
      <c r="BC65" s="606"/>
      <c r="BD65" s="551"/>
      <c r="BE65" s="551"/>
      <c r="BF65" s="606"/>
      <c r="BG65" s="606"/>
      <c r="BH65" s="606"/>
      <c r="BI65" s="581"/>
      <c r="BJ65" s="551"/>
      <c r="BK65" s="606"/>
      <c r="BL65" s="551"/>
      <c r="BM65" s="551"/>
      <c r="BN65" s="606"/>
      <c r="BO65" s="606"/>
      <c r="BP65" s="606"/>
      <c r="BQ65" s="581"/>
      <c r="BR65" s="551"/>
      <c r="BS65" s="606"/>
      <c r="BT65" s="551"/>
      <c r="BU65" s="551"/>
      <c r="BV65" s="606"/>
      <c r="BW65" s="606"/>
      <c r="BX65" s="606"/>
      <c r="BY65" s="581"/>
      <c r="BZ65" s="551"/>
      <c r="CA65" s="606"/>
      <c r="CB65" s="551"/>
      <c r="CC65" s="551"/>
      <c r="CD65" s="606"/>
      <c r="CE65" s="606"/>
      <c r="CF65" s="606"/>
      <c r="CG65" s="581"/>
      <c r="CH65" s="551"/>
      <c r="CI65" s="606"/>
      <c r="CJ65" s="551"/>
      <c r="CK65" s="551"/>
      <c r="CL65" s="551"/>
      <c r="CM65" s="606"/>
      <c r="CN65" s="606"/>
      <c r="CO65" s="581"/>
      <c r="CP65" s="551"/>
      <c r="CQ65" s="606"/>
      <c r="CR65" s="551"/>
      <c r="CS65" s="551"/>
      <c r="CT65" s="551"/>
      <c r="CU65" s="606"/>
      <c r="CV65" s="606"/>
      <c r="CW65" s="581"/>
      <c r="CX65" s="551"/>
      <c r="CY65" s="606"/>
      <c r="CZ65" s="551"/>
      <c r="DA65" s="551"/>
      <c r="DB65" s="551"/>
      <c r="DC65" s="606"/>
      <c r="DD65" s="606"/>
      <c r="DE65" s="581"/>
      <c r="DF65" s="551"/>
      <c r="DG65" s="606"/>
      <c r="DH65" s="551"/>
      <c r="DI65" s="551"/>
      <c r="DJ65" s="551"/>
      <c r="DK65" s="606"/>
      <c r="DL65" s="606"/>
      <c r="DM65" s="581"/>
      <c r="DN65" s="551"/>
      <c r="DO65" s="606"/>
      <c r="DP65" s="551">
        <v>0</v>
      </c>
      <c r="DQ65" s="551"/>
      <c r="DR65" s="551">
        <v>0</v>
      </c>
      <c r="DS65" s="606"/>
      <c r="DT65" s="606"/>
      <c r="DU65" s="581"/>
      <c r="DV65" s="551"/>
      <c r="DW65" s="606"/>
      <c r="DX65" s="551"/>
      <c r="DY65" s="551"/>
      <c r="DZ65" s="558">
        <v>0</v>
      </c>
      <c r="EA65" s="558">
        <v>0</v>
      </c>
      <c r="EB65" s="608">
        <v>0</v>
      </c>
      <c r="EC65" s="609">
        <v>0</v>
      </c>
      <c r="ED65" s="558">
        <v>0</v>
      </c>
      <c r="EE65" s="558">
        <v>0</v>
      </c>
      <c r="EF65" s="558"/>
      <c r="EH65" s="596"/>
      <c r="EI65" s="596"/>
      <c r="EJ65" s="596"/>
      <c r="EK65" s="596"/>
    </row>
    <row r="66" spans="1:157" ht="15" customHeight="1" x14ac:dyDescent="0.25">
      <c r="A66" s="36" t="s">
        <v>783</v>
      </c>
      <c r="B66" s="606"/>
      <c r="C66" s="606"/>
      <c r="D66" s="606"/>
      <c r="E66" s="581"/>
      <c r="F66" s="551">
        <v>0</v>
      </c>
      <c r="G66" s="606"/>
      <c r="H66" s="551"/>
      <c r="I66" s="574">
        <v>0</v>
      </c>
      <c r="J66" s="606"/>
      <c r="K66" s="606"/>
      <c r="L66" s="606"/>
      <c r="M66" s="581"/>
      <c r="N66" s="551">
        <v>0</v>
      </c>
      <c r="O66" s="606"/>
      <c r="P66" s="551"/>
      <c r="Q66" s="574">
        <v>0</v>
      </c>
      <c r="R66" s="551"/>
      <c r="S66" s="606"/>
      <c r="T66" s="606"/>
      <c r="U66" s="581"/>
      <c r="V66" s="551">
        <v>0</v>
      </c>
      <c r="W66" s="606"/>
      <c r="X66" s="551"/>
      <c r="Y66" s="574">
        <v>0</v>
      </c>
      <c r="Z66" s="606"/>
      <c r="AA66" s="606"/>
      <c r="AB66" s="606"/>
      <c r="AC66" s="581"/>
      <c r="AD66" s="551">
        <v>0</v>
      </c>
      <c r="AE66" s="606"/>
      <c r="AF66" s="551"/>
      <c r="AG66" s="574">
        <v>0</v>
      </c>
      <c r="AH66" s="551"/>
      <c r="AI66" s="606"/>
      <c r="AJ66" s="606"/>
      <c r="AK66" s="581"/>
      <c r="AL66" s="551">
        <v>0</v>
      </c>
      <c r="AM66" s="606"/>
      <c r="AN66" s="551"/>
      <c r="AO66" s="574">
        <v>0</v>
      </c>
      <c r="AP66" s="606"/>
      <c r="AQ66" s="606"/>
      <c r="AR66" s="606"/>
      <c r="AS66" s="581"/>
      <c r="AT66" s="551">
        <v>0</v>
      </c>
      <c r="AU66" s="606"/>
      <c r="AV66" s="551"/>
      <c r="AW66" s="551">
        <v>0</v>
      </c>
      <c r="AX66" s="606"/>
      <c r="AY66" s="606"/>
      <c r="AZ66" s="606"/>
      <c r="BA66" s="581"/>
      <c r="BB66" s="551">
        <v>0</v>
      </c>
      <c r="BC66" s="606"/>
      <c r="BD66" s="551"/>
      <c r="BE66" s="574">
        <v>0</v>
      </c>
      <c r="BF66" s="606"/>
      <c r="BG66" s="606"/>
      <c r="BH66" s="606"/>
      <c r="BI66" s="581"/>
      <c r="BJ66" s="551">
        <v>0</v>
      </c>
      <c r="BK66" s="606"/>
      <c r="BL66" s="551"/>
      <c r="BM66" s="574">
        <v>0</v>
      </c>
      <c r="BN66" s="606"/>
      <c r="BO66" s="606"/>
      <c r="BP66" s="606"/>
      <c r="BQ66" s="581"/>
      <c r="BR66" s="551">
        <v>0</v>
      </c>
      <c r="BS66" s="606"/>
      <c r="BT66" s="551"/>
      <c r="BU66" s="574">
        <v>0</v>
      </c>
      <c r="BV66" s="606"/>
      <c r="BW66" s="606"/>
      <c r="BX66" s="606"/>
      <c r="BY66" s="581"/>
      <c r="BZ66" s="551">
        <v>0</v>
      </c>
      <c r="CA66" s="606"/>
      <c r="CB66" s="551"/>
      <c r="CC66" s="574">
        <v>0</v>
      </c>
      <c r="CD66" s="606"/>
      <c r="CE66" s="606"/>
      <c r="CF66" s="606"/>
      <c r="CG66" s="581"/>
      <c r="CH66" s="551">
        <v>0</v>
      </c>
      <c r="CI66" s="606"/>
      <c r="CJ66" s="551"/>
      <c r="CK66" s="574">
        <v>0</v>
      </c>
      <c r="CL66" s="551"/>
      <c r="CM66" s="606"/>
      <c r="CN66" s="606"/>
      <c r="CO66" s="581"/>
      <c r="CP66" s="551">
        <v>0</v>
      </c>
      <c r="CQ66" s="606"/>
      <c r="CR66" s="551"/>
      <c r="CS66" s="574">
        <v>0</v>
      </c>
      <c r="CT66" s="551"/>
      <c r="CU66" s="606"/>
      <c r="CV66" s="606"/>
      <c r="CW66" s="581"/>
      <c r="CX66" s="551">
        <v>0</v>
      </c>
      <c r="CY66" s="606"/>
      <c r="CZ66" s="551"/>
      <c r="DA66" s="574">
        <v>0</v>
      </c>
      <c r="DB66" s="551"/>
      <c r="DC66" s="606"/>
      <c r="DD66" s="606"/>
      <c r="DE66" s="581"/>
      <c r="DF66" s="551">
        <v>0</v>
      </c>
      <c r="DG66" s="606"/>
      <c r="DH66" s="551"/>
      <c r="DI66" s="574">
        <v>0</v>
      </c>
      <c r="DJ66" s="551"/>
      <c r="DK66" s="606"/>
      <c r="DL66" s="606"/>
      <c r="DM66" s="581"/>
      <c r="DN66" s="551">
        <v>0</v>
      </c>
      <c r="DO66" s="606"/>
      <c r="DP66" s="551">
        <v>0</v>
      </c>
      <c r="DQ66" s="574">
        <v>0</v>
      </c>
      <c r="DR66" s="551">
        <v>0</v>
      </c>
      <c r="DS66" s="606"/>
      <c r="DT66" s="606"/>
      <c r="DU66" s="581"/>
      <c r="DV66" s="551">
        <v>0</v>
      </c>
      <c r="DW66" s="606"/>
      <c r="DX66" s="551"/>
      <c r="DY66" s="574">
        <v>0</v>
      </c>
      <c r="DZ66" s="608">
        <v>0</v>
      </c>
      <c r="EA66" s="608">
        <v>0</v>
      </c>
      <c r="EB66" s="608">
        <v>0</v>
      </c>
      <c r="EC66" s="609">
        <v>0</v>
      </c>
      <c r="ED66" s="558">
        <v>0</v>
      </c>
      <c r="EE66" s="608">
        <v>0</v>
      </c>
      <c r="EF66" s="558"/>
      <c r="EG66" s="598">
        <v>0</v>
      </c>
      <c r="EH66" s="596"/>
      <c r="EI66" s="596"/>
      <c r="EJ66" s="596"/>
      <c r="EK66" s="596"/>
    </row>
    <row r="67" spans="1:157" ht="15" customHeight="1" x14ac:dyDescent="0.25">
      <c r="A67" s="36" t="s">
        <v>784</v>
      </c>
      <c r="B67" s="606"/>
      <c r="C67" s="606"/>
      <c r="D67" s="606"/>
      <c r="E67" s="581"/>
      <c r="F67" s="551">
        <v>0</v>
      </c>
      <c r="G67" s="606"/>
      <c r="H67" s="551"/>
      <c r="I67" s="574">
        <v>0</v>
      </c>
      <c r="J67" s="606"/>
      <c r="K67" s="606"/>
      <c r="L67" s="606"/>
      <c r="M67" s="581"/>
      <c r="N67" s="551">
        <v>0</v>
      </c>
      <c r="O67" s="606"/>
      <c r="P67" s="551"/>
      <c r="Q67" s="574">
        <v>0</v>
      </c>
      <c r="R67" s="551"/>
      <c r="S67" s="606"/>
      <c r="T67" s="606"/>
      <c r="U67" s="581"/>
      <c r="V67" s="551">
        <v>0</v>
      </c>
      <c r="W67" s="606"/>
      <c r="X67" s="551"/>
      <c r="Y67" s="574">
        <v>0</v>
      </c>
      <c r="Z67" s="606"/>
      <c r="AA67" s="606"/>
      <c r="AB67" s="606"/>
      <c r="AC67" s="581"/>
      <c r="AD67" s="551">
        <v>0</v>
      </c>
      <c r="AE67" s="606"/>
      <c r="AF67" s="551"/>
      <c r="AG67" s="574">
        <v>0</v>
      </c>
      <c r="AH67" s="551"/>
      <c r="AI67" s="606"/>
      <c r="AJ67" s="606"/>
      <c r="AK67" s="581"/>
      <c r="AL67" s="551">
        <v>0</v>
      </c>
      <c r="AM67" s="606"/>
      <c r="AN67" s="551"/>
      <c r="AO67" s="574">
        <v>0</v>
      </c>
      <c r="AP67" s="606"/>
      <c r="AQ67" s="606"/>
      <c r="AR67" s="606"/>
      <c r="AS67" s="581"/>
      <c r="AT67" s="551">
        <v>0</v>
      </c>
      <c r="AU67" s="606"/>
      <c r="AV67" s="551"/>
      <c r="AW67" s="551">
        <v>0</v>
      </c>
      <c r="AX67" s="606"/>
      <c r="AY67" s="606"/>
      <c r="AZ67" s="606"/>
      <c r="BA67" s="581"/>
      <c r="BB67" s="551">
        <v>0</v>
      </c>
      <c r="BC67" s="606"/>
      <c r="BD67" s="551"/>
      <c r="BE67" s="574">
        <v>0</v>
      </c>
      <c r="BF67" s="606"/>
      <c r="BG67" s="606"/>
      <c r="BH67" s="606"/>
      <c r="BI67" s="581"/>
      <c r="BJ67" s="551">
        <v>0</v>
      </c>
      <c r="BK67" s="606"/>
      <c r="BL67" s="551"/>
      <c r="BM67" s="574">
        <v>0</v>
      </c>
      <c r="BN67" s="606"/>
      <c r="BO67" s="606"/>
      <c r="BP67" s="606"/>
      <c r="BQ67" s="581"/>
      <c r="BR67" s="551">
        <v>0</v>
      </c>
      <c r="BS67" s="606"/>
      <c r="BT67" s="551"/>
      <c r="BU67" s="574">
        <v>0</v>
      </c>
      <c r="BV67" s="606"/>
      <c r="BW67" s="606"/>
      <c r="BX67" s="606"/>
      <c r="BY67" s="581"/>
      <c r="BZ67" s="551">
        <v>0</v>
      </c>
      <c r="CA67" s="606"/>
      <c r="CB67" s="551"/>
      <c r="CC67" s="574">
        <v>0</v>
      </c>
      <c r="CD67" s="606"/>
      <c r="CE67" s="606"/>
      <c r="CF67" s="606"/>
      <c r="CG67" s="581"/>
      <c r="CH67" s="551">
        <v>0</v>
      </c>
      <c r="CI67" s="606"/>
      <c r="CJ67" s="551"/>
      <c r="CK67" s="574">
        <v>0</v>
      </c>
      <c r="CL67" s="551"/>
      <c r="CM67" s="606"/>
      <c r="CN67" s="606"/>
      <c r="CO67" s="581"/>
      <c r="CP67" s="551">
        <v>0</v>
      </c>
      <c r="CQ67" s="606"/>
      <c r="CR67" s="551"/>
      <c r="CS67" s="574">
        <v>0</v>
      </c>
      <c r="CT67" s="551"/>
      <c r="CU67" s="606"/>
      <c r="CV67" s="606"/>
      <c r="CW67" s="581"/>
      <c r="CX67" s="551">
        <v>0</v>
      </c>
      <c r="CY67" s="606"/>
      <c r="CZ67" s="551"/>
      <c r="DA67" s="574">
        <v>0</v>
      </c>
      <c r="DB67" s="551"/>
      <c r="DC67" s="606"/>
      <c r="DD67" s="606"/>
      <c r="DE67" s="581"/>
      <c r="DF67" s="551">
        <v>0</v>
      </c>
      <c r="DG67" s="606"/>
      <c r="DH67" s="551"/>
      <c r="DI67" s="574">
        <v>0</v>
      </c>
      <c r="DJ67" s="551"/>
      <c r="DK67" s="606"/>
      <c r="DL67" s="606"/>
      <c r="DM67" s="581"/>
      <c r="DN67" s="551">
        <v>0</v>
      </c>
      <c r="DO67" s="606"/>
      <c r="DP67" s="551">
        <v>0</v>
      </c>
      <c r="DQ67" s="574">
        <v>0</v>
      </c>
      <c r="DR67" s="551">
        <v>0</v>
      </c>
      <c r="DS67" s="606"/>
      <c r="DT67" s="606"/>
      <c r="DU67" s="581"/>
      <c r="DV67" s="551">
        <v>0</v>
      </c>
      <c r="DW67" s="606"/>
      <c r="DX67" s="551"/>
      <c r="DY67" s="574">
        <v>0</v>
      </c>
      <c r="DZ67" s="608">
        <v>0</v>
      </c>
      <c r="EA67" s="608">
        <v>0</v>
      </c>
      <c r="EB67" s="608">
        <v>0</v>
      </c>
      <c r="EC67" s="609">
        <v>0</v>
      </c>
      <c r="ED67" s="558">
        <v>0</v>
      </c>
      <c r="EE67" s="608">
        <v>0</v>
      </c>
      <c r="EF67" s="558"/>
      <c r="EG67" s="598">
        <v>0</v>
      </c>
      <c r="EH67" s="596"/>
      <c r="EI67" s="596"/>
      <c r="EJ67" s="596"/>
      <c r="EK67" s="596"/>
    </row>
    <row r="68" spans="1:157" s="77" customFormat="1" ht="15" customHeight="1" x14ac:dyDescent="0.2">
      <c r="A68" s="47" t="s">
        <v>218</v>
      </c>
      <c r="B68" s="613">
        <v>0</v>
      </c>
      <c r="C68" s="613">
        <v>1000000</v>
      </c>
      <c r="D68" s="613">
        <v>0</v>
      </c>
      <c r="E68" s="613">
        <v>0</v>
      </c>
      <c r="F68" s="613">
        <v>0</v>
      </c>
      <c r="G68" s="613">
        <v>0</v>
      </c>
      <c r="H68" s="613"/>
      <c r="I68" s="613">
        <v>1000000</v>
      </c>
      <c r="J68" s="613">
        <v>0</v>
      </c>
      <c r="K68" s="613">
        <v>3832940</v>
      </c>
      <c r="L68" s="613">
        <v>5963391</v>
      </c>
      <c r="M68" s="613">
        <v>0</v>
      </c>
      <c r="N68" s="613">
        <v>5963391</v>
      </c>
      <c r="O68" s="613">
        <v>0</v>
      </c>
      <c r="P68" s="613"/>
      <c r="Q68" s="613">
        <v>3832940</v>
      </c>
      <c r="R68" s="613">
        <v>0</v>
      </c>
      <c r="S68" s="613">
        <v>55200000</v>
      </c>
      <c r="T68" s="613">
        <v>0</v>
      </c>
      <c r="U68" s="613">
        <v>0</v>
      </c>
      <c r="V68" s="613">
        <v>0</v>
      </c>
      <c r="W68" s="613">
        <v>0</v>
      </c>
      <c r="X68" s="613"/>
      <c r="Y68" s="613">
        <v>55200000</v>
      </c>
      <c r="Z68" s="613">
        <v>0</v>
      </c>
      <c r="AA68" s="613">
        <v>802640</v>
      </c>
      <c r="AB68" s="613">
        <v>0</v>
      </c>
      <c r="AC68" s="613">
        <v>0</v>
      </c>
      <c r="AD68" s="613">
        <v>0</v>
      </c>
      <c r="AE68" s="613">
        <v>0</v>
      </c>
      <c r="AF68" s="613"/>
      <c r="AG68" s="613">
        <v>802640</v>
      </c>
      <c r="AH68" s="613">
        <v>0</v>
      </c>
      <c r="AI68" s="613">
        <v>0</v>
      </c>
      <c r="AJ68" s="613">
        <v>0</v>
      </c>
      <c r="AK68" s="613">
        <v>0</v>
      </c>
      <c r="AL68" s="613">
        <v>0</v>
      </c>
      <c r="AM68" s="613">
        <v>0</v>
      </c>
      <c r="AN68" s="613"/>
      <c r="AO68" s="613">
        <v>0</v>
      </c>
      <c r="AP68" s="613">
        <v>0</v>
      </c>
      <c r="AQ68" s="613">
        <v>0</v>
      </c>
      <c r="AR68" s="613">
        <v>4732941</v>
      </c>
      <c r="AS68" s="613">
        <v>0</v>
      </c>
      <c r="AT68" s="613">
        <v>4732941</v>
      </c>
      <c r="AU68" s="613">
        <v>0</v>
      </c>
      <c r="AV68" s="613"/>
      <c r="AW68" s="613">
        <v>0</v>
      </c>
      <c r="AX68" s="613">
        <v>0</v>
      </c>
      <c r="AY68" s="613">
        <v>0</v>
      </c>
      <c r="AZ68" s="613">
        <v>42000000</v>
      </c>
      <c r="BA68" s="613">
        <v>0</v>
      </c>
      <c r="BB68" s="613">
        <v>42000000</v>
      </c>
      <c r="BC68" s="613">
        <v>0</v>
      </c>
      <c r="BD68" s="613"/>
      <c r="BE68" s="613">
        <v>0</v>
      </c>
      <c r="BF68" s="613">
        <v>0</v>
      </c>
      <c r="BG68" s="613">
        <v>0</v>
      </c>
      <c r="BH68" s="613">
        <v>0</v>
      </c>
      <c r="BI68" s="613">
        <v>0</v>
      </c>
      <c r="BJ68" s="613">
        <v>0</v>
      </c>
      <c r="BK68" s="613">
        <v>0</v>
      </c>
      <c r="BL68" s="613"/>
      <c r="BM68" s="613">
        <v>0</v>
      </c>
      <c r="BN68" s="613">
        <v>0</v>
      </c>
      <c r="BO68" s="613">
        <v>23939232</v>
      </c>
      <c r="BP68" s="613">
        <v>0</v>
      </c>
      <c r="BQ68" s="613">
        <v>0</v>
      </c>
      <c r="BR68" s="613">
        <v>0</v>
      </c>
      <c r="BS68" s="613">
        <v>0</v>
      </c>
      <c r="BT68" s="613"/>
      <c r="BU68" s="613">
        <v>23939232</v>
      </c>
      <c r="BV68" s="613">
        <v>0</v>
      </c>
      <c r="BW68" s="613">
        <v>0</v>
      </c>
      <c r="BX68" s="613">
        <v>0</v>
      </c>
      <c r="BY68" s="613">
        <v>0</v>
      </c>
      <c r="BZ68" s="613">
        <v>0</v>
      </c>
      <c r="CA68" s="613">
        <v>0</v>
      </c>
      <c r="CB68" s="613"/>
      <c r="CC68" s="613">
        <v>0</v>
      </c>
      <c r="CD68" s="613">
        <v>0</v>
      </c>
      <c r="CE68" s="613">
        <v>0</v>
      </c>
      <c r="CF68" s="613">
        <v>0</v>
      </c>
      <c r="CG68" s="613">
        <v>0</v>
      </c>
      <c r="CH68" s="613">
        <v>0</v>
      </c>
      <c r="CI68" s="613">
        <v>0</v>
      </c>
      <c r="CJ68" s="613"/>
      <c r="CK68" s="613">
        <v>0</v>
      </c>
      <c r="CL68" s="613">
        <v>0</v>
      </c>
      <c r="CM68" s="613">
        <v>0</v>
      </c>
      <c r="CN68" s="613">
        <v>0</v>
      </c>
      <c r="CO68" s="613">
        <v>0</v>
      </c>
      <c r="CP68" s="613">
        <v>0</v>
      </c>
      <c r="CQ68" s="613">
        <v>0</v>
      </c>
      <c r="CR68" s="613"/>
      <c r="CS68" s="613">
        <v>0</v>
      </c>
      <c r="CT68" s="613">
        <v>0</v>
      </c>
      <c r="CU68" s="613">
        <v>0</v>
      </c>
      <c r="CV68" s="613">
        <v>0</v>
      </c>
      <c r="CW68" s="613">
        <v>0</v>
      </c>
      <c r="CX68" s="613">
        <v>0</v>
      </c>
      <c r="CY68" s="613">
        <v>0</v>
      </c>
      <c r="CZ68" s="613"/>
      <c r="DA68" s="613">
        <v>0</v>
      </c>
      <c r="DB68" s="613">
        <v>0</v>
      </c>
      <c r="DC68" s="613">
        <v>0</v>
      </c>
      <c r="DD68" s="613">
        <v>0</v>
      </c>
      <c r="DE68" s="613">
        <v>0</v>
      </c>
      <c r="DF68" s="613">
        <v>0</v>
      </c>
      <c r="DG68" s="613">
        <v>0</v>
      </c>
      <c r="DH68" s="613"/>
      <c r="DI68" s="613">
        <v>0</v>
      </c>
      <c r="DJ68" s="613">
        <v>0</v>
      </c>
      <c r="DK68" s="613">
        <v>0</v>
      </c>
      <c r="DL68" s="613">
        <v>0</v>
      </c>
      <c r="DM68" s="613">
        <v>0</v>
      </c>
      <c r="DN68" s="613">
        <v>0</v>
      </c>
      <c r="DO68" s="613">
        <v>0</v>
      </c>
      <c r="DP68" s="613"/>
      <c r="DQ68" s="613">
        <v>0</v>
      </c>
      <c r="DR68" s="613">
        <v>72996033</v>
      </c>
      <c r="DS68" s="613">
        <v>0</v>
      </c>
      <c r="DT68" s="613">
        <v>0</v>
      </c>
      <c r="DU68" s="613">
        <v>0</v>
      </c>
      <c r="DV68" s="613">
        <v>0</v>
      </c>
      <c r="DW68" s="613">
        <v>0</v>
      </c>
      <c r="DX68" s="613"/>
      <c r="DY68" s="613">
        <v>-72996033</v>
      </c>
      <c r="DZ68" s="613">
        <v>72996033</v>
      </c>
      <c r="EA68" s="613">
        <v>84774812</v>
      </c>
      <c r="EB68" s="613">
        <v>52696332</v>
      </c>
      <c r="EC68" s="613">
        <v>0</v>
      </c>
      <c r="ED68" s="613">
        <v>52696332</v>
      </c>
      <c r="EE68" s="613">
        <v>0</v>
      </c>
      <c r="EF68" s="613"/>
      <c r="EG68" s="613">
        <v>11778779</v>
      </c>
      <c r="EH68" s="622"/>
      <c r="EI68" s="622"/>
      <c r="EJ68" s="622"/>
      <c r="EK68" s="622"/>
      <c r="EL68" s="614"/>
      <c r="EM68" s="614"/>
      <c r="EN68" s="614"/>
      <c r="EO68" s="614"/>
      <c r="EP68" s="614"/>
      <c r="EQ68" s="614"/>
      <c r="ER68" s="614"/>
      <c r="ES68" s="614"/>
      <c r="ET68" s="614"/>
      <c r="EU68" s="614"/>
      <c r="EV68" s="614"/>
      <c r="EW68" s="614"/>
      <c r="EX68" s="614"/>
      <c r="EY68" s="614"/>
      <c r="EZ68" s="614"/>
      <c r="FA68" s="614"/>
    </row>
    <row r="69" spans="1:157" x14ac:dyDescent="0.25">
      <c r="A69" s="36" t="s">
        <v>214</v>
      </c>
      <c r="B69" s="612"/>
      <c r="C69" s="612"/>
      <c r="D69" s="612"/>
      <c r="E69" s="581"/>
      <c r="F69" s="551">
        <v>0</v>
      </c>
      <c r="G69" s="612"/>
      <c r="H69" s="551"/>
      <c r="I69" s="574">
        <v>0</v>
      </c>
      <c r="J69" s="612"/>
      <c r="K69" s="612"/>
      <c r="L69" s="612"/>
      <c r="M69" s="581"/>
      <c r="N69" s="551">
        <v>0</v>
      </c>
      <c r="O69" s="612"/>
      <c r="P69" s="551"/>
      <c r="Q69" s="574">
        <v>0</v>
      </c>
      <c r="R69" s="551"/>
      <c r="S69" s="612"/>
      <c r="T69" s="606"/>
      <c r="U69" s="581"/>
      <c r="V69" s="551">
        <v>0</v>
      </c>
      <c r="W69" s="612"/>
      <c r="X69" s="551"/>
      <c r="Y69" s="574">
        <v>0</v>
      </c>
      <c r="Z69" s="612"/>
      <c r="AA69" s="612"/>
      <c r="AB69" s="612"/>
      <c r="AC69" s="581"/>
      <c r="AD69" s="551">
        <v>0</v>
      </c>
      <c r="AE69" s="612"/>
      <c r="AF69" s="551"/>
      <c r="AG69" s="574">
        <v>0</v>
      </c>
      <c r="AH69" s="551"/>
      <c r="AI69" s="612"/>
      <c r="AJ69" s="612"/>
      <c r="AK69" s="581"/>
      <c r="AL69" s="551">
        <v>0</v>
      </c>
      <c r="AM69" s="612"/>
      <c r="AN69" s="551"/>
      <c r="AO69" s="574">
        <v>0</v>
      </c>
      <c r="AP69" s="612"/>
      <c r="AQ69" s="612"/>
      <c r="AR69" s="612"/>
      <c r="AS69" s="581"/>
      <c r="AT69" s="551">
        <v>0</v>
      </c>
      <c r="AU69" s="612"/>
      <c r="AV69" s="551"/>
      <c r="AW69" s="551">
        <v>0</v>
      </c>
      <c r="AX69" s="612"/>
      <c r="AY69" s="612"/>
      <c r="AZ69" s="612"/>
      <c r="BA69" s="581"/>
      <c r="BB69" s="551">
        <v>0</v>
      </c>
      <c r="BC69" s="612"/>
      <c r="BD69" s="551"/>
      <c r="BE69" s="574">
        <v>0</v>
      </c>
      <c r="BF69" s="612"/>
      <c r="BG69" s="612"/>
      <c r="BH69" s="612"/>
      <c r="BI69" s="581"/>
      <c r="BJ69" s="551">
        <v>0</v>
      </c>
      <c r="BK69" s="612"/>
      <c r="BL69" s="551"/>
      <c r="BM69" s="574">
        <v>0</v>
      </c>
      <c r="BN69" s="612"/>
      <c r="BO69" s="612"/>
      <c r="BP69" s="612"/>
      <c r="BQ69" s="581"/>
      <c r="BR69" s="551">
        <v>0</v>
      </c>
      <c r="BS69" s="612"/>
      <c r="BT69" s="551"/>
      <c r="BU69" s="574">
        <v>0</v>
      </c>
      <c r="BV69" s="612"/>
      <c r="BW69" s="612"/>
      <c r="BX69" s="612"/>
      <c r="BY69" s="581"/>
      <c r="BZ69" s="551">
        <v>0</v>
      </c>
      <c r="CA69" s="612"/>
      <c r="CB69" s="551"/>
      <c r="CC69" s="574">
        <v>0</v>
      </c>
      <c r="CD69" s="612"/>
      <c r="CE69" s="612"/>
      <c r="CF69" s="612"/>
      <c r="CG69" s="581"/>
      <c r="CH69" s="551">
        <v>0</v>
      </c>
      <c r="CI69" s="612"/>
      <c r="CJ69" s="551"/>
      <c r="CK69" s="574">
        <v>0</v>
      </c>
      <c r="CL69" s="551"/>
      <c r="CM69" s="612"/>
      <c r="CN69" s="606"/>
      <c r="CO69" s="581"/>
      <c r="CP69" s="551">
        <v>0</v>
      </c>
      <c r="CQ69" s="612"/>
      <c r="CR69" s="551"/>
      <c r="CS69" s="574">
        <v>0</v>
      </c>
      <c r="CT69" s="551"/>
      <c r="CU69" s="612"/>
      <c r="CV69" s="606"/>
      <c r="CW69" s="581"/>
      <c r="CX69" s="551">
        <v>0</v>
      </c>
      <c r="CY69" s="612"/>
      <c r="CZ69" s="551"/>
      <c r="DA69" s="574">
        <v>0</v>
      </c>
      <c r="DB69" s="551"/>
      <c r="DC69" s="612"/>
      <c r="DD69" s="606"/>
      <c r="DE69" s="581"/>
      <c r="DF69" s="551">
        <v>0</v>
      </c>
      <c r="DG69" s="612"/>
      <c r="DH69" s="551"/>
      <c r="DI69" s="574">
        <v>0</v>
      </c>
      <c r="DJ69" s="551"/>
      <c r="DK69" s="612"/>
      <c r="DL69" s="606"/>
      <c r="DM69" s="581"/>
      <c r="DN69" s="551">
        <v>0</v>
      </c>
      <c r="DO69" s="612"/>
      <c r="DP69" s="551"/>
      <c r="DQ69" s="574">
        <v>0</v>
      </c>
      <c r="DR69" s="551"/>
      <c r="DS69" s="612"/>
      <c r="DT69" s="606"/>
      <c r="DU69" s="581"/>
      <c r="DV69" s="551">
        <v>0</v>
      </c>
      <c r="DW69" s="612"/>
      <c r="DX69" s="551"/>
      <c r="DY69" s="574">
        <v>0</v>
      </c>
      <c r="DZ69" s="608">
        <v>0</v>
      </c>
      <c r="EA69" s="608">
        <v>0</v>
      </c>
      <c r="EB69" s="608">
        <v>0</v>
      </c>
      <c r="EC69" s="609">
        <v>0</v>
      </c>
      <c r="ED69" s="588">
        <v>0</v>
      </c>
      <c r="EE69" s="608">
        <v>0</v>
      </c>
      <c r="EF69" s="588"/>
      <c r="EG69" s="598">
        <v>0</v>
      </c>
      <c r="EH69" s="596"/>
      <c r="EI69" s="596"/>
      <c r="EJ69" s="596"/>
      <c r="EK69" s="596"/>
    </row>
    <row r="70" spans="1:157" x14ac:dyDescent="0.25">
      <c r="A70" s="36" t="s">
        <v>785</v>
      </c>
      <c r="B70" s="606"/>
      <c r="C70" s="606"/>
      <c r="D70" s="606"/>
      <c r="E70" s="581"/>
      <c r="F70" s="551"/>
      <c r="G70" s="606"/>
      <c r="H70" s="551"/>
      <c r="I70" s="551"/>
      <c r="J70" s="606"/>
      <c r="K70" s="606"/>
      <c r="L70" s="606"/>
      <c r="M70" s="581"/>
      <c r="N70" s="551"/>
      <c r="O70" s="606"/>
      <c r="P70" s="551"/>
      <c r="Q70" s="551"/>
      <c r="R70" s="551"/>
      <c r="S70" s="606"/>
      <c r="T70" s="606"/>
      <c r="U70" s="581"/>
      <c r="V70" s="551"/>
      <c r="W70" s="606"/>
      <c r="X70" s="551"/>
      <c r="Y70" s="551"/>
      <c r="Z70" s="606"/>
      <c r="AA70" s="606"/>
      <c r="AB70" s="606"/>
      <c r="AC70" s="581"/>
      <c r="AD70" s="551"/>
      <c r="AE70" s="606"/>
      <c r="AF70" s="551"/>
      <c r="AG70" s="551"/>
      <c r="AH70" s="551"/>
      <c r="AI70" s="606"/>
      <c r="AJ70" s="606"/>
      <c r="AK70" s="581"/>
      <c r="AL70" s="551"/>
      <c r="AM70" s="606"/>
      <c r="AN70" s="551"/>
      <c r="AO70" s="551"/>
      <c r="AP70" s="606"/>
      <c r="AQ70" s="606"/>
      <c r="AR70" s="606"/>
      <c r="AS70" s="581"/>
      <c r="AT70" s="551"/>
      <c r="AU70" s="606"/>
      <c r="AV70" s="551"/>
      <c r="AW70" s="551"/>
      <c r="AX70" s="606"/>
      <c r="AY70" s="606"/>
      <c r="AZ70" s="606"/>
      <c r="BA70" s="581"/>
      <c r="BB70" s="551"/>
      <c r="BC70" s="606"/>
      <c r="BD70" s="551"/>
      <c r="BE70" s="551"/>
      <c r="BF70" s="606"/>
      <c r="BG70" s="606"/>
      <c r="BH70" s="606"/>
      <c r="BI70" s="581"/>
      <c r="BJ70" s="551"/>
      <c r="BK70" s="606"/>
      <c r="BL70" s="551"/>
      <c r="BM70" s="551"/>
      <c r="BN70" s="606"/>
      <c r="BO70" s="606"/>
      <c r="BP70" s="606"/>
      <c r="BQ70" s="581"/>
      <c r="BR70" s="551"/>
      <c r="BS70" s="606"/>
      <c r="BT70" s="551"/>
      <c r="BU70" s="551"/>
      <c r="BV70" s="606"/>
      <c r="BW70" s="606"/>
      <c r="BX70" s="606"/>
      <c r="BY70" s="581"/>
      <c r="BZ70" s="551"/>
      <c r="CA70" s="606"/>
      <c r="CB70" s="551"/>
      <c r="CC70" s="551"/>
      <c r="CD70" s="606"/>
      <c r="CE70" s="606"/>
      <c r="CF70" s="606"/>
      <c r="CG70" s="581"/>
      <c r="CH70" s="551"/>
      <c r="CI70" s="606"/>
      <c r="CJ70" s="551"/>
      <c r="CK70" s="551"/>
      <c r="CL70" s="551"/>
      <c r="CM70" s="606"/>
      <c r="CN70" s="606"/>
      <c r="CO70" s="581"/>
      <c r="CP70" s="551"/>
      <c r="CQ70" s="606"/>
      <c r="CR70" s="551"/>
      <c r="CS70" s="551"/>
      <c r="CT70" s="551"/>
      <c r="CU70" s="606"/>
      <c r="CV70" s="606"/>
      <c r="CW70" s="581"/>
      <c r="CX70" s="551"/>
      <c r="CY70" s="606"/>
      <c r="CZ70" s="551"/>
      <c r="DA70" s="551"/>
      <c r="DB70" s="551"/>
      <c r="DC70" s="606"/>
      <c r="DD70" s="606"/>
      <c r="DE70" s="581"/>
      <c r="DF70" s="551"/>
      <c r="DG70" s="606"/>
      <c r="DH70" s="551"/>
      <c r="DI70" s="551"/>
      <c r="DJ70" s="551"/>
      <c r="DK70" s="606"/>
      <c r="DL70" s="606"/>
      <c r="DM70" s="581"/>
      <c r="DN70" s="551"/>
      <c r="DO70" s="606"/>
      <c r="DP70" s="551"/>
      <c r="DQ70" s="551"/>
      <c r="DR70" s="551"/>
      <c r="DS70" s="606"/>
      <c r="DT70" s="606"/>
      <c r="DU70" s="581"/>
      <c r="DV70" s="551"/>
      <c r="DW70" s="606"/>
      <c r="DX70" s="551"/>
      <c r="DY70" s="551"/>
      <c r="DZ70" s="558"/>
      <c r="EA70" s="558"/>
      <c r="EB70" s="608"/>
      <c r="EC70" s="609"/>
      <c r="ED70" s="558"/>
      <c r="EE70" s="558"/>
      <c r="EF70" s="558"/>
      <c r="EH70" s="596"/>
      <c r="EI70" s="596"/>
      <c r="EJ70" s="596"/>
      <c r="EK70" s="596"/>
    </row>
    <row r="71" spans="1:157" ht="15" customHeight="1" x14ac:dyDescent="0.25">
      <c r="A71" s="36" t="s">
        <v>444</v>
      </c>
      <c r="B71" s="606"/>
      <c r="C71" s="606"/>
      <c r="D71" s="606"/>
      <c r="E71" s="581"/>
      <c r="F71" s="551">
        <v>0</v>
      </c>
      <c r="G71" s="606"/>
      <c r="H71" s="551"/>
      <c r="I71" s="574">
        <v>0</v>
      </c>
      <c r="J71" s="606"/>
      <c r="K71" s="606"/>
      <c r="L71" s="606"/>
      <c r="M71" s="581"/>
      <c r="N71" s="551">
        <v>0</v>
      </c>
      <c r="O71" s="606"/>
      <c r="P71" s="551"/>
      <c r="Q71" s="574">
        <v>0</v>
      </c>
      <c r="R71" s="551"/>
      <c r="S71" s="606"/>
      <c r="T71" s="606"/>
      <c r="U71" s="581"/>
      <c r="V71" s="551">
        <v>0</v>
      </c>
      <c r="W71" s="606"/>
      <c r="X71" s="551"/>
      <c r="Y71" s="574">
        <v>0</v>
      </c>
      <c r="Z71" s="606"/>
      <c r="AA71" s="606"/>
      <c r="AB71" s="606"/>
      <c r="AC71" s="581"/>
      <c r="AD71" s="551">
        <v>0</v>
      </c>
      <c r="AE71" s="606"/>
      <c r="AF71" s="551"/>
      <c r="AG71" s="574">
        <v>0</v>
      </c>
      <c r="AH71" s="551"/>
      <c r="AI71" s="606"/>
      <c r="AJ71" s="606"/>
      <c r="AK71" s="581"/>
      <c r="AL71" s="551">
        <v>0</v>
      </c>
      <c r="AM71" s="606"/>
      <c r="AN71" s="551"/>
      <c r="AO71" s="574">
        <v>0</v>
      </c>
      <c r="AP71" s="606"/>
      <c r="AQ71" s="606"/>
      <c r="AR71" s="606"/>
      <c r="AS71" s="581"/>
      <c r="AT71" s="551">
        <v>0</v>
      </c>
      <c r="AU71" s="606"/>
      <c r="AV71" s="551"/>
      <c r="AW71" s="551">
        <v>0</v>
      </c>
      <c r="AX71" s="606"/>
      <c r="AY71" s="606"/>
      <c r="AZ71" s="606"/>
      <c r="BA71" s="581"/>
      <c r="BB71" s="551">
        <v>0</v>
      </c>
      <c r="BC71" s="606"/>
      <c r="BD71" s="551"/>
      <c r="BE71" s="574">
        <v>0</v>
      </c>
      <c r="BF71" s="606"/>
      <c r="BG71" s="606"/>
      <c r="BH71" s="606"/>
      <c r="BI71" s="581"/>
      <c r="BJ71" s="551">
        <v>0</v>
      </c>
      <c r="BK71" s="606"/>
      <c r="BL71" s="551"/>
      <c r="BM71" s="574">
        <v>0</v>
      </c>
      <c r="BN71" s="606"/>
      <c r="BO71" s="606"/>
      <c r="BP71" s="606"/>
      <c r="BQ71" s="581"/>
      <c r="BR71" s="551">
        <v>0</v>
      </c>
      <c r="BS71" s="606"/>
      <c r="BT71" s="551"/>
      <c r="BU71" s="574">
        <v>0</v>
      </c>
      <c r="BV71" s="606"/>
      <c r="BW71" s="606"/>
      <c r="BX71" s="606"/>
      <c r="BY71" s="581"/>
      <c r="BZ71" s="551">
        <v>0</v>
      </c>
      <c r="CA71" s="606"/>
      <c r="CB71" s="551"/>
      <c r="CC71" s="574">
        <v>0</v>
      </c>
      <c r="CD71" s="606"/>
      <c r="CE71" s="606"/>
      <c r="CF71" s="606"/>
      <c r="CG71" s="581"/>
      <c r="CH71" s="551">
        <v>0</v>
      </c>
      <c r="CI71" s="606"/>
      <c r="CJ71" s="551"/>
      <c r="CK71" s="574">
        <v>0</v>
      </c>
      <c r="CL71" s="551"/>
      <c r="CM71" s="606"/>
      <c r="CN71" s="606"/>
      <c r="CO71" s="581"/>
      <c r="CP71" s="551">
        <v>0</v>
      </c>
      <c r="CQ71" s="606"/>
      <c r="CR71" s="551"/>
      <c r="CS71" s="574">
        <v>0</v>
      </c>
      <c r="CT71" s="551"/>
      <c r="CU71" s="606"/>
      <c r="CV71" s="606"/>
      <c r="CW71" s="581"/>
      <c r="CX71" s="551">
        <v>0</v>
      </c>
      <c r="CY71" s="606"/>
      <c r="CZ71" s="551"/>
      <c r="DA71" s="574">
        <v>0</v>
      </c>
      <c r="DB71" s="551"/>
      <c r="DC71" s="606"/>
      <c r="DD71" s="606"/>
      <c r="DE71" s="581"/>
      <c r="DF71" s="551">
        <v>0</v>
      </c>
      <c r="DG71" s="606"/>
      <c r="DH71" s="551"/>
      <c r="DI71" s="574">
        <v>0</v>
      </c>
      <c r="DJ71" s="551"/>
      <c r="DK71" s="606"/>
      <c r="DL71" s="606"/>
      <c r="DM71" s="581"/>
      <c r="DN71" s="551">
        <v>0</v>
      </c>
      <c r="DO71" s="606"/>
      <c r="DP71" s="551"/>
      <c r="DQ71" s="574">
        <v>0</v>
      </c>
      <c r="DR71" s="551"/>
      <c r="DS71" s="606"/>
      <c r="DT71" s="606"/>
      <c r="DU71" s="581"/>
      <c r="DV71" s="551">
        <v>0</v>
      </c>
      <c r="DW71" s="606"/>
      <c r="DX71" s="551"/>
      <c r="DY71" s="574">
        <v>0</v>
      </c>
      <c r="DZ71" s="608">
        <v>0</v>
      </c>
      <c r="EA71" s="608">
        <v>0</v>
      </c>
      <c r="EB71" s="608">
        <v>0</v>
      </c>
      <c r="EC71" s="609">
        <v>0</v>
      </c>
      <c r="ED71" s="588">
        <v>0</v>
      </c>
      <c r="EE71" s="608">
        <v>0</v>
      </c>
      <c r="EF71" s="588"/>
      <c r="EG71" s="598">
        <v>0</v>
      </c>
      <c r="EH71" s="596"/>
      <c r="EI71" s="596"/>
      <c r="EJ71" s="596"/>
      <c r="EK71" s="596"/>
    </row>
    <row r="72" spans="1:157" ht="15" customHeight="1" x14ac:dyDescent="0.25">
      <c r="A72" s="36" t="s">
        <v>428</v>
      </c>
      <c r="B72" s="606"/>
      <c r="C72" s="606"/>
      <c r="D72" s="606"/>
      <c r="E72" s="581"/>
      <c r="F72" s="551">
        <v>0</v>
      </c>
      <c r="G72" s="606"/>
      <c r="H72" s="551"/>
      <c r="I72" s="574">
        <v>0</v>
      </c>
      <c r="J72" s="606"/>
      <c r="K72" s="606"/>
      <c r="L72" s="606"/>
      <c r="M72" s="581"/>
      <c r="N72" s="551">
        <v>0</v>
      </c>
      <c r="O72" s="606"/>
      <c r="P72" s="551"/>
      <c r="Q72" s="574">
        <v>0</v>
      </c>
      <c r="R72" s="551"/>
      <c r="S72" s="606"/>
      <c r="T72" s="606"/>
      <c r="U72" s="581"/>
      <c r="V72" s="551">
        <v>0</v>
      </c>
      <c r="W72" s="606"/>
      <c r="X72" s="551"/>
      <c r="Y72" s="574">
        <v>0</v>
      </c>
      <c r="Z72" s="606"/>
      <c r="AA72" s="606"/>
      <c r="AB72" s="606"/>
      <c r="AC72" s="581"/>
      <c r="AD72" s="551">
        <v>0</v>
      </c>
      <c r="AE72" s="606"/>
      <c r="AF72" s="551"/>
      <c r="AG72" s="574">
        <v>0</v>
      </c>
      <c r="AH72" s="551"/>
      <c r="AI72" s="606"/>
      <c r="AJ72" s="606"/>
      <c r="AK72" s="581"/>
      <c r="AL72" s="551">
        <v>0</v>
      </c>
      <c r="AM72" s="606"/>
      <c r="AN72" s="551"/>
      <c r="AO72" s="574">
        <v>0</v>
      </c>
      <c r="AP72" s="606"/>
      <c r="AQ72" s="606"/>
      <c r="AR72" s="606"/>
      <c r="AS72" s="581"/>
      <c r="AT72" s="551">
        <v>0</v>
      </c>
      <c r="AU72" s="606"/>
      <c r="AV72" s="551"/>
      <c r="AW72" s="551">
        <v>0</v>
      </c>
      <c r="AX72" s="606"/>
      <c r="AY72" s="606"/>
      <c r="AZ72" s="606"/>
      <c r="BA72" s="581"/>
      <c r="BB72" s="551">
        <v>0</v>
      </c>
      <c r="BC72" s="606"/>
      <c r="BD72" s="551"/>
      <c r="BE72" s="574">
        <v>0</v>
      </c>
      <c r="BF72" s="606"/>
      <c r="BG72" s="606"/>
      <c r="BH72" s="606"/>
      <c r="BI72" s="581"/>
      <c r="BJ72" s="551">
        <v>0</v>
      </c>
      <c r="BK72" s="606"/>
      <c r="BL72" s="551"/>
      <c r="BM72" s="574">
        <v>0</v>
      </c>
      <c r="BN72" s="606"/>
      <c r="BO72" s="606"/>
      <c r="BP72" s="606"/>
      <c r="BQ72" s="581"/>
      <c r="BR72" s="551">
        <v>0</v>
      </c>
      <c r="BS72" s="606"/>
      <c r="BT72" s="551"/>
      <c r="BU72" s="574">
        <v>0</v>
      </c>
      <c r="BV72" s="606"/>
      <c r="BW72" s="606"/>
      <c r="BX72" s="606"/>
      <c r="BY72" s="581"/>
      <c r="BZ72" s="551">
        <v>0</v>
      </c>
      <c r="CA72" s="606"/>
      <c r="CB72" s="551"/>
      <c r="CC72" s="574">
        <v>0</v>
      </c>
      <c r="CD72" s="606"/>
      <c r="CE72" s="606"/>
      <c r="CF72" s="606"/>
      <c r="CG72" s="581"/>
      <c r="CH72" s="551">
        <v>0</v>
      </c>
      <c r="CI72" s="606"/>
      <c r="CJ72" s="551"/>
      <c r="CK72" s="574">
        <v>0</v>
      </c>
      <c r="CL72" s="551"/>
      <c r="CM72" s="606"/>
      <c r="CN72" s="606"/>
      <c r="CO72" s="581"/>
      <c r="CP72" s="551">
        <v>0</v>
      </c>
      <c r="CQ72" s="606"/>
      <c r="CR72" s="551"/>
      <c r="CS72" s="574">
        <v>0</v>
      </c>
      <c r="CT72" s="551"/>
      <c r="CU72" s="606"/>
      <c r="CV72" s="606"/>
      <c r="CW72" s="581"/>
      <c r="CX72" s="551">
        <v>0</v>
      </c>
      <c r="CY72" s="606"/>
      <c r="CZ72" s="551"/>
      <c r="DA72" s="574">
        <v>0</v>
      </c>
      <c r="DB72" s="551"/>
      <c r="DC72" s="606"/>
      <c r="DD72" s="606"/>
      <c r="DE72" s="581"/>
      <c r="DF72" s="551">
        <v>0</v>
      </c>
      <c r="DG72" s="606"/>
      <c r="DH72" s="551"/>
      <c r="DI72" s="574">
        <v>0</v>
      </c>
      <c r="DJ72" s="551"/>
      <c r="DK72" s="606"/>
      <c r="DL72" s="606"/>
      <c r="DM72" s="581"/>
      <c r="DN72" s="551">
        <v>0</v>
      </c>
      <c r="DO72" s="606"/>
      <c r="DP72" s="551"/>
      <c r="DQ72" s="574">
        <v>0</v>
      </c>
      <c r="DR72" s="551"/>
      <c r="DS72" s="606"/>
      <c r="DT72" s="606"/>
      <c r="DU72" s="581"/>
      <c r="DV72" s="551">
        <v>0</v>
      </c>
      <c r="DW72" s="606"/>
      <c r="DX72" s="551"/>
      <c r="DY72" s="574">
        <v>0</v>
      </c>
      <c r="DZ72" s="608">
        <v>0</v>
      </c>
      <c r="EA72" s="608">
        <v>0</v>
      </c>
      <c r="EB72" s="608">
        <v>0</v>
      </c>
      <c r="EC72" s="609">
        <v>0</v>
      </c>
      <c r="ED72" s="588">
        <v>0</v>
      </c>
      <c r="EE72" s="608">
        <v>0</v>
      </c>
      <c r="EF72" s="588"/>
      <c r="EG72" s="598">
        <v>0</v>
      </c>
      <c r="EH72" s="596"/>
      <c r="EI72" s="596"/>
      <c r="EJ72" s="596"/>
      <c r="EK72" s="596"/>
    </row>
    <row r="73" spans="1:157" ht="15" customHeight="1" x14ac:dyDescent="0.25">
      <c r="A73" s="36" t="s">
        <v>424</v>
      </c>
      <c r="B73" s="606"/>
      <c r="C73" s="606"/>
      <c r="D73" s="606"/>
      <c r="E73" s="581"/>
      <c r="F73" s="551">
        <v>0</v>
      </c>
      <c r="G73" s="606"/>
      <c r="H73" s="551"/>
      <c r="I73" s="574">
        <v>0</v>
      </c>
      <c r="J73" s="606"/>
      <c r="K73" s="606"/>
      <c r="L73" s="606"/>
      <c r="M73" s="581"/>
      <c r="N73" s="551">
        <v>0</v>
      </c>
      <c r="O73" s="606"/>
      <c r="P73" s="551"/>
      <c r="Q73" s="574">
        <v>0</v>
      </c>
      <c r="R73" s="551"/>
      <c r="S73" s="606"/>
      <c r="T73" s="606"/>
      <c r="U73" s="581"/>
      <c r="V73" s="551">
        <v>0</v>
      </c>
      <c r="W73" s="606"/>
      <c r="X73" s="551"/>
      <c r="Y73" s="574">
        <v>0</v>
      </c>
      <c r="Z73" s="606"/>
      <c r="AA73" s="606"/>
      <c r="AB73" s="606"/>
      <c r="AC73" s="581"/>
      <c r="AD73" s="551">
        <v>0</v>
      </c>
      <c r="AE73" s="606"/>
      <c r="AF73" s="551"/>
      <c r="AG73" s="574">
        <v>0</v>
      </c>
      <c r="AH73" s="551"/>
      <c r="AI73" s="606"/>
      <c r="AJ73" s="606"/>
      <c r="AK73" s="581"/>
      <c r="AL73" s="551">
        <v>0</v>
      </c>
      <c r="AM73" s="606"/>
      <c r="AN73" s="551"/>
      <c r="AO73" s="574">
        <v>0</v>
      </c>
      <c r="AP73" s="606"/>
      <c r="AQ73" s="606"/>
      <c r="AR73" s="606"/>
      <c r="AS73" s="581"/>
      <c r="AT73" s="551">
        <v>0</v>
      </c>
      <c r="AU73" s="606"/>
      <c r="AV73" s="551"/>
      <c r="AW73" s="551">
        <v>0</v>
      </c>
      <c r="AX73" s="606"/>
      <c r="AY73" s="606"/>
      <c r="AZ73" s="606"/>
      <c r="BA73" s="581"/>
      <c r="BB73" s="551">
        <v>0</v>
      </c>
      <c r="BC73" s="606"/>
      <c r="BD73" s="551"/>
      <c r="BE73" s="574">
        <v>0</v>
      </c>
      <c r="BF73" s="606"/>
      <c r="BG73" s="606"/>
      <c r="BH73" s="606"/>
      <c r="BI73" s="581"/>
      <c r="BJ73" s="551">
        <v>0</v>
      </c>
      <c r="BK73" s="606"/>
      <c r="BL73" s="551"/>
      <c r="BM73" s="574">
        <v>0</v>
      </c>
      <c r="BN73" s="606"/>
      <c r="BO73" s="606"/>
      <c r="BP73" s="606"/>
      <c r="BQ73" s="581"/>
      <c r="BR73" s="551">
        <v>0</v>
      </c>
      <c r="BS73" s="606"/>
      <c r="BT73" s="551"/>
      <c r="BU73" s="574">
        <v>0</v>
      </c>
      <c r="BV73" s="606"/>
      <c r="BW73" s="606"/>
      <c r="BX73" s="606"/>
      <c r="BY73" s="581"/>
      <c r="BZ73" s="551">
        <v>0</v>
      </c>
      <c r="CA73" s="606"/>
      <c r="CB73" s="551"/>
      <c r="CC73" s="574">
        <v>0</v>
      </c>
      <c r="CD73" s="606"/>
      <c r="CE73" s="606"/>
      <c r="CF73" s="606"/>
      <c r="CG73" s="581"/>
      <c r="CH73" s="551">
        <v>0</v>
      </c>
      <c r="CI73" s="606"/>
      <c r="CJ73" s="551"/>
      <c r="CK73" s="574">
        <v>0</v>
      </c>
      <c r="CL73" s="551"/>
      <c r="CM73" s="606"/>
      <c r="CN73" s="606"/>
      <c r="CO73" s="581"/>
      <c r="CP73" s="551">
        <v>0</v>
      </c>
      <c r="CQ73" s="606"/>
      <c r="CR73" s="551"/>
      <c r="CS73" s="574">
        <v>0</v>
      </c>
      <c r="CT73" s="551"/>
      <c r="CU73" s="606"/>
      <c r="CV73" s="606"/>
      <c r="CW73" s="581"/>
      <c r="CX73" s="551">
        <v>0</v>
      </c>
      <c r="CY73" s="606"/>
      <c r="CZ73" s="551"/>
      <c r="DA73" s="574">
        <v>0</v>
      </c>
      <c r="DB73" s="551"/>
      <c r="DC73" s="606"/>
      <c r="DD73" s="606"/>
      <c r="DE73" s="581"/>
      <c r="DF73" s="551">
        <v>0</v>
      </c>
      <c r="DG73" s="606"/>
      <c r="DH73" s="551"/>
      <c r="DI73" s="574">
        <v>0</v>
      </c>
      <c r="DJ73" s="551"/>
      <c r="DK73" s="606"/>
      <c r="DL73" s="606"/>
      <c r="DM73" s="581"/>
      <c r="DN73" s="551">
        <v>0</v>
      </c>
      <c r="DO73" s="606"/>
      <c r="DP73" s="551"/>
      <c r="DQ73" s="574">
        <v>0</v>
      </c>
      <c r="DR73" s="551"/>
      <c r="DS73" s="606"/>
      <c r="DT73" s="606"/>
      <c r="DU73" s="581"/>
      <c r="DV73" s="551">
        <v>0</v>
      </c>
      <c r="DW73" s="606"/>
      <c r="DX73" s="551"/>
      <c r="DY73" s="574">
        <v>0</v>
      </c>
      <c r="DZ73" s="608">
        <v>0</v>
      </c>
      <c r="EA73" s="608">
        <v>0</v>
      </c>
      <c r="EB73" s="608">
        <v>0</v>
      </c>
      <c r="EC73" s="609">
        <v>0</v>
      </c>
      <c r="ED73" s="588">
        <v>0</v>
      </c>
      <c r="EE73" s="608">
        <v>0</v>
      </c>
      <c r="EF73" s="588"/>
      <c r="EG73" s="598">
        <v>0</v>
      </c>
      <c r="EH73" s="596"/>
      <c r="EI73" s="596"/>
      <c r="EJ73" s="596"/>
      <c r="EK73" s="596"/>
    </row>
    <row r="74" spans="1:157" x14ac:dyDescent="0.25">
      <c r="A74" s="36" t="s">
        <v>1580</v>
      </c>
      <c r="B74" s="606"/>
      <c r="C74" s="606"/>
      <c r="D74" s="606"/>
      <c r="E74" s="581"/>
      <c r="F74" s="551">
        <v>0</v>
      </c>
      <c r="G74" s="606"/>
      <c r="H74" s="551"/>
      <c r="I74" s="574">
        <v>0</v>
      </c>
      <c r="J74" s="606"/>
      <c r="K74" s="606"/>
      <c r="L74" s="606"/>
      <c r="M74" s="581"/>
      <c r="N74" s="551">
        <v>0</v>
      </c>
      <c r="O74" s="606"/>
      <c r="P74" s="551"/>
      <c r="Q74" s="574">
        <v>0</v>
      </c>
      <c r="R74" s="551"/>
      <c r="S74" s="606"/>
      <c r="T74" s="606"/>
      <c r="U74" s="581"/>
      <c r="V74" s="551">
        <v>0</v>
      </c>
      <c r="W74" s="606"/>
      <c r="X74" s="551"/>
      <c r="Y74" s="574">
        <v>0</v>
      </c>
      <c r="Z74" s="606"/>
      <c r="AA74" s="606"/>
      <c r="AB74" s="606"/>
      <c r="AC74" s="581"/>
      <c r="AD74" s="551">
        <v>0</v>
      </c>
      <c r="AE74" s="606"/>
      <c r="AF74" s="551"/>
      <c r="AG74" s="574">
        <v>0</v>
      </c>
      <c r="AH74" s="551"/>
      <c r="AI74" s="606"/>
      <c r="AJ74" s="606"/>
      <c r="AK74" s="581"/>
      <c r="AL74" s="551">
        <v>0</v>
      </c>
      <c r="AM74" s="606"/>
      <c r="AN74" s="551"/>
      <c r="AO74" s="574">
        <v>0</v>
      </c>
      <c r="AP74" s="606"/>
      <c r="AQ74" s="606"/>
      <c r="AR74" s="606"/>
      <c r="AS74" s="581"/>
      <c r="AT74" s="551">
        <v>0</v>
      </c>
      <c r="AU74" s="606"/>
      <c r="AV74" s="551"/>
      <c r="AW74" s="551">
        <v>0</v>
      </c>
      <c r="AX74" s="606"/>
      <c r="AY74" s="606"/>
      <c r="AZ74" s="606"/>
      <c r="BA74" s="581"/>
      <c r="BB74" s="551">
        <v>0</v>
      </c>
      <c r="BC74" s="606"/>
      <c r="BD74" s="551"/>
      <c r="BE74" s="574">
        <v>0</v>
      </c>
      <c r="BF74" s="606"/>
      <c r="BG74" s="606"/>
      <c r="BH74" s="606"/>
      <c r="BI74" s="581"/>
      <c r="BJ74" s="551">
        <v>0</v>
      </c>
      <c r="BK74" s="606"/>
      <c r="BL74" s="551"/>
      <c r="BM74" s="574">
        <v>0</v>
      </c>
      <c r="BN74" s="606"/>
      <c r="BO74" s="606"/>
      <c r="BP74" s="606"/>
      <c r="BQ74" s="581"/>
      <c r="BR74" s="551">
        <v>0</v>
      </c>
      <c r="BS74" s="606"/>
      <c r="BT74" s="551"/>
      <c r="BU74" s="574">
        <v>0</v>
      </c>
      <c r="BV74" s="606"/>
      <c r="BW74" s="606"/>
      <c r="BX74" s="606"/>
      <c r="BY74" s="581"/>
      <c r="BZ74" s="551">
        <v>0</v>
      </c>
      <c r="CA74" s="606"/>
      <c r="CB74" s="551"/>
      <c r="CC74" s="574">
        <v>0</v>
      </c>
      <c r="CD74" s="606"/>
      <c r="CE74" s="606"/>
      <c r="CF74" s="606"/>
      <c r="CG74" s="581"/>
      <c r="CH74" s="551">
        <v>0</v>
      </c>
      <c r="CI74" s="606"/>
      <c r="CJ74" s="551"/>
      <c r="CK74" s="574">
        <v>0</v>
      </c>
      <c r="CL74" s="551"/>
      <c r="CM74" s="606"/>
      <c r="CN74" s="606"/>
      <c r="CO74" s="581"/>
      <c r="CP74" s="551">
        <v>0</v>
      </c>
      <c r="CQ74" s="606"/>
      <c r="CR74" s="551"/>
      <c r="CS74" s="574">
        <v>0</v>
      </c>
      <c r="CT74" s="551"/>
      <c r="CU74" s="606"/>
      <c r="CV74" s="606"/>
      <c r="CW74" s="581"/>
      <c r="CX74" s="551">
        <v>0</v>
      </c>
      <c r="CY74" s="606"/>
      <c r="CZ74" s="551"/>
      <c r="DA74" s="574">
        <v>0</v>
      </c>
      <c r="DB74" s="551"/>
      <c r="DC74" s="606"/>
      <c r="DD74" s="606"/>
      <c r="DE74" s="581"/>
      <c r="DF74" s="551">
        <v>0</v>
      </c>
      <c r="DG74" s="606"/>
      <c r="DH74" s="551"/>
      <c r="DI74" s="574">
        <v>0</v>
      </c>
      <c r="DJ74" s="551"/>
      <c r="DK74" s="606"/>
      <c r="DL74" s="606"/>
      <c r="DM74" s="581"/>
      <c r="DN74" s="551">
        <v>0</v>
      </c>
      <c r="DO74" s="606"/>
      <c r="DP74" s="551"/>
      <c r="DQ74" s="574">
        <v>0</v>
      </c>
      <c r="DR74" s="551"/>
      <c r="DS74" s="606"/>
      <c r="DT74" s="606"/>
      <c r="DU74" s="581"/>
      <c r="DV74" s="551">
        <v>0</v>
      </c>
      <c r="DW74" s="606"/>
      <c r="DX74" s="551"/>
      <c r="DY74" s="574">
        <v>0</v>
      </c>
      <c r="DZ74" s="608">
        <v>0</v>
      </c>
      <c r="EA74" s="608">
        <v>0</v>
      </c>
      <c r="EB74" s="608">
        <v>0</v>
      </c>
      <c r="EC74" s="609">
        <v>0</v>
      </c>
      <c r="ED74" s="588">
        <v>0</v>
      </c>
      <c r="EE74" s="608">
        <v>0</v>
      </c>
      <c r="EF74" s="588"/>
      <c r="EG74" s="598">
        <v>0</v>
      </c>
      <c r="EH74" s="623"/>
      <c r="EI74" s="624"/>
      <c r="EJ74" s="596"/>
      <c r="EK74" s="596"/>
    </row>
    <row r="75" spans="1:157" x14ac:dyDescent="0.25">
      <c r="A75" s="36" t="s">
        <v>786</v>
      </c>
      <c r="B75" s="606"/>
      <c r="C75" s="606"/>
      <c r="D75" s="606"/>
      <c r="E75" s="581"/>
      <c r="F75" s="551"/>
      <c r="G75" s="606"/>
      <c r="H75" s="551"/>
      <c r="I75" s="551"/>
      <c r="J75" s="606"/>
      <c r="K75" s="606"/>
      <c r="L75" s="606"/>
      <c r="M75" s="581"/>
      <c r="N75" s="551"/>
      <c r="O75" s="606"/>
      <c r="P75" s="551"/>
      <c r="Q75" s="551"/>
      <c r="R75" s="551"/>
      <c r="S75" s="606"/>
      <c r="T75" s="606"/>
      <c r="U75" s="581"/>
      <c r="V75" s="551"/>
      <c r="W75" s="606"/>
      <c r="X75" s="551"/>
      <c r="Y75" s="551"/>
      <c r="Z75" s="606"/>
      <c r="AA75" s="606"/>
      <c r="AB75" s="606"/>
      <c r="AC75" s="581"/>
      <c r="AD75" s="551"/>
      <c r="AE75" s="606"/>
      <c r="AF75" s="551"/>
      <c r="AG75" s="551"/>
      <c r="AH75" s="551"/>
      <c r="AI75" s="606"/>
      <c r="AJ75" s="606"/>
      <c r="AK75" s="581"/>
      <c r="AL75" s="551"/>
      <c r="AM75" s="606"/>
      <c r="AN75" s="551"/>
      <c r="AO75" s="551"/>
      <c r="AP75" s="606"/>
      <c r="AQ75" s="606"/>
      <c r="AR75" s="606"/>
      <c r="AS75" s="581"/>
      <c r="AT75" s="551"/>
      <c r="AU75" s="606"/>
      <c r="AV75" s="551"/>
      <c r="AW75" s="551"/>
      <c r="AX75" s="606"/>
      <c r="AY75" s="606"/>
      <c r="AZ75" s="606"/>
      <c r="BA75" s="581"/>
      <c r="BB75" s="551"/>
      <c r="BC75" s="606"/>
      <c r="BD75" s="551"/>
      <c r="BE75" s="551"/>
      <c r="BF75" s="606"/>
      <c r="BG75" s="606"/>
      <c r="BH75" s="606"/>
      <c r="BI75" s="581"/>
      <c r="BJ75" s="551"/>
      <c r="BK75" s="606"/>
      <c r="BL75" s="551"/>
      <c r="BM75" s="551"/>
      <c r="BN75" s="606"/>
      <c r="BO75" s="606"/>
      <c r="BP75" s="606"/>
      <c r="BQ75" s="581"/>
      <c r="BR75" s="551"/>
      <c r="BS75" s="606"/>
      <c r="BT75" s="551"/>
      <c r="BU75" s="551"/>
      <c r="BV75" s="606"/>
      <c r="BW75" s="606"/>
      <c r="BX75" s="606"/>
      <c r="BY75" s="581"/>
      <c r="BZ75" s="551"/>
      <c r="CA75" s="606"/>
      <c r="CB75" s="551"/>
      <c r="CC75" s="551"/>
      <c r="CD75" s="606"/>
      <c r="CE75" s="606"/>
      <c r="CF75" s="606"/>
      <c r="CG75" s="581"/>
      <c r="CH75" s="551"/>
      <c r="CI75" s="606"/>
      <c r="CJ75" s="551"/>
      <c r="CK75" s="551"/>
      <c r="CL75" s="551"/>
      <c r="CM75" s="606"/>
      <c r="CN75" s="606"/>
      <c r="CO75" s="581"/>
      <c r="CP75" s="551"/>
      <c r="CQ75" s="606"/>
      <c r="CR75" s="551"/>
      <c r="CS75" s="551"/>
      <c r="CT75" s="551"/>
      <c r="CU75" s="606"/>
      <c r="CV75" s="606"/>
      <c r="CW75" s="581"/>
      <c r="CX75" s="551"/>
      <c r="CY75" s="606"/>
      <c r="CZ75" s="551"/>
      <c r="DA75" s="551"/>
      <c r="DB75" s="551"/>
      <c r="DC75" s="606"/>
      <c r="DD75" s="606"/>
      <c r="DE75" s="581"/>
      <c r="DF75" s="551"/>
      <c r="DG75" s="606"/>
      <c r="DH75" s="551"/>
      <c r="DI75" s="551"/>
      <c r="DJ75" s="551"/>
      <c r="DK75" s="606"/>
      <c r="DL75" s="606"/>
      <c r="DM75" s="581"/>
      <c r="DN75" s="551"/>
      <c r="DO75" s="606"/>
      <c r="DP75" s="551"/>
      <c r="DQ75" s="551"/>
      <c r="DR75" s="551"/>
      <c r="DS75" s="606"/>
      <c r="DT75" s="606"/>
      <c r="DU75" s="581"/>
      <c r="DV75" s="551"/>
      <c r="DW75" s="606"/>
      <c r="DX75" s="551"/>
      <c r="DY75" s="551"/>
      <c r="DZ75" s="558">
        <v>0</v>
      </c>
      <c r="EA75" s="558">
        <v>0</v>
      </c>
      <c r="EB75" s="608">
        <v>0</v>
      </c>
      <c r="EC75" s="609">
        <v>0</v>
      </c>
      <c r="ED75" s="558">
        <v>0</v>
      </c>
      <c r="EE75" s="558">
        <v>0</v>
      </c>
      <c r="EF75" s="558"/>
      <c r="EH75" s="623"/>
      <c r="EI75" s="624"/>
      <c r="EJ75" s="596"/>
      <c r="EK75" s="596"/>
    </row>
    <row r="76" spans="1:157" ht="15" customHeight="1" x14ac:dyDescent="0.25">
      <c r="A76" s="36" t="s">
        <v>429</v>
      </c>
      <c r="B76" s="606"/>
      <c r="C76" s="606"/>
      <c r="D76" s="606"/>
      <c r="E76" s="581"/>
      <c r="F76" s="551">
        <v>0</v>
      </c>
      <c r="G76" s="606"/>
      <c r="H76" s="551"/>
      <c r="I76" s="574">
        <v>0</v>
      </c>
      <c r="J76" s="606"/>
      <c r="K76" s="606"/>
      <c r="L76" s="606"/>
      <c r="M76" s="581"/>
      <c r="N76" s="551">
        <v>0</v>
      </c>
      <c r="O76" s="606"/>
      <c r="P76" s="551"/>
      <c r="Q76" s="574">
        <v>0</v>
      </c>
      <c r="R76" s="551"/>
      <c r="S76" s="606"/>
      <c r="T76" s="606"/>
      <c r="U76" s="581"/>
      <c r="V76" s="551">
        <v>0</v>
      </c>
      <c r="W76" s="606"/>
      <c r="X76" s="551"/>
      <c r="Y76" s="574">
        <v>0</v>
      </c>
      <c r="Z76" s="606"/>
      <c r="AA76" s="606"/>
      <c r="AB76" s="606"/>
      <c r="AC76" s="581"/>
      <c r="AD76" s="551">
        <v>0</v>
      </c>
      <c r="AE76" s="606"/>
      <c r="AF76" s="551"/>
      <c r="AG76" s="574">
        <v>0</v>
      </c>
      <c r="AH76" s="551"/>
      <c r="AI76" s="606"/>
      <c r="AJ76" s="606"/>
      <c r="AK76" s="581"/>
      <c r="AL76" s="551">
        <v>0</v>
      </c>
      <c r="AM76" s="606"/>
      <c r="AN76" s="551"/>
      <c r="AO76" s="574">
        <v>0</v>
      </c>
      <c r="AP76" s="606"/>
      <c r="AQ76" s="606"/>
      <c r="AR76" s="606"/>
      <c r="AS76" s="581"/>
      <c r="AT76" s="551">
        <v>0</v>
      </c>
      <c r="AU76" s="606"/>
      <c r="AV76" s="551"/>
      <c r="AW76" s="551">
        <v>0</v>
      </c>
      <c r="AX76" s="606"/>
      <c r="AY76" s="606"/>
      <c r="AZ76" s="606"/>
      <c r="BA76" s="581"/>
      <c r="BB76" s="551">
        <v>0</v>
      </c>
      <c r="BC76" s="606"/>
      <c r="BD76" s="551"/>
      <c r="BE76" s="574">
        <v>0</v>
      </c>
      <c r="BF76" s="606"/>
      <c r="BG76" s="606"/>
      <c r="BH76" s="606"/>
      <c r="BI76" s="581"/>
      <c r="BJ76" s="551">
        <v>0</v>
      </c>
      <c r="BK76" s="606"/>
      <c r="BL76" s="551"/>
      <c r="BM76" s="574">
        <v>0</v>
      </c>
      <c r="BN76" s="606"/>
      <c r="BO76" s="606"/>
      <c r="BP76" s="606"/>
      <c r="BQ76" s="581"/>
      <c r="BR76" s="551">
        <v>0</v>
      </c>
      <c r="BS76" s="606"/>
      <c r="BT76" s="551"/>
      <c r="BU76" s="574">
        <v>0</v>
      </c>
      <c r="BV76" s="606"/>
      <c r="BW76" s="606"/>
      <c r="BX76" s="606"/>
      <c r="BY76" s="581"/>
      <c r="BZ76" s="551">
        <v>0</v>
      </c>
      <c r="CA76" s="606"/>
      <c r="CB76" s="551"/>
      <c r="CC76" s="574">
        <v>0</v>
      </c>
      <c r="CD76" s="606"/>
      <c r="CE76" s="606"/>
      <c r="CF76" s="606"/>
      <c r="CG76" s="581"/>
      <c r="CH76" s="551">
        <v>0</v>
      </c>
      <c r="CI76" s="606"/>
      <c r="CJ76" s="551"/>
      <c r="CK76" s="574">
        <v>0</v>
      </c>
      <c r="CL76" s="551"/>
      <c r="CM76" s="606"/>
      <c r="CN76" s="606"/>
      <c r="CO76" s="581"/>
      <c r="CP76" s="551">
        <v>0</v>
      </c>
      <c r="CQ76" s="606"/>
      <c r="CR76" s="551"/>
      <c r="CS76" s="574">
        <v>0</v>
      </c>
      <c r="CT76" s="551"/>
      <c r="CU76" s="606"/>
      <c r="CV76" s="606"/>
      <c r="CW76" s="581"/>
      <c r="CX76" s="551">
        <v>0</v>
      </c>
      <c r="CY76" s="606"/>
      <c r="CZ76" s="551"/>
      <c r="DA76" s="574">
        <v>0</v>
      </c>
      <c r="DB76" s="551"/>
      <c r="DC76" s="606"/>
      <c r="DD76" s="606"/>
      <c r="DE76" s="581"/>
      <c r="DF76" s="551">
        <v>0</v>
      </c>
      <c r="DG76" s="606"/>
      <c r="DH76" s="551"/>
      <c r="DI76" s="574">
        <v>0</v>
      </c>
      <c r="DJ76" s="551"/>
      <c r="DK76" s="606"/>
      <c r="DL76" s="606"/>
      <c r="DM76" s="581"/>
      <c r="DN76" s="551">
        <v>0</v>
      </c>
      <c r="DO76" s="606"/>
      <c r="DP76" s="551"/>
      <c r="DQ76" s="574">
        <v>0</v>
      </c>
      <c r="DR76" s="551"/>
      <c r="DS76" s="606"/>
      <c r="DT76" s="606"/>
      <c r="DU76" s="581"/>
      <c r="DV76" s="551">
        <v>0</v>
      </c>
      <c r="DW76" s="606"/>
      <c r="DX76" s="551"/>
      <c r="DY76" s="574">
        <v>0</v>
      </c>
      <c r="DZ76" s="608">
        <v>0</v>
      </c>
      <c r="EA76" s="608">
        <v>0</v>
      </c>
      <c r="EB76" s="608">
        <v>0</v>
      </c>
      <c r="EC76" s="609">
        <v>0</v>
      </c>
      <c r="ED76" s="588">
        <v>0</v>
      </c>
      <c r="EE76" s="608">
        <v>0</v>
      </c>
      <c r="EF76" s="588"/>
      <c r="EG76" s="598">
        <v>0</v>
      </c>
      <c r="EH76" s="623"/>
      <c r="EI76" s="624"/>
      <c r="EJ76" s="596"/>
      <c r="EK76" s="596"/>
    </row>
    <row r="77" spans="1:157" ht="15" customHeight="1" x14ac:dyDescent="0.25">
      <c r="A77" s="36" t="s">
        <v>677</v>
      </c>
      <c r="B77" s="606"/>
      <c r="C77" s="606"/>
      <c r="D77" s="606"/>
      <c r="E77" s="581"/>
      <c r="F77" s="551">
        <v>0</v>
      </c>
      <c r="G77" s="606"/>
      <c r="H77" s="551"/>
      <c r="I77" s="574">
        <v>0</v>
      </c>
      <c r="J77" s="606"/>
      <c r="K77" s="606"/>
      <c r="L77" s="606"/>
      <c r="M77" s="581"/>
      <c r="N77" s="551">
        <v>0</v>
      </c>
      <c r="O77" s="606"/>
      <c r="P77" s="551"/>
      <c r="Q77" s="574">
        <v>0</v>
      </c>
      <c r="R77" s="551"/>
      <c r="S77" s="606"/>
      <c r="T77" s="606"/>
      <c r="U77" s="581"/>
      <c r="V77" s="551">
        <v>0</v>
      </c>
      <c r="W77" s="606"/>
      <c r="X77" s="551"/>
      <c r="Y77" s="574">
        <v>0</v>
      </c>
      <c r="Z77" s="606"/>
      <c r="AA77" s="606"/>
      <c r="AB77" s="606"/>
      <c r="AC77" s="581"/>
      <c r="AD77" s="551">
        <v>0</v>
      </c>
      <c r="AE77" s="606"/>
      <c r="AF77" s="551"/>
      <c r="AG77" s="574">
        <v>0</v>
      </c>
      <c r="AH77" s="551"/>
      <c r="AI77" s="606"/>
      <c r="AJ77" s="606"/>
      <c r="AK77" s="581"/>
      <c r="AL77" s="551">
        <v>0</v>
      </c>
      <c r="AM77" s="606"/>
      <c r="AN77" s="551"/>
      <c r="AO77" s="574">
        <v>0</v>
      </c>
      <c r="AP77" s="606"/>
      <c r="AQ77" s="606"/>
      <c r="AR77" s="606"/>
      <c r="AS77" s="581"/>
      <c r="AT77" s="551">
        <v>0</v>
      </c>
      <c r="AU77" s="606"/>
      <c r="AV77" s="551"/>
      <c r="AW77" s="551">
        <v>0</v>
      </c>
      <c r="AX77" s="606"/>
      <c r="AY77" s="606"/>
      <c r="AZ77" s="606"/>
      <c r="BA77" s="581"/>
      <c r="BB77" s="551">
        <v>0</v>
      </c>
      <c r="BC77" s="606"/>
      <c r="BD77" s="551"/>
      <c r="BE77" s="574">
        <v>0</v>
      </c>
      <c r="BF77" s="606"/>
      <c r="BG77" s="606"/>
      <c r="BH77" s="606"/>
      <c r="BI77" s="581"/>
      <c r="BJ77" s="551">
        <v>0</v>
      </c>
      <c r="BK77" s="606"/>
      <c r="BL77" s="551"/>
      <c r="BM77" s="574">
        <v>0</v>
      </c>
      <c r="BN77" s="606"/>
      <c r="BO77" s="606"/>
      <c r="BP77" s="606"/>
      <c r="BQ77" s="581"/>
      <c r="BR77" s="551">
        <v>0</v>
      </c>
      <c r="BS77" s="606"/>
      <c r="BT77" s="551"/>
      <c r="BU77" s="574">
        <v>0</v>
      </c>
      <c r="BV77" s="606"/>
      <c r="BW77" s="606"/>
      <c r="BX77" s="606"/>
      <c r="BY77" s="581"/>
      <c r="BZ77" s="551">
        <v>0</v>
      </c>
      <c r="CA77" s="606"/>
      <c r="CB77" s="551"/>
      <c r="CC77" s="574">
        <v>0</v>
      </c>
      <c r="CD77" s="606"/>
      <c r="CE77" s="606"/>
      <c r="CF77" s="606"/>
      <c r="CG77" s="581"/>
      <c r="CH77" s="551">
        <v>0</v>
      </c>
      <c r="CI77" s="606"/>
      <c r="CJ77" s="551"/>
      <c r="CK77" s="574">
        <v>0</v>
      </c>
      <c r="CL77" s="551"/>
      <c r="CM77" s="606"/>
      <c r="CN77" s="606"/>
      <c r="CO77" s="581"/>
      <c r="CP77" s="551">
        <v>0</v>
      </c>
      <c r="CQ77" s="606"/>
      <c r="CR77" s="551"/>
      <c r="CS77" s="574">
        <v>0</v>
      </c>
      <c r="CT77" s="551"/>
      <c r="CU77" s="606"/>
      <c r="CV77" s="606"/>
      <c r="CW77" s="581"/>
      <c r="CX77" s="551">
        <v>0</v>
      </c>
      <c r="CY77" s="606"/>
      <c r="CZ77" s="551"/>
      <c r="DA77" s="574">
        <v>0</v>
      </c>
      <c r="DB77" s="551"/>
      <c r="DC77" s="606"/>
      <c r="DD77" s="606"/>
      <c r="DE77" s="581"/>
      <c r="DF77" s="551">
        <v>0</v>
      </c>
      <c r="DG77" s="606"/>
      <c r="DH77" s="551"/>
      <c r="DI77" s="574">
        <v>0</v>
      </c>
      <c r="DJ77" s="551"/>
      <c r="DK77" s="606"/>
      <c r="DL77" s="606"/>
      <c r="DM77" s="581"/>
      <c r="DN77" s="551">
        <v>0</v>
      </c>
      <c r="DO77" s="606"/>
      <c r="DP77" s="551"/>
      <c r="DQ77" s="574">
        <v>0</v>
      </c>
      <c r="DR77" s="551"/>
      <c r="DS77" s="606"/>
      <c r="DT77" s="606"/>
      <c r="DU77" s="581"/>
      <c r="DV77" s="551">
        <v>0</v>
      </c>
      <c r="DW77" s="606"/>
      <c r="DX77" s="551"/>
      <c r="DY77" s="574">
        <v>0</v>
      </c>
      <c r="DZ77" s="608">
        <v>0</v>
      </c>
      <c r="EA77" s="608">
        <v>0</v>
      </c>
      <c r="EB77" s="608">
        <v>0</v>
      </c>
      <c r="EC77" s="609">
        <v>0</v>
      </c>
      <c r="ED77" s="588">
        <v>0</v>
      </c>
      <c r="EE77" s="608">
        <v>0</v>
      </c>
      <c r="EF77" s="588"/>
      <c r="EG77" s="598">
        <v>0</v>
      </c>
      <c r="EH77" s="623"/>
      <c r="EI77" s="624"/>
      <c r="EJ77" s="596"/>
      <c r="EK77" s="596"/>
    </row>
    <row r="78" spans="1:157" s="77" customFormat="1" ht="15" customHeight="1" x14ac:dyDescent="0.2">
      <c r="A78" s="38" t="s">
        <v>219</v>
      </c>
      <c r="B78" s="613">
        <v>0</v>
      </c>
      <c r="C78" s="613">
        <v>0</v>
      </c>
      <c r="D78" s="613">
        <v>0</v>
      </c>
      <c r="E78" s="613">
        <v>0</v>
      </c>
      <c r="F78" s="613">
        <v>0</v>
      </c>
      <c r="G78" s="613">
        <v>0</v>
      </c>
      <c r="H78" s="613"/>
      <c r="I78" s="613">
        <v>0</v>
      </c>
      <c r="J78" s="613">
        <v>0</v>
      </c>
      <c r="K78" s="613">
        <v>0</v>
      </c>
      <c r="L78" s="613">
        <v>0</v>
      </c>
      <c r="M78" s="613">
        <v>0</v>
      </c>
      <c r="N78" s="613">
        <v>0</v>
      </c>
      <c r="O78" s="613">
        <v>0</v>
      </c>
      <c r="P78" s="613"/>
      <c r="Q78" s="613">
        <v>0</v>
      </c>
      <c r="R78" s="613">
        <v>0</v>
      </c>
      <c r="S78" s="613">
        <v>0</v>
      </c>
      <c r="T78" s="613">
        <v>0</v>
      </c>
      <c r="U78" s="613">
        <v>0</v>
      </c>
      <c r="V78" s="613">
        <v>0</v>
      </c>
      <c r="W78" s="613">
        <v>0</v>
      </c>
      <c r="X78" s="613"/>
      <c r="Y78" s="613">
        <v>0</v>
      </c>
      <c r="Z78" s="613">
        <v>0</v>
      </c>
      <c r="AA78" s="613">
        <v>0</v>
      </c>
      <c r="AB78" s="613">
        <v>0</v>
      </c>
      <c r="AC78" s="613">
        <v>0</v>
      </c>
      <c r="AD78" s="613">
        <v>0</v>
      </c>
      <c r="AE78" s="613">
        <v>0</v>
      </c>
      <c r="AF78" s="613"/>
      <c r="AG78" s="613">
        <v>0</v>
      </c>
      <c r="AH78" s="613">
        <v>0</v>
      </c>
      <c r="AI78" s="613">
        <v>0</v>
      </c>
      <c r="AJ78" s="613">
        <v>0</v>
      </c>
      <c r="AK78" s="613">
        <v>0</v>
      </c>
      <c r="AL78" s="613">
        <v>0</v>
      </c>
      <c r="AM78" s="613">
        <v>0</v>
      </c>
      <c r="AN78" s="613"/>
      <c r="AO78" s="613">
        <v>0</v>
      </c>
      <c r="AP78" s="613">
        <v>0</v>
      </c>
      <c r="AQ78" s="613">
        <v>0</v>
      </c>
      <c r="AR78" s="613">
        <v>0</v>
      </c>
      <c r="AS78" s="613">
        <v>0</v>
      </c>
      <c r="AT78" s="613">
        <v>0</v>
      </c>
      <c r="AU78" s="613">
        <v>0</v>
      </c>
      <c r="AV78" s="613"/>
      <c r="AW78" s="613">
        <v>0</v>
      </c>
      <c r="AX78" s="613">
        <v>0</v>
      </c>
      <c r="AY78" s="613">
        <v>0</v>
      </c>
      <c r="AZ78" s="613">
        <v>0</v>
      </c>
      <c r="BA78" s="613">
        <v>0</v>
      </c>
      <c r="BB78" s="613">
        <v>0</v>
      </c>
      <c r="BC78" s="613">
        <v>0</v>
      </c>
      <c r="BD78" s="613"/>
      <c r="BE78" s="613">
        <v>0</v>
      </c>
      <c r="BF78" s="613">
        <v>0</v>
      </c>
      <c r="BG78" s="613">
        <v>0</v>
      </c>
      <c r="BH78" s="613">
        <v>0</v>
      </c>
      <c r="BI78" s="613">
        <v>0</v>
      </c>
      <c r="BJ78" s="613">
        <v>0</v>
      </c>
      <c r="BK78" s="613">
        <v>0</v>
      </c>
      <c r="BL78" s="613"/>
      <c r="BM78" s="613">
        <v>0</v>
      </c>
      <c r="BN78" s="613">
        <v>0</v>
      </c>
      <c r="BO78" s="613">
        <v>0</v>
      </c>
      <c r="BP78" s="613">
        <v>0</v>
      </c>
      <c r="BQ78" s="613">
        <v>0</v>
      </c>
      <c r="BR78" s="613">
        <v>0</v>
      </c>
      <c r="BS78" s="613">
        <v>0</v>
      </c>
      <c r="BT78" s="613"/>
      <c r="BU78" s="613">
        <v>0</v>
      </c>
      <c r="BV78" s="613">
        <v>0</v>
      </c>
      <c r="BW78" s="613">
        <v>0</v>
      </c>
      <c r="BX78" s="613">
        <v>0</v>
      </c>
      <c r="BY78" s="613">
        <v>0</v>
      </c>
      <c r="BZ78" s="613">
        <v>0</v>
      </c>
      <c r="CA78" s="613">
        <v>0</v>
      </c>
      <c r="CB78" s="613"/>
      <c r="CC78" s="613">
        <v>0</v>
      </c>
      <c r="CD78" s="613">
        <v>0</v>
      </c>
      <c r="CE78" s="613">
        <v>0</v>
      </c>
      <c r="CF78" s="613">
        <v>0</v>
      </c>
      <c r="CG78" s="613">
        <v>0</v>
      </c>
      <c r="CH78" s="613">
        <v>0</v>
      </c>
      <c r="CI78" s="613">
        <v>0</v>
      </c>
      <c r="CJ78" s="613"/>
      <c r="CK78" s="613">
        <v>0</v>
      </c>
      <c r="CL78" s="613">
        <v>0</v>
      </c>
      <c r="CM78" s="613">
        <v>0</v>
      </c>
      <c r="CN78" s="613">
        <v>0</v>
      </c>
      <c r="CO78" s="613">
        <v>0</v>
      </c>
      <c r="CP78" s="613">
        <v>0</v>
      </c>
      <c r="CQ78" s="613">
        <v>0</v>
      </c>
      <c r="CR78" s="613"/>
      <c r="CS78" s="613">
        <v>0</v>
      </c>
      <c r="CT78" s="613">
        <v>0</v>
      </c>
      <c r="CU78" s="613">
        <v>0</v>
      </c>
      <c r="CV78" s="613">
        <v>0</v>
      </c>
      <c r="CW78" s="613">
        <v>0</v>
      </c>
      <c r="CX78" s="613">
        <v>0</v>
      </c>
      <c r="CY78" s="613">
        <v>0</v>
      </c>
      <c r="CZ78" s="613"/>
      <c r="DA78" s="613">
        <v>0</v>
      </c>
      <c r="DB78" s="613">
        <v>0</v>
      </c>
      <c r="DC78" s="613">
        <v>0</v>
      </c>
      <c r="DD78" s="613">
        <v>0</v>
      </c>
      <c r="DE78" s="613">
        <v>0</v>
      </c>
      <c r="DF78" s="613">
        <v>0</v>
      </c>
      <c r="DG78" s="613">
        <v>0</v>
      </c>
      <c r="DH78" s="613"/>
      <c r="DI78" s="613">
        <v>0</v>
      </c>
      <c r="DJ78" s="613">
        <v>0</v>
      </c>
      <c r="DK78" s="613">
        <v>0</v>
      </c>
      <c r="DL78" s="613">
        <v>0</v>
      </c>
      <c r="DM78" s="613">
        <v>0</v>
      </c>
      <c r="DN78" s="613">
        <v>0</v>
      </c>
      <c r="DO78" s="613">
        <v>0</v>
      </c>
      <c r="DP78" s="613"/>
      <c r="DQ78" s="613">
        <v>0</v>
      </c>
      <c r="DR78" s="613">
        <v>0</v>
      </c>
      <c r="DS78" s="613">
        <v>0</v>
      </c>
      <c r="DT78" s="613">
        <v>0</v>
      </c>
      <c r="DU78" s="613">
        <v>0</v>
      </c>
      <c r="DV78" s="613">
        <v>0</v>
      </c>
      <c r="DW78" s="613">
        <v>0</v>
      </c>
      <c r="DX78" s="613"/>
      <c r="DY78" s="613">
        <v>0</v>
      </c>
      <c r="DZ78" s="613">
        <v>0</v>
      </c>
      <c r="EA78" s="613">
        <v>0</v>
      </c>
      <c r="EB78" s="613">
        <v>0</v>
      </c>
      <c r="EC78" s="613">
        <v>0</v>
      </c>
      <c r="ED78" s="613">
        <v>0</v>
      </c>
      <c r="EE78" s="613">
        <v>0</v>
      </c>
      <c r="EF78" s="613"/>
      <c r="EG78" s="613">
        <v>0</v>
      </c>
      <c r="EH78" s="614"/>
      <c r="EI78" s="614"/>
      <c r="EJ78" s="614"/>
      <c r="EK78" s="614"/>
      <c r="EL78" s="614"/>
      <c r="EM78" s="614"/>
      <c r="EN78" s="614"/>
      <c r="EO78" s="614"/>
      <c r="EP78" s="614"/>
      <c r="EQ78" s="614"/>
      <c r="ER78" s="614"/>
      <c r="ES78" s="614"/>
      <c r="ET78" s="614"/>
      <c r="EU78" s="614"/>
      <c r="EV78" s="614"/>
      <c r="EW78" s="614"/>
      <c r="EX78" s="614"/>
      <c r="EY78" s="614"/>
      <c r="EZ78" s="614"/>
      <c r="FA78" s="614"/>
    </row>
    <row r="79" spans="1:157" s="77" customFormat="1" ht="15" customHeight="1" x14ac:dyDescent="0.2">
      <c r="A79" s="37" t="s">
        <v>451</v>
      </c>
      <c r="B79" s="616">
        <v>0</v>
      </c>
      <c r="C79" s="616">
        <v>1000000</v>
      </c>
      <c r="D79" s="616">
        <v>0</v>
      </c>
      <c r="E79" s="616">
        <v>0</v>
      </c>
      <c r="F79" s="616">
        <v>0</v>
      </c>
      <c r="G79" s="616">
        <v>0</v>
      </c>
      <c r="H79" s="616"/>
      <c r="I79" s="616">
        <v>1000000</v>
      </c>
      <c r="J79" s="616">
        <v>0</v>
      </c>
      <c r="K79" s="616">
        <v>3832940</v>
      </c>
      <c r="L79" s="616">
        <v>5963391</v>
      </c>
      <c r="M79" s="616">
        <v>0</v>
      </c>
      <c r="N79" s="616">
        <v>5963391</v>
      </c>
      <c r="O79" s="616">
        <v>0</v>
      </c>
      <c r="P79" s="616"/>
      <c r="Q79" s="616">
        <v>3832940</v>
      </c>
      <c r="R79" s="616">
        <v>0</v>
      </c>
      <c r="S79" s="616">
        <v>55200000</v>
      </c>
      <c r="T79" s="616">
        <v>0</v>
      </c>
      <c r="U79" s="616">
        <v>0</v>
      </c>
      <c r="V79" s="616">
        <v>0</v>
      </c>
      <c r="W79" s="616">
        <v>0</v>
      </c>
      <c r="X79" s="616"/>
      <c r="Y79" s="616">
        <v>55200000</v>
      </c>
      <c r="Z79" s="616">
        <v>0</v>
      </c>
      <c r="AA79" s="616">
        <v>802640</v>
      </c>
      <c r="AB79" s="616">
        <v>0</v>
      </c>
      <c r="AC79" s="616">
        <v>0</v>
      </c>
      <c r="AD79" s="616">
        <v>0</v>
      </c>
      <c r="AE79" s="616">
        <v>0</v>
      </c>
      <c r="AF79" s="616"/>
      <c r="AG79" s="616">
        <v>802640</v>
      </c>
      <c r="AH79" s="616">
        <v>0</v>
      </c>
      <c r="AI79" s="616">
        <v>0</v>
      </c>
      <c r="AJ79" s="616">
        <v>0</v>
      </c>
      <c r="AK79" s="616">
        <v>0</v>
      </c>
      <c r="AL79" s="616">
        <v>0</v>
      </c>
      <c r="AM79" s="616">
        <v>0</v>
      </c>
      <c r="AN79" s="616"/>
      <c r="AO79" s="616">
        <v>0</v>
      </c>
      <c r="AP79" s="616">
        <v>0</v>
      </c>
      <c r="AQ79" s="616">
        <v>0</v>
      </c>
      <c r="AR79" s="616">
        <v>4732941</v>
      </c>
      <c r="AS79" s="616">
        <v>0</v>
      </c>
      <c r="AT79" s="616">
        <v>4732941</v>
      </c>
      <c r="AU79" s="616">
        <v>0</v>
      </c>
      <c r="AV79" s="616"/>
      <c r="AW79" s="616">
        <v>0</v>
      </c>
      <c r="AX79" s="616">
        <v>0</v>
      </c>
      <c r="AY79" s="616">
        <v>0</v>
      </c>
      <c r="AZ79" s="616">
        <v>42000000</v>
      </c>
      <c r="BA79" s="616">
        <v>0</v>
      </c>
      <c r="BB79" s="616">
        <v>42000000</v>
      </c>
      <c r="BC79" s="616">
        <v>0</v>
      </c>
      <c r="BD79" s="616"/>
      <c r="BE79" s="616">
        <v>0</v>
      </c>
      <c r="BF79" s="616">
        <v>0</v>
      </c>
      <c r="BG79" s="616">
        <v>0</v>
      </c>
      <c r="BH79" s="616">
        <v>0</v>
      </c>
      <c r="BI79" s="616">
        <v>0</v>
      </c>
      <c r="BJ79" s="616">
        <v>0</v>
      </c>
      <c r="BK79" s="616">
        <v>0</v>
      </c>
      <c r="BL79" s="616"/>
      <c r="BM79" s="616">
        <v>0</v>
      </c>
      <c r="BN79" s="616">
        <v>0</v>
      </c>
      <c r="BO79" s="616">
        <v>23939232</v>
      </c>
      <c r="BP79" s="616">
        <v>0</v>
      </c>
      <c r="BQ79" s="616">
        <v>0</v>
      </c>
      <c r="BR79" s="616">
        <v>0</v>
      </c>
      <c r="BS79" s="616">
        <v>0</v>
      </c>
      <c r="BT79" s="616"/>
      <c r="BU79" s="616">
        <v>23939232</v>
      </c>
      <c r="BV79" s="616">
        <v>0</v>
      </c>
      <c r="BW79" s="616">
        <v>0</v>
      </c>
      <c r="BX79" s="616">
        <v>0</v>
      </c>
      <c r="BY79" s="616">
        <v>0</v>
      </c>
      <c r="BZ79" s="616">
        <v>0</v>
      </c>
      <c r="CA79" s="616">
        <v>0</v>
      </c>
      <c r="CB79" s="616"/>
      <c r="CC79" s="616">
        <v>0</v>
      </c>
      <c r="CD79" s="616">
        <v>0</v>
      </c>
      <c r="CE79" s="616">
        <v>0</v>
      </c>
      <c r="CF79" s="616">
        <v>0</v>
      </c>
      <c r="CG79" s="616">
        <v>0</v>
      </c>
      <c r="CH79" s="616">
        <v>0</v>
      </c>
      <c r="CI79" s="616">
        <v>0</v>
      </c>
      <c r="CJ79" s="616"/>
      <c r="CK79" s="616">
        <v>0</v>
      </c>
      <c r="CL79" s="616">
        <v>0</v>
      </c>
      <c r="CM79" s="616">
        <v>0</v>
      </c>
      <c r="CN79" s="616">
        <v>0</v>
      </c>
      <c r="CO79" s="616">
        <v>0</v>
      </c>
      <c r="CP79" s="616">
        <v>0</v>
      </c>
      <c r="CQ79" s="616">
        <v>0</v>
      </c>
      <c r="CR79" s="616"/>
      <c r="CS79" s="616">
        <v>0</v>
      </c>
      <c r="CT79" s="616">
        <v>0</v>
      </c>
      <c r="CU79" s="616">
        <v>0</v>
      </c>
      <c r="CV79" s="616">
        <v>0</v>
      </c>
      <c r="CW79" s="616">
        <v>0</v>
      </c>
      <c r="CX79" s="616">
        <v>0</v>
      </c>
      <c r="CY79" s="616">
        <v>0</v>
      </c>
      <c r="CZ79" s="616"/>
      <c r="DA79" s="616">
        <v>0</v>
      </c>
      <c r="DB79" s="616">
        <v>0</v>
      </c>
      <c r="DC79" s="616">
        <v>0</v>
      </c>
      <c r="DD79" s="616">
        <v>0</v>
      </c>
      <c r="DE79" s="616">
        <v>0</v>
      </c>
      <c r="DF79" s="616">
        <v>0</v>
      </c>
      <c r="DG79" s="616">
        <v>0</v>
      </c>
      <c r="DH79" s="616"/>
      <c r="DI79" s="616">
        <v>0</v>
      </c>
      <c r="DJ79" s="616">
        <v>0</v>
      </c>
      <c r="DK79" s="616">
        <v>0</v>
      </c>
      <c r="DL79" s="616">
        <v>0</v>
      </c>
      <c r="DM79" s="616">
        <v>0</v>
      </c>
      <c r="DN79" s="616">
        <v>0</v>
      </c>
      <c r="DO79" s="616">
        <v>0</v>
      </c>
      <c r="DP79" s="616"/>
      <c r="DQ79" s="616">
        <v>0</v>
      </c>
      <c r="DR79" s="616">
        <v>72996033</v>
      </c>
      <c r="DS79" s="616">
        <v>0</v>
      </c>
      <c r="DT79" s="616">
        <v>0</v>
      </c>
      <c r="DU79" s="616">
        <v>0</v>
      </c>
      <c r="DV79" s="616">
        <v>0</v>
      </c>
      <c r="DW79" s="616">
        <v>0</v>
      </c>
      <c r="DX79" s="616"/>
      <c r="DY79" s="616">
        <v>-72996033</v>
      </c>
      <c r="DZ79" s="616">
        <v>72996033</v>
      </c>
      <c r="EA79" s="616">
        <v>84774812</v>
      </c>
      <c r="EB79" s="616">
        <v>52696332</v>
      </c>
      <c r="EC79" s="616">
        <v>0</v>
      </c>
      <c r="ED79" s="616">
        <v>52696332</v>
      </c>
      <c r="EE79" s="616">
        <v>0</v>
      </c>
      <c r="EF79" s="616"/>
      <c r="EG79" s="616">
        <v>11778779</v>
      </c>
      <c r="EH79" s="614"/>
      <c r="EI79" s="614"/>
      <c r="EJ79" s="614"/>
      <c r="EK79" s="614"/>
      <c r="EL79" s="614"/>
      <c r="EM79" s="614"/>
      <c r="EN79" s="614"/>
      <c r="EO79" s="614"/>
      <c r="EP79" s="614"/>
      <c r="EQ79" s="614"/>
      <c r="ER79" s="614"/>
      <c r="ES79" s="614"/>
      <c r="ET79" s="614"/>
      <c r="EU79" s="614"/>
      <c r="EV79" s="614"/>
      <c r="EW79" s="614"/>
      <c r="EX79" s="614"/>
      <c r="EY79" s="614"/>
      <c r="EZ79" s="614"/>
      <c r="FA79" s="614"/>
    </row>
    <row r="80" spans="1:157" ht="15" customHeight="1" x14ac:dyDescent="0.25">
      <c r="A80" s="36" t="s">
        <v>343</v>
      </c>
      <c r="B80" s="606"/>
      <c r="C80" s="606"/>
      <c r="D80" s="606"/>
      <c r="E80" s="581"/>
      <c r="F80" s="551"/>
      <c r="G80" s="606"/>
      <c r="H80" s="551"/>
      <c r="I80" s="551"/>
      <c r="J80" s="606"/>
      <c r="K80" s="606"/>
      <c r="L80" s="606"/>
      <c r="M80" s="581"/>
      <c r="N80" s="551"/>
      <c r="O80" s="606"/>
      <c r="P80" s="551"/>
      <c r="Q80" s="551"/>
      <c r="R80" s="551"/>
      <c r="S80" s="606"/>
      <c r="T80" s="606"/>
      <c r="U80" s="581"/>
      <c r="V80" s="551"/>
      <c r="W80" s="606"/>
      <c r="X80" s="551"/>
      <c r="Y80" s="551"/>
      <c r="Z80" s="606"/>
      <c r="AA80" s="606"/>
      <c r="AB80" s="606"/>
      <c r="AC80" s="581"/>
      <c r="AD80" s="551"/>
      <c r="AE80" s="606"/>
      <c r="AF80" s="551"/>
      <c r="AG80" s="551"/>
      <c r="AH80" s="551"/>
      <c r="AI80" s="606"/>
      <c r="AJ80" s="606"/>
      <c r="AK80" s="581"/>
      <c r="AL80" s="551"/>
      <c r="AM80" s="606"/>
      <c r="AN80" s="551"/>
      <c r="AO80" s="551"/>
      <c r="AP80" s="606"/>
      <c r="AQ80" s="606"/>
      <c r="AR80" s="606"/>
      <c r="AS80" s="581"/>
      <c r="AT80" s="551"/>
      <c r="AU80" s="606"/>
      <c r="AV80" s="551"/>
      <c r="AW80" s="551"/>
      <c r="AX80" s="606"/>
      <c r="AY80" s="606"/>
      <c r="AZ80" s="606"/>
      <c r="BA80" s="581"/>
      <c r="BB80" s="551"/>
      <c r="BC80" s="606"/>
      <c r="BD80" s="551"/>
      <c r="BE80" s="551"/>
      <c r="BF80" s="606"/>
      <c r="BG80" s="606"/>
      <c r="BH80" s="606"/>
      <c r="BI80" s="581"/>
      <c r="BJ80" s="551"/>
      <c r="BK80" s="606"/>
      <c r="BL80" s="551"/>
      <c r="BM80" s="551"/>
      <c r="BN80" s="606"/>
      <c r="BO80" s="606"/>
      <c r="BP80" s="606"/>
      <c r="BQ80" s="581"/>
      <c r="BR80" s="551"/>
      <c r="BS80" s="606"/>
      <c r="BT80" s="551"/>
      <c r="BU80" s="551"/>
      <c r="BV80" s="606"/>
      <c r="BW80" s="606"/>
      <c r="BX80" s="606"/>
      <c r="BY80" s="581"/>
      <c r="BZ80" s="551"/>
      <c r="CA80" s="606"/>
      <c r="CB80" s="551"/>
      <c r="CC80" s="551"/>
      <c r="CD80" s="606"/>
      <c r="CE80" s="606"/>
      <c r="CF80" s="606"/>
      <c r="CG80" s="581"/>
      <c r="CH80" s="551"/>
      <c r="CI80" s="606"/>
      <c r="CJ80" s="551"/>
      <c r="CK80" s="551"/>
      <c r="CL80" s="551"/>
      <c r="CM80" s="606"/>
      <c r="CN80" s="606"/>
      <c r="CO80" s="581"/>
      <c r="CP80" s="551"/>
      <c r="CQ80" s="606"/>
      <c r="CR80" s="551"/>
      <c r="CS80" s="551"/>
      <c r="CT80" s="551"/>
      <c r="CU80" s="606"/>
      <c r="CV80" s="606"/>
      <c r="CW80" s="581"/>
      <c r="CX80" s="551"/>
      <c r="CY80" s="606"/>
      <c r="CZ80" s="551"/>
      <c r="DA80" s="551"/>
      <c r="DB80" s="551"/>
      <c r="DC80" s="606"/>
      <c r="DD80" s="606"/>
      <c r="DE80" s="581"/>
      <c r="DF80" s="551"/>
      <c r="DG80" s="606"/>
      <c r="DH80" s="551"/>
      <c r="DI80" s="551"/>
      <c r="DJ80" s="551"/>
      <c r="DK80" s="606"/>
      <c r="DL80" s="606"/>
      <c r="DM80" s="581"/>
      <c r="DN80" s="551"/>
      <c r="DO80" s="606"/>
      <c r="DP80" s="551"/>
      <c r="DQ80" s="551"/>
      <c r="DR80" s="551"/>
      <c r="DS80" s="606"/>
      <c r="DT80" s="606"/>
      <c r="DU80" s="581"/>
      <c r="DV80" s="551"/>
      <c r="DW80" s="606"/>
      <c r="DX80" s="551"/>
      <c r="DY80" s="551"/>
      <c r="DZ80" s="558"/>
      <c r="EA80" s="558"/>
      <c r="EB80" s="608"/>
      <c r="EC80" s="609"/>
      <c r="ED80" s="558"/>
      <c r="EE80" s="558"/>
      <c r="EF80" s="558"/>
      <c r="EH80" s="596"/>
      <c r="EI80" s="596"/>
      <c r="EJ80" s="596"/>
      <c r="EK80" s="596"/>
    </row>
    <row r="81" spans="1:157" ht="15" hidden="1" customHeight="1" x14ac:dyDescent="0.25">
      <c r="A81" s="32" t="s">
        <v>430</v>
      </c>
      <c r="B81" s="625"/>
      <c r="C81" s="625"/>
      <c r="D81" s="625"/>
      <c r="E81" s="617"/>
      <c r="F81" s="578">
        <v>0</v>
      </c>
      <c r="G81" s="625"/>
      <c r="H81" s="578"/>
      <c r="I81" s="578"/>
      <c r="J81" s="625"/>
      <c r="K81" s="625"/>
      <c r="L81" s="625"/>
      <c r="M81" s="617"/>
      <c r="N81" s="578">
        <v>0</v>
      </c>
      <c r="O81" s="625"/>
      <c r="P81" s="578"/>
      <c r="Q81" s="578"/>
      <c r="R81" s="578"/>
      <c r="S81" s="625"/>
      <c r="T81" s="625"/>
      <c r="U81" s="617"/>
      <c r="V81" s="578">
        <v>0</v>
      </c>
      <c r="W81" s="625"/>
      <c r="X81" s="578"/>
      <c r="Y81" s="578"/>
      <c r="Z81" s="625"/>
      <c r="AA81" s="625"/>
      <c r="AB81" s="625"/>
      <c r="AC81" s="617"/>
      <c r="AD81" s="578">
        <v>0</v>
      </c>
      <c r="AE81" s="625"/>
      <c r="AF81" s="578"/>
      <c r="AG81" s="578"/>
      <c r="AH81" s="578"/>
      <c r="AI81" s="625"/>
      <c r="AJ81" s="625"/>
      <c r="AK81" s="617"/>
      <c r="AL81" s="578">
        <v>0</v>
      </c>
      <c r="AM81" s="625"/>
      <c r="AN81" s="578"/>
      <c r="AO81" s="578"/>
      <c r="AP81" s="625"/>
      <c r="AQ81" s="625"/>
      <c r="AR81" s="625"/>
      <c r="AS81" s="617"/>
      <c r="AT81" s="578">
        <v>0</v>
      </c>
      <c r="AU81" s="625"/>
      <c r="AV81" s="578"/>
      <c r="AW81" s="578"/>
      <c r="AX81" s="625"/>
      <c r="AY81" s="625"/>
      <c r="AZ81" s="625"/>
      <c r="BA81" s="617"/>
      <c r="BB81" s="578">
        <v>0</v>
      </c>
      <c r="BC81" s="625"/>
      <c r="BD81" s="578"/>
      <c r="BE81" s="578"/>
      <c r="BF81" s="625"/>
      <c r="BG81" s="625"/>
      <c r="BH81" s="625"/>
      <c r="BI81" s="617"/>
      <c r="BJ81" s="578">
        <v>0</v>
      </c>
      <c r="BK81" s="625"/>
      <c r="BL81" s="578"/>
      <c r="BM81" s="578"/>
      <c r="BN81" s="625"/>
      <c r="BO81" s="625"/>
      <c r="BP81" s="625"/>
      <c r="BQ81" s="617"/>
      <c r="BR81" s="578">
        <v>0</v>
      </c>
      <c r="BS81" s="625"/>
      <c r="BT81" s="578"/>
      <c r="BU81" s="578"/>
      <c r="BV81" s="625"/>
      <c r="BW81" s="625"/>
      <c r="BX81" s="625"/>
      <c r="BY81" s="617"/>
      <c r="BZ81" s="578">
        <v>0</v>
      </c>
      <c r="CA81" s="625"/>
      <c r="CB81" s="578"/>
      <c r="CC81" s="578"/>
      <c r="CD81" s="625"/>
      <c r="CE81" s="625"/>
      <c r="CF81" s="625"/>
      <c r="CG81" s="617"/>
      <c r="CH81" s="578">
        <v>0</v>
      </c>
      <c r="CI81" s="625"/>
      <c r="CJ81" s="578"/>
      <c r="CK81" s="578"/>
      <c r="CL81" s="578"/>
      <c r="CM81" s="625"/>
      <c r="CN81" s="625"/>
      <c r="CO81" s="617"/>
      <c r="CP81" s="578">
        <v>0</v>
      </c>
      <c r="CQ81" s="625"/>
      <c r="CR81" s="578"/>
      <c r="CS81" s="578"/>
      <c r="CT81" s="578"/>
      <c r="CU81" s="625"/>
      <c r="CV81" s="625"/>
      <c r="CW81" s="617"/>
      <c r="CX81" s="578">
        <v>0</v>
      </c>
      <c r="CY81" s="625"/>
      <c r="CZ81" s="578"/>
      <c r="DA81" s="578"/>
      <c r="DB81" s="578"/>
      <c r="DC81" s="625"/>
      <c r="DD81" s="625"/>
      <c r="DE81" s="617"/>
      <c r="DF81" s="578">
        <v>0</v>
      </c>
      <c r="DG81" s="625"/>
      <c r="DH81" s="578"/>
      <c r="DI81" s="578"/>
      <c r="DJ81" s="578"/>
      <c r="DK81" s="625"/>
      <c r="DL81" s="625"/>
      <c r="DM81" s="617"/>
      <c r="DN81" s="578">
        <v>0</v>
      </c>
      <c r="DO81" s="625"/>
      <c r="DP81" s="578"/>
      <c r="DQ81" s="578"/>
      <c r="DR81" s="578"/>
      <c r="DS81" s="625"/>
      <c r="DT81" s="625"/>
      <c r="DU81" s="617"/>
      <c r="DV81" s="578">
        <v>0</v>
      </c>
      <c r="DW81" s="625"/>
      <c r="DX81" s="578"/>
      <c r="DY81" s="578"/>
      <c r="DZ81" s="579"/>
      <c r="EA81" s="579"/>
      <c r="EB81" s="608"/>
      <c r="EC81" s="618"/>
      <c r="ED81" s="579"/>
      <c r="EE81" s="579"/>
      <c r="EF81" s="579"/>
      <c r="EG81" s="615"/>
      <c r="EH81" s="596"/>
      <c r="EI81" s="596"/>
      <c r="EJ81" s="596"/>
      <c r="EK81" s="596"/>
    </row>
    <row r="82" spans="1:157" ht="15" hidden="1" customHeight="1" x14ac:dyDescent="0.25">
      <c r="A82" s="32" t="s">
        <v>344</v>
      </c>
      <c r="B82" s="625"/>
      <c r="C82" s="625"/>
      <c r="D82" s="625"/>
      <c r="E82" s="617"/>
      <c r="F82" s="578">
        <v>0</v>
      </c>
      <c r="G82" s="625"/>
      <c r="H82" s="578"/>
      <c r="I82" s="578"/>
      <c r="J82" s="625"/>
      <c r="K82" s="625"/>
      <c r="L82" s="625"/>
      <c r="M82" s="617"/>
      <c r="N82" s="578">
        <v>0</v>
      </c>
      <c r="O82" s="625"/>
      <c r="P82" s="578"/>
      <c r="Q82" s="578"/>
      <c r="R82" s="578"/>
      <c r="S82" s="625"/>
      <c r="T82" s="625"/>
      <c r="U82" s="617"/>
      <c r="V82" s="578">
        <v>0</v>
      </c>
      <c r="W82" s="625"/>
      <c r="X82" s="578"/>
      <c r="Y82" s="578"/>
      <c r="Z82" s="625"/>
      <c r="AA82" s="625"/>
      <c r="AB82" s="625"/>
      <c r="AC82" s="617"/>
      <c r="AD82" s="578">
        <v>0</v>
      </c>
      <c r="AE82" s="625"/>
      <c r="AF82" s="578"/>
      <c r="AG82" s="578"/>
      <c r="AH82" s="578"/>
      <c r="AI82" s="625"/>
      <c r="AJ82" s="625"/>
      <c r="AK82" s="617"/>
      <c r="AL82" s="578">
        <v>0</v>
      </c>
      <c r="AM82" s="625"/>
      <c r="AN82" s="578"/>
      <c r="AO82" s="578"/>
      <c r="AP82" s="625"/>
      <c r="AQ82" s="625"/>
      <c r="AR82" s="625"/>
      <c r="AS82" s="617"/>
      <c r="AT82" s="578">
        <v>0</v>
      </c>
      <c r="AU82" s="625"/>
      <c r="AV82" s="578"/>
      <c r="AW82" s="578"/>
      <c r="AX82" s="625"/>
      <c r="AY82" s="625"/>
      <c r="AZ82" s="625"/>
      <c r="BA82" s="617"/>
      <c r="BB82" s="578">
        <v>0</v>
      </c>
      <c r="BC82" s="625"/>
      <c r="BD82" s="578"/>
      <c r="BE82" s="578"/>
      <c r="BF82" s="625"/>
      <c r="BG82" s="625"/>
      <c r="BH82" s="625"/>
      <c r="BI82" s="617"/>
      <c r="BJ82" s="578">
        <v>0</v>
      </c>
      <c r="BK82" s="625"/>
      <c r="BL82" s="578"/>
      <c r="BM82" s="578"/>
      <c r="BN82" s="625"/>
      <c r="BO82" s="625"/>
      <c r="BP82" s="625"/>
      <c r="BQ82" s="617"/>
      <c r="BR82" s="578">
        <v>0</v>
      </c>
      <c r="BS82" s="625"/>
      <c r="BT82" s="578"/>
      <c r="BU82" s="578"/>
      <c r="BV82" s="625"/>
      <c r="BW82" s="625"/>
      <c r="BX82" s="625"/>
      <c r="BY82" s="617"/>
      <c r="BZ82" s="578">
        <v>0</v>
      </c>
      <c r="CA82" s="625"/>
      <c r="CB82" s="578"/>
      <c r="CC82" s="578"/>
      <c r="CD82" s="625"/>
      <c r="CE82" s="625"/>
      <c r="CF82" s="625"/>
      <c r="CG82" s="617"/>
      <c r="CH82" s="578">
        <v>0</v>
      </c>
      <c r="CI82" s="625"/>
      <c r="CJ82" s="578"/>
      <c r="CK82" s="578"/>
      <c r="CL82" s="578"/>
      <c r="CM82" s="625"/>
      <c r="CN82" s="625"/>
      <c r="CO82" s="617"/>
      <c r="CP82" s="578">
        <v>0</v>
      </c>
      <c r="CQ82" s="625"/>
      <c r="CR82" s="578"/>
      <c r="CS82" s="578"/>
      <c r="CT82" s="578"/>
      <c r="CU82" s="625"/>
      <c r="CV82" s="625"/>
      <c r="CW82" s="617"/>
      <c r="CX82" s="578">
        <v>0</v>
      </c>
      <c r="CY82" s="625"/>
      <c r="CZ82" s="578"/>
      <c r="DA82" s="578"/>
      <c r="DB82" s="578"/>
      <c r="DC82" s="625"/>
      <c r="DD82" s="625"/>
      <c r="DE82" s="617"/>
      <c r="DF82" s="578">
        <v>0</v>
      </c>
      <c r="DG82" s="625"/>
      <c r="DH82" s="578"/>
      <c r="DI82" s="578"/>
      <c r="DJ82" s="578"/>
      <c r="DK82" s="625"/>
      <c r="DL82" s="625"/>
      <c r="DM82" s="617"/>
      <c r="DN82" s="578">
        <v>0</v>
      </c>
      <c r="DO82" s="625"/>
      <c r="DP82" s="578"/>
      <c r="DQ82" s="578"/>
      <c r="DR82" s="578"/>
      <c r="DS82" s="625"/>
      <c r="DT82" s="625"/>
      <c r="DU82" s="617"/>
      <c r="DV82" s="578">
        <v>0</v>
      </c>
      <c r="DW82" s="625"/>
      <c r="DX82" s="578"/>
      <c r="DY82" s="578"/>
      <c r="DZ82" s="579"/>
      <c r="EA82" s="579"/>
      <c r="EB82" s="608"/>
      <c r="EC82" s="618"/>
      <c r="ED82" s="579"/>
      <c r="EE82" s="579"/>
      <c r="EF82" s="579"/>
      <c r="EG82" s="615"/>
      <c r="EH82" s="596"/>
      <c r="EI82" s="596"/>
      <c r="EJ82" s="596"/>
      <c r="EK82" s="596"/>
    </row>
    <row r="83" spans="1:157" ht="15" hidden="1" customHeight="1" x14ac:dyDescent="0.25">
      <c r="A83" s="32" t="s">
        <v>345</v>
      </c>
      <c r="B83" s="625"/>
      <c r="C83" s="625"/>
      <c r="D83" s="625"/>
      <c r="E83" s="617"/>
      <c r="F83" s="578">
        <v>0</v>
      </c>
      <c r="G83" s="625"/>
      <c r="H83" s="578"/>
      <c r="I83" s="578"/>
      <c r="J83" s="625"/>
      <c r="K83" s="625"/>
      <c r="L83" s="625"/>
      <c r="M83" s="617"/>
      <c r="N83" s="578">
        <v>0</v>
      </c>
      <c r="O83" s="625"/>
      <c r="P83" s="578"/>
      <c r="Q83" s="578"/>
      <c r="R83" s="578"/>
      <c r="S83" s="625"/>
      <c r="T83" s="625"/>
      <c r="U83" s="617"/>
      <c r="V83" s="578">
        <v>0</v>
      </c>
      <c r="W83" s="625"/>
      <c r="X83" s="578"/>
      <c r="Y83" s="578"/>
      <c r="Z83" s="625"/>
      <c r="AA83" s="625"/>
      <c r="AB83" s="625"/>
      <c r="AC83" s="617"/>
      <c r="AD83" s="578">
        <v>0</v>
      </c>
      <c r="AE83" s="625"/>
      <c r="AF83" s="578"/>
      <c r="AG83" s="578"/>
      <c r="AH83" s="578"/>
      <c r="AI83" s="625"/>
      <c r="AJ83" s="625"/>
      <c r="AK83" s="617"/>
      <c r="AL83" s="578">
        <v>0</v>
      </c>
      <c r="AM83" s="625"/>
      <c r="AN83" s="578"/>
      <c r="AO83" s="578"/>
      <c r="AP83" s="625"/>
      <c r="AQ83" s="625"/>
      <c r="AR83" s="625"/>
      <c r="AS83" s="617"/>
      <c r="AT83" s="578">
        <v>0</v>
      </c>
      <c r="AU83" s="625"/>
      <c r="AV83" s="578"/>
      <c r="AW83" s="578"/>
      <c r="AX83" s="625"/>
      <c r="AY83" s="625"/>
      <c r="AZ83" s="625"/>
      <c r="BA83" s="617"/>
      <c r="BB83" s="578">
        <v>0</v>
      </c>
      <c r="BC83" s="625"/>
      <c r="BD83" s="578"/>
      <c r="BE83" s="578"/>
      <c r="BF83" s="625"/>
      <c r="BG83" s="625"/>
      <c r="BH83" s="625"/>
      <c r="BI83" s="617"/>
      <c r="BJ83" s="578">
        <v>0</v>
      </c>
      <c r="BK83" s="625"/>
      <c r="BL83" s="578"/>
      <c r="BM83" s="578"/>
      <c r="BN83" s="625"/>
      <c r="BO83" s="625"/>
      <c r="BP83" s="625"/>
      <c r="BQ83" s="617"/>
      <c r="BR83" s="578">
        <v>0</v>
      </c>
      <c r="BS83" s="625"/>
      <c r="BT83" s="578"/>
      <c r="BU83" s="578"/>
      <c r="BV83" s="625"/>
      <c r="BW83" s="625"/>
      <c r="BX83" s="625"/>
      <c r="BY83" s="617"/>
      <c r="BZ83" s="578">
        <v>0</v>
      </c>
      <c r="CA83" s="625"/>
      <c r="CB83" s="578"/>
      <c r="CC83" s="578"/>
      <c r="CD83" s="625"/>
      <c r="CE83" s="625"/>
      <c r="CF83" s="625"/>
      <c r="CG83" s="617"/>
      <c r="CH83" s="578">
        <v>0</v>
      </c>
      <c r="CI83" s="625"/>
      <c r="CJ83" s="578"/>
      <c r="CK83" s="578"/>
      <c r="CL83" s="578"/>
      <c r="CM83" s="625"/>
      <c r="CN83" s="625"/>
      <c r="CO83" s="617"/>
      <c r="CP83" s="578">
        <v>0</v>
      </c>
      <c r="CQ83" s="625"/>
      <c r="CR83" s="578"/>
      <c r="CS83" s="578"/>
      <c r="CT83" s="578"/>
      <c r="CU83" s="625"/>
      <c r="CV83" s="625"/>
      <c r="CW83" s="617"/>
      <c r="CX83" s="578">
        <v>0</v>
      </c>
      <c r="CY83" s="625"/>
      <c r="CZ83" s="578"/>
      <c r="DA83" s="578"/>
      <c r="DB83" s="578"/>
      <c r="DC83" s="625"/>
      <c r="DD83" s="625"/>
      <c r="DE83" s="617"/>
      <c r="DF83" s="578">
        <v>0</v>
      </c>
      <c r="DG83" s="625"/>
      <c r="DH83" s="578"/>
      <c r="DI83" s="578"/>
      <c r="DJ83" s="578"/>
      <c r="DK83" s="625"/>
      <c r="DL83" s="625"/>
      <c r="DM83" s="617"/>
      <c r="DN83" s="578">
        <v>0</v>
      </c>
      <c r="DO83" s="625"/>
      <c r="DP83" s="578"/>
      <c r="DQ83" s="578"/>
      <c r="DR83" s="578"/>
      <c r="DS83" s="625"/>
      <c r="DT83" s="625"/>
      <c r="DU83" s="617"/>
      <c r="DV83" s="578">
        <v>0</v>
      </c>
      <c r="DW83" s="625"/>
      <c r="DX83" s="578"/>
      <c r="DY83" s="578"/>
      <c r="DZ83" s="579"/>
      <c r="EA83" s="579"/>
      <c r="EB83" s="608"/>
      <c r="EC83" s="618"/>
      <c r="ED83" s="579"/>
      <c r="EE83" s="579"/>
      <c r="EF83" s="579"/>
      <c r="EG83" s="615"/>
      <c r="EH83" s="596"/>
      <c r="EI83" s="596"/>
      <c r="EJ83" s="596"/>
      <c r="EK83" s="596"/>
    </row>
    <row r="84" spans="1:157" ht="15" hidden="1" customHeight="1" x14ac:dyDescent="0.25">
      <c r="A84" s="32" t="s">
        <v>346</v>
      </c>
      <c r="B84" s="625"/>
      <c r="C84" s="625"/>
      <c r="D84" s="625"/>
      <c r="E84" s="617"/>
      <c r="F84" s="578">
        <v>0</v>
      </c>
      <c r="G84" s="625"/>
      <c r="H84" s="578"/>
      <c r="I84" s="578"/>
      <c r="J84" s="625"/>
      <c r="K84" s="625"/>
      <c r="L84" s="625"/>
      <c r="M84" s="617"/>
      <c r="N84" s="578">
        <v>0</v>
      </c>
      <c r="O84" s="625"/>
      <c r="P84" s="578"/>
      <c r="Q84" s="578"/>
      <c r="R84" s="578"/>
      <c r="S84" s="625"/>
      <c r="T84" s="625"/>
      <c r="U84" s="617"/>
      <c r="V84" s="578">
        <v>0</v>
      </c>
      <c r="W84" s="625"/>
      <c r="X84" s="578"/>
      <c r="Y84" s="578"/>
      <c r="Z84" s="625"/>
      <c r="AA84" s="625"/>
      <c r="AB84" s="625"/>
      <c r="AC84" s="617"/>
      <c r="AD84" s="578">
        <v>0</v>
      </c>
      <c r="AE84" s="625"/>
      <c r="AF84" s="578"/>
      <c r="AG84" s="578"/>
      <c r="AH84" s="578"/>
      <c r="AI84" s="625"/>
      <c r="AJ84" s="625"/>
      <c r="AK84" s="617"/>
      <c r="AL84" s="578">
        <v>0</v>
      </c>
      <c r="AM84" s="625"/>
      <c r="AN84" s="578"/>
      <c r="AO84" s="578"/>
      <c r="AP84" s="625"/>
      <c r="AQ84" s="625"/>
      <c r="AR84" s="625"/>
      <c r="AS84" s="617"/>
      <c r="AT84" s="578">
        <v>0</v>
      </c>
      <c r="AU84" s="625"/>
      <c r="AV84" s="578"/>
      <c r="AW84" s="578"/>
      <c r="AX84" s="625"/>
      <c r="AY84" s="625"/>
      <c r="AZ84" s="625"/>
      <c r="BA84" s="617"/>
      <c r="BB84" s="578">
        <v>0</v>
      </c>
      <c r="BC84" s="625"/>
      <c r="BD84" s="578"/>
      <c r="BE84" s="578"/>
      <c r="BF84" s="625"/>
      <c r="BG84" s="625"/>
      <c r="BH84" s="625"/>
      <c r="BI84" s="617"/>
      <c r="BJ84" s="578">
        <v>0</v>
      </c>
      <c r="BK84" s="625"/>
      <c r="BL84" s="578"/>
      <c r="BM84" s="578"/>
      <c r="BN84" s="625"/>
      <c r="BO84" s="625"/>
      <c r="BP84" s="625"/>
      <c r="BQ84" s="617"/>
      <c r="BR84" s="578">
        <v>0</v>
      </c>
      <c r="BS84" s="625"/>
      <c r="BT84" s="578"/>
      <c r="BU84" s="578"/>
      <c r="BV84" s="625"/>
      <c r="BW84" s="625"/>
      <c r="BX84" s="625"/>
      <c r="BY84" s="617"/>
      <c r="BZ84" s="578">
        <v>0</v>
      </c>
      <c r="CA84" s="625"/>
      <c r="CB84" s="578"/>
      <c r="CC84" s="578"/>
      <c r="CD84" s="625"/>
      <c r="CE84" s="625"/>
      <c r="CF84" s="625"/>
      <c r="CG84" s="617"/>
      <c r="CH84" s="578">
        <v>0</v>
      </c>
      <c r="CI84" s="625"/>
      <c r="CJ84" s="578"/>
      <c r="CK84" s="578"/>
      <c r="CL84" s="578"/>
      <c r="CM84" s="625"/>
      <c r="CN84" s="625"/>
      <c r="CO84" s="617"/>
      <c r="CP84" s="578">
        <v>0</v>
      </c>
      <c r="CQ84" s="625"/>
      <c r="CR84" s="578"/>
      <c r="CS84" s="578"/>
      <c r="CT84" s="578"/>
      <c r="CU84" s="625"/>
      <c r="CV84" s="625"/>
      <c r="CW84" s="617"/>
      <c r="CX84" s="578">
        <v>0</v>
      </c>
      <c r="CY84" s="625"/>
      <c r="CZ84" s="578"/>
      <c r="DA84" s="578"/>
      <c r="DB84" s="578"/>
      <c r="DC84" s="625"/>
      <c r="DD84" s="625"/>
      <c r="DE84" s="617"/>
      <c r="DF84" s="578">
        <v>0</v>
      </c>
      <c r="DG84" s="625"/>
      <c r="DH84" s="578"/>
      <c r="DI84" s="578"/>
      <c r="DJ84" s="578"/>
      <c r="DK84" s="625"/>
      <c r="DL84" s="625"/>
      <c r="DM84" s="617"/>
      <c r="DN84" s="578">
        <v>0</v>
      </c>
      <c r="DO84" s="625"/>
      <c r="DP84" s="578"/>
      <c r="DQ84" s="578"/>
      <c r="DR84" s="578"/>
      <c r="DS84" s="625"/>
      <c r="DT84" s="625"/>
      <c r="DU84" s="617"/>
      <c r="DV84" s="578">
        <v>0</v>
      </c>
      <c r="DW84" s="625"/>
      <c r="DX84" s="578"/>
      <c r="DY84" s="578"/>
      <c r="DZ84" s="579"/>
      <c r="EA84" s="579"/>
      <c r="EB84" s="608"/>
      <c r="EC84" s="618"/>
      <c r="ED84" s="579"/>
      <c r="EE84" s="579"/>
      <c r="EF84" s="579"/>
      <c r="EG84" s="615"/>
      <c r="EH84" s="596"/>
      <c r="EI84" s="596"/>
      <c r="EJ84" s="596"/>
      <c r="EK84" s="596"/>
    </row>
    <row r="85" spans="1:157" ht="15" customHeight="1" x14ac:dyDescent="0.25">
      <c r="A85" s="32" t="s">
        <v>347</v>
      </c>
      <c r="B85" s="625"/>
      <c r="C85" s="625"/>
      <c r="D85" s="625"/>
      <c r="E85" s="617"/>
      <c r="F85" s="578">
        <v>0</v>
      </c>
      <c r="G85" s="625"/>
      <c r="H85" s="578"/>
      <c r="I85" s="578"/>
      <c r="J85" s="625"/>
      <c r="K85" s="625"/>
      <c r="L85" s="625"/>
      <c r="M85" s="617"/>
      <c r="N85" s="578">
        <v>0</v>
      </c>
      <c r="O85" s="625"/>
      <c r="P85" s="578"/>
      <c r="Q85" s="578"/>
      <c r="R85" s="578"/>
      <c r="S85" s="625"/>
      <c r="T85" s="625"/>
      <c r="U85" s="617"/>
      <c r="V85" s="578">
        <v>0</v>
      </c>
      <c r="W85" s="625"/>
      <c r="X85" s="578"/>
      <c r="Y85" s="578"/>
      <c r="Z85" s="625"/>
      <c r="AA85" s="625"/>
      <c r="AB85" s="625"/>
      <c r="AC85" s="617"/>
      <c r="AD85" s="578">
        <v>0</v>
      </c>
      <c r="AE85" s="625"/>
      <c r="AF85" s="578"/>
      <c r="AG85" s="578"/>
      <c r="AH85" s="578"/>
      <c r="AI85" s="625"/>
      <c r="AJ85" s="625"/>
      <c r="AK85" s="617"/>
      <c r="AL85" s="578">
        <v>0</v>
      </c>
      <c r="AM85" s="625"/>
      <c r="AN85" s="578"/>
      <c r="AO85" s="578"/>
      <c r="AP85" s="625"/>
      <c r="AQ85" s="625"/>
      <c r="AR85" s="625"/>
      <c r="AS85" s="617"/>
      <c r="AT85" s="578">
        <v>0</v>
      </c>
      <c r="AU85" s="625"/>
      <c r="AV85" s="578"/>
      <c r="AW85" s="578"/>
      <c r="AX85" s="625"/>
      <c r="AY85" s="625"/>
      <c r="AZ85" s="625"/>
      <c r="BA85" s="617"/>
      <c r="BB85" s="578">
        <v>0</v>
      </c>
      <c r="BC85" s="625"/>
      <c r="BD85" s="578"/>
      <c r="BE85" s="578"/>
      <c r="BF85" s="625"/>
      <c r="BG85" s="625"/>
      <c r="BH85" s="625"/>
      <c r="BI85" s="617"/>
      <c r="BJ85" s="578">
        <v>0</v>
      </c>
      <c r="BK85" s="625"/>
      <c r="BL85" s="578"/>
      <c r="BM85" s="578"/>
      <c r="BN85" s="625"/>
      <c r="BO85" s="625"/>
      <c r="BP85" s="625"/>
      <c r="BQ85" s="617"/>
      <c r="BR85" s="578">
        <v>0</v>
      </c>
      <c r="BS85" s="625"/>
      <c r="BT85" s="578"/>
      <c r="BU85" s="578"/>
      <c r="BV85" s="625"/>
      <c r="BW85" s="625"/>
      <c r="BX85" s="625"/>
      <c r="BY85" s="617"/>
      <c r="BZ85" s="578">
        <v>0</v>
      </c>
      <c r="CA85" s="625"/>
      <c r="CB85" s="578"/>
      <c r="CC85" s="578"/>
      <c r="CD85" s="625"/>
      <c r="CE85" s="625"/>
      <c r="CF85" s="625"/>
      <c r="CG85" s="617"/>
      <c r="CH85" s="578">
        <v>0</v>
      </c>
      <c r="CI85" s="625"/>
      <c r="CJ85" s="578"/>
      <c r="CK85" s="578"/>
      <c r="CL85" s="578"/>
      <c r="CM85" s="625"/>
      <c r="CN85" s="625"/>
      <c r="CO85" s="617"/>
      <c r="CP85" s="578">
        <v>0</v>
      </c>
      <c r="CQ85" s="625"/>
      <c r="CR85" s="578"/>
      <c r="CS85" s="578"/>
      <c r="CT85" s="578"/>
      <c r="CU85" s="625"/>
      <c r="CV85" s="625"/>
      <c r="CW85" s="617"/>
      <c r="CX85" s="578">
        <v>0</v>
      </c>
      <c r="CY85" s="625"/>
      <c r="CZ85" s="578"/>
      <c r="DA85" s="578"/>
      <c r="DB85" s="578"/>
      <c r="DC85" s="625"/>
      <c r="DD85" s="625"/>
      <c r="DE85" s="617"/>
      <c r="DF85" s="578">
        <v>0</v>
      </c>
      <c r="DG85" s="625"/>
      <c r="DH85" s="578"/>
      <c r="DI85" s="578"/>
      <c r="DJ85" s="578"/>
      <c r="DK85" s="625"/>
      <c r="DL85" s="625"/>
      <c r="DM85" s="617"/>
      <c r="DN85" s="578">
        <v>0</v>
      </c>
      <c r="DO85" s="625"/>
      <c r="DP85" s="578"/>
      <c r="DQ85" s="578"/>
      <c r="DR85" s="578"/>
      <c r="DS85" s="625"/>
      <c r="DT85" s="625"/>
      <c r="DU85" s="617"/>
      <c r="DV85" s="578">
        <v>0</v>
      </c>
      <c r="DW85" s="625"/>
      <c r="DX85" s="578"/>
      <c r="DY85" s="578"/>
      <c r="DZ85" s="579"/>
      <c r="EA85" s="579"/>
      <c r="EB85" s="608"/>
      <c r="EC85" s="609"/>
      <c r="ED85" s="579"/>
      <c r="EE85" s="579"/>
      <c r="EF85" s="579"/>
      <c r="EG85" s="615"/>
      <c r="EH85" s="596"/>
      <c r="EI85" s="596"/>
      <c r="EJ85" s="596"/>
      <c r="EK85" s="596"/>
    </row>
    <row r="86" spans="1:157" ht="15" hidden="1" customHeight="1" x14ac:dyDescent="0.25">
      <c r="A86" s="32" t="s">
        <v>348</v>
      </c>
      <c r="B86" s="625"/>
      <c r="C86" s="625"/>
      <c r="D86" s="625"/>
      <c r="E86" s="617"/>
      <c r="F86" s="578">
        <v>0</v>
      </c>
      <c r="G86" s="625"/>
      <c r="H86" s="578"/>
      <c r="I86" s="578"/>
      <c r="J86" s="625"/>
      <c r="K86" s="625"/>
      <c r="L86" s="625"/>
      <c r="M86" s="617"/>
      <c r="N86" s="578">
        <v>0</v>
      </c>
      <c r="O86" s="625"/>
      <c r="P86" s="578"/>
      <c r="Q86" s="578"/>
      <c r="R86" s="578"/>
      <c r="S86" s="625"/>
      <c r="T86" s="625"/>
      <c r="U86" s="617"/>
      <c r="V86" s="578">
        <v>0</v>
      </c>
      <c r="W86" s="625"/>
      <c r="X86" s="578"/>
      <c r="Y86" s="578"/>
      <c r="Z86" s="625"/>
      <c r="AA86" s="625"/>
      <c r="AB86" s="625"/>
      <c r="AC86" s="617"/>
      <c r="AD86" s="578">
        <v>0</v>
      </c>
      <c r="AE86" s="625"/>
      <c r="AF86" s="578"/>
      <c r="AG86" s="578"/>
      <c r="AH86" s="578"/>
      <c r="AI86" s="625"/>
      <c r="AJ86" s="625"/>
      <c r="AK86" s="617"/>
      <c r="AL86" s="578">
        <v>0</v>
      </c>
      <c r="AM86" s="625"/>
      <c r="AN86" s="578"/>
      <c r="AO86" s="578"/>
      <c r="AP86" s="625"/>
      <c r="AQ86" s="625"/>
      <c r="AR86" s="625"/>
      <c r="AS86" s="617"/>
      <c r="AT86" s="578">
        <v>0</v>
      </c>
      <c r="AU86" s="625"/>
      <c r="AV86" s="578"/>
      <c r="AW86" s="578"/>
      <c r="AX86" s="625"/>
      <c r="AY86" s="625"/>
      <c r="AZ86" s="625"/>
      <c r="BA86" s="617"/>
      <c r="BB86" s="578">
        <v>0</v>
      </c>
      <c r="BC86" s="625"/>
      <c r="BD86" s="578"/>
      <c r="BE86" s="578"/>
      <c r="BF86" s="625"/>
      <c r="BG86" s="625"/>
      <c r="BH86" s="625"/>
      <c r="BI86" s="617"/>
      <c r="BJ86" s="578">
        <v>0</v>
      </c>
      <c r="BK86" s="625"/>
      <c r="BL86" s="578"/>
      <c r="BM86" s="578"/>
      <c r="BN86" s="625"/>
      <c r="BO86" s="625"/>
      <c r="BP86" s="625"/>
      <c r="BQ86" s="617"/>
      <c r="BR86" s="578">
        <v>0</v>
      </c>
      <c r="BS86" s="625"/>
      <c r="BT86" s="578"/>
      <c r="BU86" s="578"/>
      <c r="BV86" s="625"/>
      <c r="BW86" s="625"/>
      <c r="BX86" s="625"/>
      <c r="BY86" s="617"/>
      <c r="BZ86" s="578">
        <v>0</v>
      </c>
      <c r="CA86" s="625"/>
      <c r="CB86" s="578"/>
      <c r="CC86" s="578"/>
      <c r="CD86" s="625"/>
      <c r="CE86" s="625"/>
      <c r="CF86" s="625"/>
      <c r="CG86" s="617"/>
      <c r="CH86" s="578">
        <v>0</v>
      </c>
      <c r="CI86" s="625"/>
      <c r="CJ86" s="578"/>
      <c r="CK86" s="578"/>
      <c r="CL86" s="578"/>
      <c r="CM86" s="625"/>
      <c r="CN86" s="625"/>
      <c r="CO86" s="617"/>
      <c r="CP86" s="578">
        <v>0</v>
      </c>
      <c r="CQ86" s="625"/>
      <c r="CR86" s="578"/>
      <c r="CS86" s="578"/>
      <c r="CT86" s="578"/>
      <c r="CU86" s="625"/>
      <c r="CV86" s="625"/>
      <c r="CW86" s="617"/>
      <c r="CX86" s="578">
        <v>0</v>
      </c>
      <c r="CY86" s="625"/>
      <c r="CZ86" s="578"/>
      <c r="DA86" s="578"/>
      <c r="DB86" s="578"/>
      <c r="DC86" s="625"/>
      <c r="DD86" s="625"/>
      <c r="DE86" s="617"/>
      <c r="DF86" s="578">
        <v>0</v>
      </c>
      <c r="DG86" s="625"/>
      <c r="DH86" s="578"/>
      <c r="DI86" s="578"/>
      <c r="DJ86" s="578"/>
      <c r="DK86" s="625"/>
      <c r="DL86" s="625"/>
      <c r="DM86" s="617"/>
      <c r="DN86" s="578">
        <v>0</v>
      </c>
      <c r="DO86" s="625"/>
      <c r="DP86" s="578"/>
      <c r="DQ86" s="578"/>
      <c r="DR86" s="578"/>
      <c r="DS86" s="625"/>
      <c r="DT86" s="625"/>
      <c r="DU86" s="617"/>
      <c r="DV86" s="578">
        <v>0</v>
      </c>
      <c r="DW86" s="625"/>
      <c r="DX86" s="578"/>
      <c r="DY86" s="578"/>
      <c r="DZ86" s="579"/>
      <c r="EA86" s="579"/>
      <c r="EB86" s="608"/>
      <c r="EC86" s="618"/>
      <c r="ED86" s="579"/>
      <c r="EE86" s="579"/>
      <c r="EF86" s="579"/>
      <c r="EG86" s="615"/>
      <c r="EH86" s="596"/>
      <c r="EI86" s="596"/>
      <c r="EJ86" s="596"/>
      <c r="EK86" s="596"/>
    </row>
    <row r="87" spans="1:157" ht="15" hidden="1" customHeight="1" x14ac:dyDescent="0.25">
      <c r="A87" s="36" t="s">
        <v>349</v>
      </c>
      <c r="B87" s="606"/>
      <c r="C87" s="606"/>
      <c r="D87" s="606"/>
      <c r="E87" s="581"/>
      <c r="F87" s="551"/>
      <c r="G87" s="606"/>
      <c r="H87" s="551"/>
      <c r="I87" s="551"/>
      <c r="J87" s="606"/>
      <c r="K87" s="606"/>
      <c r="L87" s="606"/>
      <c r="M87" s="581"/>
      <c r="N87" s="551"/>
      <c r="O87" s="606"/>
      <c r="P87" s="551"/>
      <c r="Q87" s="551"/>
      <c r="R87" s="551"/>
      <c r="S87" s="606"/>
      <c r="T87" s="606"/>
      <c r="U87" s="581"/>
      <c r="V87" s="551"/>
      <c r="W87" s="606"/>
      <c r="X87" s="551"/>
      <c r="Y87" s="551"/>
      <c r="Z87" s="606"/>
      <c r="AA87" s="606"/>
      <c r="AB87" s="606"/>
      <c r="AC87" s="581"/>
      <c r="AD87" s="551"/>
      <c r="AE87" s="606"/>
      <c r="AF87" s="551"/>
      <c r="AG87" s="551"/>
      <c r="AH87" s="551"/>
      <c r="AI87" s="606"/>
      <c r="AJ87" s="606"/>
      <c r="AK87" s="581"/>
      <c r="AL87" s="551"/>
      <c r="AM87" s="606"/>
      <c r="AN87" s="551"/>
      <c r="AO87" s="551"/>
      <c r="AP87" s="606"/>
      <c r="AQ87" s="606"/>
      <c r="AR87" s="606"/>
      <c r="AS87" s="581"/>
      <c r="AT87" s="551"/>
      <c r="AU87" s="606"/>
      <c r="AV87" s="551"/>
      <c r="AW87" s="551"/>
      <c r="AX87" s="606"/>
      <c r="AY87" s="606"/>
      <c r="AZ87" s="606"/>
      <c r="BA87" s="581"/>
      <c r="BB87" s="551"/>
      <c r="BC87" s="606"/>
      <c r="BD87" s="551"/>
      <c r="BE87" s="551"/>
      <c r="BF87" s="606"/>
      <c r="BG87" s="606"/>
      <c r="BH87" s="606"/>
      <c r="BI87" s="581"/>
      <c r="BJ87" s="551"/>
      <c r="BK87" s="606"/>
      <c r="BL87" s="551"/>
      <c r="BM87" s="551"/>
      <c r="BN87" s="606"/>
      <c r="BO87" s="606"/>
      <c r="BP87" s="606"/>
      <c r="BQ87" s="581"/>
      <c r="BR87" s="551"/>
      <c r="BS87" s="606"/>
      <c r="BT87" s="551"/>
      <c r="BU87" s="551"/>
      <c r="BV87" s="606"/>
      <c r="BW87" s="606"/>
      <c r="BX87" s="606"/>
      <c r="BY87" s="581"/>
      <c r="BZ87" s="551"/>
      <c r="CA87" s="606"/>
      <c r="CB87" s="551"/>
      <c r="CC87" s="551"/>
      <c r="CD87" s="606"/>
      <c r="CE87" s="606"/>
      <c r="CF87" s="606"/>
      <c r="CG87" s="581"/>
      <c r="CH87" s="551"/>
      <c r="CI87" s="606"/>
      <c r="CJ87" s="551"/>
      <c r="CK87" s="551"/>
      <c r="CL87" s="551"/>
      <c r="CM87" s="606"/>
      <c r="CN87" s="606"/>
      <c r="CO87" s="581"/>
      <c r="CP87" s="551"/>
      <c r="CQ87" s="606"/>
      <c r="CR87" s="551"/>
      <c r="CS87" s="551"/>
      <c r="CT87" s="551"/>
      <c r="CU87" s="606"/>
      <c r="CV87" s="606"/>
      <c r="CW87" s="581"/>
      <c r="CX87" s="551"/>
      <c r="CY87" s="606"/>
      <c r="CZ87" s="551"/>
      <c r="DA87" s="551"/>
      <c r="DB87" s="551"/>
      <c r="DC87" s="606"/>
      <c r="DD87" s="606"/>
      <c r="DE87" s="581"/>
      <c r="DF87" s="551"/>
      <c r="DG87" s="606"/>
      <c r="DH87" s="551"/>
      <c r="DI87" s="551"/>
      <c r="DJ87" s="551"/>
      <c r="DK87" s="606"/>
      <c r="DL87" s="606"/>
      <c r="DM87" s="581"/>
      <c r="DN87" s="551"/>
      <c r="DO87" s="606"/>
      <c r="DP87" s="551"/>
      <c r="DQ87" s="551"/>
      <c r="DR87" s="551"/>
      <c r="DS87" s="606"/>
      <c r="DT87" s="606"/>
      <c r="DU87" s="581"/>
      <c r="DV87" s="551"/>
      <c r="DW87" s="606"/>
      <c r="DX87" s="551"/>
      <c r="DY87" s="551"/>
      <c r="DZ87" s="558"/>
      <c r="EA87" s="558"/>
      <c r="EB87" s="608"/>
      <c r="EC87" s="618"/>
      <c r="ED87" s="558"/>
      <c r="EE87" s="558"/>
      <c r="EF87" s="558"/>
      <c r="EH87" s="596"/>
      <c r="EI87" s="596"/>
      <c r="EJ87" s="596"/>
      <c r="EK87" s="596"/>
    </row>
    <row r="88" spans="1:157" ht="15" customHeight="1" x14ac:dyDescent="0.25">
      <c r="A88" s="36" t="s">
        <v>350</v>
      </c>
      <c r="B88" s="606"/>
      <c r="C88" s="606"/>
      <c r="D88" s="606"/>
      <c r="E88" s="581"/>
      <c r="F88" s="551">
        <v>0</v>
      </c>
      <c r="G88" s="606"/>
      <c r="H88" s="551"/>
      <c r="I88" s="574">
        <v>0</v>
      </c>
      <c r="J88" s="606"/>
      <c r="K88" s="606"/>
      <c r="L88" s="606"/>
      <c r="M88" s="581"/>
      <c r="N88" s="551">
        <v>0</v>
      </c>
      <c r="O88" s="606"/>
      <c r="P88" s="551"/>
      <c r="Q88" s="574">
        <v>0</v>
      </c>
      <c r="R88" s="551"/>
      <c r="S88" s="606"/>
      <c r="T88" s="606"/>
      <c r="U88" s="581"/>
      <c r="V88" s="551">
        <v>0</v>
      </c>
      <c r="W88" s="606"/>
      <c r="X88" s="551"/>
      <c r="Y88" s="574">
        <v>0</v>
      </c>
      <c r="Z88" s="606"/>
      <c r="AA88" s="606">
        <v>62865143</v>
      </c>
      <c r="AB88" s="606"/>
      <c r="AC88" s="581"/>
      <c r="AD88" s="551">
        <v>0</v>
      </c>
      <c r="AE88" s="606"/>
      <c r="AF88" s="551"/>
      <c r="AG88" s="574">
        <v>62865143</v>
      </c>
      <c r="AH88" s="606"/>
      <c r="AI88" s="606"/>
      <c r="AJ88" s="606"/>
      <c r="AK88" s="581"/>
      <c r="AL88" s="551">
        <v>0</v>
      </c>
      <c r="AM88" s="606"/>
      <c r="AN88" s="551"/>
      <c r="AO88" s="574">
        <v>0</v>
      </c>
      <c r="AP88" s="606"/>
      <c r="AQ88" s="606"/>
      <c r="AR88" s="606"/>
      <c r="AS88" s="581"/>
      <c r="AT88" s="551">
        <v>0</v>
      </c>
      <c r="AU88" s="606"/>
      <c r="AV88" s="551"/>
      <c r="AW88" s="551">
        <v>0</v>
      </c>
      <c r="AX88" s="606"/>
      <c r="AY88" s="606"/>
      <c r="AZ88" s="606"/>
      <c r="BA88" s="581"/>
      <c r="BB88" s="551">
        <v>0</v>
      </c>
      <c r="BC88" s="606"/>
      <c r="BD88" s="551"/>
      <c r="BE88" s="574">
        <v>0</v>
      </c>
      <c r="BF88" s="606"/>
      <c r="BG88" s="606"/>
      <c r="BH88" s="606">
        <v>89868025</v>
      </c>
      <c r="BI88" s="581"/>
      <c r="BJ88" s="551">
        <v>89868025</v>
      </c>
      <c r="BK88" s="606"/>
      <c r="BL88" s="551"/>
      <c r="BM88" s="574">
        <v>0</v>
      </c>
      <c r="BN88" s="606"/>
      <c r="BO88" s="606"/>
      <c r="BP88" s="606"/>
      <c r="BQ88" s="581"/>
      <c r="BR88" s="551">
        <v>0</v>
      </c>
      <c r="BS88" s="606"/>
      <c r="BT88" s="551"/>
      <c r="BU88" s="574">
        <v>0</v>
      </c>
      <c r="BV88" s="606"/>
      <c r="BW88" s="606"/>
      <c r="BX88" s="606"/>
      <c r="BY88" s="581"/>
      <c r="BZ88" s="551">
        <v>0</v>
      </c>
      <c r="CA88" s="606"/>
      <c r="CB88" s="551"/>
      <c r="CC88" s="574">
        <v>0</v>
      </c>
      <c r="CD88" s="606"/>
      <c r="CE88" s="606"/>
      <c r="CF88" s="606">
        <v>63738564</v>
      </c>
      <c r="CG88" s="581"/>
      <c r="CH88" s="551">
        <v>63738564</v>
      </c>
      <c r="CI88" s="606"/>
      <c r="CJ88" s="551"/>
      <c r="CK88" s="574">
        <v>0</v>
      </c>
      <c r="CL88" s="551"/>
      <c r="CM88" s="606"/>
      <c r="CN88" s="606"/>
      <c r="CO88" s="581"/>
      <c r="CP88" s="551">
        <v>0</v>
      </c>
      <c r="CQ88" s="606"/>
      <c r="CR88" s="551"/>
      <c r="CS88" s="574">
        <v>0</v>
      </c>
      <c r="CT88" s="551"/>
      <c r="CU88" s="606"/>
      <c r="CV88" s="606"/>
      <c r="CW88" s="581"/>
      <c r="CX88" s="551">
        <v>0</v>
      </c>
      <c r="CY88" s="606"/>
      <c r="CZ88" s="551"/>
      <c r="DA88" s="574">
        <v>0</v>
      </c>
      <c r="DB88" s="551"/>
      <c r="DC88" s="606"/>
      <c r="DD88" s="606"/>
      <c r="DE88" s="581"/>
      <c r="DF88" s="551">
        <v>0</v>
      </c>
      <c r="DG88" s="606"/>
      <c r="DH88" s="551"/>
      <c r="DI88" s="574">
        <v>0</v>
      </c>
      <c r="DJ88" s="551"/>
      <c r="DK88" s="606"/>
      <c r="DL88" s="606"/>
      <c r="DM88" s="581"/>
      <c r="DN88" s="551">
        <v>0</v>
      </c>
      <c r="DO88" s="606"/>
      <c r="DP88" s="551"/>
      <c r="DQ88" s="574">
        <v>0</v>
      </c>
      <c r="DR88" s="551">
        <v>71005206</v>
      </c>
      <c r="DS88" s="606"/>
      <c r="DT88" s="606"/>
      <c r="DU88" s="581"/>
      <c r="DV88" s="551">
        <v>0</v>
      </c>
      <c r="DW88" s="606"/>
      <c r="DX88" s="551"/>
      <c r="DY88" s="574">
        <v>-71005206</v>
      </c>
      <c r="DZ88" s="608">
        <v>71005206</v>
      </c>
      <c r="EA88" s="608">
        <v>62865143</v>
      </c>
      <c r="EB88" s="608">
        <v>153606589</v>
      </c>
      <c r="EC88" s="609">
        <v>0</v>
      </c>
      <c r="ED88" s="558">
        <v>153606589</v>
      </c>
      <c r="EE88" s="608">
        <v>0</v>
      </c>
      <c r="EF88" s="558"/>
      <c r="EG88" s="598">
        <v>-8140063</v>
      </c>
      <c r="EH88" s="596"/>
      <c r="EI88" s="596"/>
      <c r="EJ88" s="596"/>
      <c r="EK88" s="596"/>
    </row>
    <row r="89" spans="1:157" ht="15" customHeight="1" x14ac:dyDescent="0.25">
      <c r="A89" s="36" t="s">
        <v>351</v>
      </c>
      <c r="B89" s="606"/>
      <c r="C89" s="606"/>
      <c r="D89" s="606"/>
      <c r="E89" s="581"/>
      <c r="F89" s="551">
        <v>0</v>
      </c>
      <c r="G89" s="606"/>
      <c r="H89" s="551"/>
      <c r="I89" s="574">
        <v>0</v>
      </c>
      <c r="J89" s="606"/>
      <c r="K89" s="606"/>
      <c r="L89" s="606"/>
      <c r="M89" s="581"/>
      <c r="N89" s="551">
        <v>0</v>
      </c>
      <c r="O89" s="606"/>
      <c r="P89" s="551"/>
      <c r="Q89" s="574">
        <v>0</v>
      </c>
      <c r="R89" s="551"/>
      <c r="S89" s="606"/>
      <c r="T89" s="606"/>
      <c r="U89" s="581"/>
      <c r="V89" s="551">
        <v>0</v>
      </c>
      <c r="W89" s="606"/>
      <c r="X89" s="551"/>
      <c r="Y89" s="574">
        <v>0</v>
      </c>
      <c r="Z89" s="606"/>
      <c r="AA89" s="606">
        <v>12576967</v>
      </c>
      <c r="AB89" s="606"/>
      <c r="AC89" s="581"/>
      <c r="AD89" s="551">
        <v>0</v>
      </c>
      <c r="AE89" s="606"/>
      <c r="AF89" s="551"/>
      <c r="AG89" s="574">
        <v>12576967</v>
      </c>
      <c r="AH89" s="606"/>
      <c r="AI89" s="606"/>
      <c r="AJ89" s="606"/>
      <c r="AK89" s="581"/>
      <c r="AL89" s="551">
        <v>0</v>
      </c>
      <c r="AM89" s="606"/>
      <c r="AN89" s="551"/>
      <c r="AO89" s="574">
        <v>0</v>
      </c>
      <c r="AP89" s="606"/>
      <c r="AQ89" s="606"/>
      <c r="AR89" s="606"/>
      <c r="AS89" s="581"/>
      <c r="AT89" s="551">
        <v>0</v>
      </c>
      <c r="AU89" s="606"/>
      <c r="AV89" s="551"/>
      <c r="AW89" s="551">
        <v>0</v>
      </c>
      <c r="AX89" s="606"/>
      <c r="AY89" s="606"/>
      <c r="AZ89" s="606"/>
      <c r="BA89" s="581"/>
      <c r="BB89" s="551">
        <v>0</v>
      </c>
      <c r="BC89" s="606"/>
      <c r="BD89" s="551"/>
      <c r="BE89" s="574">
        <v>0</v>
      </c>
      <c r="BF89" s="606"/>
      <c r="BG89" s="606"/>
      <c r="BH89" s="606">
        <v>3776285</v>
      </c>
      <c r="BI89" s="581"/>
      <c r="BJ89" s="551">
        <v>3776285</v>
      </c>
      <c r="BK89" s="606"/>
      <c r="BL89" s="551"/>
      <c r="BM89" s="574">
        <v>0</v>
      </c>
      <c r="BN89" s="606"/>
      <c r="BO89" s="606"/>
      <c r="BP89" s="606"/>
      <c r="BQ89" s="581"/>
      <c r="BR89" s="551">
        <v>0</v>
      </c>
      <c r="BS89" s="606"/>
      <c r="BT89" s="551"/>
      <c r="BU89" s="574">
        <v>0</v>
      </c>
      <c r="BV89" s="606"/>
      <c r="BW89" s="606"/>
      <c r="BX89" s="606"/>
      <c r="BY89" s="581"/>
      <c r="BZ89" s="551">
        <v>0</v>
      </c>
      <c r="CA89" s="606"/>
      <c r="CB89" s="551"/>
      <c r="CC89" s="574">
        <v>0</v>
      </c>
      <c r="CD89" s="606"/>
      <c r="CE89" s="606"/>
      <c r="CF89" s="606"/>
      <c r="CG89" s="581"/>
      <c r="CH89" s="551">
        <v>0</v>
      </c>
      <c r="CI89" s="606"/>
      <c r="CJ89" s="551"/>
      <c r="CK89" s="574">
        <v>0</v>
      </c>
      <c r="CL89" s="551"/>
      <c r="CM89" s="606"/>
      <c r="CN89" s="606"/>
      <c r="CO89" s="581"/>
      <c r="CP89" s="551">
        <v>0</v>
      </c>
      <c r="CQ89" s="606"/>
      <c r="CR89" s="551"/>
      <c r="CS89" s="574">
        <v>0</v>
      </c>
      <c r="CT89" s="551"/>
      <c r="CU89" s="606"/>
      <c r="CV89" s="606"/>
      <c r="CW89" s="581"/>
      <c r="CX89" s="551">
        <v>0</v>
      </c>
      <c r="CY89" s="606"/>
      <c r="CZ89" s="551"/>
      <c r="DA89" s="574">
        <v>0</v>
      </c>
      <c r="DB89" s="551"/>
      <c r="DC89" s="606"/>
      <c r="DD89" s="606"/>
      <c r="DE89" s="581"/>
      <c r="DF89" s="551">
        <v>0</v>
      </c>
      <c r="DG89" s="606"/>
      <c r="DH89" s="551"/>
      <c r="DI89" s="574">
        <v>0</v>
      </c>
      <c r="DJ89" s="551"/>
      <c r="DK89" s="606"/>
      <c r="DL89" s="606"/>
      <c r="DM89" s="581"/>
      <c r="DN89" s="551">
        <v>0</v>
      </c>
      <c r="DO89" s="606"/>
      <c r="DP89" s="551"/>
      <c r="DQ89" s="574">
        <v>0</v>
      </c>
      <c r="DR89" s="551">
        <v>3776285</v>
      </c>
      <c r="DS89" s="606"/>
      <c r="DT89" s="606"/>
      <c r="DU89" s="581"/>
      <c r="DV89" s="551">
        <v>0</v>
      </c>
      <c r="DW89" s="606"/>
      <c r="DX89" s="551"/>
      <c r="DY89" s="574">
        <v>-3776285</v>
      </c>
      <c r="DZ89" s="608">
        <v>3776285</v>
      </c>
      <c r="EA89" s="608">
        <v>12576967</v>
      </c>
      <c r="EB89" s="608">
        <v>3776285</v>
      </c>
      <c r="EC89" s="609">
        <v>0</v>
      </c>
      <c r="ED89" s="588">
        <v>3776285</v>
      </c>
      <c r="EE89" s="608">
        <v>0</v>
      </c>
      <c r="EF89" s="588"/>
      <c r="EG89" s="598">
        <v>8800682</v>
      </c>
    </row>
    <row r="90" spans="1:157" ht="15" customHeight="1" x14ac:dyDescent="0.25">
      <c r="A90" s="32" t="s">
        <v>607</v>
      </c>
      <c r="B90" s="625"/>
      <c r="C90" s="625"/>
      <c r="D90" s="625"/>
      <c r="E90" s="617"/>
      <c r="F90" s="578">
        <v>0</v>
      </c>
      <c r="G90" s="625"/>
      <c r="H90" s="578"/>
      <c r="I90" s="574">
        <v>0</v>
      </c>
      <c r="J90" s="625"/>
      <c r="K90" s="625"/>
      <c r="L90" s="625"/>
      <c r="M90" s="617"/>
      <c r="N90" s="578">
        <v>0</v>
      </c>
      <c r="O90" s="625"/>
      <c r="P90" s="578"/>
      <c r="Q90" s="574">
        <v>0</v>
      </c>
      <c r="R90" s="578"/>
      <c r="S90" s="625"/>
      <c r="T90" s="625"/>
      <c r="U90" s="617"/>
      <c r="V90" s="578">
        <v>0</v>
      </c>
      <c r="W90" s="625"/>
      <c r="X90" s="578"/>
      <c r="Y90" s="574">
        <v>0</v>
      </c>
      <c r="Z90" s="625"/>
      <c r="AA90" s="625"/>
      <c r="AB90" s="625"/>
      <c r="AC90" s="617"/>
      <c r="AD90" s="578">
        <v>0</v>
      </c>
      <c r="AE90" s="625"/>
      <c r="AF90" s="578"/>
      <c r="AG90" s="574">
        <v>0</v>
      </c>
      <c r="AH90" s="625"/>
      <c r="AI90" s="625"/>
      <c r="AJ90" s="625"/>
      <c r="AK90" s="617"/>
      <c r="AL90" s="578">
        <v>0</v>
      </c>
      <c r="AM90" s="625"/>
      <c r="AN90" s="578"/>
      <c r="AO90" s="574">
        <v>0</v>
      </c>
      <c r="AP90" s="625"/>
      <c r="AQ90" s="625"/>
      <c r="AR90" s="625"/>
      <c r="AS90" s="617"/>
      <c r="AT90" s="578">
        <v>0</v>
      </c>
      <c r="AU90" s="625"/>
      <c r="AV90" s="578"/>
      <c r="AW90" s="578">
        <v>0</v>
      </c>
      <c r="AX90" s="625"/>
      <c r="AY90" s="625"/>
      <c r="AZ90" s="625"/>
      <c r="BA90" s="617"/>
      <c r="BB90" s="578">
        <v>0</v>
      </c>
      <c r="BC90" s="625"/>
      <c r="BD90" s="578"/>
      <c r="BE90" s="574">
        <v>0</v>
      </c>
      <c r="BF90" s="625"/>
      <c r="BG90" s="625"/>
      <c r="BH90" s="625">
        <v>0</v>
      </c>
      <c r="BI90" s="617"/>
      <c r="BJ90" s="578">
        <v>0</v>
      </c>
      <c r="BK90" s="625"/>
      <c r="BL90" s="578"/>
      <c r="BM90" s="574">
        <v>0</v>
      </c>
      <c r="BN90" s="625"/>
      <c r="BO90" s="625"/>
      <c r="BP90" s="625"/>
      <c r="BQ90" s="617"/>
      <c r="BR90" s="578">
        <v>0</v>
      </c>
      <c r="BS90" s="625"/>
      <c r="BT90" s="578"/>
      <c r="BU90" s="574">
        <v>0</v>
      </c>
      <c r="BV90" s="625"/>
      <c r="BW90" s="625"/>
      <c r="BX90" s="625"/>
      <c r="BY90" s="617"/>
      <c r="BZ90" s="578">
        <v>0</v>
      </c>
      <c r="CA90" s="625"/>
      <c r="CB90" s="578"/>
      <c r="CC90" s="574">
        <v>0</v>
      </c>
      <c r="CD90" s="625"/>
      <c r="CE90" s="625"/>
      <c r="CF90" s="625"/>
      <c r="CG90" s="617"/>
      <c r="CH90" s="578">
        <v>0</v>
      </c>
      <c r="CI90" s="625"/>
      <c r="CJ90" s="578"/>
      <c r="CK90" s="574">
        <v>0</v>
      </c>
      <c r="CL90" s="578"/>
      <c r="CM90" s="625"/>
      <c r="CN90" s="625"/>
      <c r="CO90" s="617"/>
      <c r="CP90" s="578">
        <v>0</v>
      </c>
      <c r="CQ90" s="625"/>
      <c r="CR90" s="578"/>
      <c r="CS90" s="574">
        <v>0</v>
      </c>
      <c r="CT90" s="578"/>
      <c r="CU90" s="625"/>
      <c r="CV90" s="625"/>
      <c r="CW90" s="617"/>
      <c r="CX90" s="578">
        <v>0</v>
      </c>
      <c r="CY90" s="625"/>
      <c r="CZ90" s="578"/>
      <c r="DA90" s="574">
        <v>0</v>
      </c>
      <c r="DB90" s="578"/>
      <c r="DC90" s="625"/>
      <c r="DD90" s="625"/>
      <c r="DE90" s="617"/>
      <c r="DF90" s="578">
        <v>0</v>
      </c>
      <c r="DG90" s="625"/>
      <c r="DH90" s="578"/>
      <c r="DI90" s="574">
        <v>0</v>
      </c>
      <c r="DJ90" s="578"/>
      <c r="DK90" s="625"/>
      <c r="DL90" s="625"/>
      <c r="DM90" s="617"/>
      <c r="DN90" s="578">
        <v>0</v>
      </c>
      <c r="DO90" s="625"/>
      <c r="DP90" s="578"/>
      <c r="DQ90" s="574">
        <v>0</v>
      </c>
      <c r="DR90" s="578">
        <v>0</v>
      </c>
      <c r="DS90" s="625"/>
      <c r="DT90" s="625"/>
      <c r="DU90" s="617"/>
      <c r="DV90" s="578">
        <v>0</v>
      </c>
      <c r="DW90" s="625"/>
      <c r="DX90" s="578"/>
      <c r="DY90" s="574">
        <v>0</v>
      </c>
      <c r="DZ90" s="608">
        <v>0</v>
      </c>
      <c r="EA90" s="608">
        <v>0</v>
      </c>
      <c r="EB90" s="608">
        <v>0</v>
      </c>
      <c r="EC90" s="609">
        <v>0</v>
      </c>
      <c r="ED90" s="579">
        <v>0</v>
      </c>
      <c r="EE90" s="608">
        <v>0</v>
      </c>
      <c r="EF90" s="579"/>
      <c r="EG90" s="598">
        <v>0</v>
      </c>
      <c r="EH90" s="596"/>
      <c r="EI90" s="596"/>
      <c r="EJ90" s="596"/>
      <c r="EK90" s="596"/>
    </row>
    <row r="91" spans="1:157" s="66" customFormat="1" ht="15" customHeight="1" x14ac:dyDescent="0.25">
      <c r="A91" s="32" t="s">
        <v>545</v>
      </c>
      <c r="B91" s="612"/>
      <c r="C91" s="612"/>
      <c r="D91" s="612"/>
      <c r="E91" s="612"/>
      <c r="F91" s="552">
        <v>0</v>
      </c>
      <c r="G91" s="612"/>
      <c r="H91" s="552"/>
      <c r="I91" s="573">
        <v>0</v>
      </c>
      <c r="J91" s="612"/>
      <c r="K91" s="612"/>
      <c r="L91" s="612"/>
      <c r="M91" s="566"/>
      <c r="N91" s="552">
        <v>0</v>
      </c>
      <c r="O91" s="612"/>
      <c r="P91" s="552"/>
      <c r="Q91" s="573">
        <v>0</v>
      </c>
      <c r="R91" s="552"/>
      <c r="S91" s="612"/>
      <c r="T91" s="612"/>
      <c r="U91" s="566"/>
      <c r="V91" s="552">
        <v>0</v>
      </c>
      <c r="W91" s="612"/>
      <c r="X91" s="552"/>
      <c r="Y91" s="573">
        <v>0</v>
      </c>
      <c r="Z91" s="612"/>
      <c r="AA91" s="612">
        <v>658626150</v>
      </c>
      <c r="AB91" s="612"/>
      <c r="AC91" s="612"/>
      <c r="AD91" s="552">
        <v>0</v>
      </c>
      <c r="AE91" s="612"/>
      <c r="AF91" s="552"/>
      <c r="AG91" s="573">
        <v>658626150</v>
      </c>
      <c r="AH91" s="612"/>
      <c r="AI91" s="612"/>
      <c r="AJ91" s="612"/>
      <c r="AK91" s="612"/>
      <c r="AL91" s="552">
        <v>0</v>
      </c>
      <c r="AM91" s="612"/>
      <c r="AN91" s="552"/>
      <c r="AO91" s="573">
        <v>0</v>
      </c>
      <c r="AP91" s="612"/>
      <c r="AQ91" s="612"/>
      <c r="AR91" s="612"/>
      <c r="AS91" s="566"/>
      <c r="AT91" s="552">
        <v>0</v>
      </c>
      <c r="AU91" s="612"/>
      <c r="AV91" s="552"/>
      <c r="AW91" s="552">
        <v>0</v>
      </c>
      <c r="AX91" s="612"/>
      <c r="AY91" s="612"/>
      <c r="AZ91" s="612"/>
      <c r="BA91" s="566"/>
      <c r="BB91" s="552">
        <v>0</v>
      </c>
      <c r="BC91" s="612"/>
      <c r="BD91" s="552"/>
      <c r="BE91" s="573">
        <v>0</v>
      </c>
      <c r="BF91" s="612"/>
      <c r="BG91" s="612"/>
      <c r="BH91" s="612">
        <v>654261960</v>
      </c>
      <c r="BI91" s="581"/>
      <c r="BJ91" s="552">
        <v>654261960</v>
      </c>
      <c r="BK91" s="612"/>
      <c r="BL91" s="552"/>
      <c r="BM91" s="573">
        <v>0</v>
      </c>
      <c r="BN91" s="612"/>
      <c r="BO91" s="612"/>
      <c r="BP91" s="612"/>
      <c r="BQ91" s="566"/>
      <c r="BR91" s="552">
        <v>0</v>
      </c>
      <c r="BS91" s="612"/>
      <c r="BT91" s="552"/>
      <c r="BU91" s="573">
        <v>0</v>
      </c>
      <c r="BV91" s="612"/>
      <c r="BW91" s="612"/>
      <c r="BX91" s="612"/>
      <c r="BY91" s="566"/>
      <c r="BZ91" s="552">
        <v>0</v>
      </c>
      <c r="CA91" s="612"/>
      <c r="CB91" s="552"/>
      <c r="CC91" s="573">
        <v>0</v>
      </c>
      <c r="CD91" s="612"/>
      <c r="CE91" s="612"/>
      <c r="CF91" s="612"/>
      <c r="CG91" s="566"/>
      <c r="CH91" s="552">
        <v>0</v>
      </c>
      <c r="CI91" s="612"/>
      <c r="CJ91" s="552"/>
      <c r="CK91" s="573">
        <v>0</v>
      </c>
      <c r="CL91" s="552"/>
      <c r="CM91" s="612"/>
      <c r="CN91" s="612"/>
      <c r="CO91" s="617"/>
      <c r="CP91" s="552">
        <v>0</v>
      </c>
      <c r="CQ91" s="612"/>
      <c r="CR91" s="552"/>
      <c r="CS91" s="573">
        <v>0</v>
      </c>
      <c r="CT91" s="552"/>
      <c r="CU91" s="612"/>
      <c r="CV91" s="612"/>
      <c r="CW91" s="617"/>
      <c r="CX91" s="552">
        <v>0</v>
      </c>
      <c r="CY91" s="612"/>
      <c r="CZ91" s="552"/>
      <c r="DA91" s="573">
        <v>0</v>
      </c>
      <c r="DB91" s="552"/>
      <c r="DC91" s="612"/>
      <c r="DD91" s="612"/>
      <c r="DE91" s="612"/>
      <c r="DF91" s="552">
        <v>0</v>
      </c>
      <c r="DG91" s="612"/>
      <c r="DH91" s="552"/>
      <c r="DI91" s="573">
        <v>0</v>
      </c>
      <c r="DJ91" s="552"/>
      <c r="DK91" s="612"/>
      <c r="DL91" s="612"/>
      <c r="DM91" s="612"/>
      <c r="DN91" s="552">
        <v>0</v>
      </c>
      <c r="DO91" s="612"/>
      <c r="DP91" s="552"/>
      <c r="DQ91" s="573">
        <v>0</v>
      </c>
      <c r="DR91" s="552">
        <v>652236750</v>
      </c>
      <c r="DS91" s="612"/>
      <c r="DT91" s="612"/>
      <c r="DU91" s="612"/>
      <c r="DV91" s="552">
        <v>0</v>
      </c>
      <c r="DW91" s="612"/>
      <c r="DX91" s="552"/>
      <c r="DY91" s="573">
        <v>-652236750</v>
      </c>
      <c r="DZ91" s="605">
        <v>652236750</v>
      </c>
      <c r="EA91" s="605">
        <v>658626150</v>
      </c>
      <c r="EB91" s="605">
        <v>654261960</v>
      </c>
      <c r="EC91" s="609">
        <v>0</v>
      </c>
      <c r="ED91" s="559">
        <v>654261960</v>
      </c>
      <c r="EE91" s="605">
        <v>0</v>
      </c>
      <c r="EF91" s="559"/>
      <c r="EG91" s="598">
        <v>6389400</v>
      </c>
      <c r="EH91" s="595"/>
      <c r="EI91" s="595"/>
      <c r="EJ91" s="595"/>
      <c r="EK91" s="595"/>
      <c r="EL91" s="534"/>
      <c r="EM91" s="534"/>
      <c r="EN91" s="534"/>
      <c r="EO91" s="534"/>
      <c r="EP91" s="534"/>
      <c r="EQ91" s="534"/>
      <c r="ER91" s="534"/>
      <c r="ES91" s="534"/>
      <c r="ET91" s="534"/>
      <c r="EU91" s="534"/>
      <c r="EV91" s="534"/>
      <c r="EW91" s="534"/>
      <c r="EX91" s="534"/>
      <c r="EY91" s="534"/>
      <c r="EZ91" s="534"/>
      <c r="FA91" s="534"/>
    </row>
    <row r="92" spans="1:157" s="66" customFormat="1" ht="15" customHeight="1" x14ac:dyDescent="0.25">
      <c r="A92" s="33" t="s">
        <v>546</v>
      </c>
      <c r="B92" s="612"/>
      <c r="C92" s="612"/>
      <c r="D92" s="612"/>
      <c r="E92" s="612"/>
      <c r="F92" s="552">
        <v>0</v>
      </c>
      <c r="G92" s="612"/>
      <c r="H92" s="552"/>
      <c r="I92" s="573">
        <v>0</v>
      </c>
      <c r="J92" s="612"/>
      <c r="K92" s="612"/>
      <c r="L92" s="612"/>
      <c r="M92" s="566"/>
      <c r="N92" s="552">
        <v>0</v>
      </c>
      <c r="O92" s="612"/>
      <c r="P92" s="552"/>
      <c r="Q92" s="573">
        <v>0</v>
      </c>
      <c r="R92" s="552"/>
      <c r="S92" s="612"/>
      <c r="T92" s="612"/>
      <c r="U92" s="566"/>
      <c r="V92" s="552">
        <v>0</v>
      </c>
      <c r="W92" s="612"/>
      <c r="X92" s="552"/>
      <c r="Y92" s="573">
        <v>0</v>
      </c>
      <c r="Z92" s="612"/>
      <c r="AA92" s="612">
        <v>2028433740</v>
      </c>
      <c r="AB92" s="612"/>
      <c r="AC92" s="612"/>
      <c r="AD92" s="552">
        <v>0</v>
      </c>
      <c r="AE92" s="612"/>
      <c r="AF92" s="552"/>
      <c r="AG92" s="573">
        <v>2028433740</v>
      </c>
      <c r="AH92" s="612"/>
      <c r="AI92" s="612"/>
      <c r="AJ92" s="612"/>
      <c r="AK92" s="612"/>
      <c r="AL92" s="552">
        <v>0</v>
      </c>
      <c r="AM92" s="612"/>
      <c r="AN92" s="552"/>
      <c r="AO92" s="573">
        <v>0</v>
      </c>
      <c r="AP92" s="612"/>
      <c r="AQ92" s="612">
        <v>2854264</v>
      </c>
      <c r="AR92" s="612"/>
      <c r="AS92" s="566"/>
      <c r="AT92" s="552">
        <v>0</v>
      </c>
      <c r="AU92" s="612"/>
      <c r="AV92" s="552"/>
      <c r="AW92" s="552">
        <v>2854264</v>
      </c>
      <c r="AX92" s="612"/>
      <c r="AY92" s="612"/>
      <c r="AZ92" s="612"/>
      <c r="BA92" s="566"/>
      <c r="BB92" s="552">
        <v>0</v>
      </c>
      <c r="BC92" s="612"/>
      <c r="BD92" s="552"/>
      <c r="BE92" s="573">
        <v>0</v>
      </c>
      <c r="BF92" s="612"/>
      <c r="BG92" s="612"/>
      <c r="BH92" s="612">
        <v>1551769404</v>
      </c>
      <c r="BI92" s="581"/>
      <c r="BJ92" s="552">
        <v>1551769404</v>
      </c>
      <c r="BK92" s="612"/>
      <c r="BL92" s="552"/>
      <c r="BM92" s="573">
        <v>0</v>
      </c>
      <c r="BN92" s="612"/>
      <c r="BO92" s="612"/>
      <c r="BP92" s="612"/>
      <c r="BQ92" s="566"/>
      <c r="BR92" s="552">
        <v>0</v>
      </c>
      <c r="BS92" s="612"/>
      <c r="BT92" s="552"/>
      <c r="BU92" s="573">
        <v>0</v>
      </c>
      <c r="BV92" s="612"/>
      <c r="BW92" s="612"/>
      <c r="BX92" s="612"/>
      <c r="BY92" s="566"/>
      <c r="BZ92" s="552">
        <v>0</v>
      </c>
      <c r="CA92" s="612"/>
      <c r="CB92" s="552"/>
      <c r="CC92" s="573">
        <v>0</v>
      </c>
      <c r="CD92" s="612"/>
      <c r="CE92" s="612"/>
      <c r="CF92" s="612"/>
      <c r="CG92" s="566"/>
      <c r="CH92" s="552">
        <v>0</v>
      </c>
      <c r="CI92" s="612"/>
      <c r="CJ92" s="552"/>
      <c r="CK92" s="573">
        <v>0</v>
      </c>
      <c r="CL92" s="552"/>
      <c r="CM92" s="612"/>
      <c r="CN92" s="612">
        <v>6575799</v>
      </c>
      <c r="CO92" s="617"/>
      <c r="CP92" s="552">
        <v>6575799</v>
      </c>
      <c r="CQ92" s="612"/>
      <c r="CR92" s="552"/>
      <c r="CS92" s="573">
        <v>0</v>
      </c>
      <c r="CT92" s="552"/>
      <c r="CU92" s="612"/>
      <c r="CV92" s="612">
        <v>462000</v>
      </c>
      <c r="CW92" s="617"/>
      <c r="CX92" s="552">
        <v>462000</v>
      </c>
      <c r="CY92" s="612"/>
      <c r="CZ92" s="552"/>
      <c r="DA92" s="573">
        <v>0</v>
      </c>
      <c r="DB92" s="552"/>
      <c r="DC92" s="612"/>
      <c r="DD92" s="612"/>
      <c r="DE92" s="612"/>
      <c r="DF92" s="552">
        <v>0</v>
      </c>
      <c r="DG92" s="612"/>
      <c r="DH92" s="552"/>
      <c r="DI92" s="573">
        <v>0</v>
      </c>
      <c r="DJ92" s="552"/>
      <c r="DK92" s="612"/>
      <c r="DL92" s="612"/>
      <c r="DM92" s="612"/>
      <c r="DN92" s="552">
        <v>0</v>
      </c>
      <c r="DO92" s="612"/>
      <c r="DP92" s="552"/>
      <c r="DQ92" s="573">
        <v>0</v>
      </c>
      <c r="DR92" s="552">
        <v>1527013328</v>
      </c>
      <c r="DS92" s="612"/>
      <c r="DT92" s="612"/>
      <c r="DU92" s="612"/>
      <c r="DV92" s="552">
        <v>0</v>
      </c>
      <c r="DW92" s="612"/>
      <c r="DX92" s="552"/>
      <c r="DY92" s="573">
        <v>-1527013328</v>
      </c>
      <c r="DZ92" s="605">
        <v>1527013328</v>
      </c>
      <c r="EA92" s="605">
        <v>2031288004</v>
      </c>
      <c r="EB92" s="605">
        <v>1558807203</v>
      </c>
      <c r="EC92" s="609">
        <v>0</v>
      </c>
      <c r="ED92" s="559">
        <v>1558807203</v>
      </c>
      <c r="EE92" s="605">
        <v>0</v>
      </c>
      <c r="EF92" s="559"/>
      <c r="EG92" s="598">
        <v>504274676</v>
      </c>
      <c r="EH92" s="595"/>
      <c r="EI92" s="595"/>
      <c r="EJ92" s="595"/>
      <c r="EK92" s="595"/>
      <c r="EL92" s="534"/>
      <c r="EM92" s="534"/>
      <c r="EN92" s="534"/>
      <c r="EO92" s="534"/>
      <c r="EP92" s="534"/>
      <c r="EQ92" s="534"/>
      <c r="ER92" s="534"/>
      <c r="ES92" s="534"/>
      <c r="ET92" s="534"/>
      <c r="EU92" s="534"/>
      <c r="EV92" s="534"/>
      <c r="EW92" s="534"/>
      <c r="EX92" s="534"/>
      <c r="EY92" s="534"/>
      <c r="EZ92" s="534"/>
      <c r="FA92" s="534"/>
    </row>
    <row r="93" spans="1:157" s="66" customFormat="1" ht="15" customHeight="1" x14ac:dyDescent="0.25">
      <c r="A93" s="32" t="s">
        <v>547</v>
      </c>
      <c r="B93" s="612"/>
      <c r="C93" s="612"/>
      <c r="D93" s="612"/>
      <c r="E93" s="612"/>
      <c r="F93" s="552">
        <v>0</v>
      </c>
      <c r="G93" s="612"/>
      <c r="H93" s="552"/>
      <c r="I93" s="573">
        <v>0</v>
      </c>
      <c r="J93" s="612"/>
      <c r="K93" s="612"/>
      <c r="L93" s="612"/>
      <c r="M93" s="566"/>
      <c r="N93" s="552">
        <v>0</v>
      </c>
      <c r="O93" s="612"/>
      <c r="P93" s="552"/>
      <c r="Q93" s="573">
        <v>0</v>
      </c>
      <c r="R93" s="552"/>
      <c r="S93" s="612"/>
      <c r="T93" s="612"/>
      <c r="U93" s="566"/>
      <c r="V93" s="552">
        <v>0</v>
      </c>
      <c r="W93" s="612"/>
      <c r="X93" s="552"/>
      <c r="Y93" s="573">
        <v>0</v>
      </c>
      <c r="Z93" s="612"/>
      <c r="AA93" s="612"/>
      <c r="AB93" s="612"/>
      <c r="AC93" s="612"/>
      <c r="AD93" s="552">
        <v>0</v>
      </c>
      <c r="AE93" s="612"/>
      <c r="AF93" s="552"/>
      <c r="AG93" s="573">
        <v>0</v>
      </c>
      <c r="AH93" s="612"/>
      <c r="AI93" s="612"/>
      <c r="AJ93" s="612"/>
      <c r="AK93" s="612"/>
      <c r="AL93" s="552">
        <v>0</v>
      </c>
      <c r="AM93" s="612"/>
      <c r="AN93" s="552"/>
      <c r="AO93" s="573">
        <v>0</v>
      </c>
      <c r="AP93" s="612"/>
      <c r="AQ93" s="612"/>
      <c r="AR93" s="612"/>
      <c r="AS93" s="566"/>
      <c r="AT93" s="552">
        <v>0</v>
      </c>
      <c r="AU93" s="612"/>
      <c r="AV93" s="552"/>
      <c r="AW93" s="552">
        <v>0</v>
      </c>
      <c r="AX93" s="612"/>
      <c r="AY93" s="612"/>
      <c r="AZ93" s="612"/>
      <c r="BA93" s="566"/>
      <c r="BB93" s="552">
        <v>0</v>
      </c>
      <c r="BC93" s="612"/>
      <c r="BD93" s="552"/>
      <c r="BE93" s="573">
        <v>0</v>
      </c>
      <c r="BF93" s="612"/>
      <c r="BG93" s="612"/>
      <c r="BH93" s="612">
        <v>0</v>
      </c>
      <c r="BI93" s="581"/>
      <c r="BJ93" s="552">
        <v>0</v>
      </c>
      <c r="BK93" s="612"/>
      <c r="BL93" s="552"/>
      <c r="BM93" s="573">
        <v>0</v>
      </c>
      <c r="BN93" s="612"/>
      <c r="BO93" s="612"/>
      <c r="BP93" s="612"/>
      <c r="BQ93" s="566"/>
      <c r="BR93" s="552">
        <v>0</v>
      </c>
      <c r="BS93" s="612"/>
      <c r="BT93" s="552"/>
      <c r="BU93" s="573">
        <v>0</v>
      </c>
      <c r="BV93" s="612"/>
      <c r="BW93" s="612"/>
      <c r="BX93" s="612"/>
      <c r="BY93" s="566"/>
      <c r="BZ93" s="552">
        <v>0</v>
      </c>
      <c r="CA93" s="612"/>
      <c r="CB93" s="552"/>
      <c r="CC93" s="573">
        <v>0</v>
      </c>
      <c r="CD93" s="612"/>
      <c r="CE93" s="612"/>
      <c r="CF93" s="612"/>
      <c r="CG93" s="566"/>
      <c r="CH93" s="552">
        <v>0</v>
      </c>
      <c r="CI93" s="612"/>
      <c r="CJ93" s="552"/>
      <c r="CK93" s="573">
        <v>0</v>
      </c>
      <c r="CL93" s="552"/>
      <c r="CM93" s="612"/>
      <c r="CN93" s="612"/>
      <c r="CO93" s="617"/>
      <c r="CP93" s="552">
        <v>0</v>
      </c>
      <c r="CQ93" s="612"/>
      <c r="CR93" s="552"/>
      <c r="CS93" s="573">
        <v>0</v>
      </c>
      <c r="CT93" s="552"/>
      <c r="CU93" s="612"/>
      <c r="CV93" s="612"/>
      <c r="CW93" s="617"/>
      <c r="CX93" s="552">
        <v>0</v>
      </c>
      <c r="CY93" s="612"/>
      <c r="CZ93" s="552"/>
      <c r="DA93" s="573">
        <v>0</v>
      </c>
      <c r="DB93" s="552"/>
      <c r="DC93" s="612"/>
      <c r="DD93" s="612"/>
      <c r="DE93" s="612"/>
      <c r="DF93" s="552">
        <v>0</v>
      </c>
      <c r="DG93" s="612"/>
      <c r="DH93" s="552"/>
      <c r="DI93" s="573">
        <v>0</v>
      </c>
      <c r="DJ93" s="552"/>
      <c r="DK93" s="612"/>
      <c r="DL93" s="612"/>
      <c r="DM93" s="612"/>
      <c r="DN93" s="552">
        <v>0</v>
      </c>
      <c r="DO93" s="612"/>
      <c r="DP93" s="552"/>
      <c r="DQ93" s="573">
        <v>0</v>
      </c>
      <c r="DR93" s="552">
        <v>0</v>
      </c>
      <c r="DS93" s="612"/>
      <c r="DT93" s="612"/>
      <c r="DU93" s="612"/>
      <c r="DV93" s="552">
        <v>0</v>
      </c>
      <c r="DW93" s="612"/>
      <c r="DX93" s="552"/>
      <c r="DY93" s="573">
        <v>0</v>
      </c>
      <c r="DZ93" s="605">
        <v>0</v>
      </c>
      <c r="EA93" s="605">
        <v>0</v>
      </c>
      <c r="EB93" s="605">
        <v>0</v>
      </c>
      <c r="EC93" s="609">
        <v>0</v>
      </c>
      <c r="ED93" s="557">
        <v>0</v>
      </c>
      <c r="EE93" s="605">
        <v>0</v>
      </c>
      <c r="EF93" s="557"/>
      <c r="EG93" s="598">
        <v>0</v>
      </c>
      <c r="EH93" s="595"/>
      <c r="EI93" s="595"/>
      <c r="EJ93" s="595"/>
      <c r="EK93" s="595"/>
      <c r="EL93" s="534"/>
      <c r="EM93" s="534"/>
      <c r="EN93" s="534"/>
      <c r="EO93" s="534"/>
      <c r="EP93" s="534"/>
      <c r="EQ93" s="534"/>
      <c r="ER93" s="534"/>
      <c r="ES93" s="534"/>
      <c r="ET93" s="534"/>
      <c r="EU93" s="534"/>
      <c r="EV93" s="534"/>
      <c r="EW93" s="534"/>
      <c r="EX93" s="534"/>
      <c r="EY93" s="534"/>
      <c r="EZ93" s="534"/>
      <c r="FA93" s="534"/>
    </row>
    <row r="94" spans="1:157" s="66" customFormat="1" ht="15" customHeight="1" x14ac:dyDescent="0.25">
      <c r="A94" s="32" t="s">
        <v>548</v>
      </c>
      <c r="B94" s="612"/>
      <c r="C94" s="612"/>
      <c r="D94" s="612"/>
      <c r="E94" s="612"/>
      <c r="F94" s="552">
        <v>0</v>
      </c>
      <c r="G94" s="612"/>
      <c r="H94" s="552"/>
      <c r="I94" s="573">
        <v>0</v>
      </c>
      <c r="J94" s="612"/>
      <c r="K94" s="612"/>
      <c r="L94" s="612"/>
      <c r="M94" s="566"/>
      <c r="N94" s="552">
        <v>0</v>
      </c>
      <c r="O94" s="612"/>
      <c r="P94" s="552"/>
      <c r="Q94" s="573">
        <v>0</v>
      </c>
      <c r="R94" s="552"/>
      <c r="S94" s="612"/>
      <c r="T94" s="612"/>
      <c r="U94" s="566"/>
      <c r="V94" s="552">
        <v>0</v>
      </c>
      <c r="W94" s="612"/>
      <c r="X94" s="552"/>
      <c r="Y94" s="573">
        <v>0</v>
      </c>
      <c r="Z94" s="612"/>
      <c r="AA94" s="612">
        <v>263178921</v>
      </c>
      <c r="AB94" s="612"/>
      <c r="AC94" s="612"/>
      <c r="AD94" s="552">
        <v>0</v>
      </c>
      <c r="AE94" s="612"/>
      <c r="AF94" s="552"/>
      <c r="AG94" s="573">
        <v>263178921</v>
      </c>
      <c r="AH94" s="612"/>
      <c r="AI94" s="612"/>
      <c r="AJ94" s="612"/>
      <c r="AK94" s="612"/>
      <c r="AL94" s="552">
        <v>0</v>
      </c>
      <c r="AM94" s="612"/>
      <c r="AN94" s="552"/>
      <c r="AO94" s="573">
        <v>0</v>
      </c>
      <c r="AP94" s="612"/>
      <c r="AQ94" s="612"/>
      <c r="AR94" s="612"/>
      <c r="AS94" s="566"/>
      <c r="AT94" s="552">
        <v>0</v>
      </c>
      <c r="AU94" s="612"/>
      <c r="AV94" s="552"/>
      <c r="AW94" s="552">
        <v>0</v>
      </c>
      <c r="AX94" s="612"/>
      <c r="AY94" s="612"/>
      <c r="AZ94" s="612"/>
      <c r="BA94" s="566"/>
      <c r="BB94" s="552">
        <v>0</v>
      </c>
      <c r="BC94" s="612"/>
      <c r="BD94" s="552"/>
      <c r="BE94" s="573">
        <v>0</v>
      </c>
      <c r="BF94" s="612"/>
      <c r="BG94" s="612"/>
      <c r="BH94" s="612">
        <v>152405000</v>
      </c>
      <c r="BI94" s="581"/>
      <c r="BJ94" s="552">
        <v>152405000</v>
      </c>
      <c r="BK94" s="612"/>
      <c r="BL94" s="552"/>
      <c r="BM94" s="573">
        <v>0</v>
      </c>
      <c r="BN94" s="612"/>
      <c r="BO94" s="612"/>
      <c r="BP94" s="612"/>
      <c r="BQ94" s="566"/>
      <c r="BR94" s="552">
        <v>0</v>
      </c>
      <c r="BS94" s="612"/>
      <c r="BT94" s="552"/>
      <c r="BU94" s="573">
        <v>0</v>
      </c>
      <c r="BV94" s="612"/>
      <c r="BW94" s="612"/>
      <c r="BX94" s="612"/>
      <c r="BY94" s="566"/>
      <c r="BZ94" s="552">
        <v>0</v>
      </c>
      <c r="CA94" s="612"/>
      <c r="CB94" s="552"/>
      <c r="CC94" s="573">
        <v>0</v>
      </c>
      <c r="CD94" s="612"/>
      <c r="CE94" s="612"/>
      <c r="CF94" s="612"/>
      <c r="CG94" s="566"/>
      <c r="CH94" s="552">
        <v>0</v>
      </c>
      <c r="CI94" s="612"/>
      <c r="CJ94" s="552"/>
      <c r="CK94" s="573">
        <v>0</v>
      </c>
      <c r="CL94" s="552"/>
      <c r="CM94" s="612"/>
      <c r="CN94" s="612"/>
      <c r="CO94" s="617"/>
      <c r="CP94" s="552">
        <v>0</v>
      </c>
      <c r="CQ94" s="612"/>
      <c r="CR94" s="552"/>
      <c r="CS94" s="573">
        <v>0</v>
      </c>
      <c r="CT94" s="552"/>
      <c r="CU94" s="612"/>
      <c r="CV94" s="612"/>
      <c r="CW94" s="617"/>
      <c r="CX94" s="552">
        <v>0</v>
      </c>
      <c r="CY94" s="612"/>
      <c r="CZ94" s="552"/>
      <c r="DA94" s="573">
        <v>0</v>
      </c>
      <c r="DB94" s="552"/>
      <c r="DC94" s="612"/>
      <c r="DD94" s="612"/>
      <c r="DE94" s="612"/>
      <c r="DF94" s="552">
        <v>0</v>
      </c>
      <c r="DG94" s="612"/>
      <c r="DH94" s="552"/>
      <c r="DI94" s="573">
        <v>0</v>
      </c>
      <c r="DJ94" s="552"/>
      <c r="DK94" s="612"/>
      <c r="DL94" s="612"/>
      <c r="DM94" s="612"/>
      <c r="DN94" s="552">
        <v>0</v>
      </c>
      <c r="DO94" s="612"/>
      <c r="DP94" s="552"/>
      <c r="DQ94" s="573">
        <v>0</v>
      </c>
      <c r="DR94" s="552">
        <v>72735000</v>
      </c>
      <c r="DS94" s="612"/>
      <c r="DT94" s="612"/>
      <c r="DU94" s="612"/>
      <c r="DV94" s="552">
        <v>0</v>
      </c>
      <c r="DW94" s="612"/>
      <c r="DX94" s="552"/>
      <c r="DY94" s="573">
        <v>-72735000</v>
      </c>
      <c r="DZ94" s="605">
        <v>72735000</v>
      </c>
      <c r="EA94" s="605">
        <v>263178921</v>
      </c>
      <c r="EB94" s="605">
        <v>152405000</v>
      </c>
      <c r="EC94" s="609">
        <v>0</v>
      </c>
      <c r="ED94" s="557">
        <v>152405000</v>
      </c>
      <c r="EE94" s="605">
        <v>0</v>
      </c>
      <c r="EF94" s="557"/>
      <c r="EG94" s="598">
        <v>190443921</v>
      </c>
      <c r="EH94" s="534"/>
      <c r="EI94" s="534"/>
      <c r="EJ94" s="534"/>
      <c r="EK94" s="534"/>
      <c r="EL94" s="534"/>
      <c r="EM94" s="534"/>
      <c r="EN94" s="534"/>
      <c r="EO94" s="534"/>
      <c r="EP94" s="534"/>
      <c r="EQ94" s="534"/>
      <c r="ER94" s="534"/>
      <c r="ES94" s="534"/>
      <c r="ET94" s="534"/>
      <c r="EU94" s="534"/>
      <c r="EV94" s="534"/>
      <c r="EW94" s="534"/>
      <c r="EX94" s="534"/>
      <c r="EY94" s="534"/>
      <c r="EZ94" s="534"/>
      <c r="FA94" s="534"/>
    </row>
    <row r="95" spans="1:157" ht="15" hidden="1" customHeight="1" x14ac:dyDescent="0.25">
      <c r="A95" s="32" t="s">
        <v>352</v>
      </c>
      <c r="B95" s="625"/>
      <c r="C95" s="625"/>
      <c r="D95" s="625"/>
      <c r="E95" s="617"/>
      <c r="F95" s="578">
        <v>0</v>
      </c>
      <c r="G95" s="625"/>
      <c r="H95" s="578"/>
      <c r="I95" s="578"/>
      <c r="J95" s="625"/>
      <c r="K95" s="625"/>
      <c r="L95" s="625"/>
      <c r="M95" s="617"/>
      <c r="N95" s="578">
        <v>0</v>
      </c>
      <c r="O95" s="625"/>
      <c r="P95" s="578"/>
      <c r="Q95" s="578"/>
      <c r="R95" s="578"/>
      <c r="S95" s="625"/>
      <c r="T95" s="625"/>
      <c r="U95" s="617"/>
      <c r="V95" s="578">
        <v>0</v>
      </c>
      <c r="W95" s="625"/>
      <c r="X95" s="578"/>
      <c r="Y95" s="578"/>
      <c r="Z95" s="625"/>
      <c r="AA95" s="625"/>
      <c r="AB95" s="625"/>
      <c r="AC95" s="617"/>
      <c r="AD95" s="578">
        <v>0</v>
      </c>
      <c r="AE95" s="625"/>
      <c r="AF95" s="578"/>
      <c r="AG95" s="578"/>
      <c r="AH95" s="578"/>
      <c r="AI95" s="625"/>
      <c r="AJ95" s="625"/>
      <c r="AK95" s="617"/>
      <c r="AL95" s="578">
        <v>0</v>
      </c>
      <c r="AM95" s="625"/>
      <c r="AN95" s="578"/>
      <c r="AO95" s="578"/>
      <c r="AP95" s="625"/>
      <c r="AQ95" s="625"/>
      <c r="AR95" s="625"/>
      <c r="AS95" s="617"/>
      <c r="AT95" s="578">
        <v>0</v>
      </c>
      <c r="AU95" s="625"/>
      <c r="AV95" s="578"/>
      <c r="AW95" s="578"/>
      <c r="AX95" s="625"/>
      <c r="AY95" s="625"/>
      <c r="AZ95" s="625"/>
      <c r="BA95" s="617"/>
      <c r="BB95" s="578">
        <v>0</v>
      </c>
      <c r="BC95" s="625"/>
      <c r="BD95" s="578"/>
      <c r="BE95" s="578"/>
      <c r="BF95" s="625"/>
      <c r="BG95" s="625"/>
      <c r="BH95" s="625"/>
      <c r="BI95" s="617"/>
      <c r="BJ95" s="578">
        <v>0</v>
      </c>
      <c r="BK95" s="625"/>
      <c r="BL95" s="578"/>
      <c r="BM95" s="578"/>
      <c r="BN95" s="625"/>
      <c r="BO95" s="625"/>
      <c r="BP95" s="625"/>
      <c r="BQ95" s="617"/>
      <c r="BR95" s="578">
        <v>0</v>
      </c>
      <c r="BS95" s="625"/>
      <c r="BT95" s="578"/>
      <c r="BU95" s="578"/>
      <c r="BV95" s="578"/>
      <c r="BW95" s="625"/>
      <c r="BX95" s="625"/>
      <c r="BY95" s="617"/>
      <c r="BZ95" s="578">
        <v>0</v>
      </c>
      <c r="CA95" s="625"/>
      <c r="CB95" s="578"/>
      <c r="CC95" s="578"/>
      <c r="CD95" s="625"/>
      <c r="CE95" s="625"/>
      <c r="CF95" s="625"/>
      <c r="CG95" s="617"/>
      <c r="CH95" s="578">
        <v>0</v>
      </c>
      <c r="CI95" s="625"/>
      <c r="CJ95" s="578"/>
      <c r="CK95" s="578"/>
      <c r="CL95" s="578"/>
      <c r="CM95" s="625"/>
      <c r="CN95" s="625"/>
      <c r="CO95" s="617"/>
      <c r="CP95" s="578">
        <v>0</v>
      </c>
      <c r="CQ95" s="625"/>
      <c r="CR95" s="578"/>
      <c r="CS95" s="578"/>
      <c r="CT95" s="578"/>
      <c r="CU95" s="625"/>
      <c r="CV95" s="625"/>
      <c r="CW95" s="617"/>
      <c r="CX95" s="578">
        <v>0</v>
      </c>
      <c r="CY95" s="625"/>
      <c r="CZ95" s="578"/>
      <c r="DA95" s="578"/>
      <c r="DB95" s="578"/>
      <c r="DC95" s="625"/>
      <c r="DD95" s="625"/>
      <c r="DE95" s="617"/>
      <c r="DF95" s="578">
        <v>0</v>
      </c>
      <c r="DG95" s="625"/>
      <c r="DH95" s="578"/>
      <c r="DI95" s="578"/>
      <c r="DJ95" s="578"/>
      <c r="DK95" s="625"/>
      <c r="DL95" s="625"/>
      <c r="DM95" s="617"/>
      <c r="DN95" s="578">
        <v>0</v>
      </c>
      <c r="DO95" s="625"/>
      <c r="DP95" s="578"/>
      <c r="DQ95" s="578"/>
      <c r="DR95" s="578"/>
      <c r="DS95" s="625"/>
      <c r="DT95" s="625"/>
      <c r="DU95" s="617"/>
      <c r="DV95" s="578">
        <v>0</v>
      </c>
      <c r="DW95" s="625"/>
      <c r="DX95" s="578"/>
      <c r="DY95" s="578"/>
      <c r="DZ95" s="579"/>
      <c r="EA95" s="579"/>
      <c r="EB95" s="608"/>
      <c r="EC95" s="618"/>
      <c r="ED95" s="579"/>
      <c r="EE95" s="579"/>
      <c r="EF95" s="579"/>
      <c r="EG95" s="615"/>
      <c r="EH95" s="596"/>
      <c r="EI95" s="596"/>
      <c r="EJ95" s="596"/>
      <c r="EK95" s="596"/>
    </row>
    <row r="96" spans="1:157" s="77" customFormat="1" ht="16.5" customHeight="1" thickBot="1" x14ac:dyDescent="0.25">
      <c r="A96" s="38" t="s">
        <v>353</v>
      </c>
      <c r="B96" s="627">
        <v>0</v>
      </c>
      <c r="C96" s="627">
        <v>0</v>
      </c>
      <c r="D96" s="627">
        <v>0</v>
      </c>
      <c r="E96" s="627">
        <v>0</v>
      </c>
      <c r="F96" s="627">
        <v>0</v>
      </c>
      <c r="G96" s="627">
        <v>0</v>
      </c>
      <c r="H96" s="627"/>
      <c r="I96" s="627">
        <v>0</v>
      </c>
      <c r="J96" s="627">
        <v>0</v>
      </c>
      <c r="K96" s="627">
        <v>0</v>
      </c>
      <c r="L96" s="627">
        <v>0</v>
      </c>
      <c r="M96" s="627">
        <v>0</v>
      </c>
      <c r="N96" s="627">
        <v>0</v>
      </c>
      <c r="O96" s="627">
        <v>0</v>
      </c>
      <c r="P96" s="627"/>
      <c r="Q96" s="627">
        <v>0</v>
      </c>
      <c r="R96" s="627">
        <v>0</v>
      </c>
      <c r="S96" s="627">
        <v>0</v>
      </c>
      <c r="T96" s="627">
        <v>0</v>
      </c>
      <c r="U96" s="627">
        <v>0</v>
      </c>
      <c r="V96" s="627">
        <v>0</v>
      </c>
      <c r="W96" s="627">
        <v>0</v>
      </c>
      <c r="X96" s="627"/>
      <c r="Y96" s="627">
        <v>0</v>
      </c>
      <c r="Z96" s="627">
        <v>0</v>
      </c>
      <c r="AA96" s="627">
        <v>3025680921</v>
      </c>
      <c r="AB96" s="627">
        <v>0</v>
      </c>
      <c r="AC96" s="627">
        <v>0</v>
      </c>
      <c r="AD96" s="627">
        <v>0</v>
      </c>
      <c r="AE96" s="627">
        <v>0</v>
      </c>
      <c r="AF96" s="627"/>
      <c r="AG96" s="627">
        <v>3025680921</v>
      </c>
      <c r="AH96" s="627">
        <v>0</v>
      </c>
      <c r="AI96" s="627">
        <v>0</v>
      </c>
      <c r="AJ96" s="627">
        <v>0</v>
      </c>
      <c r="AK96" s="627">
        <v>0</v>
      </c>
      <c r="AL96" s="627">
        <v>0</v>
      </c>
      <c r="AM96" s="627">
        <v>0</v>
      </c>
      <c r="AN96" s="627"/>
      <c r="AO96" s="627">
        <v>0</v>
      </c>
      <c r="AP96" s="627">
        <v>0</v>
      </c>
      <c r="AQ96" s="627">
        <v>2854264</v>
      </c>
      <c r="AR96" s="627">
        <v>0</v>
      </c>
      <c r="AS96" s="627">
        <v>0</v>
      </c>
      <c r="AT96" s="627">
        <v>0</v>
      </c>
      <c r="AU96" s="627">
        <v>0</v>
      </c>
      <c r="AV96" s="627"/>
      <c r="AW96" s="627">
        <v>2854264</v>
      </c>
      <c r="AX96" s="627">
        <v>0</v>
      </c>
      <c r="AY96" s="627">
        <v>0</v>
      </c>
      <c r="AZ96" s="627">
        <v>0</v>
      </c>
      <c r="BA96" s="627">
        <v>0</v>
      </c>
      <c r="BB96" s="627">
        <v>0</v>
      </c>
      <c r="BC96" s="627">
        <v>0</v>
      </c>
      <c r="BD96" s="627"/>
      <c r="BE96" s="627">
        <v>0</v>
      </c>
      <c r="BF96" s="627">
        <v>0</v>
      </c>
      <c r="BG96" s="627">
        <v>0</v>
      </c>
      <c r="BH96" s="627">
        <v>2452080674</v>
      </c>
      <c r="BI96" s="627">
        <v>0</v>
      </c>
      <c r="BJ96" s="627">
        <v>2452080674</v>
      </c>
      <c r="BK96" s="627">
        <v>0</v>
      </c>
      <c r="BL96" s="627"/>
      <c r="BM96" s="627">
        <v>0</v>
      </c>
      <c r="BN96" s="627">
        <v>0</v>
      </c>
      <c r="BO96" s="627">
        <v>0</v>
      </c>
      <c r="BP96" s="627">
        <v>0</v>
      </c>
      <c r="BQ96" s="627">
        <v>0</v>
      </c>
      <c r="BR96" s="627">
        <v>0</v>
      </c>
      <c r="BS96" s="627">
        <v>0</v>
      </c>
      <c r="BT96" s="627"/>
      <c r="BU96" s="627">
        <v>0</v>
      </c>
      <c r="BV96" s="627">
        <v>0</v>
      </c>
      <c r="BW96" s="627">
        <v>0</v>
      </c>
      <c r="BX96" s="627">
        <v>0</v>
      </c>
      <c r="BY96" s="627">
        <v>0</v>
      </c>
      <c r="BZ96" s="627">
        <v>0</v>
      </c>
      <c r="CA96" s="627">
        <v>0</v>
      </c>
      <c r="CB96" s="627"/>
      <c r="CC96" s="627">
        <v>0</v>
      </c>
      <c r="CD96" s="627">
        <v>0</v>
      </c>
      <c r="CE96" s="627">
        <v>0</v>
      </c>
      <c r="CF96" s="627">
        <v>63738564</v>
      </c>
      <c r="CG96" s="627">
        <v>0</v>
      </c>
      <c r="CH96" s="627">
        <v>63738564</v>
      </c>
      <c r="CI96" s="627">
        <v>0</v>
      </c>
      <c r="CJ96" s="627"/>
      <c r="CK96" s="627">
        <v>0</v>
      </c>
      <c r="CL96" s="627">
        <v>0</v>
      </c>
      <c r="CM96" s="627">
        <v>0</v>
      </c>
      <c r="CN96" s="627">
        <v>6575799</v>
      </c>
      <c r="CO96" s="627">
        <v>0</v>
      </c>
      <c r="CP96" s="627">
        <v>6575799</v>
      </c>
      <c r="CQ96" s="627">
        <v>0</v>
      </c>
      <c r="CR96" s="627"/>
      <c r="CS96" s="627">
        <v>0</v>
      </c>
      <c r="CT96" s="627">
        <v>0</v>
      </c>
      <c r="CU96" s="627">
        <v>0</v>
      </c>
      <c r="CV96" s="627">
        <v>462000</v>
      </c>
      <c r="CW96" s="627">
        <v>0</v>
      </c>
      <c r="CX96" s="627">
        <v>462000</v>
      </c>
      <c r="CY96" s="627">
        <v>0</v>
      </c>
      <c r="CZ96" s="627"/>
      <c r="DA96" s="627">
        <v>0</v>
      </c>
      <c r="DB96" s="627">
        <v>0</v>
      </c>
      <c r="DC96" s="627">
        <v>0</v>
      </c>
      <c r="DD96" s="627">
        <v>0</v>
      </c>
      <c r="DE96" s="627">
        <v>0</v>
      </c>
      <c r="DF96" s="627">
        <v>0</v>
      </c>
      <c r="DG96" s="627">
        <v>0</v>
      </c>
      <c r="DH96" s="627"/>
      <c r="DI96" s="627">
        <v>0</v>
      </c>
      <c r="DJ96" s="627">
        <v>0</v>
      </c>
      <c r="DK96" s="627">
        <v>0</v>
      </c>
      <c r="DL96" s="627">
        <v>0</v>
      </c>
      <c r="DM96" s="627">
        <v>0</v>
      </c>
      <c r="DN96" s="627">
        <v>0</v>
      </c>
      <c r="DO96" s="627">
        <v>0</v>
      </c>
      <c r="DP96" s="627"/>
      <c r="DQ96" s="627">
        <v>0</v>
      </c>
      <c r="DR96" s="627">
        <v>2326766569</v>
      </c>
      <c r="DS96" s="627">
        <v>0</v>
      </c>
      <c r="DT96" s="627">
        <v>0</v>
      </c>
      <c r="DU96" s="627">
        <v>0</v>
      </c>
      <c r="DV96" s="627">
        <v>0</v>
      </c>
      <c r="DW96" s="627">
        <v>0</v>
      </c>
      <c r="DX96" s="627"/>
      <c r="DY96" s="627">
        <v>-2326766569</v>
      </c>
      <c r="DZ96" s="627">
        <v>2326766569</v>
      </c>
      <c r="EA96" s="627">
        <v>3028535185</v>
      </c>
      <c r="EB96" s="627">
        <v>2522857037</v>
      </c>
      <c r="EC96" s="627">
        <v>0</v>
      </c>
      <c r="ED96" s="627">
        <v>2522857037</v>
      </c>
      <c r="EE96" s="627">
        <v>0</v>
      </c>
      <c r="EF96" s="627"/>
      <c r="EG96" s="627">
        <v>701768616</v>
      </c>
      <c r="EH96" s="614"/>
      <c r="EI96" s="614"/>
      <c r="EJ96" s="614"/>
      <c r="EK96" s="614"/>
      <c r="EL96" s="614"/>
      <c r="EM96" s="614"/>
      <c r="EN96" s="614"/>
      <c r="EO96" s="614"/>
      <c r="EP96" s="614"/>
      <c r="EQ96" s="614"/>
      <c r="ER96" s="614"/>
      <c r="ES96" s="614"/>
      <c r="ET96" s="614"/>
      <c r="EU96" s="614"/>
      <c r="EV96" s="614"/>
      <c r="EW96" s="614"/>
      <c r="EX96" s="614"/>
      <c r="EY96" s="614"/>
      <c r="EZ96" s="614"/>
      <c r="FA96" s="614"/>
    </row>
    <row r="97" spans="1:157" s="1343" customFormat="1" ht="26.25" customHeight="1" thickBot="1" x14ac:dyDescent="0.3">
      <c r="A97" s="1340" t="s">
        <v>220</v>
      </c>
      <c r="B97" s="1318">
        <v>0</v>
      </c>
      <c r="C97" s="1318">
        <v>1000000</v>
      </c>
      <c r="D97" s="1318">
        <v>0</v>
      </c>
      <c r="E97" s="1318">
        <v>0</v>
      </c>
      <c r="F97" s="1318">
        <v>0</v>
      </c>
      <c r="G97" s="1318">
        <v>0</v>
      </c>
      <c r="H97" s="1318"/>
      <c r="I97" s="1318">
        <v>1000000</v>
      </c>
      <c r="J97" s="1318">
        <v>0</v>
      </c>
      <c r="K97" s="1318">
        <v>3832940</v>
      </c>
      <c r="L97" s="1318">
        <v>5963391</v>
      </c>
      <c r="M97" s="1318">
        <v>0</v>
      </c>
      <c r="N97" s="1318">
        <v>5963391</v>
      </c>
      <c r="O97" s="1318">
        <v>0</v>
      </c>
      <c r="P97" s="1318"/>
      <c r="Q97" s="1318">
        <v>3832940</v>
      </c>
      <c r="R97" s="1318">
        <v>0</v>
      </c>
      <c r="S97" s="1318">
        <v>55200000</v>
      </c>
      <c r="T97" s="1318">
        <v>0</v>
      </c>
      <c r="U97" s="1318">
        <v>0</v>
      </c>
      <c r="V97" s="1318">
        <v>0</v>
      </c>
      <c r="W97" s="1318">
        <v>0</v>
      </c>
      <c r="X97" s="1318"/>
      <c r="Y97" s="1318">
        <v>55200000</v>
      </c>
      <c r="Z97" s="1318">
        <v>0</v>
      </c>
      <c r="AA97" s="1318">
        <v>3026483561</v>
      </c>
      <c r="AB97" s="1318">
        <v>0</v>
      </c>
      <c r="AC97" s="1318">
        <v>0</v>
      </c>
      <c r="AD97" s="1318">
        <v>0</v>
      </c>
      <c r="AE97" s="1318">
        <v>0</v>
      </c>
      <c r="AF97" s="1318"/>
      <c r="AG97" s="1318">
        <v>3026483561</v>
      </c>
      <c r="AH97" s="1318">
        <v>0</v>
      </c>
      <c r="AI97" s="1318">
        <v>0</v>
      </c>
      <c r="AJ97" s="1318">
        <v>0</v>
      </c>
      <c r="AK97" s="1318">
        <v>0</v>
      </c>
      <c r="AL97" s="1318">
        <v>0</v>
      </c>
      <c r="AM97" s="1318">
        <v>0</v>
      </c>
      <c r="AN97" s="1318"/>
      <c r="AO97" s="1318">
        <v>0</v>
      </c>
      <c r="AP97" s="1318">
        <v>0</v>
      </c>
      <c r="AQ97" s="1318">
        <v>2854264</v>
      </c>
      <c r="AR97" s="1318">
        <v>4732941</v>
      </c>
      <c r="AS97" s="1318">
        <v>0</v>
      </c>
      <c r="AT97" s="1318">
        <v>4732941</v>
      </c>
      <c r="AU97" s="1318">
        <v>0</v>
      </c>
      <c r="AV97" s="1318"/>
      <c r="AW97" s="1318">
        <v>2854264</v>
      </c>
      <c r="AX97" s="1318">
        <v>0</v>
      </c>
      <c r="AY97" s="1318">
        <v>0</v>
      </c>
      <c r="AZ97" s="1318">
        <v>42000000</v>
      </c>
      <c r="BA97" s="1318">
        <v>0</v>
      </c>
      <c r="BB97" s="1318">
        <v>42000000</v>
      </c>
      <c r="BC97" s="1318">
        <v>0</v>
      </c>
      <c r="BD97" s="1318"/>
      <c r="BE97" s="1318">
        <v>0</v>
      </c>
      <c r="BF97" s="1318">
        <v>0</v>
      </c>
      <c r="BG97" s="1318">
        <v>0</v>
      </c>
      <c r="BH97" s="1318">
        <v>2452080674</v>
      </c>
      <c r="BI97" s="1318">
        <v>0</v>
      </c>
      <c r="BJ97" s="1318">
        <v>2452080674</v>
      </c>
      <c r="BK97" s="1318">
        <v>0</v>
      </c>
      <c r="BL97" s="1318"/>
      <c r="BM97" s="1318">
        <v>0</v>
      </c>
      <c r="BN97" s="1318">
        <v>0</v>
      </c>
      <c r="BO97" s="1318">
        <v>23939232</v>
      </c>
      <c r="BP97" s="1318">
        <v>0</v>
      </c>
      <c r="BQ97" s="1318">
        <v>0</v>
      </c>
      <c r="BR97" s="1318">
        <v>0</v>
      </c>
      <c r="BS97" s="1318">
        <v>0</v>
      </c>
      <c r="BT97" s="1318"/>
      <c r="BU97" s="1318">
        <v>23939232</v>
      </c>
      <c r="BV97" s="1318">
        <v>0</v>
      </c>
      <c r="BW97" s="1318">
        <v>0</v>
      </c>
      <c r="BX97" s="1318">
        <v>0</v>
      </c>
      <c r="BY97" s="1318">
        <v>0</v>
      </c>
      <c r="BZ97" s="1318">
        <v>0</v>
      </c>
      <c r="CA97" s="1318">
        <v>0</v>
      </c>
      <c r="CB97" s="1318"/>
      <c r="CC97" s="1318">
        <v>0</v>
      </c>
      <c r="CD97" s="1318">
        <v>0</v>
      </c>
      <c r="CE97" s="1318">
        <v>0</v>
      </c>
      <c r="CF97" s="1318">
        <v>63738564</v>
      </c>
      <c r="CG97" s="1318">
        <v>0</v>
      </c>
      <c r="CH97" s="1318">
        <v>63738564</v>
      </c>
      <c r="CI97" s="1318">
        <v>0</v>
      </c>
      <c r="CJ97" s="1318"/>
      <c r="CK97" s="1318">
        <v>0</v>
      </c>
      <c r="CL97" s="1318">
        <v>0</v>
      </c>
      <c r="CM97" s="1318">
        <v>0</v>
      </c>
      <c r="CN97" s="1318">
        <v>6575799</v>
      </c>
      <c r="CO97" s="1318">
        <v>0</v>
      </c>
      <c r="CP97" s="1318">
        <v>6575799</v>
      </c>
      <c r="CQ97" s="1318">
        <v>0</v>
      </c>
      <c r="CR97" s="1318"/>
      <c r="CS97" s="1318">
        <v>0</v>
      </c>
      <c r="CT97" s="1318">
        <v>0</v>
      </c>
      <c r="CU97" s="1318">
        <v>0</v>
      </c>
      <c r="CV97" s="1318">
        <v>462000</v>
      </c>
      <c r="CW97" s="1318">
        <v>0</v>
      </c>
      <c r="CX97" s="1318">
        <v>462000</v>
      </c>
      <c r="CY97" s="1318">
        <v>0</v>
      </c>
      <c r="CZ97" s="1318"/>
      <c r="DA97" s="1318">
        <v>0</v>
      </c>
      <c r="DB97" s="1318">
        <v>0</v>
      </c>
      <c r="DC97" s="1318">
        <v>0</v>
      </c>
      <c r="DD97" s="1318">
        <v>0</v>
      </c>
      <c r="DE97" s="1318">
        <v>0</v>
      </c>
      <c r="DF97" s="1318">
        <v>0</v>
      </c>
      <c r="DG97" s="1318">
        <v>0</v>
      </c>
      <c r="DH97" s="1318"/>
      <c r="DI97" s="1318">
        <v>0</v>
      </c>
      <c r="DJ97" s="1318">
        <v>0</v>
      </c>
      <c r="DK97" s="1318">
        <v>0</v>
      </c>
      <c r="DL97" s="1318">
        <v>0</v>
      </c>
      <c r="DM97" s="1318">
        <v>0</v>
      </c>
      <c r="DN97" s="1318">
        <v>0</v>
      </c>
      <c r="DO97" s="1318">
        <v>0</v>
      </c>
      <c r="DP97" s="1318"/>
      <c r="DQ97" s="1318">
        <v>0</v>
      </c>
      <c r="DR97" s="1318">
        <v>2399762602</v>
      </c>
      <c r="DS97" s="1318">
        <v>0</v>
      </c>
      <c r="DT97" s="1318">
        <v>0</v>
      </c>
      <c r="DU97" s="1318">
        <v>0</v>
      </c>
      <c r="DV97" s="1318">
        <v>0</v>
      </c>
      <c r="DW97" s="1318">
        <v>0</v>
      </c>
      <c r="DX97" s="1318"/>
      <c r="DY97" s="1318">
        <v>-2399762602</v>
      </c>
      <c r="DZ97" s="1318">
        <v>2399762602</v>
      </c>
      <c r="EA97" s="1318">
        <v>3113309997</v>
      </c>
      <c r="EB97" s="1318">
        <v>2575553369</v>
      </c>
      <c r="EC97" s="1318">
        <v>0</v>
      </c>
      <c r="ED97" s="1318">
        <v>2575553369</v>
      </c>
      <c r="EE97" s="1318">
        <v>0</v>
      </c>
      <c r="EF97" s="1318"/>
      <c r="EG97" s="1318">
        <v>713547395</v>
      </c>
      <c r="EH97" s="1341"/>
      <c r="EI97" s="1341"/>
      <c r="EJ97" s="1342"/>
      <c r="EK97" s="1342"/>
      <c r="EL97" s="1342"/>
      <c r="EM97" s="1342"/>
      <c r="EN97" s="1342"/>
      <c r="EO97" s="1342"/>
      <c r="EP97" s="1342"/>
      <c r="EQ97" s="1342"/>
      <c r="ER97" s="1342"/>
      <c r="ES97" s="1342"/>
      <c r="ET97" s="1342"/>
      <c r="EU97" s="1342"/>
      <c r="EV97" s="1342"/>
      <c r="EW97" s="1342"/>
      <c r="EX97" s="1342"/>
      <c r="EY97" s="1342"/>
      <c r="EZ97" s="1342"/>
      <c r="FA97" s="1342"/>
    </row>
    <row r="98" spans="1:157" ht="15" customHeight="1" x14ac:dyDescent="0.25"/>
    <row r="99" spans="1:157" ht="15" customHeight="1" x14ac:dyDescent="0.25"/>
    <row r="100" spans="1:157" ht="15" customHeight="1" x14ac:dyDescent="0.25"/>
    <row r="101" spans="1:157" ht="15" customHeight="1" x14ac:dyDescent="0.25"/>
    <row r="102" spans="1:157" ht="15" customHeight="1" x14ac:dyDescent="0.25"/>
    <row r="103" spans="1:157" ht="15" customHeight="1" x14ac:dyDescent="0.25"/>
    <row r="104" spans="1:157" ht="15" customHeight="1" x14ac:dyDescent="0.25"/>
    <row r="105" spans="1:157" ht="15" customHeight="1" x14ac:dyDescent="0.25"/>
    <row r="106" spans="1:157" ht="15" customHeight="1" x14ac:dyDescent="0.25"/>
    <row r="107" spans="1:157" ht="15" customHeight="1" x14ac:dyDescent="0.25"/>
    <row r="108" spans="1:157" ht="15" customHeight="1" x14ac:dyDescent="0.25"/>
    <row r="109" spans="1:157" ht="15" customHeight="1" x14ac:dyDescent="0.25"/>
    <row r="110" spans="1:157" ht="15" customHeight="1" x14ac:dyDescent="0.25"/>
    <row r="111" spans="1:157" ht="15" customHeight="1" x14ac:dyDescent="0.25"/>
    <row r="112" spans="1:157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</sheetData>
  <mergeCells count="69">
    <mergeCell ref="B2:I2"/>
    <mergeCell ref="J2:Q2"/>
    <mergeCell ref="AH2:AO2"/>
    <mergeCell ref="AP2:AW2"/>
    <mergeCell ref="D5:F5"/>
    <mergeCell ref="L5:N5"/>
    <mergeCell ref="AR5:AT5"/>
    <mergeCell ref="AB5:AD5"/>
    <mergeCell ref="B4:I4"/>
    <mergeCell ref="J4:Q4"/>
    <mergeCell ref="Z2:AG2"/>
    <mergeCell ref="Z4:AG4"/>
    <mergeCell ref="AH4:AO4"/>
    <mergeCell ref="AP4:AW4"/>
    <mergeCell ref="AJ5:AL5"/>
    <mergeCell ref="R4:Y4"/>
    <mergeCell ref="DR2:DY2"/>
    <mergeCell ref="DZ4:EG4"/>
    <mergeCell ref="BV4:CC4"/>
    <mergeCell ref="DR4:DY4"/>
    <mergeCell ref="DZ2:EG2"/>
    <mergeCell ref="DJ2:DQ2"/>
    <mergeCell ref="DJ4:DQ4"/>
    <mergeCell ref="DB2:DI2"/>
    <mergeCell ref="DB4:DI4"/>
    <mergeCell ref="CD2:CK2"/>
    <mergeCell ref="DZ3:EG3"/>
    <mergeCell ref="CD3:CK3"/>
    <mergeCell ref="CL3:CS3"/>
    <mergeCell ref="CT3:DA3"/>
    <mergeCell ref="EB5:ED5"/>
    <mergeCell ref="DL5:DN5"/>
    <mergeCell ref="DD5:DF5"/>
    <mergeCell ref="BH5:BJ5"/>
    <mergeCell ref="BN2:BU2"/>
    <mergeCell ref="CT2:DA2"/>
    <mergeCell ref="CT4:DA4"/>
    <mergeCell ref="CV5:CX5"/>
    <mergeCell ref="CL2:CS2"/>
    <mergeCell ref="CL4:CS4"/>
    <mergeCell ref="CN5:CP5"/>
    <mergeCell ref="BP5:BR5"/>
    <mergeCell ref="BX5:BZ5"/>
    <mergeCell ref="BV2:CC2"/>
    <mergeCell ref="BP4:BR4"/>
    <mergeCell ref="BN3:BU3"/>
    <mergeCell ref="T5:V5"/>
    <mergeCell ref="DR3:DY3"/>
    <mergeCell ref="DB3:DI3"/>
    <mergeCell ref="DJ3:DQ3"/>
    <mergeCell ref="CD4:CK4"/>
    <mergeCell ref="CF5:CH5"/>
    <mergeCell ref="DT5:DV5"/>
    <mergeCell ref="BV3:CC3"/>
    <mergeCell ref="AZ5:BB5"/>
    <mergeCell ref="AX4:BE4"/>
    <mergeCell ref="BF4:BM4"/>
    <mergeCell ref="V1:AC1"/>
    <mergeCell ref="R2:Y2"/>
    <mergeCell ref="AP3:AW3"/>
    <mergeCell ref="AX3:BE3"/>
    <mergeCell ref="BF3:BM3"/>
    <mergeCell ref="AX2:BE2"/>
    <mergeCell ref="BF2:BM2"/>
    <mergeCell ref="B3:I3"/>
    <mergeCell ref="J3:Q3"/>
    <mergeCell ref="R3:Y3"/>
    <mergeCell ref="Z3:AG3"/>
    <mergeCell ref="AH3:AO3"/>
  </mergeCells>
  <phoneticPr fontId="13" type="noConversion"/>
  <printOptions horizontalCentered="1"/>
  <pageMargins left="0.23622047244094491" right="0.23622047244094491" top="0.78740157480314965" bottom="0.35433070866141736" header="0.31496062992125984" footer="0.31496062992125984"/>
  <pageSetup paperSize="9" scale="63" firstPageNumber="18" orientation="portrait" r:id="rId1"/>
  <headerFooter alignWithMargins="0">
    <oddHeader>&amp;C&amp;"Arial CE,Félkövér"&amp;12
Budapest Főváros VIII. kerület Józsefvárosi Önkormányzat Polgármesteri Hivatal
  2022. évi költségvetési előirányzatainak részletezése&amp;R&amp;"Arial CE,Félkövér"5.3 melléklet a(z) ...../2022.(     ) önkormányzati rendelethez</oddHeader>
    <oddFooter>&amp;C&amp;8&amp;P</oddFooter>
  </headerFooter>
  <colBreaks count="1" manualBreakCount="1">
    <brk id="34" max="9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8">
    <tabColor rgb="FF92D050"/>
  </sheetPr>
  <dimension ref="A1:HC146"/>
  <sheetViews>
    <sheetView view="pageBreakPreview" zoomScaleNormal="100" zoomScaleSheetLayoutView="100" workbookViewId="0">
      <pane xSplit="1" ySplit="7" topLeftCell="FV8" activePane="bottomRight" state="frozen"/>
      <selection activeCell="I19" sqref="I19"/>
      <selection pane="topRight" activeCell="I19" sqref="I19"/>
      <selection pane="bottomLeft" activeCell="I19" sqref="I19"/>
      <selection pane="bottomRight" activeCell="GT97" sqref="GT97"/>
    </sheetView>
  </sheetViews>
  <sheetFormatPr defaultColWidth="9.140625" defaultRowHeight="15" x14ac:dyDescent="0.25"/>
  <cols>
    <col min="1" max="1" width="55.28515625" style="5" customWidth="1"/>
    <col min="2" max="3" width="14.28515625" style="539" customWidth="1"/>
    <col min="4" max="4" width="14.5703125" style="535" hidden="1" customWidth="1"/>
    <col min="5" max="5" width="13.7109375" style="535" hidden="1" customWidth="1"/>
    <col min="6" max="6" width="14.28515625" style="539" hidden="1" customWidth="1"/>
    <col min="7" max="7" width="13.7109375" style="535" hidden="1" customWidth="1"/>
    <col min="8" max="8" width="10.42578125" style="535" hidden="1" customWidth="1"/>
    <col min="9" max="9" width="15.42578125" style="535" customWidth="1"/>
    <col min="10" max="10" width="13.7109375" style="539" customWidth="1"/>
    <col min="11" max="11" width="13.7109375" style="535" customWidth="1"/>
    <col min="12" max="15" width="13.7109375" style="539" hidden="1" customWidth="1"/>
    <col min="16" max="16" width="9.28515625" style="539" hidden="1" customWidth="1"/>
    <col min="17" max="17" width="13.7109375" style="539" customWidth="1"/>
    <col min="18" max="18" width="15.42578125" style="539" customWidth="1"/>
    <col min="19" max="19" width="15.7109375" style="535" customWidth="1"/>
    <col min="20" max="20" width="14.28515625" style="539" hidden="1" customWidth="1"/>
    <col min="21" max="21" width="13.7109375" style="539" hidden="1" customWidth="1"/>
    <col min="22" max="22" width="15" style="539" hidden="1" customWidth="1"/>
    <col min="23" max="24" width="13.7109375" style="539" hidden="1" customWidth="1"/>
    <col min="25" max="25" width="15" style="539" customWidth="1"/>
    <col min="26" max="26" width="15.140625" style="539" customWidth="1"/>
    <col min="27" max="27" width="15" style="535" customWidth="1"/>
    <col min="28" max="32" width="13.7109375" style="539" hidden="1" customWidth="1"/>
    <col min="33" max="33" width="13.7109375" style="539" customWidth="1"/>
    <col min="34" max="34" width="15.5703125" style="539" customWidth="1"/>
    <col min="35" max="35" width="14.28515625" style="535" customWidth="1"/>
    <col min="36" max="36" width="14.28515625" style="534" hidden="1" customWidth="1"/>
    <col min="37" max="37" width="13.7109375" style="539" hidden="1" customWidth="1"/>
    <col min="38" max="40" width="15.42578125" style="539" hidden="1" customWidth="1"/>
    <col min="41" max="41" width="15" style="539" customWidth="1"/>
    <col min="42" max="42" width="13.7109375" style="539" customWidth="1"/>
    <col min="43" max="43" width="14.28515625" style="535" customWidth="1"/>
    <col min="44" max="44" width="14.140625" style="534" hidden="1" customWidth="1"/>
    <col min="45" max="45" width="13.7109375" style="539" hidden="1" customWidth="1"/>
    <col min="46" max="48" width="15.42578125" style="539" hidden="1" customWidth="1"/>
    <col min="49" max="50" width="15" style="539" customWidth="1"/>
    <col min="51" max="51" width="14.85546875" style="535" customWidth="1"/>
    <col min="52" max="52" width="14.28515625" style="534" hidden="1" customWidth="1"/>
    <col min="53" max="53" width="13.7109375" style="539" hidden="1" customWidth="1"/>
    <col min="54" max="56" width="15.42578125" style="539" hidden="1" customWidth="1"/>
    <col min="57" max="57" width="15" style="539" customWidth="1"/>
    <col min="58" max="58" width="15.28515625" style="539" customWidth="1"/>
    <col min="59" max="59" width="16.140625" style="535" customWidth="1"/>
    <col min="60" max="60" width="14.28515625" style="534" hidden="1" customWidth="1"/>
    <col min="61" max="61" width="13.7109375" style="539" hidden="1" customWidth="1"/>
    <col min="62" max="64" width="15.42578125" style="539" hidden="1" customWidth="1"/>
    <col min="65" max="65" width="15" style="539" customWidth="1"/>
    <col min="66" max="66" width="14.5703125" style="539" customWidth="1"/>
    <col min="67" max="67" width="15.140625" style="535" customWidth="1"/>
    <col min="68" max="68" width="14.28515625" style="534" hidden="1" customWidth="1"/>
    <col min="69" max="69" width="13.7109375" style="539" hidden="1" customWidth="1"/>
    <col min="70" max="72" width="15.42578125" style="539" hidden="1" customWidth="1"/>
    <col min="73" max="73" width="15" style="539" customWidth="1"/>
    <col min="74" max="74" width="14.5703125" style="539" customWidth="1"/>
    <col min="75" max="75" width="15" style="535" customWidth="1"/>
    <col min="76" max="76" width="14.28515625" style="534" hidden="1" customWidth="1"/>
    <col min="77" max="77" width="13.7109375" style="539" hidden="1" customWidth="1"/>
    <col min="78" max="80" width="15.42578125" style="539" hidden="1" customWidth="1"/>
    <col min="81" max="81" width="15" style="539" customWidth="1"/>
    <col min="82" max="82" width="15.85546875" style="539" customWidth="1"/>
    <col min="83" max="83" width="15.42578125" style="535" customWidth="1"/>
    <col min="84" max="84" width="14.28515625" style="534" hidden="1" customWidth="1"/>
    <col min="85" max="85" width="13.7109375" style="539" hidden="1" customWidth="1"/>
    <col min="86" max="88" width="15.42578125" style="539" hidden="1" customWidth="1"/>
    <col min="89" max="89" width="15" style="539" customWidth="1"/>
    <col min="90" max="90" width="15.28515625" style="539" customWidth="1"/>
    <col min="91" max="91" width="15.5703125" style="535" customWidth="1"/>
    <col min="92" max="92" width="14.28515625" style="534" hidden="1" customWidth="1"/>
    <col min="93" max="93" width="13.7109375" style="539" hidden="1" customWidth="1"/>
    <col min="94" max="96" width="15.42578125" style="539" hidden="1" customWidth="1"/>
    <col min="97" max="97" width="15" style="539" customWidth="1"/>
    <col min="98" max="98" width="13.7109375" style="539" customWidth="1"/>
    <col min="99" max="99" width="14.28515625" style="535" customWidth="1"/>
    <col min="100" max="100" width="14.28515625" style="534" hidden="1" customWidth="1"/>
    <col min="101" max="101" width="13.7109375" style="539" hidden="1" customWidth="1"/>
    <col min="102" max="104" width="15.42578125" style="539" hidden="1" customWidth="1"/>
    <col min="105" max="105" width="15" style="539" customWidth="1"/>
    <col min="106" max="106" width="16.7109375" style="539" customWidth="1"/>
    <col min="107" max="107" width="14.28515625" style="535" customWidth="1"/>
    <col min="108" max="108" width="14.28515625" style="534" hidden="1" customWidth="1"/>
    <col min="109" max="109" width="13.7109375" style="539" hidden="1" customWidth="1"/>
    <col min="110" max="112" width="15.42578125" style="539" hidden="1" customWidth="1"/>
    <col min="113" max="113" width="15" style="539" customWidth="1"/>
    <col min="114" max="114" width="15.85546875" style="539" customWidth="1"/>
    <col min="115" max="115" width="15.7109375" style="535" customWidth="1"/>
    <col min="116" max="116" width="15.42578125" style="534" hidden="1" customWidth="1"/>
    <col min="117" max="117" width="13.7109375" style="539" hidden="1" customWidth="1"/>
    <col min="118" max="118" width="17" style="539" hidden="1" customWidth="1"/>
    <col min="119" max="120" width="15.42578125" style="539" hidden="1" customWidth="1"/>
    <col min="121" max="121" width="15" style="539" customWidth="1"/>
    <col min="122" max="122" width="15.42578125" style="539" customWidth="1"/>
    <col min="123" max="123" width="15.28515625" style="535" customWidth="1"/>
    <col min="124" max="124" width="14.28515625" style="534" hidden="1" customWidth="1"/>
    <col min="125" max="125" width="13.7109375" style="539" hidden="1" customWidth="1"/>
    <col min="126" max="128" width="15.42578125" style="539" hidden="1" customWidth="1"/>
    <col min="129" max="129" width="15" style="539" customWidth="1"/>
    <col min="130" max="130" width="13.7109375" style="539" customWidth="1"/>
    <col min="131" max="131" width="14.28515625" style="535" customWidth="1"/>
    <col min="132" max="132" width="14.28515625" style="534" hidden="1" customWidth="1"/>
    <col min="133" max="133" width="13.7109375" style="539" hidden="1" customWidth="1"/>
    <col min="134" max="136" width="15.42578125" style="539" hidden="1" customWidth="1"/>
    <col min="137" max="137" width="15" style="539" customWidth="1"/>
    <col min="138" max="138" width="13.7109375" style="539" hidden="1" customWidth="1"/>
    <col min="139" max="139" width="14.28515625" style="535" hidden="1" customWidth="1"/>
    <col min="140" max="140" width="14.28515625" style="534" hidden="1" customWidth="1"/>
    <col min="141" max="141" width="13.7109375" style="539" hidden="1" customWidth="1"/>
    <col min="142" max="144" width="15.42578125" style="539" hidden="1" customWidth="1"/>
    <col min="145" max="145" width="15" style="539" hidden="1" customWidth="1"/>
    <col min="146" max="146" width="13.7109375" style="539" hidden="1" customWidth="1"/>
    <col min="147" max="147" width="14.28515625" style="535" hidden="1" customWidth="1"/>
    <col min="148" max="148" width="14.28515625" style="534" hidden="1" customWidth="1"/>
    <col min="149" max="149" width="13.7109375" style="539" hidden="1" customWidth="1"/>
    <col min="150" max="152" width="15.42578125" style="539" hidden="1" customWidth="1"/>
    <col min="153" max="153" width="15" style="539" hidden="1" customWidth="1"/>
    <col min="154" max="154" width="13.7109375" style="539" hidden="1" customWidth="1"/>
    <col min="155" max="155" width="14.28515625" style="535" hidden="1" customWidth="1"/>
    <col min="156" max="156" width="14.28515625" style="534" hidden="1" customWidth="1"/>
    <col min="157" max="157" width="13.7109375" style="539" hidden="1" customWidth="1"/>
    <col min="158" max="160" width="15.42578125" style="539" hidden="1" customWidth="1"/>
    <col min="161" max="161" width="15" style="539" hidden="1" customWidth="1"/>
    <col min="162" max="162" width="15.140625" style="539" customWidth="1"/>
    <col min="163" max="163" width="14.85546875" style="535" customWidth="1"/>
    <col min="164" max="164" width="15.7109375" style="534" hidden="1" customWidth="1"/>
    <col min="165" max="165" width="13.7109375" style="539" hidden="1" customWidth="1"/>
    <col min="166" max="168" width="15.42578125" style="539" hidden="1" customWidth="1"/>
    <col min="169" max="169" width="16.140625" style="539" customWidth="1"/>
    <col min="170" max="170" width="13.7109375" style="539" hidden="1" customWidth="1"/>
    <col min="171" max="171" width="14.28515625" style="535" hidden="1" customWidth="1"/>
    <col min="172" max="172" width="14.28515625" style="534" hidden="1" customWidth="1"/>
    <col min="173" max="173" width="13.7109375" style="539" hidden="1" customWidth="1"/>
    <col min="174" max="176" width="15.42578125" style="539" hidden="1" customWidth="1"/>
    <col min="177" max="177" width="15" style="539" hidden="1" customWidth="1"/>
    <col min="178" max="178" width="15.42578125" style="539" customWidth="1"/>
    <col min="179" max="179" width="15.42578125" style="535" customWidth="1"/>
    <col min="180" max="180" width="15.5703125" style="534" hidden="1" customWidth="1"/>
    <col min="181" max="181" width="13.7109375" style="539" hidden="1" customWidth="1"/>
    <col min="182" max="184" width="15.42578125" style="539" hidden="1" customWidth="1"/>
    <col min="185" max="185" width="15.5703125" style="539" customWidth="1"/>
    <col min="186" max="186" width="15.42578125" style="539" customWidth="1"/>
    <col min="187" max="187" width="15.85546875" style="535" customWidth="1"/>
    <col min="188" max="188" width="16.5703125" style="534" hidden="1" customWidth="1"/>
    <col min="189" max="189" width="13.7109375" style="539" hidden="1" customWidth="1"/>
    <col min="190" max="192" width="15.42578125" style="539" hidden="1" customWidth="1"/>
    <col min="193" max="193" width="15.5703125" style="539" customWidth="1"/>
    <col min="194" max="194" width="15" style="539" customWidth="1"/>
    <col min="195" max="195" width="15.42578125" style="535" customWidth="1"/>
    <col min="196" max="196" width="15.42578125" style="534" hidden="1" customWidth="1"/>
    <col min="197" max="197" width="13.7109375" style="539" hidden="1" customWidth="1"/>
    <col min="198" max="198" width="15.5703125" style="539" hidden="1" customWidth="1"/>
    <col min="199" max="200" width="14.28515625" style="539" hidden="1" customWidth="1"/>
    <col min="201" max="201" width="15.5703125" style="539" customWidth="1"/>
    <col min="202" max="202" width="15.140625" style="603" customWidth="1"/>
    <col min="203" max="203" width="15.28515625" style="603" customWidth="1"/>
    <col min="204" max="204" width="15.42578125" style="548" hidden="1" customWidth="1"/>
    <col min="205" max="205" width="13.7109375" style="548" hidden="1" customWidth="1"/>
    <col min="206" max="208" width="15.42578125" style="548" hidden="1" customWidth="1"/>
    <col min="209" max="209" width="17" style="548" customWidth="1"/>
    <col min="210" max="211" width="9.140625" style="539"/>
    <col min="212" max="16384" width="9.140625" style="64"/>
  </cols>
  <sheetData>
    <row r="1" spans="1:211" s="68" customFormat="1" ht="26.45" customHeight="1" thickBot="1" x14ac:dyDescent="0.3">
      <c r="A1" s="320"/>
      <c r="B1" s="637"/>
      <c r="C1" s="637"/>
      <c r="D1" s="2058"/>
      <c r="E1" s="2058"/>
      <c r="F1" s="2058"/>
      <c r="G1" s="638"/>
      <c r="H1" s="638"/>
      <c r="I1" s="638"/>
      <c r="J1" s="1571"/>
      <c r="K1" s="638"/>
      <c r="L1" s="2014" t="s">
        <v>812</v>
      </c>
      <c r="M1" s="2014"/>
      <c r="N1" s="2014"/>
      <c r="O1" s="2014"/>
      <c r="P1" s="2014"/>
      <c r="Q1" s="2014"/>
      <c r="R1" s="2014"/>
      <c r="S1" s="2014"/>
      <c r="T1" s="2058"/>
      <c r="U1" s="2058"/>
      <c r="V1" s="2058"/>
      <c r="W1" s="638"/>
      <c r="X1" s="638"/>
      <c r="Y1" s="638"/>
      <c r="Z1" s="1571"/>
      <c r="AA1" s="638"/>
      <c r="AB1" s="2014" t="s">
        <v>812</v>
      </c>
      <c r="AC1" s="2014"/>
      <c r="AD1" s="2014"/>
      <c r="AE1" s="2014"/>
      <c r="AF1" s="2014"/>
      <c r="AG1" s="2014"/>
      <c r="AH1" s="2014"/>
      <c r="AI1" s="2014"/>
      <c r="AJ1" s="2058"/>
      <c r="AK1" s="2058"/>
      <c r="AL1" s="2058"/>
      <c r="AM1" s="638"/>
      <c r="AN1" s="638"/>
      <c r="AO1" s="638"/>
      <c r="AP1" s="1571"/>
      <c r="AQ1" s="638"/>
      <c r="AR1" s="2014" t="s">
        <v>812</v>
      </c>
      <c r="AS1" s="2014"/>
      <c r="AT1" s="2014"/>
      <c r="AU1" s="2014"/>
      <c r="AV1" s="2014"/>
      <c r="AW1" s="2014"/>
      <c r="AX1" s="2014"/>
      <c r="AY1" s="2014"/>
      <c r="AZ1" s="2058"/>
      <c r="BA1" s="2058"/>
      <c r="BB1" s="2058"/>
      <c r="BC1" s="638"/>
      <c r="BD1" s="638"/>
      <c r="BE1" s="638"/>
      <c r="BF1" s="1571"/>
      <c r="BG1" s="638"/>
      <c r="BH1" s="2014" t="s">
        <v>812</v>
      </c>
      <c r="BI1" s="2014"/>
      <c r="BJ1" s="2014"/>
      <c r="BK1" s="2014"/>
      <c r="BL1" s="2014"/>
      <c r="BM1" s="2014"/>
      <c r="BN1" s="2014"/>
      <c r="BO1" s="2014"/>
      <c r="BP1" s="2058"/>
      <c r="BQ1" s="2058"/>
      <c r="BR1" s="2058"/>
      <c r="BS1" s="638"/>
      <c r="BT1" s="638"/>
      <c r="BU1" s="638"/>
      <c r="BV1" s="1571"/>
      <c r="BW1" s="638"/>
      <c r="BX1" s="2014" t="s">
        <v>812</v>
      </c>
      <c r="BY1" s="2014"/>
      <c r="BZ1" s="2014"/>
      <c r="CA1" s="2014"/>
      <c r="CB1" s="2014"/>
      <c r="CC1" s="2014"/>
      <c r="CD1" s="2014"/>
      <c r="CE1" s="2014"/>
      <c r="CF1" s="2058"/>
      <c r="CG1" s="2058"/>
      <c r="CH1" s="2058"/>
      <c r="CI1" s="638"/>
      <c r="CJ1" s="638"/>
      <c r="CK1" s="638"/>
      <c r="CL1" s="1571"/>
      <c r="CM1" s="638"/>
      <c r="CN1" s="2014" t="s">
        <v>812</v>
      </c>
      <c r="CO1" s="2014"/>
      <c r="CP1" s="2014"/>
      <c r="CQ1" s="2014"/>
      <c r="CR1" s="2014"/>
      <c r="CS1" s="2014"/>
      <c r="CT1" s="2014"/>
      <c r="CU1" s="2014"/>
      <c r="CV1" s="2058"/>
      <c r="CW1" s="2058"/>
      <c r="CX1" s="2058"/>
      <c r="CY1" s="638"/>
      <c r="CZ1" s="638"/>
      <c r="DA1" s="638"/>
      <c r="DB1" s="1571"/>
      <c r="DC1" s="638"/>
      <c r="DD1" s="2014" t="s">
        <v>812</v>
      </c>
      <c r="DE1" s="2014"/>
      <c r="DF1" s="2014"/>
      <c r="DG1" s="2014"/>
      <c r="DH1" s="2014"/>
      <c r="DI1" s="2014"/>
      <c r="DJ1" s="2014"/>
      <c r="DK1" s="2014"/>
      <c r="DL1" s="2058"/>
      <c r="DM1" s="2058"/>
      <c r="DN1" s="2058"/>
      <c r="DO1" s="638"/>
      <c r="DP1" s="638"/>
      <c r="DQ1" s="638"/>
      <c r="DR1" s="1571"/>
      <c r="DS1" s="638"/>
      <c r="DT1" s="2014" t="s">
        <v>812</v>
      </c>
      <c r="DU1" s="2014"/>
      <c r="DV1" s="2014"/>
      <c r="DW1" s="2014"/>
      <c r="DX1" s="2014"/>
      <c r="DY1" s="2014"/>
      <c r="DZ1" s="2014"/>
      <c r="EA1" s="2014"/>
      <c r="EB1" s="2058"/>
      <c r="EC1" s="2058"/>
      <c r="ED1" s="2058"/>
      <c r="EE1" s="638"/>
      <c r="EF1" s="638"/>
      <c r="EG1" s="638"/>
      <c r="EH1" s="1571"/>
      <c r="EI1" s="638"/>
      <c r="EJ1" s="2014" t="s">
        <v>812</v>
      </c>
      <c r="EK1" s="2014"/>
      <c r="EL1" s="2014"/>
      <c r="EM1" s="2014"/>
      <c r="EN1" s="2014"/>
      <c r="EO1" s="2014"/>
      <c r="EP1" s="2014"/>
      <c r="EQ1" s="2014"/>
      <c r="ER1" s="2066"/>
      <c r="ES1" s="2066"/>
      <c r="ET1" s="2066"/>
      <c r="EU1" s="637"/>
      <c r="EV1" s="637"/>
      <c r="EW1" s="637"/>
      <c r="EX1" s="637"/>
      <c r="EY1" s="638"/>
      <c r="EZ1" s="2066"/>
      <c r="FA1" s="2066"/>
      <c r="FB1" s="2066"/>
      <c r="FC1" s="637"/>
      <c r="FD1" s="637"/>
      <c r="FE1" s="637"/>
      <c r="FF1" s="637"/>
      <c r="FG1" s="638"/>
      <c r="FH1" s="2014" t="s">
        <v>812</v>
      </c>
      <c r="FI1" s="2014"/>
      <c r="FJ1" s="2014"/>
      <c r="FK1" s="637"/>
      <c r="FL1" s="637"/>
      <c r="FM1" s="325" t="s">
        <v>812</v>
      </c>
      <c r="FN1" s="637"/>
      <c r="FO1" s="638"/>
      <c r="FP1" s="2066"/>
      <c r="FQ1" s="2066"/>
      <c r="FR1" s="2066"/>
      <c r="FS1" s="637"/>
      <c r="FT1" s="637"/>
      <c r="FU1" s="637"/>
      <c r="FV1" s="637"/>
      <c r="FW1" s="638"/>
      <c r="FX1" s="2066"/>
      <c r="FY1" s="2066"/>
      <c r="FZ1" s="2066"/>
      <c r="GA1" s="637"/>
      <c r="GB1" s="637"/>
      <c r="GC1" s="325"/>
      <c r="GD1" s="637"/>
      <c r="GE1" s="638"/>
      <c r="GF1" s="2014" t="s">
        <v>812</v>
      </c>
      <c r="GG1" s="2014"/>
      <c r="GH1" s="2014"/>
      <c r="GI1" s="637"/>
      <c r="GJ1" s="637"/>
      <c r="GK1" s="325" t="s">
        <v>812</v>
      </c>
      <c r="GL1" s="637"/>
      <c r="GM1" s="638"/>
      <c r="GN1" s="2066"/>
      <c r="GO1" s="2066"/>
      <c r="GP1" s="2066"/>
      <c r="GQ1" s="637"/>
      <c r="GR1" s="637"/>
      <c r="GS1" s="325"/>
      <c r="GT1" s="639"/>
      <c r="GU1" s="639"/>
      <c r="GV1" s="2014" t="s">
        <v>812</v>
      </c>
      <c r="GW1" s="2014"/>
      <c r="GX1" s="2014"/>
      <c r="GY1" s="640"/>
      <c r="GZ1" s="640"/>
      <c r="HA1" s="325" t="s">
        <v>812</v>
      </c>
      <c r="HB1" s="595"/>
      <c r="HC1" s="595"/>
    </row>
    <row r="2" spans="1:211" s="1344" customFormat="1" ht="23.25" customHeight="1" x14ac:dyDescent="0.2">
      <c r="A2" s="1322" t="s">
        <v>790</v>
      </c>
      <c r="B2" s="2051">
        <v>41101</v>
      </c>
      <c r="C2" s="2052"/>
      <c r="D2" s="2053"/>
      <c r="E2" s="2053"/>
      <c r="F2" s="2053"/>
      <c r="G2" s="2053"/>
      <c r="H2" s="2053"/>
      <c r="I2" s="2054"/>
      <c r="J2" s="2051">
        <v>41201</v>
      </c>
      <c r="K2" s="2052"/>
      <c r="L2" s="2053"/>
      <c r="M2" s="2053"/>
      <c r="N2" s="2053"/>
      <c r="O2" s="2053"/>
      <c r="P2" s="2053"/>
      <c r="Q2" s="2054"/>
      <c r="R2" s="2064">
        <v>41202</v>
      </c>
      <c r="S2" s="2065"/>
      <c r="T2" s="2053"/>
      <c r="U2" s="2053"/>
      <c r="V2" s="2053"/>
      <c r="W2" s="2053"/>
      <c r="X2" s="2053"/>
      <c r="Y2" s="2054"/>
      <c r="Z2" s="2051">
        <v>41203</v>
      </c>
      <c r="AA2" s="2052"/>
      <c r="AB2" s="2062"/>
      <c r="AC2" s="2062"/>
      <c r="AD2" s="2062"/>
      <c r="AE2" s="2062"/>
      <c r="AF2" s="2062"/>
      <c r="AG2" s="2063"/>
      <c r="AH2" s="2051">
        <v>41204</v>
      </c>
      <c r="AI2" s="2052"/>
      <c r="AJ2" s="2053"/>
      <c r="AK2" s="2053"/>
      <c r="AL2" s="2053"/>
      <c r="AM2" s="2053"/>
      <c r="AN2" s="2053"/>
      <c r="AO2" s="2054"/>
      <c r="AP2" s="2051">
        <v>41301</v>
      </c>
      <c r="AQ2" s="2052"/>
      <c r="AR2" s="2053"/>
      <c r="AS2" s="2053"/>
      <c r="AT2" s="2053"/>
      <c r="AU2" s="2053"/>
      <c r="AV2" s="2053"/>
      <c r="AW2" s="2054"/>
      <c r="AX2" s="2051">
        <v>41302</v>
      </c>
      <c r="AY2" s="2052"/>
      <c r="AZ2" s="2053"/>
      <c r="BA2" s="2053"/>
      <c r="BB2" s="2053"/>
      <c r="BC2" s="2053"/>
      <c r="BD2" s="2053"/>
      <c r="BE2" s="2054"/>
      <c r="BF2" s="2051">
        <v>41303</v>
      </c>
      <c r="BG2" s="2052"/>
      <c r="BH2" s="2053"/>
      <c r="BI2" s="2053"/>
      <c r="BJ2" s="2053"/>
      <c r="BK2" s="2053"/>
      <c r="BL2" s="2053"/>
      <c r="BM2" s="2054"/>
      <c r="BN2" s="2051">
        <v>41304</v>
      </c>
      <c r="BO2" s="2052"/>
      <c r="BP2" s="2053"/>
      <c r="BQ2" s="2053"/>
      <c r="BR2" s="2053"/>
      <c r="BS2" s="2053"/>
      <c r="BT2" s="2053"/>
      <c r="BU2" s="2054"/>
      <c r="BV2" s="2051">
        <v>41401</v>
      </c>
      <c r="BW2" s="2052"/>
      <c r="BX2" s="2053"/>
      <c r="BY2" s="2053"/>
      <c r="BZ2" s="2053"/>
      <c r="CA2" s="2053"/>
      <c r="CB2" s="2053"/>
      <c r="CC2" s="2054"/>
      <c r="CD2" s="2051">
        <v>41402</v>
      </c>
      <c r="CE2" s="2052"/>
      <c r="CF2" s="2053"/>
      <c r="CG2" s="2053"/>
      <c r="CH2" s="2053"/>
      <c r="CI2" s="2053"/>
      <c r="CJ2" s="2053"/>
      <c r="CK2" s="2054"/>
      <c r="CL2" s="2051">
        <v>41501</v>
      </c>
      <c r="CM2" s="2052"/>
      <c r="CN2" s="2053"/>
      <c r="CO2" s="2053"/>
      <c r="CP2" s="2053"/>
      <c r="CQ2" s="2053"/>
      <c r="CR2" s="2053"/>
      <c r="CS2" s="2054"/>
      <c r="CT2" s="2051">
        <v>41601</v>
      </c>
      <c r="CU2" s="2052"/>
      <c r="CV2" s="2053"/>
      <c r="CW2" s="2053"/>
      <c r="CX2" s="2053"/>
      <c r="CY2" s="2053"/>
      <c r="CZ2" s="2053"/>
      <c r="DA2" s="2054"/>
      <c r="DB2" s="2051">
        <v>41701</v>
      </c>
      <c r="DC2" s="2052"/>
      <c r="DD2" s="2053"/>
      <c r="DE2" s="2053"/>
      <c r="DF2" s="2053"/>
      <c r="DG2" s="2053"/>
      <c r="DH2" s="2053"/>
      <c r="DI2" s="2054"/>
      <c r="DJ2" s="2051">
        <v>41801</v>
      </c>
      <c r="DK2" s="2052"/>
      <c r="DL2" s="2053"/>
      <c r="DM2" s="2053"/>
      <c r="DN2" s="2053"/>
      <c r="DO2" s="2053"/>
      <c r="DP2" s="2053"/>
      <c r="DQ2" s="2054"/>
      <c r="DR2" s="2051">
        <v>41802</v>
      </c>
      <c r="DS2" s="2052"/>
      <c r="DT2" s="2053"/>
      <c r="DU2" s="2053"/>
      <c r="DV2" s="2053"/>
      <c r="DW2" s="2053"/>
      <c r="DX2" s="2053"/>
      <c r="DY2" s="2054"/>
      <c r="DZ2" s="2051">
        <v>41901</v>
      </c>
      <c r="EA2" s="2052"/>
      <c r="EB2" s="2053"/>
      <c r="EC2" s="2053"/>
      <c r="ED2" s="2053"/>
      <c r="EE2" s="2053"/>
      <c r="EF2" s="2053"/>
      <c r="EG2" s="2054"/>
      <c r="EH2" s="2051"/>
      <c r="EI2" s="2052"/>
      <c r="EJ2" s="2053"/>
      <c r="EK2" s="2053"/>
      <c r="EL2" s="2053"/>
      <c r="EM2" s="2053"/>
      <c r="EN2" s="2053"/>
      <c r="EO2" s="2054"/>
      <c r="EP2" s="2051"/>
      <c r="EQ2" s="2052"/>
      <c r="ER2" s="2053"/>
      <c r="ES2" s="2053"/>
      <c r="ET2" s="2053"/>
      <c r="EU2" s="2053"/>
      <c r="EV2" s="2053"/>
      <c r="EW2" s="2054"/>
      <c r="EX2" s="2051"/>
      <c r="EY2" s="2052"/>
      <c r="EZ2" s="2053"/>
      <c r="FA2" s="2053"/>
      <c r="FB2" s="2053"/>
      <c r="FC2" s="2053"/>
      <c r="FD2" s="2053"/>
      <c r="FE2" s="2054"/>
      <c r="FF2" s="2044">
        <v>41000</v>
      </c>
      <c r="FG2" s="2015"/>
      <c r="FH2" s="2056"/>
      <c r="FI2" s="2056"/>
      <c r="FJ2" s="2056"/>
      <c r="FK2" s="2056"/>
      <c r="FL2" s="2056"/>
      <c r="FM2" s="2057"/>
      <c r="FN2" s="2044"/>
      <c r="FO2" s="2015"/>
      <c r="FP2" s="2056"/>
      <c r="FQ2" s="2056"/>
      <c r="FR2" s="2056"/>
      <c r="FS2" s="2056"/>
      <c r="FT2" s="2056"/>
      <c r="FU2" s="2057"/>
      <c r="FV2" s="2044">
        <v>42000</v>
      </c>
      <c r="FW2" s="2015"/>
      <c r="FX2" s="2056"/>
      <c r="FY2" s="2056"/>
      <c r="FZ2" s="2056"/>
      <c r="GA2" s="2056"/>
      <c r="GB2" s="2056"/>
      <c r="GC2" s="2057"/>
      <c r="GD2" s="2044">
        <v>43000</v>
      </c>
      <c r="GE2" s="2015"/>
      <c r="GF2" s="2056"/>
      <c r="GG2" s="2056"/>
      <c r="GH2" s="2056"/>
      <c r="GI2" s="2056"/>
      <c r="GJ2" s="2056"/>
      <c r="GK2" s="2057"/>
      <c r="GL2" s="2044">
        <v>44000</v>
      </c>
      <c r="GM2" s="2015"/>
      <c r="GN2" s="2056"/>
      <c r="GO2" s="2056"/>
      <c r="GP2" s="2056"/>
      <c r="GQ2" s="2056"/>
      <c r="GR2" s="2056"/>
      <c r="GS2" s="2057"/>
      <c r="GT2" s="2044">
        <v>40000</v>
      </c>
      <c r="GU2" s="2015"/>
      <c r="GV2" s="2060"/>
      <c r="GW2" s="2060"/>
      <c r="GX2" s="2060"/>
      <c r="GY2" s="2060"/>
      <c r="GZ2" s="2060"/>
      <c r="HA2" s="2061"/>
    </row>
    <row r="3" spans="1:211" s="1347" customFormat="1" ht="39" customHeight="1" x14ac:dyDescent="0.2">
      <c r="A3" s="1345" t="s">
        <v>808</v>
      </c>
      <c r="B3" s="1962" t="s">
        <v>794</v>
      </c>
      <c r="C3" s="1963"/>
      <c r="D3" s="1963"/>
      <c r="E3" s="1963"/>
      <c r="F3" s="1963"/>
      <c r="G3" s="1963"/>
      <c r="H3" s="1963"/>
      <c r="I3" s="1964"/>
      <c r="J3" s="1962" t="s">
        <v>1635</v>
      </c>
      <c r="K3" s="1963"/>
      <c r="L3" s="1963" t="s">
        <v>1635</v>
      </c>
      <c r="M3" s="1963"/>
      <c r="N3" s="1963"/>
      <c r="O3" s="1963"/>
      <c r="P3" s="1963"/>
      <c r="Q3" s="1964"/>
      <c r="R3" s="1962" t="s">
        <v>940</v>
      </c>
      <c r="S3" s="1963"/>
      <c r="T3" s="1963" t="s">
        <v>940</v>
      </c>
      <c r="U3" s="1963"/>
      <c r="V3" s="1963"/>
      <c r="W3" s="1963"/>
      <c r="X3" s="1963"/>
      <c r="Y3" s="1964"/>
      <c r="Z3" s="1962" t="s">
        <v>941</v>
      </c>
      <c r="AA3" s="1963"/>
      <c r="AB3" s="1963" t="s">
        <v>941</v>
      </c>
      <c r="AC3" s="1963"/>
      <c r="AD3" s="1963"/>
      <c r="AE3" s="1963"/>
      <c r="AF3" s="1963"/>
      <c r="AG3" s="1964"/>
      <c r="AH3" s="1962" t="s">
        <v>909</v>
      </c>
      <c r="AI3" s="1963"/>
      <c r="AJ3" s="1963" t="s">
        <v>909</v>
      </c>
      <c r="AK3" s="1963"/>
      <c r="AL3" s="1963"/>
      <c r="AM3" s="1963"/>
      <c r="AN3" s="1963"/>
      <c r="AO3" s="1964"/>
      <c r="AP3" s="1962" t="s">
        <v>796</v>
      </c>
      <c r="AQ3" s="1963"/>
      <c r="AR3" s="1963" t="s">
        <v>796</v>
      </c>
      <c r="AS3" s="1963"/>
      <c r="AT3" s="1963"/>
      <c r="AU3" s="1963"/>
      <c r="AV3" s="1963"/>
      <c r="AW3" s="1964"/>
      <c r="AX3" s="1962" t="s">
        <v>795</v>
      </c>
      <c r="AY3" s="1963"/>
      <c r="AZ3" s="1963" t="s">
        <v>795</v>
      </c>
      <c r="BA3" s="1963"/>
      <c r="BB3" s="1963"/>
      <c r="BC3" s="1963"/>
      <c r="BD3" s="1963"/>
      <c r="BE3" s="1964"/>
      <c r="BF3" s="1962" t="s">
        <v>937</v>
      </c>
      <c r="BG3" s="1963"/>
      <c r="BH3" s="1963" t="s">
        <v>937</v>
      </c>
      <c r="BI3" s="1963"/>
      <c r="BJ3" s="1963"/>
      <c r="BK3" s="1963"/>
      <c r="BL3" s="1963"/>
      <c r="BM3" s="1964"/>
      <c r="BN3" s="1962" t="s">
        <v>942</v>
      </c>
      <c r="BO3" s="1963"/>
      <c r="BP3" s="1963" t="s">
        <v>942</v>
      </c>
      <c r="BQ3" s="1963"/>
      <c r="BR3" s="1963"/>
      <c r="BS3" s="1963"/>
      <c r="BT3" s="1963"/>
      <c r="BU3" s="1964"/>
      <c r="BV3" s="1962" t="s">
        <v>943</v>
      </c>
      <c r="BW3" s="1963"/>
      <c r="BX3" s="1963" t="s">
        <v>943</v>
      </c>
      <c r="BY3" s="1963"/>
      <c r="BZ3" s="1963"/>
      <c r="CA3" s="1963"/>
      <c r="CB3" s="1963"/>
      <c r="CC3" s="1964"/>
      <c r="CD3" s="1962" t="s">
        <v>938</v>
      </c>
      <c r="CE3" s="1963"/>
      <c r="CF3" s="1963" t="s">
        <v>938</v>
      </c>
      <c r="CG3" s="1963"/>
      <c r="CH3" s="1963"/>
      <c r="CI3" s="1963"/>
      <c r="CJ3" s="1963"/>
      <c r="CK3" s="1964"/>
      <c r="CL3" s="1962" t="s">
        <v>797</v>
      </c>
      <c r="CM3" s="1963"/>
      <c r="CN3" s="1963" t="s">
        <v>797</v>
      </c>
      <c r="CO3" s="1963"/>
      <c r="CP3" s="1963"/>
      <c r="CQ3" s="1963"/>
      <c r="CR3" s="1963"/>
      <c r="CS3" s="1964"/>
      <c r="CT3" s="1962" t="s">
        <v>798</v>
      </c>
      <c r="CU3" s="1963"/>
      <c r="CV3" s="1963" t="s">
        <v>798</v>
      </c>
      <c r="CW3" s="1963"/>
      <c r="CX3" s="1963"/>
      <c r="CY3" s="1963"/>
      <c r="CZ3" s="1963"/>
      <c r="DA3" s="1964"/>
      <c r="DB3" s="1962" t="s">
        <v>799</v>
      </c>
      <c r="DC3" s="1963"/>
      <c r="DD3" s="1963" t="s">
        <v>799</v>
      </c>
      <c r="DE3" s="1963"/>
      <c r="DF3" s="1963"/>
      <c r="DG3" s="1963"/>
      <c r="DH3" s="1963"/>
      <c r="DI3" s="1964"/>
      <c r="DJ3" s="1962" t="s">
        <v>1093</v>
      </c>
      <c r="DK3" s="1963"/>
      <c r="DL3" s="1963" t="s">
        <v>1093</v>
      </c>
      <c r="DM3" s="1963"/>
      <c r="DN3" s="1963"/>
      <c r="DO3" s="1963"/>
      <c r="DP3" s="1963"/>
      <c r="DQ3" s="1964"/>
      <c r="DR3" s="1962" t="s">
        <v>800</v>
      </c>
      <c r="DS3" s="1963"/>
      <c r="DT3" s="1963" t="s">
        <v>800</v>
      </c>
      <c r="DU3" s="1963"/>
      <c r="DV3" s="1963"/>
      <c r="DW3" s="1963"/>
      <c r="DX3" s="1963"/>
      <c r="DY3" s="1964"/>
      <c r="DZ3" s="1962" t="s">
        <v>944</v>
      </c>
      <c r="EA3" s="1963"/>
      <c r="EB3" s="1963" t="s">
        <v>944</v>
      </c>
      <c r="EC3" s="1963"/>
      <c r="ED3" s="1963"/>
      <c r="EE3" s="1963"/>
      <c r="EF3" s="1963"/>
      <c r="EG3" s="1964"/>
      <c r="EH3" s="1962"/>
      <c r="EI3" s="1963"/>
      <c r="EJ3" s="1963"/>
      <c r="EK3" s="1963"/>
      <c r="EL3" s="1963"/>
      <c r="EM3" s="1963"/>
      <c r="EN3" s="1963"/>
      <c r="EO3" s="1964"/>
      <c r="EP3" s="1962"/>
      <c r="EQ3" s="1963"/>
      <c r="ER3" s="1963"/>
      <c r="ES3" s="1963"/>
      <c r="ET3" s="1963"/>
      <c r="EU3" s="1963"/>
      <c r="EV3" s="1963"/>
      <c r="EW3" s="1964"/>
      <c r="EX3" s="1962"/>
      <c r="EY3" s="1963"/>
      <c r="EZ3" s="1963"/>
      <c r="FA3" s="1963"/>
      <c r="FB3" s="1963"/>
      <c r="FC3" s="1963"/>
      <c r="FD3" s="1963"/>
      <c r="FE3" s="1964"/>
      <c r="FF3" s="1962" t="s">
        <v>793</v>
      </c>
      <c r="FG3" s="1963"/>
      <c r="FH3" s="1963" t="s">
        <v>793</v>
      </c>
      <c r="FI3" s="1963"/>
      <c r="FJ3" s="1963"/>
      <c r="FK3" s="1963"/>
      <c r="FL3" s="1963"/>
      <c r="FM3" s="1964"/>
      <c r="FN3" s="1962"/>
      <c r="FO3" s="1963"/>
      <c r="FP3" s="1963"/>
      <c r="FQ3" s="1963"/>
      <c r="FR3" s="1963"/>
      <c r="FS3" s="1963"/>
      <c r="FT3" s="1963"/>
      <c r="FU3" s="1964"/>
      <c r="FV3" s="1962" t="s">
        <v>792</v>
      </c>
      <c r="FW3" s="1963"/>
      <c r="FX3" s="1963" t="s">
        <v>792</v>
      </c>
      <c r="FY3" s="1963"/>
      <c r="FZ3" s="1963"/>
      <c r="GA3" s="1963"/>
      <c r="GB3" s="1963"/>
      <c r="GC3" s="1964"/>
      <c r="GD3" s="1962" t="s">
        <v>791</v>
      </c>
      <c r="GE3" s="1963"/>
      <c r="GF3" s="1963" t="s">
        <v>791</v>
      </c>
      <c r="GG3" s="1963"/>
      <c r="GH3" s="1963"/>
      <c r="GI3" s="1963"/>
      <c r="GJ3" s="1963"/>
      <c r="GK3" s="1964"/>
      <c r="GL3" s="1962" t="s">
        <v>1255</v>
      </c>
      <c r="GM3" s="1963"/>
      <c r="GN3" s="1963" t="s">
        <v>1255</v>
      </c>
      <c r="GO3" s="1963"/>
      <c r="GP3" s="1963"/>
      <c r="GQ3" s="1963"/>
      <c r="GR3" s="1963"/>
      <c r="GS3" s="1964"/>
      <c r="GT3" s="1962" t="s">
        <v>336</v>
      </c>
      <c r="GU3" s="1963"/>
      <c r="GV3" s="1963" t="s">
        <v>336</v>
      </c>
      <c r="GW3" s="1963"/>
      <c r="GX3" s="1963"/>
      <c r="GY3" s="1963"/>
      <c r="GZ3" s="1963"/>
      <c r="HA3" s="1964"/>
      <c r="HB3" s="1346"/>
      <c r="HC3" s="1346"/>
    </row>
    <row r="4" spans="1:211" s="1280" customFormat="1" ht="1.5" hidden="1" customHeight="1" x14ac:dyDescent="0.25">
      <c r="A4" s="1284" t="s">
        <v>789</v>
      </c>
      <c r="B4" s="1348"/>
      <c r="C4" s="1349"/>
      <c r="D4" s="2055"/>
      <c r="E4" s="2055"/>
      <c r="F4" s="2055"/>
      <c r="G4" s="1350"/>
      <c r="H4" s="1350"/>
      <c r="I4" s="1351"/>
      <c r="J4" s="1324"/>
      <c r="K4" s="1350"/>
      <c r="L4" s="2055"/>
      <c r="M4" s="2055"/>
      <c r="N4" s="2055"/>
      <c r="O4" s="1350"/>
      <c r="P4" s="1350"/>
      <c r="Q4" s="1351"/>
      <c r="R4" s="1324"/>
      <c r="S4" s="1325"/>
      <c r="T4" s="2055"/>
      <c r="U4" s="2055"/>
      <c r="V4" s="2055"/>
      <c r="W4" s="1350"/>
      <c r="X4" s="1350"/>
      <c r="Y4" s="1351"/>
      <c r="Z4" s="1324"/>
      <c r="AA4" s="1325"/>
      <c r="AB4" s="2055"/>
      <c r="AC4" s="2055"/>
      <c r="AD4" s="2055"/>
      <c r="AE4" s="1350"/>
      <c r="AF4" s="1350"/>
      <c r="AG4" s="1351"/>
      <c r="AH4" s="1324"/>
      <c r="AI4" s="1350"/>
      <c r="AJ4" s="2055"/>
      <c r="AK4" s="2055"/>
      <c r="AL4" s="2055"/>
      <c r="AM4" s="1350"/>
      <c r="AN4" s="1350"/>
      <c r="AO4" s="1351"/>
      <c r="AP4" s="1324"/>
      <c r="AQ4" s="1325"/>
      <c r="AR4" s="2055"/>
      <c r="AS4" s="2055"/>
      <c r="AT4" s="2055"/>
      <c r="AU4" s="1350"/>
      <c r="AV4" s="1350"/>
      <c r="AW4" s="1351"/>
      <c r="AX4" s="1324"/>
      <c r="AY4" s="1325"/>
      <c r="AZ4" s="2055"/>
      <c r="BA4" s="2055"/>
      <c r="BB4" s="2055"/>
      <c r="BC4" s="1350"/>
      <c r="BD4" s="1350"/>
      <c r="BE4" s="1351"/>
      <c r="BF4" s="1324"/>
      <c r="BG4" s="1325"/>
      <c r="BH4" s="2055"/>
      <c r="BI4" s="2055"/>
      <c r="BJ4" s="2055"/>
      <c r="BK4" s="1350"/>
      <c r="BL4" s="1350"/>
      <c r="BM4" s="1351"/>
      <c r="BN4" s="1324"/>
      <c r="BO4" s="1325"/>
      <c r="BP4" s="2055"/>
      <c r="BQ4" s="2055"/>
      <c r="BR4" s="2055"/>
      <c r="BS4" s="1350"/>
      <c r="BT4" s="1350"/>
      <c r="BU4" s="1351"/>
      <c r="BV4" s="1324"/>
      <c r="BW4" s="1325"/>
      <c r="BX4" s="2055"/>
      <c r="BY4" s="2055"/>
      <c r="BZ4" s="2055"/>
      <c r="CA4" s="1350"/>
      <c r="CB4" s="1350"/>
      <c r="CC4" s="1351"/>
      <c r="CD4" s="1324"/>
      <c r="CE4" s="1325"/>
      <c r="CF4" s="2055"/>
      <c r="CG4" s="2055"/>
      <c r="CH4" s="2055"/>
      <c r="CI4" s="1350"/>
      <c r="CJ4" s="1350"/>
      <c r="CK4" s="1351"/>
      <c r="CL4" s="1324"/>
      <c r="CM4" s="1325"/>
      <c r="CN4" s="2055"/>
      <c r="CO4" s="2055"/>
      <c r="CP4" s="2055"/>
      <c r="CQ4" s="1350"/>
      <c r="CR4" s="1350"/>
      <c r="CS4" s="1351"/>
      <c r="CT4" s="1324"/>
      <c r="CU4" s="1325"/>
      <c r="CV4" s="2055"/>
      <c r="CW4" s="2055"/>
      <c r="CX4" s="2055"/>
      <c r="CY4" s="1350"/>
      <c r="CZ4" s="1350"/>
      <c r="DA4" s="1351"/>
      <c r="DB4" s="1324"/>
      <c r="DC4" s="1325"/>
      <c r="DD4" s="2055"/>
      <c r="DE4" s="2055"/>
      <c r="DF4" s="2055"/>
      <c r="DG4" s="1350"/>
      <c r="DH4" s="1350"/>
      <c r="DI4" s="1351"/>
      <c r="DJ4" s="1324"/>
      <c r="DK4" s="1325"/>
      <c r="DL4" s="2055"/>
      <c r="DM4" s="2055"/>
      <c r="DN4" s="2055"/>
      <c r="DO4" s="1350"/>
      <c r="DP4" s="1350"/>
      <c r="DQ4" s="1351"/>
      <c r="DR4" s="1324"/>
      <c r="DS4" s="1325"/>
      <c r="DT4" s="2055"/>
      <c r="DU4" s="2055"/>
      <c r="DV4" s="2055"/>
      <c r="DW4" s="1350"/>
      <c r="DX4" s="1350"/>
      <c r="DY4" s="1351"/>
      <c r="DZ4" s="1324"/>
      <c r="EA4" s="1325"/>
      <c r="EB4" s="2055"/>
      <c r="EC4" s="2055"/>
      <c r="ED4" s="2055"/>
      <c r="EE4" s="1350"/>
      <c r="EF4" s="1350"/>
      <c r="EG4" s="1351"/>
      <c r="EH4" s="1324"/>
      <c r="EI4" s="1325"/>
      <c r="EJ4" s="2055"/>
      <c r="EK4" s="2055"/>
      <c r="EL4" s="2055"/>
      <c r="EM4" s="1350"/>
      <c r="EN4" s="1350"/>
      <c r="EO4" s="1351"/>
      <c r="EP4" s="1324"/>
      <c r="EQ4" s="1325"/>
      <c r="ER4" s="2055"/>
      <c r="ES4" s="2055"/>
      <c r="ET4" s="2055"/>
      <c r="EU4" s="1350"/>
      <c r="EV4" s="1350"/>
      <c r="EW4" s="1351"/>
      <c r="EX4" s="1324"/>
      <c r="EY4" s="1325"/>
      <c r="EZ4" s="2055"/>
      <c r="FA4" s="2055"/>
      <c r="FB4" s="2055"/>
      <c r="FC4" s="1350"/>
      <c r="FD4" s="1350"/>
      <c r="FE4" s="1351"/>
      <c r="FF4" s="1324"/>
      <c r="FG4" s="1325"/>
      <c r="FH4" s="2055"/>
      <c r="FI4" s="2055"/>
      <c r="FJ4" s="2055"/>
      <c r="FK4" s="1350"/>
      <c r="FL4" s="1350"/>
      <c r="FM4" s="1351"/>
      <c r="FN4" s="1324"/>
      <c r="FO4" s="1325"/>
      <c r="FP4" s="2055"/>
      <c r="FQ4" s="2055"/>
      <c r="FR4" s="2055"/>
      <c r="FS4" s="1350"/>
      <c r="FT4" s="1350"/>
      <c r="FU4" s="1351"/>
      <c r="FV4" s="1324"/>
      <c r="FW4" s="1325"/>
      <c r="FX4" s="2055"/>
      <c r="FY4" s="2055"/>
      <c r="FZ4" s="2055"/>
      <c r="GA4" s="1350"/>
      <c r="GB4" s="1350"/>
      <c r="GC4" s="1351"/>
      <c r="GD4" s="1324"/>
      <c r="GE4" s="1325"/>
      <c r="GF4" s="2055"/>
      <c r="GG4" s="2055"/>
      <c r="GH4" s="2055"/>
      <c r="GI4" s="1350"/>
      <c r="GJ4" s="1350"/>
      <c r="GK4" s="1351"/>
      <c r="GL4" s="1324"/>
      <c r="GM4" s="1325"/>
      <c r="GN4" s="2055"/>
      <c r="GO4" s="2055"/>
      <c r="GP4" s="2055"/>
      <c r="GQ4" s="1350"/>
      <c r="GR4" s="1350"/>
      <c r="GS4" s="1351"/>
      <c r="GT4" s="1352"/>
      <c r="GU4" s="1353"/>
      <c r="GV4" s="2059"/>
      <c r="GW4" s="2059"/>
      <c r="GX4" s="2059"/>
      <c r="GY4" s="1354"/>
      <c r="GZ4" s="1354"/>
      <c r="HA4" s="1355"/>
      <c r="HB4" s="1298"/>
      <c r="HC4" s="1298"/>
    </row>
    <row r="5" spans="1:211" s="1280" customFormat="1" ht="1.5" hidden="1" customHeight="1" thickBot="1" x14ac:dyDescent="0.3">
      <c r="A5" s="1287" t="s">
        <v>90</v>
      </c>
      <c r="B5" s="1288"/>
      <c r="C5" s="1289"/>
      <c r="D5" s="1303"/>
      <c r="E5" s="1290" t="s">
        <v>91</v>
      </c>
      <c r="F5" s="1304"/>
      <c r="G5" s="1290"/>
      <c r="H5" s="1290"/>
      <c r="I5" s="1291"/>
      <c r="J5" s="1292"/>
      <c r="K5" s="1290"/>
      <c r="L5" s="1303"/>
      <c r="M5" s="1290" t="s">
        <v>91</v>
      </c>
      <c r="N5" s="1304"/>
      <c r="O5" s="1290"/>
      <c r="P5" s="1290"/>
      <c r="Q5" s="1291"/>
      <c r="R5" s="1292"/>
      <c r="S5" s="1290"/>
      <c r="T5" s="1303"/>
      <c r="U5" s="1290" t="s">
        <v>91</v>
      </c>
      <c r="V5" s="1304"/>
      <c r="W5" s="1290"/>
      <c r="X5" s="1290"/>
      <c r="Y5" s="1291"/>
      <c r="Z5" s="1292"/>
      <c r="AA5" s="1290"/>
      <c r="AB5" s="1303"/>
      <c r="AC5" s="1290" t="s">
        <v>91</v>
      </c>
      <c r="AD5" s="1304"/>
      <c r="AE5" s="1290"/>
      <c r="AF5" s="1290"/>
      <c r="AG5" s="1291"/>
      <c r="AH5" s="1292"/>
      <c r="AI5" s="1290"/>
      <c r="AJ5" s="1303"/>
      <c r="AK5" s="1290" t="s">
        <v>319</v>
      </c>
      <c r="AL5" s="1304"/>
      <c r="AM5" s="1290"/>
      <c r="AN5" s="1290"/>
      <c r="AO5" s="1291"/>
      <c r="AP5" s="1292"/>
      <c r="AQ5" s="1290"/>
      <c r="AR5" s="1303"/>
      <c r="AS5" s="1290" t="s">
        <v>319</v>
      </c>
      <c r="AT5" s="1304"/>
      <c r="AU5" s="1290"/>
      <c r="AV5" s="1290"/>
      <c r="AW5" s="1291"/>
      <c r="AX5" s="1292"/>
      <c r="AY5" s="1290"/>
      <c r="AZ5" s="1303"/>
      <c r="BA5" s="1290" t="s">
        <v>319</v>
      </c>
      <c r="BB5" s="1304"/>
      <c r="BC5" s="1290"/>
      <c r="BD5" s="1290"/>
      <c r="BE5" s="1291"/>
      <c r="BF5" s="1292"/>
      <c r="BG5" s="1290"/>
      <c r="BH5" s="1303"/>
      <c r="BI5" s="1290" t="s">
        <v>319</v>
      </c>
      <c r="BJ5" s="1304"/>
      <c r="BK5" s="1290"/>
      <c r="BL5" s="1290"/>
      <c r="BM5" s="1291"/>
      <c r="BN5" s="1292"/>
      <c r="BO5" s="1290"/>
      <c r="BP5" s="1303"/>
      <c r="BQ5" s="1290" t="s">
        <v>319</v>
      </c>
      <c r="BR5" s="1304"/>
      <c r="BS5" s="1290"/>
      <c r="BT5" s="1290"/>
      <c r="BU5" s="1291"/>
      <c r="BV5" s="1292"/>
      <c r="BW5" s="1290"/>
      <c r="BX5" s="1303"/>
      <c r="BY5" s="1290" t="s">
        <v>319</v>
      </c>
      <c r="BZ5" s="1304"/>
      <c r="CA5" s="1290"/>
      <c r="CB5" s="1290"/>
      <c r="CC5" s="1291"/>
      <c r="CD5" s="1292"/>
      <c r="CE5" s="1290"/>
      <c r="CF5" s="1303"/>
      <c r="CG5" s="1290" t="s">
        <v>319</v>
      </c>
      <c r="CH5" s="1304"/>
      <c r="CI5" s="1290"/>
      <c r="CJ5" s="1290"/>
      <c r="CK5" s="1291"/>
      <c r="CL5" s="1292"/>
      <c r="CM5" s="1290"/>
      <c r="CN5" s="1303"/>
      <c r="CO5" s="1290" t="s">
        <v>319</v>
      </c>
      <c r="CP5" s="1304"/>
      <c r="CQ5" s="1290"/>
      <c r="CR5" s="1290"/>
      <c r="CS5" s="1291"/>
      <c r="CT5" s="1292"/>
      <c r="CU5" s="1290"/>
      <c r="CV5" s="1303"/>
      <c r="CW5" s="1290" t="s">
        <v>319</v>
      </c>
      <c r="CX5" s="1304"/>
      <c r="CY5" s="1290"/>
      <c r="CZ5" s="1290"/>
      <c r="DA5" s="1291"/>
      <c r="DB5" s="1292"/>
      <c r="DC5" s="1290"/>
      <c r="DD5" s="1303"/>
      <c r="DE5" s="1290" t="s">
        <v>319</v>
      </c>
      <c r="DF5" s="1304"/>
      <c r="DG5" s="1290"/>
      <c r="DH5" s="1290"/>
      <c r="DI5" s="1291"/>
      <c r="DJ5" s="1292"/>
      <c r="DK5" s="1290"/>
      <c r="DL5" s="1303"/>
      <c r="DM5" s="1290" t="s">
        <v>319</v>
      </c>
      <c r="DN5" s="1304"/>
      <c r="DO5" s="1290"/>
      <c r="DP5" s="1290"/>
      <c r="DQ5" s="1291"/>
      <c r="DR5" s="1292"/>
      <c r="DS5" s="1290"/>
      <c r="DT5" s="1303"/>
      <c r="DU5" s="1290" t="s">
        <v>319</v>
      </c>
      <c r="DV5" s="1304"/>
      <c r="DW5" s="1290"/>
      <c r="DX5" s="1290"/>
      <c r="DY5" s="1291"/>
      <c r="DZ5" s="1292"/>
      <c r="EA5" s="1290"/>
      <c r="EB5" s="1303"/>
      <c r="EC5" s="1290" t="s">
        <v>319</v>
      </c>
      <c r="ED5" s="1304"/>
      <c r="EE5" s="1290"/>
      <c r="EF5" s="1290"/>
      <c r="EG5" s="1291"/>
      <c r="EH5" s="1292"/>
      <c r="EI5" s="1290"/>
      <c r="EJ5" s="1303"/>
      <c r="EK5" s="1290" t="s">
        <v>319</v>
      </c>
      <c r="EL5" s="1304"/>
      <c r="EM5" s="1290"/>
      <c r="EN5" s="1290"/>
      <c r="EO5" s="1291"/>
      <c r="EP5" s="1292"/>
      <c r="EQ5" s="1290"/>
      <c r="ER5" s="1303"/>
      <c r="ES5" s="1290" t="s">
        <v>319</v>
      </c>
      <c r="ET5" s="1304"/>
      <c r="EU5" s="1290"/>
      <c r="EV5" s="1290"/>
      <c r="EW5" s="1291"/>
      <c r="EX5" s="1292"/>
      <c r="EY5" s="1290"/>
      <c r="EZ5" s="1303"/>
      <c r="FA5" s="1290" t="s">
        <v>319</v>
      </c>
      <c r="FB5" s="1304"/>
      <c r="FC5" s="1290"/>
      <c r="FD5" s="1290"/>
      <c r="FE5" s="1291"/>
      <c r="FF5" s="1292"/>
      <c r="FG5" s="1290"/>
      <c r="FH5" s="1303"/>
      <c r="FI5" s="1290" t="s">
        <v>319</v>
      </c>
      <c r="FJ5" s="1304"/>
      <c r="FK5" s="1290"/>
      <c r="FL5" s="1290"/>
      <c r="FM5" s="1291"/>
      <c r="FN5" s="1292"/>
      <c r="FO5" s="1290"/>
      <c r="FP5" s="1303"/>
      <c r="FQ5" s="1290" t="s">
        <v>319</v>
      </c>
      <c r="FR5" s="1304"/>
      <c r="FS5" s="1290"/>
      <c r="FT5" s="1290"/>
      <c r="FU5" s="1291"/>
      <c r="FV5" s="1292"/>
      <c r="FW5" s="1290"/>
      <c r="FX5" s="1303"/>
      <c r="FY5" s="1290" t="s">
        <v>319</v>
      </c>
      <c r="FZ5" s="1304"/>
      <c r="GA5" s="1290"/>
      <c r="GB5" s="1290"/>
      <c r="GC5" s="1291"/>
      <c r="GD5" s="1292"/>
      <c r="GE5" s="1290"/>
      <c r="GF5" s="1303"/>
      <c r="GG5" s="1290" t="s">
        <v>319</v>
      </c>
      <c r="GH5" s="1304"/>
      <c r="GI5" s="1290"/>
      <c r="GJ5" s="1290"/>
      <c r="GK5" s="1291"/>
      <c r="GL5" s="1292"/>
      <c r="GM5" s="1290"/>
      <c r="GN5" s="1303"/>
      <c r="GO5" s="1290" t="s">
        <v>319</v>
      </c>
      <c r="GP5" s="1304"/>
      <c r="GQ5" s="1290"/>
      <c r="GR5" s="1290"/>
      <c r="GS5" s="1291"/>
      <c r="GT5" s="1293"/>
      <c r="GU5" s="1294"/>
      <c r="GV5" s="1305">
        <v>19</v>
      </c>
      <c r="GW5" s="1294"/>
      <c r="GX5" s="1306"/>
      <c r="GY5" s="1294"/>
      <c r="GZ5" s="1294"/>
      <c r="HA5" s="1295"/>
      <c r="HB5" s="1298"/>
      <c r="HC5" s="1298"/>
    </row>
    <row r="6" spans="1:211" s="1301" customFormat="1" ht="60" customHeight="1" thickBot="1" x14ac:dyDescent="0.3">
      <c r="A6" s="1284" t="s">
        <v>92</v>
      </c>
      <c r="B6" s="1299" t="s">
        <v>767</v>
      </c>
      <c r="C6" s="1299" t="s">
        <v>1186</v>
      </c>
      <c r="D6" s="1299" t="s">
        <v>1284</v>
      </c>
      <c r="E6" s="1299" t="s">
        <v>766</v>
      </c>
      <c r="F6" s="1299" t="s">
        <v>1300</v>
      </c>
      <c r="G6" s="1299" t="s">
        <v>750</v>
      </c>
      <c r="H6" s="1299" t="s">
        <v>687</v>
      </c>
      <c r="I6" s="1299" t="s">
        <v>774</v>
      </c>
      <c r="J6" s="1299" t="s">
        <v>767</v>
      </c>
      <c r="K6" s="1299" t="s">
        <v>1186</v>
      </c>
      <c r="L6" s="1299" t="s">
        <v>1284</v>
      </c>
      <c r="M6" s="1299" t="s">
        <v>766</v>
      </c>
      <c r="N6" s="1299" t="s">
        <v>1300</v>
      </c>
      <c r="O6" s="1299" t="s">
        <v>750</v>
      </c>
      <c r="P6" s="1299" t="s">
        <v>687</v>
      </c>
      <c r="Q6" s="1299" t="s">
        <v>774</v>
      </c>
      <c r="R6" s="1299" t="s">
        <v>767</v>
      </c>
      <c r="S6" s="1299" t="s">
        <v>1186</v>
      </c>
      <c r="T6" s="1299" t="s">
        <v>1284</v>
      </c>
      <c r="U6" s="1299" t="s">
        <v>766</v>
      </c>
      <c r="V6" s="1299" t="s">
        <v>1300</v>
      </c>
      <c r="W6" s="1299" t="s">
        <v>750</v>
      </c>
      <c r="X6" s="1299" t="s">
        <v>687</v>
      </c>
      <c r="Y6" s="1299" t="s">
        <v>774</v>
      </c>
      <c r="Z6" s="1299" t="s">
        <v>767</v>
      </c>
      <c r="AA6" s="1299" t="s">
        <v>1186</v>
      </c>
      <c r="AB6" s="1299" t="s">
        <v>1284</v>
      </c>
      <c r="AC6" s="1299" t="s">
        <v>766</v>
      </c>
      <c r="AD6" s="1299" t="s">
        <v>1300</v>
      </c>
      <c r="AE6" s="1299" t="s">
        <v>750</v>
      </c>
      <c r="AF6" s="1299" t="s">
        <v>687</v>
      </c>
      <c r="AG6" s="1299" t="s">
        <v>774</v>
      </c>
      <c r="AH6" s="1299" t="s">
        <v>767</v>
      </c>
      <c r="AI6" s="1299" t="s">
        <v>1186</v>
      </c>
      <c r="AJ6" s="1299" t="s">
        <v>1284</v>
      </c>
      <c r="AK6" s="1299" t="s">
        <v>766</v>
      </c>
      <c r="AL6" s="1299" t="s">
        <v>1300</v>
      </c>
      <c r="AM6" s="1299" t="s">
        <v>750</v>
      </c>
      <c r="AN6" s="1299" t="s">
        <v>687</v>
      </c>
      <c r="AO6" s="1299" t="s">
        <v>774</v>
      </c>
      <c r="AP6" s="1299" t="s">
        <v>767</v>
      </c>
      <c r="AQ6" s="1299" t="s">
        <v>1186</v>
      </c>
      <c r="AR6" s="1299" t="s">
        <v>1284</v>
      </c>
      <c r="AS6" s="1299" t="s">
        <v>766</v>
      </c>
      <c r="AT6" s="1299" t="s">
        <v>1300</v>
      </c>
      <c r="AU6" s="1299" t="s">
        <v>750</v>
      </c>
      <c r="AV6" s="1299" t="s">
        <v>687</v>
      </c>
      <c r="AW6" s="1299" t="s">
        <v>774</v>
      </c>
      <c r="AX6" s="1299" t="s">
        <v>767</v>
      </c>
      <c r="AY6" s="1299" t="s">
        <v>1186</v>
      </c>
      <c r="AZ6" s="1299" t="s">
        <v>1284</v>
      </c>
      <c r="BA6" s="1299" t="s">
        <v>766</v>
      </c>
      <c r="BB6" s="1299" t="s">
        <v>1300</v>
      </c>
      <c r="BC6" s="1299" t="s">
        <v>750</v>
      </c>
      <c r="BD6" s="1299" t="s">
        <v>687</v>
      </c>
      <c r="BE6" s="1299" t="s">
        <v>774</v>
      </c>
      <c r="BF6" s="1299" t="s">
        <v>767</v>
      </c>
      <c r="BG6" s="1299" t="s">
        <v>1186</v>
      </c>
      <c r="BH6" s="1299" t="s">
        <v>1284</v>
      </c>
      <c r="BI6" s="1299" t="s">
        <v>766</v>
      </c>
      <c r="BJ6" s="1299" t="s">
        <v>1300</v>
      </c>
      <c r="BK6" s="1299" t="s">
        <v>750</v>
      </c>
      <c r="BL6" s="1299" t="s">
        <v>687</v>
      </c>
      <c r="BM6" s="1299" t="s">
        <v>774</v>
      </c>
      <c r="BN6" s="1299" t="s">
        <v>767</v>
      </c>
      <c r="BO6" s="1299" t="s">
        <v>1186</v>
      </c>
      <c r="BP6" s="1299" t="s">
        <v>1284</v>
      </c>
      <c r="BQ6" s="1299" t="s">
        <v>766</v>
      </c>
      <c r="BR6" s="1299" t="s">
        <v>1300</v>
      </c>
      <c r="BS6" s="1299" t="s">
        <v>750</v>
      </c>
      <c r="BT6" s="1299" t="s">
        <v>687</v>
      </c>
      <c r="BU6" s="1299" t="s">
        <v>774</v>
      </c>
      <c r="BV6" s="1299" t="s">
        <v>767</v>
      </c>
      <c r="BW6" s="1299" t="s">
        <v>1186</v>
      </c>
      <c r="BX6" s="1299" t="s">
        <v>1284</v>
      </c>
      <c r="BY6" s="1299" t="s">
        <v>766</v>
      </c>
      <c r="BZ6" s="1299" t="s">
        <v>1300</v>
      </c>
      <c r="CA6" s="1299" t="s">
        <v>750</v>
      </c>
      <c r="CB6" s="1299" t="s">
        <v>687</v>
      </c>
      <c r="CC6" s="1299" t="s">
        <v>774</v>
      </c>
      <c r="CD6" s="1299" t="s">
        <v>767</v>
      </c>
      <c r="CE6" s="1299" t="s">
        <v>1186</v>
      </c>
      <c r="CF6" s="1299" t="s">
        <v>1284</v>
      </c>
      <c r="CG6" s="1299" t="s">
        <v>766</v>
      </c>
      <c r="CH6" s="1299" t="s">
        <v>1300</v>
      </c>
      <c r="CI6" s="1299" t="s">
        <v>750</v>
      </c>
      <c r="CJ6" s="1299" t="s">
        <v>687</v>
      </c>
      <c r="CK6" s="1299" t="s">
        <v>774</v>
      </c>
      <c r="CL6" s="1299" t="s">
        <v>767</v>
      </c>
      <c r="CM6" s="1299" t="s">
        <v>1186</v>
      </c>
      <c r="CN6" s="1299" t="s">
        <v>1284</v>
      </c>
      <c r="CO6" s="1299" t="s">
        <v>766</v>
      </c>
      <c r="CP6" s="1299" t="s">
        <v>1300</v>
      </c>
      <c r="CQ6" s="1299" t="s">
        <v>750</v>
      </c>
      <c r="CR6" s="1299" t="s">
        <v>687</v>
      </c>
      <c r="CS6" s="1299" t="s">
        <v>774</v>
      </c>
      <c r="CT6" s="1299" t="s">
        <v>767</v>
      </c>
      <c r="CU6" s="1299" t="s">
        <v>1186</v>
      </c>
      <c r="CV6" s="1299" t="s">
        <v>1284</v>
      </c>
      <c r="CW6" s="1299" t="s">
        <v>766</v>
      </c>
      <c r="CX6" s="1299" t="s">
        <v>1300</v>
      </c>
      <c r="CY6" s="1299" t="s">
        <v>750</v>
      </c>
      <c r="CZ6" s="1299" t="s">
        <v>687</v>
      </c>
      <c r="DA6" s="1299" t="s">
        <v>774</v>
      </c>
      <c r="DB6" s="1299" t="s">
        <v>767</v>
      </c>
      <c r="DC6" s="1299" t="s">
        <v>1186</v>
      </c>
      <c r="DD6" s="1299" t="s">
        <v>1284</v>
      </c>
      <c r="DE6" s="1299" t="s">
        <v>766</v>
      </c>
      <c r="DF6" s="1299" t="s">
        <v>1300</v>
      </c>
      <c r="DG6" s="1299" t="s">
        <v>750</v>
      </c>
      <c r="DH6" s="1299" t="s">
        <v>687</v>
      </c>
      <c r="DI6" s="1299" t="s">
        <v>774</v>
      </c>
      <c r="DJ6" s="1299" t="s">
        <v>767</v>
      </c>
      <c r="DK6" s="1299" t="s">
        <v>1186</v>
      </c>
      <c r="DL6" s="1299" t="s">
        <v>1284</v>
      </c>
      <c r="DM6" s="1299" t="s">
        <v>766</v>
      </c>
      <c r="DN6" s="1299" t="s">
        <v>1300</v>
      </c>
      <c r="DO6" s="1299" t="s">
        <v>750</v>
      </c>
      <c r="DP6" s="1299" t="s">
        <v>687</v>
      </c>
      <c r="DQ6" s="1299" t="s">
        <v>774</v>
      </c>
      <c r="DR6" s="1299" t="s">
        <v>767</v>
      </c>
      <c r="DS6" s="1299" t="s">
        <v>1186</v>
      </c>
      <c r="DT6" s="1299" t="s">
        <v>1284</v>
      </c>
      <c r="DU6" s="1299" t="s">
        <v>766</v>
      </c>
      <c r="DV6" s="1299" t="s">
        <v>1300</v>
      </c>
      <c r="DW6" s="1299" t="s">
        <v>750</v>
      </c>
      <c r="DX6" s="1299" t="s">
        <v>687</v>
      </c>
      <c r="DY6" s="1299" t="s">
        <v>774</v>
      </c>
      <c r="DZ6" s="1299" t="s">
        <v>767</v>
      </c>
      <c r="EA6" s="1299" t="s">
        <v>1186</v>
      </c>
      <c r="EB6" s="1299" t="s">
        <v>1284</v>
      </c>
      <c r="EC6" s="1299" t="s">
        <v>766</v>
      </c>
      <c r="ED6" s="1299" t="s">
        <v>1300</v>
      </c>
      <c r="EE6" s="1299" t="s">
        <v>750</v>
      </c>
      <c r="EF6" s="1299" t="s">
        <v>687</v>
      </c>
      <c r="EG6" s="1299" t="s">
        <v>774</v>
      </c>
      <c r="EH6" s="1299" t="s">
        <v>768</v>
      </c>
      <c r="EI6" s="1299" t="s">
        <v>767</v>
      </c>
      <c r="EJ6" s="1299" t="s">
        <v>769</v>
      </c>
      <c r="EK6" s="1299" t="s">
        <v>766</v>
      </c>
      <c r="EL6" s="1299" t="s">
        <v>770</v>
      </c>
      <c r="EM6" s="1299" t="s">
        <v>750</v>
      </c>
      <c r="EN6" s="1299" t="s">
        <v>687</v>
      </c>
      <c r="EO6" s="1299" t="s">
        <v>774</v>
      </c>
      <c r="EP6" s="1299" t="s">
        <v>768</v>
      </c>
      <c r="EQ6" s="1299" t="s">
        <v>767</v>
      </c>
      <c r="ER6" s="1299" t="s">
        <v>769</v>
      </c>
      <c r="ES6" s="1299" t="s">
        <v>766</v>
      </c>
      <c r="ET6" s="1299" t="s">
        <v>770</v>
      </c>
      <c r="EU6" s="1299" t="s">
        <v>750</v>
      </c>
      <c r="EV6" s="1299" t="s">
        <v>687</v>
      </c>
      <c r="EW6" s="1299" t="s">
        <v>774</v>
      </c>
      <c r="EX6" s="1299" t="s">
        <v>768</v>
      </c>
      <c r="EY6" s="1299" t="s">
        <v>767</v>
      </c>
      <c r="EZ6" s="1299" t="s">
        <v>769</v>
      </c>
      <c r="FA6" s="1299" t="s">
        <v>766</v>
      </c>
      <c r="FB6" s="1299" t="s">
        <v>770</v>
      </c>
      <c r="FC6" s="1299" t="s">
        <v>750</v>
      </c>
      <c r="FD6" s="1299" t="s">
        <v>687</v>
      </c>
      <c r="FE6" s="1299" t="s">
        <v>774</v>
      </c>
      <c r="FF6" s="1299" t="s">
        <v>767</v>
      </c>
      <c r="FG6" s="1299" t="s">
        <v>1186</v>
      </c>
      <c r="FH6" s="1299" t="s">
        <v>1284</v>
      </c>
      <c r="FI6" s="1299" t="s">
        <v>766</v>
      </c>
      <c r="FJ6" s="1299" t="s">
        <v>1300</v>
      </c>
      <c r="FK6" s="1299" t="s">
        <v>750</v>
      </c>
      <c r="FL6" s="1299" t="s">
        <v>687</v>
      </c>
      <c r="FM6" s="1299" t="s">
        <v>774</v>
      </c>
      <c r="FN6" s="1299" t="s">
        <v>768</v>
      </c>
      <c r="FO6" s="1299" t="s">
        <v>767</v>
      </c>
      <c r="FP6" s="1299" t="s">
        <v>769</v>
      </c>
      <c r="FQ6" s="1299" t="s">
        <v>766</v>
      </c>
      <c r="FR6" s="1299" t="s">
        <v>770</v>
      </c>
      <c r="FS6" s="1299" t="s">
        <v>750</v>
      </c>
      <c r="FT6" s="1299" t="s">
        <v>687</v>
      </c>
      <c r="FU6" s="1299" t="s">
        <v>774</v>
      </c>
      <c r="FV6" s="1299" t="s">
        <v>767</v>
      </c>
      <c r="FW6" s="1299" t="s">
        <v>1186</v>
      </c>
      <c r="FX6" s="1299" t="s">
        <v>1284</v>
      </c>
      <c r="FY6" s="1299" t="s">
        <v>766</v>
      </c>
      <c r="FZ6" s="1299" t="s">
        <v>1300</v>
      </c>
      <c r="GA6" s="1299" t="s">
        <v>750</v>
      </c>
      <c r="GB6" s="1299" t="s">
        <v>687</v>
      </c>
      <c r="GC6" s="1299" t="s">
        <v>774</v>
      </c>
      <c r="GD6" s="1299" t="s">
        <v>767</v>
      </c>
      <c r="GE6" s="1299" t="s">
        <v>1186</v>
      </c>
      <c r="GF6" s="1299" t="s">
        <v>1284</v>
      </c>
      <c r="GG6" s="1299" t="s">
        <v>766</v>
      </c>
      <c r="GH6" s="1299" t="s">
        <v>1300</v>
      </c>
      <c r="GI6" s="1299" t="s">
        <v>750</v>
      </c>
      <c r="GJ6" s="1299" t="s">
        <v>687</v>
      </c>
      <c r="GK6" s="1299" t="s">
        <v>774</v>
      </c>
      <c r="GL6" s="1299" t="s">
        <v>767</v>
      </c>
      <c r="GM6" s="1299" t="s">
        <v>1186</v>
      </c>
      <c r="GN6" s="1299" t="s">
        <v>1284</v>
      </c>
      <c r="GO6" s="1299" t="s">
        <v>766</v>
      </c>
      <c r="GP6" s="1299" t="s">
        <v>1300</v>
      </c>
      <c r="GQ6" s="1299" t="s">
        <v>750</v>
      </c>
      <c r="GR6" s="1299" t="s">
        <v>687</v>
      </c>
      <c r="GS6" s="1299" t="s">
        <v>774</v>
      </c>
      <c r="GT6" s="1299" t="s">
        <v>767</v>
      </c>
      <c r="GU6" s="1299" t="s">
        <v>1186</v>
      </c>
      <c r="GV6" s="1299" t="s">
        <v>1284</v>
      </c>
      <c r="GW6" s="1299" t="s">
        <v>766</v>
      </c>
      <c r="GX6" s="1299" t="s">
        <v>1300</v>
      </c>
      <c r="GY6" s="1299" t="s">
        <v>750</v>
      </c>
      <c r="GZ6" s="1299" t="s">
        <v>687</v>
      </c>
      <c r="HA6" s="1299" t="s">
        <v>774</v>
      </c>
      <c r="HB6" s="1300"/>
      <c r="HC6" s="1300"/>
    </row>
    <row r="7" spans="1:211" s="106" customFormat="1" ht="15.75" customHeight="1" thickBot="1" x14ac:dyDescent="0.25">
      <c r="A7" s="1785"/>
      <c r="B7" s="1928" t="s">
        <v>267</v>
      </c>
      <c r="C7" s="1929" t="s">
        <v>224</v>
      </c>
      <c r="D7" s="1929" t="s">
        <v>267</v>
      </c>
      <c r="E7" s="1929" t="s">
        <v>224</v>
      </c>
      <c r="F7" s="1929" t="s">
        <v>222</v>
      </c>
      <c r="G7" s="1930" t="s">
        <v>61</v>
      </c>
      <c r="H7" s="1931" t="s">
        <v>62</v>
      </c>
      <c r="I7" s="1932" t="s">
        <v>222</v>
      </c>
      <c r="J7" s="1928" t="s">
        <v>223</v>
      </c>
      <c r="K7" s="1929" t="s">
        <v>60</v>
      </c>
      <c r="L7" s="1929" t="s">
        <v>223</v>
      </c>
      <c r="M7" s="1929" t="s">
        <v>60</v>
      </c>
      <c r="N7" s="1929" t="s">
        <v>61</v>
      </c>
      <c r="O7" s="1930" t="s">
        <v>25</v>
      </c>
      <c r="P7" s="1931" t="s">
        <v>26</v>
      </c>
      <c r="Q7" s="1932" t="s">
        <v>61</v>
      </c>
      <c r="R7" s="1928" t="s">
        <v>62</v>
      </c>
      <c r="S7" s="1929" t="s">
        <v>65</v>
      </c>
      <c r="T7" s="1929" t="s">
        <v>62</v>
      </c>
      <c r="U7" s="1929" t="s">
        <v>65</v>
      </c>
      <c r="V7" s="1929" t="s">
        <v>66</v>
      </c>
      <c r="W7" s="1930" t="s">
        <v>64</v>
      </c>
      <c r="X7" s="1931" t="s">
        <v>269</v>
      </c>
      <c r="Y7" s="1932" t="s">
        <v>66</v>
      </c>
      <c r="Z7" s="1928" t="s">
        <v>230</v>
      </c>
      <c r="AA7" s="1929" t="s">
        <v>67</v>
      </c>
      <c r="AB7" s="1929" t="s">
        <v>230</v>
      </c>
      <c r="AC7" s="1929" t="s">
        <v>67</v>
      </c>
      <c r="AD7" s="1929" t="s">
        <v>23</v>
      </c>
      <c r="AE7" s="1930" t="s">
        <v>49</v>
      </c>
      <c r="AF7" s="1931" t="s">
        <v>50</v>
      </c>
      <c r="AG7" s="1932" t="s">
        <v>23</v>
      </c>
      <c r="AH7" s="1928" t="s">
        <v>24</v>
      </c>
      <c r="AI7" s="1929" t="s">
        <v>25</v>
      </c>
      <c r="AJ7" s="1929" t="s">
        <v>24</v>
      </c>
      <c r="AK7" s="1929" t="s">
        <v>25</v>
      </c>
      <c r="AL7" s="1929" t="s">
        <v>26</v>
      </c>
      <c r="AM7" s="1930" t="s">
        <v>466</v>
      </c>
      <c r="AN7" s="1931" t="s">
        <v>467</v>
      </c>
      <c r="AO7" s="1932" t="s">
        <v>26</v>
      </c>
      <c r="AP7" s="1928" t="s">
        <v>27</v>
      </c>
      <c r="AQ7" s="1929" t="s">
        <v>289</v>
      </c>
      <c r="AR7" s="1929" t="s">
        <v>27</v>
      </c>
      <c r="AS7" s="1929" t="s">
        <v>289</v>
      </c>
      <c r="AT7" s="1929" t="s">
        <v>28</v>
      </c>
      <c r="AU7" s="1930" t="s">
        <v>583</v>
      </c>
      <c r="AV7" s="1931" t="s">
        <v>584</v>
      </c>
      <c r="AW7" s="1932" t="s">
        <v>28</v>
      </c>
      <c r="AX7" s="1928" t="s">
        <v>29</v>
      </c>
      <c r="AY7" s="1929" t="s">
        <v>290</v>
      </c>
      <c r="AZ7" s="1929" t="s">
        <v>29</v>
      </c>
      <c r="BA7" s="1929" t="s">
        <v>290</v>
      </c>
      <c r="BB7" s="1929" t="s">
        <v>63</v>
      </c>
      <c r="BC7" s="1930" t="s">
        <v>614</v>
      </c>
      <c r="BD7" s="1931" t="s">
        <v>615</v>
      </c>
      <c r="BE7" s="1932" t="s">
        <v>63</v>
      </c>
      <c r="BF7" s="1928" t="s">
        <v>64</v>
      </c>
      <c r="BG7" s="1929" t="s">
        <v>269</v>
      </c>
      <c r="BH7" s="1929" t="s">
        <v>64</v>
      </c>
      <c r="BI7" s="1929" t="s">
        <v>269</v>
      </c>
      <c r="BJ7" s="1929" t="s">
        <v>270</v>
      </c>
      <c r="BK7" s="1930" t="s">
        <v>614</v>
      </c>
      <c r="BL7" s="1931" t="s">
        <v>615</v>
      </c>
      <c r="BM7" s="1932" t="s">
        <v>270</v>
      </c>
      <c r="BN7" s="1928" t="s">
        <v>271</v>
      </c>
      <c r="BO7" s="1929" t="s">
        <v>272</v>
      </c>
      <c r="BP7" s="1929" t="s">
        <v>271</v>
      </c>
      <c r="BQ7" s="1929" t="s">
        <v>272</v>
      </c>
      <c r="BR7" s="1929" t="s">
        <v>273</v>
      </c>
      <c r="BS7" s="1930" t="s">
        <v>614</v>
      </c>
      <c r="BT7" s="1931" t="s">
        <v>615</v>
      </c>
      <c r="BU7" s="1932" t="s">
        <v>273</v>
      </c>
      <c r="BV7" s="1928" t="s">
        <v>293</v>
      </c>
      <c r="BW7" s="1929" t="s">
        <v>294</v>
      </c>
      <c r="BX7" s="1929" t="s">
        <v>293</v>
      </c>
      <c r="BY7" s="1929" t="s">
        <v>294</v>
      </c>
      <c r="BZ7" s="1929" t="s">
        <v>49</v>
      </c>
      <c r="CA7" s="1930" t="s">
        <v>614</v>
      </c>
      <c r="CB7" s="1931" t="s">
        <v>615</v>
      </c>
      <c r="CC7" s="1932" t="s">
        <v>49</v>
      </c>
      <c r="CD7" s="1928" t="s">
        <v>50</v>
      </c>
      <c r="CE7" s="1929" t="s">
        <v>51</v>
      </c>
      <c r="CF7" s="1929" t="s">
        <v>50</v>
      </c>
      <c r="CG7" s="1929" t="s">
        <v>51</v>
      </c>
      <c r="CH7" s="1929" t="s">
        <v>52</v>
      </c>
      <c r="CI7" s="1930" t="s">
        <v>614</v>
      </c>
      <c r="CJ7" s="1931" t="s">
        <v>615</v>
      </c>
      <c r="CK7" s="1932" t="s">
        <v>52</v>
      </c>
      <c r="CL7" s="1928" t="s">
        <v>53</v>
      </c>
      <c r="CM7" s="1929" t="s">
        <v>54</v>
      </c>
      <c r="CN7" s="1929" t="s">
        <v>53</v>
      </c>
      <c r="CO7" s="1929" t="s">
        <v>54</v>
      </c>
      <c r="CP7" s="1929" t="s">
        <v>55</v>
      </c>
      <c r="CQ7" s="1930" t="s">
        <v>614</v>
      </c>
      <c r="CR7" s="1931" t="s">
        <v>615</v>
      </c>
      <c r="CS7" s="1932" t="s">
        <v>55</v>
      </c>
      <c r="CT7" s="1928" t="s">
        <v>56</v>
      </c>
      <c r="CU7" s="1929" t="s">
        <v>57</v>
      </c>
      <c r="CV7" s="1929" t="s">
        <v>56</v>
      </c>
      <c r="CW7" s="1929" t="s">
        <v>57</v>
      </c>
      <c r="CX7" s="1929" t="s">
        <v>58</v>
      </c>
      <c r="CY7" s="1930" t="s">
        <v>614</v>
      </c>
      <c r="CZ7" s="1931" t="s">
        <v>615</v>
      </c>
      <c r="DA7" s="1932" t="s">
        <v>58</v>
      </c>
      <c r="DB7" s="1928" t="s">
        <v>59</v>
      </c>
      <c r="DC7" s="1929" t="s">
        <v>284</v>
      </c>
      <c r="DD7" s="1929" t="s">
        <v>59</v>
      </c>
      <c r="DE7" s="1929" t="s">
        <v>284</v>
      </c>
      <c r="DF7" s="1929" t="s">
        <v>285</v>
      </c>
      <c r="DG7" s="1930" t="s">
        <v>614</v>
      </c>
      <c r="DH7" s="1931" t="s">
        <v>615</v>
      </c>
      <c r="DI7" s="1932" t="s">
        <v>285</v>
      </c>
      <c r="DJ7" s="1928" t="s">
        <v>286</v>
      </c>
      <c r="DK7" s="1929" t="s">
        <v>287</v>
      </c>
      <c r="DL7" s="1929" t="s">
        <v>286</v>
      </c>
      <c r="DM7" s="1929" t="s">
        <v>287</v>
      </c>
      <c r="DN7" s="1929" t="s">
        <v>295</v>
      </c>
      <c r="DO7" s="1930" t="s">
        <v>614</v>
      </c>
      <c r="DP7" s="1931" t="s">
        <v>615</v>
      </c>
      <c r="DQ7" s="1932" t="s">
        <v>295</v>
      </c>
      <c r="DR7" s="1928" t="s">
        <v>296</v>
      </c>
      <c r="DS7" s="1929" t="s">
        <v>297</v>
      </c>
      <c r="DT7" s="1929" t="s">
        <v>296</v>
      </c>
      <c r="DU7" s="1929" t="s">
        <v>297</v>
      </c>
      <c r="DV7" s="1929" t="s">
        <v>298</v>
      </c>
      <c r="DW7" s="1930" t="s">
        <v>614</v>
      </c>
      <c r="DX7" s="1931" t="s">
        <v>615</v>
      </c>
      <c r="DY7" s="1932" t="s">
        <v>298</v>
      </c>
      <c r="DZ7" s="1928" t="s">
        <v>299</v>
      </c>
      <c r="EA7" s="1929" t="s">
        <v>300</v>
      </c>
      <c r="EB7" s="1929" t="s">
        <v>299</v>
      </c>
      <c r="EC7" s="1929" t="s">
        <v>300</v>
      </c>
      <c r="ED7" s="1929" t="s">
        <v>301</v>
      </c>
      <c r="EE7" s="1930" t="s">
        <v>614</v>
      </c>
      <c r="EF7" s="1931" t="s">
        <v>615</v>
      </c>
      <c r="EG7" s="1932" t="s">
        <v>301</v>
      </c>
      <c r="EH7" s="1928" t="s">
        <v>271</v>
      </c>
      <c r="EI7" s="1929" t="s">
        <v>587</v>
      </c>
      <c r="EJ7" s="1929" t="s">
        <v>46</v>
      </c>
      <c r="EK7" s="1929" t="s">
        <v>47</v>
      </c>
      <c r="EL7" s="1929" t="s">
        <v>48</v>
      </c>
      <c r="EM7" s="1930" t="s">
        <v>614</v>
      </c>
      <c r="EN7" s="1931" t="s">
        <v>615</v>
      </c>
      <c r="EO7" s="1932" t="s">
        <v>616</v>
      </c>
      <c r="EP7" s="1928" t="s">
        <v>271</v>
      </c>
      <c r="EQ7" s="1929" t="s">
        <v>587</v>
      </c>
      <c r="ER7" s="1929" t="s">
        <v>46</v>
      </c>
      <c r="ES7" s="1929" t="s">
        <v>47</v>
      </c>
      <c r="ET7" s="1929" t="s">
        <v>48</v>
      </c>
      <c r="EU7" s="1930" t="s">
        <v>614</v>
      </c>
      <c r="EV7" s="1931" t="s">
        <v>615</v>
      </c>
      <c r="EW7" s="1932" t="s">
        <v>616</v>
      </c>
      <c r="EX7" s="1928" t="s">
        <v>271</v>
      </c>
      <c r="EY7" s="1929" t="s">
        <v>587</v>
      </c>
      <c r="EZ7" s="1929" t="s">
        <v>46</v>
      </c>
      <c r="FA7" s="1929" t="s">
        <v>47</v>
      </c>
      <c r="FB7" s="1929" t="s">
        <v>48</v>
      </c>
      <c r="FC7" s="1930" t="s">
        <v>614</v>
      </c>
      <c r="FD7" s="1931" t="s">
        <v>615</v>
      </c>
      <c r="FE7" s="1932" t="s">
        <v>616</v>
      </c>
      <c r="FF7" s="1928" t="s">
        <v>302</v>
      </c>
      <c r="FG7" s="1929" t="s">
        <v>303</v>
      </c>
      <c r="FH7" s="1929" t="s">
        <v>302</v>
      </c>
      <c r="FI7" s="1929" t="s">
        <v>303</v>
      </c>
      <c r="FJ7" s="1929" t="s">
        <v>304</v>
      </c>
      <c r="FK7" s="1930" t="s">
        <v>614</v>
      </c>
      <c r="FL7" s="1931" t="s">
        <v>615</v>
      </c>
      <c r="FM7" s="1932" t="s">
        <v>304</v>
      </c>
      <c r="FN7" s="1928" t="s">
        <v>271</v>
      </c>
      <c r="FO7" s="1929" t="s">
        <v>587</v>
      </c>
      <c r="FP7" s="1929" t="s">
        <v>46</v>
      </c>
      <c r="FQ7" s="1929" t="s">
        <v>47</v>
      </c>
      <c r="FR7" s="1929" t="s">
        <v>48</v>
      </c>
      <c r="FS7" s="1930" t="s">
        <v>614</v>
      </c>
      <c r="FT7" s="1931" t="s">
        <v>615</v>
      </c>
      <c r="FU7" s="1932" t="s">
        <v>616</v>
      </c>
      <c r="FV7" s="1928" t="s">
        <v>305</v>
      </c>
      <c r="FW7" s="1929" t="s">
        <v>236</v>
      </c>
      <c r="FX7" s="1929" t="s">
        <v>305</v>
      </c>
      <c r="FY7" s="1929" t="s">
        <v>236</v>
      </c>
      <c r="FZ7" s="1929" t="s">
        <v>237</v>
      </c>
      <c r="GA7" s="1930" t="s">
        <v>614</v>
      </c>
      <c r="GB7" s="1931" t="s">
        <v>615</v>
      </c>
      <c r="GC7" s="1932" t="s">
        <v>304</v>
      </c>
      <c r="GD7" s="1928" t="s">
        <v>238</v>
      </c>
      <c r="GE7" s="1929" t="s">
        <v>239</v>
      </c>
      <c r="GF7" s="1929" t="s">
        <v>238</v>
      </c>
      <c r="GG7" s="1929" t="s">
        <v>239</v>
      </c>
      <c r="GH7" s="1929" t="s">
        <v>240</v>
      </c>
      <c r="GI7" s="1930" t="s">
        <v>614</v>
      </c>
      <c r="GJ7" s="1931" t="s">
        <v>615</v>
      </c>
      <c r="GK7" s="1932" t="s">
        <v>240</v>
      </c>
      <c r="GL7" s="1928" t="s">
        <v>241</v>
      </c>
      <c r="GM7" s="1929" t="s">
        <v>242</v>
      </c>
      <c r="GN7" s="1929" t="s">
        <v>241</v>
      </c>
      <c r="GO7" s="1929" t="s">
        <v>242</v>
      </c>
      <c r="GP7" s="1929" t="s">
        <v>243</v>
      </c>
      <c r="GQ7" s="1930" t="s">
        <v>622</v>
      </c>
      <c r="GR7" s="1931" t="s">
        <v>623</v>
      </c>
      <c r="GS7" s="1931" t="s">
        <v>243</v>
      </c>
      <c r="GT7" s="1928" t="s">
        <v>244</v>
      </c>
      <c r="GU7" s="1929" t="s">
        <v>245</v>
      </c>
      <c r="GV7" s="1929" t="s">
        <v>244</v>
      </c>
      <c r="GW7" s="1929" t="s">
        <v>245</v>
      </c>
      <c r="GX7" s="1929" t="s">
        <v>246</v>
      </c>
      <c r="GY7" s="1930" t="s">
        <v>691</v>
      </c>
      <c r="GZ7" s="1931" t="s">
        <v>692</v>
      </c>
      <c r="HA7" s="1932" t="s">
        <v>246</v>
      </c>
      <c r="HB7" s="603"/>
      <c r="HC7" s="603"/>
    </row>
    <row r="8" spans="1:211" ht="22.5" customHeight="1" x14ac:dyDescent="0.25">
      <c r="A8" s="178" t="s">
        <v>575</v>
      </c>
      <c r="B8" s="536"/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  <c r="U8" s="536"/>
      <c r="V8" s="536"/>
      <c r="W8" s="536"/>
      <c r="X8" s="536"/>
      <c r="Y8" s="536"/>
      <c r="Z8" s="536"/>
      <c r="AA8" s="536"/>
      <c r="AB8" s="536"/>
      <c r="AC8" s="536"/>
      <c r="AD8" s="536"/>
      <c r="AE8" s="536"/>
      <c r="AF8" s="536"/>
      <c r="AG8" s="536"/>
      <c r="AH8" s="536"/>
      <c r="AI8" s="536"/>
      <c r="AJ8" s="536"/>
      <c r="AK8" s="536"/>
      <c r="AL8" s="536"/>
      <c r="AM8" s="536"/>
      <c r="AN8" s="536"/>
      <c r="AO8" s="536"/>
      <c r="AP8" s="536"/>
      <c r="AQ8" s="536"/>
      <c r="AR8" s="536"/>
      <c r="AS8" s="536"/>
      <c r="AT8" s="536"/>
      <c r="AU8" s="536"/>
      <c r="AV8" s="536"/>
      <c r="AW8" s="536"/>
      <c r="AX8" s="536"/>
      <c r="AY8" s="536"/>
      <c r="AZ8" s="536"/>
      <c r="BA8" s="536"/>
      <c r="BB8" s="536"/>
      <c r="BC8" s="536"/>
      <c r="BD8" s="536"/>
      <c r="BE8" s="536"/>
      <c r="BF8" s="536"/>
      <c r="BG8" s="536"/>
      <c r="BH8" s="536"/>
      <c r="BI8" s="536"/>
      <c r="BJ8" s="536"/>
      <c r="BK8" s="536"/>
      <c r="BL8" s="536"/>
      <c r="BM8" s="536"/>
      <c r="BN8" s="536"/>
      <c r="BO8" s="536"/>
      <c r="BP8" s="536"/>
      <c r="BQ8" s="536"/>
      <c r="BR8" s="536"/>
      <c r="BS8" s="536"/>
      <c r="BT8" s="536"/>
      <c r="BU8" s="536"/>
      <c r="BV8" s="536"/>
      <c r="BW8" s="536"/>
      <c r="BX8" s="536"/>
      <c r="BY8" s="536"/>
      <c r="BZ8" s="536"/>
      <c r="CA8" s="536"/>
      <c r="CB8" s="536"/>
      <c r="CC8" s="536"/>
      <c r="CD8" s="536"/>
      <c r="CE8" s="536"/>
      <c r="CF8" s="536"/>
      <c r="CG8" s="536"/>
      <c r="CH8" s="536"/>
      <c r="CI8" s="536"/>
      <c r="CJ8" s="536"/>
      <c r="CK8" s="536"/>
      <c r="CL8" s="536"/>
      <c r="CM8" s="536"/>
      <c r="CN8" s="536"/>
      <c r="CO8" s="536"/>
      <c r="CP8" s="536"/>
      <c r="CQ8" s="536"/>
      <c r="CR8" s="536"/>
      <c r="CS8" s="536"/>
      <c r="CT8" s="536"/>
      <c r="CU8" s="536"/>
      <c r="CV8" s="536"/>
      <c r="CW8" s="536"/>
      <c r="CX8" s="536"/>
      <c r="CY8" s="536"/>
      <c r="CZ8" s="536"/>
      <c r="DA8" s="536"/>
      <c r="DB8" s="536"/>
      <c r="DC8" s="536"/>
      <c r="DD8" s="536"/>
      <c r="DE8" s="536"/>
      <c r="DF8" s="536"/>
      <c r="DG8" s="536"/>
      <c r="DH8" s="536"/>
      <c r="DI8" s="536"/>
      <c r="DJ8" s="536"/>
      <c r="DK8" s="536"/>
      <c r="DL8" s="536"/>
      <c r="DM8" s="536"/>
      <c r="DN8" s="536"/>
      <c r="DO8" s="536"/>
      <c r="DP8" s="536"/>
      <c r="DQ8" s="536"/>
      <c r="DR8" s="536"/>
      <c r="DS8" s="536"/>
      <c r="DT8" s="536"/>
      <c r="DU8" s="536"/>
      <c r="DV8" s="536"/>
      <c r="DW8" s="536"/>
      <c r="DX8" s="536"/>
      <c r="DY8" s="536"/>
      <c r="DZ8" s="536"/>
      <c r="EA8" s="536"/>
      <c r="EB8" s="536"/>
      <c r="EC8" s="536"/>
      <c r="ED8" s="536"/>
      <c r="EE8" s="536"/>
      <c r="EF8" s="536"/>
      <c r="EG8" s="536"/>
      <c r="EH8" s="536"/>
      <c r="EI8" s="536"/>
      <c r="EJ8" s="536"/>
      <c r="EK8" s="536"/>
      <c r="EL8" s="536"/>
      <c r="EM8" s="536"/>
      <c r="EN8" s="536"/>
      <c r="EO8" s="536"/>
      <c r="EP8" s="536"/>
      <c r="EQ8" s="536"/>
      <c r="ER8" s="536"/>
      <c r="ES8" s="536"/>
      <c r="ET8" s="536"/>
      <c r="EU8" s="536"/>
      <c r="EV8" s="536"/>
      <c r="EW8" s="536"/>
      <c r="EX8" s="536"/>
      <c r="EY8" s="536"/>
      <c r="EZ8" s="536"/>
      <c r="FA8" s="536"/>
      <c r="FB8" s="536"/>
      <c r="FC8" s="536"/>
      <c r="FD8" s="536"/>
      <c r="FE8" s="536"/>
      <c r="FF8" s="536"/>
      <c r="FG8" s="536"/>
      <c r="FH8" s="536"/>
      <c r="FI8" s="536"/>
      <c r="FJ8" s="536"/>
      <c r="FK8" s="536"/>
      <c r="FL8" s="536"/>
      <c r="FM8" s="536"/>
      <c r="FN8" s="536"/>
      <c r="FO8" s="536"/>
      <c r="FP8" s="536"/>
      <c r="FQ8" s="536"/>
      <c r="FR8" s="536"/>
      <c r="FS8" s="536"/>
      <c r="FT8" s="536"/>
      <c r="FU8" s="536"/>
      <c r="FV8" s="536"/>
      <c r="FW8" s="536"/>
      <c r="FX8" s="536"/>
      <c r="FY8" s="536"/>
      <c r="FZ8" s="536"/>
      <c r="GA8" s="536"/>
      <c r="GB8" s="536"/>
      <c r="GC8" s="536"/>
      <c r="GD8" s="536"/>
      <c r="GE8" s="536"/>
      <c r="GF8" s="536"/>
      <c r="GG8" s="536"/>
      <c r="GH8" s="536"/>
      <c r="GI8" s="536"/>
      <c r="GJ8" s="536"/>
      <c r="GK8" s="536"/>
      <c r="GL8" s="536"/>
      <c r="GM8" s="536"/>
      <c r="GN8" s="536"/>
      <c r="GO8" s="536"/>
      <c r="GP8" s="536"/>
      <c r="GQ8" s="536"/>
      <c r="GR8" s="536"/>
      <c r="GS8" s="536"/>
      <c r="GT8" s="536"/>
      <c r="GU8" s="536"/>
      <c r="GV8"/>
      <c r="GW8"/>
      <c r="GX8"/>
      <c r="GY8" s="536"/>
      <c r="GZ8" s="536"/>
      <c r="HA8" s="536"/>
    </row>
    <row r="9" spans="1:211" s="96" customFormat="1" ht="1.5" hidden="1" x14ac:dyDescent="0.25">
      <c r="A9" s="48" t="s">
        <v>358</v>
      </c>
      <c r="B9" s="540"/>
      <c r="C9" s="540"/>
      <c r="D9" s="540"/>
      <c r="E9" s="540"/>
      <c r="F9" s="540">
        <v>0</v>
      </c>
      <c r="G9" s="540"/>
      <c r="H9" s="540"/>
      <c r="I9" s="540"/>
      <c r="J9" s="540"/>
      <c r="K9" s="540"/>
      <c r="L9" s="540"/>
      <c r="M9" s="540"/>
      <c r="N9" s="540">
        <v>0</v>
      </c>
      <c r="O9" s="540"/>
      <c r="P9" s="540"/>
      <c r="Q9" s="540"/>
      <c r="R9" s="540"/>
      <c r="S9" s="540"/>
      <c r="T9" s="540"/>
      <c r="U9" s="540"/>
      <c r="V9" s="540">
        <v>0</v>
      </c>
      <c r="W9" s="540"/>
      <c r="X9" s="540"/>
      <c r="Y9" s="540"/>
      <c r="Z9" s="540"/>
      <c r="AA9" s="540"/>
      <c r="AB9" s="540"/>
      <c r="AC9" s="540"/>
      <c r="AD9" s="540">
        <v>0</v>
      </c>
      <c r="AE9" s="540"/>
      <c r="AF9" s="540"/>
      <c r="AG9" s="540"/>
      <c r="AH9" s="540"/>
      <c r="AI9" s="540"/>
      <c r="AJ9" s="540"/>
      <c r="AK9" s="540"/>
      <c r="AL9" s="540">
        <v>0</v>
      </c>
      <c r="AM9" s="540"/>
      <c r="AN9" s="540"/>
      <c r="AO9" s="540"/>
      <c r="AP9" s="540"/>
      <c r="AQ9" s="540"/>
      <c r="AR9" s="540"/>
      <c r="AS9" s="540"/>
      <c r="AT9" s="540">
        <v>0</v>
      </c>
      <c r="AU9" s="540"/>
      <c r="AV9" s="540"/>
      <c r="AW9" s="540"/>
      <c r="AX9" s="540"/>
      <c r="AY9" s="540"/>
      <c r="AZ9" s="540"/>
      <c r="BA9" s="540"/>
      <c r="BB9" s="540">
        <v>0</v>
      </c>
      <c r="BC9" s="540"/>
      <c r="BD9" s="540"/>
      <c r="BE9" s="540"/>
      <c r="BF9" s="540"/>
      <c r="BG9" s="540"/>
      <c r="BH9" s="540"/>
      <c r="BI9" s="540"/>
      <c r="BJ9" s="540">
        <v>0</v>
      </c>
      <c r="BK9" s="540"/>
      <c r="BL9" s="540"/>
      <c r="BM9" s="540"/>
      <c r="BN9" s="540"/>
      <c r="BO9" s="540"/>
      <c r="BP9" s="540"/>
      <c r="BQ9" s="540"/>
      <c r="BR9" s="540">
        <v>0</v>
      </c>
      <c r="BS9" s="540"/>
      <c r="BT9" s="540"/>
      <c r="BU9" s="540"/>
      <c r="BV9" s="540"/>
      <c r="BW9" s="540"/>
      <c r="BX9" s="540"/>
      <c r="BY9" s="540"/>
      <c r="BZ9" s="540">
        <v>0</v>
      </c>
      <c r="CA9" s="540"/>
      <c r="CB9" s="540"/>
      <c r="CC9" s="540"/>
      <c r="CD9" s="540"/>
      <c r="CE9" s="540"/>
      <c r="CF9" s="540"/>
      <c r="CG9" s="540"/>
      <c r="CH9" s="540">
        <v>0</v>
      </c>
      <c r="CI9" s="540"/>
      <c r="CJ9" s="540"/>
      <c r="CK9" s="540"/>
      <c r="CL9" s="540"/>
      <c r="CM9" s="540"/>
      <c r="CN9" s="540"/>
      <c r="CO9" s="540"/>
      <c r="CP9" s="540">
        <v>0</v>
      </c>
      <c r="CQ9" s="540"/>
      <c r="CR9" s="540"/>
      <c r="CS9" s="540"/>
      <c r="CT9" s="540"/>
      <c r="CU9" s="540"/>
      <c r="CV9" s="540"/>
      <c r="CW9" s="540"/>
      <c r="CX9" s="540">
        <v>0</v>
      </c>
      <c r="CY9" s="540"/>
      <c r="CZ9" s="540"/>
      <c r="DA9" s="540"/>
      <c r="DB9" s="540"/>
      <c r="DC9" s="540"/>
      <c r="DD9" s="540"/>
      <c r="DE9" s="540"/>
      <c r="DF9" s="540">
        <v>0</v>
      </c>
      <c r="DG9" s="540"/>
      <c r="DH9" s="540"/>
      <c r="DI9" s="540"/>
      <c r="DJ9" s="540"/>
      <c r="DK9" s="540"/>
      <c r="DL9" s="540"/>
      <c r="DM9" s="540"/>
      <c r="DN9" s="540">
        <v>0</v>
      </c>
      <c r="DO9" s="540"/>
      <c r="DP9" s="540"/>
      <c r="DQ9" s="540"/>
      <c r="DR9" s="540"/>
      <c r="DS9" s="540"/>
      <c r="DT9" s="540"/>
      <c r="DU9" s="540"/>
      <c r="DV9" s="540">
        <v>0</v>
      </c>
      <c r="DW9" s="540"/>
      <c r="DX9" s="540"/>
      <c r="DY9" s="540"/>
      <c r="DZ9" s="540"/>
      <c r="EA9" s="540"/>
      <c r="EB9" s="540"/>
      <c r="EC9" s="540"/>
      <c r="ED9" s="540">
        <v>0</v>
      </c>
      <c r="EE9" s="540"/>
      <c r="EF9" s="540"/>
      <c r="EG9" s="540"/>
      <c r="EH9" s="540"/>
      <c r="EI9" s="540"/>
      <c r="EJ9" s="540"/>
      <c r="EK9" s="540"/>
      <c r="EL9" s="540">
        <v>0</v>
      </c>
      <c r="EM9" s="540"/>
      <c r="EN9" s="540"/>
      <c r="EO9" s="540"/>
      <c r="EP9" s="540"/>
      <c r="EQ9" s="540"/>
      <c r="ER9" s="540"/>
      <c r="ES9" s="540"/>
      <c r="ET9" s="540">
        <v>0</v>
      </c>
      <c r="EU9" s="540"/>
      <c r="EV9" s="540"/>
      <c r="EW9" s="540"/>
      <c r="EX9" s="540"/>
      <c r="EY9" s="540"/>
      <c r="EZ9" s="540"/>
      <c r="FA9" s="540"/>
      <c r="FB9" s="540">
        <v>0</v>
      </c>
      <c r="FC9" s="540"/>
      <c r="FD9" s="540"/>
      <c r="FE9" s="540"/>
      <c r="FF9" s="540"/>
      <c r="FG9" s="540"/>
      <c r="FH9" s="540"/>
      <c r="FI9" s="540"/>
      <c r="FJ9" s="540">
        <v>0</v>
      </c>
      <c r="FK9" s="540"/>
      <c r="FL9" s="540"/>
      <c r="FM9" s="540"/>
      <c r="FN9" s="540"/>
      <c r="FO9" s="540"/>
      <c r="FP9" s="540"/>
      <c r="FQ9" s="540"/>
      <c r="FR9" s="540">
        <v>0</v>
      </c>
      <c r="FS9" s="540"/>
      <c r="FT9" s="540"/>
      <c r="FU9" s="540"/>
      <c r="FV9" s="540"/>
      <c r="FW9" s="540"/>
      <c r="FX9" s="540"/>
      <c r="FY9" s="540"/>
      <c r="FZ9" s="540">
        <v>0</v>
      </c>
      <c r="GA9" s="540"/>
      <c r="GB9" s="540"/>
      <c r="GC9" s="540"/>
      <c r="GD9" s="540"/>
      <c r="GE9" s="540"/>
      <c r="GF9" s="540"/>
      <c r="GG9" s="540"/>
      <c r="GH9" s="540">
        <v>0</v>
      </c>
      <c r="GI9" s="540"/>
      <c r="GJ9" s="540"/>
      <c r="GK9" s="540"/>
      <c r="GL9" s="540"/>
      <c r="GM9" s="540"/>
      <c r="GN9" s="540"/>
      <c r="GO9" s="540"/>
      <c r="GP9" s="540">
        <v>0</v>
      </c>
      <c r="GQ9" s="540"/>
      <c r="GR9" s="540"/>
      <c r="GS9" s="540"/>
      <c r="GT9" s="540"/>
      <c r="GU9" s="540"/>
      <c r="GV9" s="621"/>
      <c r="GW9" s="621"/>
      <c r="GX9" s="621"/>
      <c r="GY9" s="540"/>
      <c r="GZ9" s="540"/>
      <c r="HA9" s="540"/>
      <c r="HB9" s="542"/>
      <c r="HC9" s="542"/>
    </row>
    <row r="10" spans="1:211" s="96" customFormat="1" x14ac:dyDescent="0.25">
      <c r="A10" s="48" t="s">
        <v>358</v>
      </c>
      <c r="B10" s="541">
        <v>45475000</v>
      </c>
      <c r="C10" s="541">
        <v>51939305</v>
      </c>
      <c r="D10" s="541">
        <v>45825277</v>
      </c>
      <c r="E10" s="550"/>
      <c r="F10" s="541">
        <v>45825277</v>
      </c>
      <c r="G10" s="541"/>
      <c r="H10" s="541"/>
      <c r="I10" s="541">
        <v>6464305</v>
      </c>
      <c r="J10" s="541">
        <v>104815000</v>
      </c>
      <c r="K10" s="541">
        <v>145913294</v>
      </c>
      <c r="L10" s="541">
        <v>119858099</v>
      </c>
      <c r="M10" s="550"/>
      <c r="N10" s="541">
        <v>119858099</v>
      </c>
      <c r="O10" s="541"/>
      <c r="P10" s="541"/>
      <c r="Q10" s="541">
        <v>41098294</v>
      </c>
      <c r="R10" s="541">
        <v>12208000</v>
      </c>
      <c r="S10" s="541">
        <v>14383604</v>
      </c>
      <c r="T10" s="541">
        <v>13510757</v>
      </c>
      <c r="U10" s="550"/>
      <c r="V10" s="541">
        <v>13510757</v>
      </c>
      <c r="W10" s="541"/>
      <c r="X10" s="541"/>
      <c r="Y10" s="541">
        <v>2175604</v>
      </c>
      <c r="Z10" s="541">
        <v>11072000</v>
      </c>
      <c r="AA10" s="541">
        <v>17121897</v>
      </c>
      <c r="AB10" s="541">
        <v>13451099</v>
      </c>
      <c r="AC10" s="550"/>
      <c r="AD10" s="541">
        <v>13451099</v>
      </c>
      <c r="AE10" s="541"/>
      <c r="AF10" s="541"/>
      <c r="AG10" s="541">
        <v>6049897</v>
      </c>
      <c r="AH10" s="541">
        <v>76506000</v>
      </c>
      <c r="AI10" s="541">
        <v>90589073</v>
      </c>
      <c r="AJ10" s="541">
        <v>86425283</v>
      </c>
      <c r="AK10" s="550"/>
      <c r="AL10" s="541">
        <v>86425283</v>
      </c>
      <c r="AM10" s="541"/>
      <c r="AN10" s="541"/>
      <c r="AO10" s="541">
        <v>14083073</v>
      </c>
      <c r="AP10" s="541">
        <v>118091000</v>
      </c>
      <c r="AQ10" s="541">
        <v>149367015</v>
      </c>
      <c r="AR10" s="541">
        <v>144340870</v>
      </c>
      <c r="AS10" s="550"/>
      <c r="AT10" s="541">
        <v>144340870</v>
      </c>
      <c r="AU10" s="541"/>
      <c r="AV10" s="541"/>
      <c r="AW10" s="541">
        <v>31276015</v>
      </c>
      <c r="AX10" s="541">
        <v>97134000</v>
      </c>
      <c r="AY10" s="541">
        <v>109890399</v>
      </c>
      <c r="AZ10" s="541">
        <v>120008657</v>
      </c>
      <c r="BA10" s="550"/>
      <c r="BB10" s="541">
        <v>120008657</v>
      </c>
      <c r="BC10" s="541"/>
      <c r="BD10" s="541"/>
      <c r="BE10" s="541">
        <v>12756399</v>
      </c>
      <c r="BF10" s="541">
        <v>35591000</v>
      </c>
      <c r="BG10" s="541">
        <v>40046011</v>
      </c>
      <c r="BH10" s="541">
        <v>29634886</v>
      </c>
      <c r="BI10" s="550"/>
      <c r="BJ10" s="541">
        <v>29634886</v>
      </c>
      <c r="BK10" s="541"/>
      <c r="BL10" s="541"/>
      <c r="BM10" s="541">
        <v>4455011</v>
      </c>
      <c r="BN10" s="541"/>
      <c r="BO10" s="541"/>
      <c r="BP10" s="541"/>
      <c r="BQ10" s="550"/>
      <c r="BR10" s="541">
        <v>0</v>
      </c>
      <c r="BS10" s="541"/>
      <c r="BT10" s="541"/>
      <c r="BU10" s="541">
        <v>0</v>
      </c>
      <c r="BV10" s="541">
        <v>3143000</v>
      </c>
      <c r="BW10" s="541">
        <v>3665358</v>
      </c>
      <c r="BX10" s="541">
        <v>3635766</v>
      </c>
      <c r="BY10" s="550"/>
      <c r="BZ10" s="541">
        <v>3635766</v>
      </c>
      <c r="CA10" s="541"/>
      <c r="CB10" s="541"/>
      <c r="CC10" s="541">
        <v>522358</v>
      </c>
      <c r="CD10" s="541">
        <v>113951000</v>
      </c>
      <c r="CE10" s="541">
        <v>134719014</v>
      </c>
      <c r="CF10" s="541">
        <v>122936271</v>
      </c>
      <c r="CG10" s="550"/>
      <c r="CH10" s="541">
        <v>122936271</v>
      </c>
      <c r="CI10" s="541"/>
      <c r="CJ10" s="541"/>
      <c r="CK10" s="541">
        <v>20768014</v>
      </c>
      <c r="CL10" s="541">
        <v>100744000</v>
      </c>
      <c r="CM10" s="541">
        <v>104441353</v>
      </c>
      <c r="CN10" s="541">
        <v>119421264</v>
      </c>
      <c r="CO10" s="550"/>
      <c r="CP10" s="541">
        <v>119421264</v>
      </c>
      <c r="CQ10" s="541"/>
      <c r="CR10" s="541"/>
      <c r="CS10" s="541">
        <v>3697353</v>
      </c>
      <c r="CT10" s="541">
        <v>68283000</v>
      </c>
      <c r="CU10" s="541">
        <v>76251953</v>
      </c>
      <c r="CV10" s="541">
        <v>78275813</v>
      </c>
      <c r="CW10" s="550"/>
      <c r="CX10" s="541">
        <v>78275813</v>
      </c>
      <c r="CY10" s="541"/>
      <c r="CZ10" s="541"/>
      <c r="DA10" s="541">
        <v>7968953</v>
      </c>
      <c r="DB10" s="541">
        <v>18427000</v>
      </c>
      <c r="DC10" s="541">
        <v>22149227</v>
      </c>
      <c r="DD10" s="541">
        <v>21107091</v>
      </c>
      <c r="DE10" s="550"/>
      <c r="DF10" s="541">
        <v>21107091</v>
      </c>
      <c r="DG10" s="541"/>
      <c r="DH10" s="541"/>
      <c r="DI10" s="541">
        <v>3722227</v>
      </c>
      <c r="DJ10" s="541">
        <v>33393000</v>
      </c>
      <c r="DK10" s="541">
        <v>39614507</v>
      </c>
      <c r="DL10" s="541">
        <v>36181345</v>
      </c>
      <c r="DM10" s="550"/>
      <c r="DN10" s="541">
        <v>36181345</v>
      </c>
      <c r="DO10" s="541"/>
      <c r="DP10" s="541"/>
      <c r="DQ10" s="541">
        <v>6221507</v>
      </c>
      <c r="DR10" s="541">
        <v>40513000</v>
      </c>
      <c r="DS10" s="541">
        <v>45207548</v>
      </c>
      <c r="DT10" s="541">
        <v>46094103</v>
      </c>
      <c r="DU10" s="550"/>
      <c r="DV10" s="541">
        <v>46094103</v>
      </c>
      <c r="DW10" s="541"/>
      <c r="DX10" s="541"/>
      <c r="DY10" s="541">
        <v>4694548</v>
      </c>
      <c r="DZ10" s="541">
        <v>96191000</v>
      </c>
      <c r="EA10" s="541">
        <v>17934836</v>
      </c>
      <c r="EB10" s="541">
        <v>99387326</v>
      </c>
      <c r="EC10" s="550"/>
      <c r="ED10" s="541">
        <v>99387326</v>
      </c>
      <c r="EE10" s="541"/>
      <c r="EF10" s="541"/>
      <c r="EG10" s="541">
        <v>-78256164</v>
      </c>
      <c r="EH10" s="541"/>
      <c r="EI10" s="541"/>
      <c r="EJ10" s="541"/>
      <c r="EK10" s="541"/>
      <c r="EL10" s="541">
        <v>0</v>
      </c>
      <c r="EM10" s="541"/>
      <c r="EN10" s="541"/>
      <c r="EO10" s="541">
        <v>0</v>
      </c>
      <c r="EP10" s="541"/>
      <c r="EQ10" s="541"/>
      <c r="ER10" s="541"/>
      <c r="ES10" s="541"/>
      <c r="ET10" s="541">
        <v>0</v>
      </c>
      <c r="EU10" s="541"/>
      <c r="EV10" s="541"/>
      <c r="EW10" s="541">
        <v>0</v>
      </c>
      <c r="EX10" s="541"/>
      <c r="EY10" s="541"/>
      <c r="EZ10" s="541"/>
      <c r="FA10" s="541"/>
      <c r="FB10" s="541">
        <v>0</v>
      </c>
      <c r="FC10" s="541"/>
      <c r="FD10" s="541"/>
      <c r="FE10" s="541">
        <v>0</v>
      </c>
      <c r="FF10" s="541">
        <v>975537000</v>
      </c>
      <c r="FG10" s="541">
        <v>1063234394</v>
      </c>
      <c r="FH10" s="541">
        <v>1100093907</v>
      </c>
      <c r="FI10" s="550">
        <v>0</v>
      </c>
      <c r="FJ10" s="541">
        <v>1100093907</v>
      </c>
      <c r="FK10" s="541">
        <v>0</v>
      </c>
      <c r="FL10" s="541"/>
      <c r="FM10" s="541">
        <v>87697394</v>
      </c>
      <c r="FN10" s="541"/>
      <c r="FO10" s="541"/>
      <c r="FP10" s="541"/>
      <c r="FQ10" s="541"/>
      <c r="FR10" s="541">
        <v>0</v>
      </c>
      <c r="FS10" s="541"/>
      <c r="FT10" s="541"/>
      <c r="FU10" s="541">
        <v>0</v>
      </c>
      <c r="FV10" s="541">
        <v>759226000</v>
      </c>
      <c r="FW10" s="541">
        <v>1043015173</v>
      </c>
      <c r="FX10" s="541">
        <v>836909592</v>
      </c>
      <c r="FY10" s="550"/>
      <c r="FZ10" s="541">
        <v>836909592</v>
      </c>
      <c r="GA10" s="541"/>
      <c r="GB10" s="541"/>
      <c r="GC10" s="541">
        <v>283789173</v>
      </c>
      <c r="GD10" s="541">
        <v>1928891000</v>
      </c>
      <c r="GE10" s="541">
        <v>2329744076</v>
      </c>
      <c r="GF10" s="541">
        <v>1863125000</v>
      </c>
      <c r="GG10" s="550"/>
      <c r="GH10" s="541">
        <v>1863125000</v>
      </c>
      <c r="GI10" s="541"/>
      <c r="GJ10" s="541"/>
      <c r="GK10" s="541">
        <v>400853076</v>
      </c>
      <c r="GL10" s="541">
        <v>1080748000</v>
      </c>
      <c r="GM10" s="541">
        <v>1220861196</v>
      </c>
      <c r="GN10" s="541">
        <v>1022279217</v>
      </c>
      <c r="GO10" s="550"/>
      <c r="GP10" s="541">
        <v>1022279217</v>
      </c>
      <c r="GQ10" s="541"/>
      <c r="GR10" s="541"/>
      <c r="GS10" s="541">
        <v>140113196</v>
      </c>
      <c r="GT10" s="541">
        <v>4744402000</v>
      </c>
      <c r="GU10" s="541">
        <v>5656854839</v>
      </c>
      <c r="GV10" s="543">
        <v>4822407716</v>
      </c>
      <c r="GW10" s="609">
        <v>0</v>
      </c>
      <c r="GX10" s="543">
        <v>4822407716</v>
      </c>
      <c r="GY10" s="541">
        <v>0</v>
      </c>
      <c r="GZ10" s="541"/>
      <c r="HA10" s="541">
        <v>912452839</v>
      </c>
      <c r="HB10" s="542"/>
      <c r="HC10" s="542"/>
    </row>
    <row r="11" spans="1:211" s="96" customFormat="1" ht="1.5" hidden="1" x14ac:dyDescent="0.25">
      <c r="A11" s="48" t="s">
        <v>445</v>
      </c>
      <c r="B11" s="541"/>
      <c r="C11" s="541"/>
      <c r="D11" s="541">
        <v>0</v>
      </c>
      <c r="E11" s="550"/>
      <c r="F11" s="541">
        <v>0</v>
      </c>
      <c r="G11" s="541"/>
      <c r="H11" s="541"/>
      <c r="I11" s="541">
        <v>0</v>
      </c>
      <c r="J11" s="541"/>
      <c r="K11" s="541"/>
      <c r="L11" s="541">
        <v>0</v>
      </c>
      <c r="M11" s="550"/>
      <c r="N11" s="541">
        <v>0</v>
      </c>
      <c r="O11" s="541"/>
      <c r="P11" s="541"/>
      <c r="Q11" s="541">
        <v>0</v>
      </c>
      <c r="R11" s="541"/>
      <c r="S11" s="541"/>
      <c r="T11" s="541">
        <v>0</v>
      </c>
      <c r="U11" s="550"/>
      <c r="V11" s="541">
        <v>0</v>
      </c>
      <c r="W11" s="541"/>
      <c r="X11" s="541"/>
      <c r="Y11" s="541">
        <v>0</v>
      </c>
      <c r="Z11" s="541"/>
      <c r="AA11" s="541"/>
      <c r="AB11" s="541">
        <v>0</v>
      </c>
      <c r="AC11" s="550"/>
      <c r="AD11" s="541">
        <v>0</v>
      </c>
      <c r="AE11" s="541"/>
      <c r="AF11" s="541"/>
      <c r="AG11" s="541">
        <v>0</v>
      </c>
      <c r="AH11" s="541"/>
      <c r="AI11" s="541"/>
      <c r="AJ11" s="541">
        <v>0</v>
      </c>
      <c r="AK11" s="550"/>
      <c r="AL11" s="541">
        <v>0</v>
      </c>
      <c r="AM11" s="541"/>
      <c r="AN11" s="541"/>
      <c r="AO11" s="541">
        <v>0</v>
      </c>
      <c r="AP11" s="541"/>
      <c r="AQ11" s="541"/>
      <c r="AR11" s="541">
        <v>0</v>
      </c>
      <c r="AS11" s="550"/>
      <c r="AT11" s="541">
        <v>0</v>
      </c>
      <c r="AU11" s="541"/>
      <c r="AV11" s="541"/>
      <c r="AW11" s="541">
        <v>0</v>
      </c>
      <c r="AX11" s="541"/>
      <c r="AY11" s="541"/>
      <c r="AZ11" s="541">
        <v>0</v>
      </c>
      <c r="BA11" s="550"/>
      <c r="BB11" s="541">
        <v>0</v>
      </c>
      <c r="BC11" s="541"/>
      <c r="BD11" s="541"/>
      <c r="BE11" s="541">
        <v>0</v>
      </c>
      <c r="BF11" s="541"/>
      <c r="BG11" s="541"/>
      <c r="BH11" s="541">
        <v>0</v>
      </c>
      <c r="BI11" s="550"/>
      <c r="BJ11" s="541">
        <v>0</v>
      </c>
      <c r="BK11" s="541"/>
      <c r="BL11" s="541"/>
      <c r="BM11" s="541">
        <v>0</v>
      </c>
      <c r="BN11" s="541"/>
      <c r="BO11" s="541"/>
      <c r="BP11" s="541"/>
      <c r="BQ11" s="550"/>
      <c r="BR11" s="541">
        <v>0</v>
      </c>
      <c r="BS11" s="541"/>
      <c r="BT11" s="541"/>
      <c r="BU11" s="541">
        <v>0</v>
      </c>
      <c r="BV11" s="541"/>
      <c r="BW11" s="541"/>
      <c r="BX11" s="541">
        <v>0</v>
      </c>
      <c r="BY11" s="550"/>
      <c r="BZ11" s="541">
        <v>0</v>
      </c>
      <c r="CA11" s="541"/>
      <c r="CB11" s="541"/>
      <c r="CC11" s="541">
        <v>0</v>
      </c>
      <c r="CD11" s="541"/>
      <c r="CE11" s="541"/>
      <c r="CF11" s="541">
        <v>0</v>
      </c>
      <c r="CG11" s="550"/>
      <c r="CH11" s="541">
        <v>0</v>
      </c>
      <c r="CI11" s="541"/>
      <c r="CJ11" s="541"/>
      <c r="CK11" s="541">
        <v>0</v>
      </c>
      <c r="CL11" s="541"/>
      <c r="CM11" s="541"/>
      <c r="CN11" s="541">
        <v>0</v>
      </c>
      <c r="CO11" s="550"/>
      <c r="CP11" s="541">
        <v>0</v>
      </c>
      <c r="CQ11" s="541"/>
      <c r="CR11" s="541"/>
      <c r="CS11" s="541">
        <v>0</v>
      </c>
      <c r="CT11" s="541"/>
      <c r="CU11" s="541"/>
      <c r="CV11" s="541">
        <v>0</v>
      </c>
      <c r="CW11" s="550"/>
      <c r="CX11" s="541">
        <v>0</v>
      </c>
      <c r="CY11" s="541"/>
      <c r="CZ11" s="541"/>
      <c r="DA11" s="541">
        <v>0</v>
      </c>
      <c r="DB11" s="541"/>
      <c r="DC11" s="541"/>
      <c r="DD11" s="541">
        <v>0</v>
      </c>
      <c r="DE11" s="550"/>
      <c r="DF11" s="541">
        <v>0</v>
      </c>
      <c r="DG11" s="541"/>
      <c r="DH11" s="541"/>
      <c r="DI11" s="541">
        <v>0</v>
      </c>
      <c r="DJ11" s="541"/>
      <c r="DK11" s="541"/>
      <c r="DL11" s="541">
        <v>0</v>
      </c>
      <c r="DM11" s="550"/>
      <c r="DN11" s="541">
        <v>0</v>
      </c>
      <c r="DO11" s="541"/>
      <c r="DP11" s="541"/>
      <c r="DQ11" s="541">
        <v>0</v>
      </c>
      <c r="DR11" s="541"/>
      <c r="DS11" s="541"/>
      <c r="DT11" s="541">
        <v>0</v>
      </c>
      <c r="DU11" s="550"/>
      <c r="DV11" s="541">
        <v>0</v>
      </c>
      <c r="DW11" s="541"/>
      <c r="DX11" s="541"/>
      <c r="DY11" s="541">
        <v>0</v>
      </c>
      <c r="DZ11" s="541"/>
      <c r="EA11" s="541"/>
      <c r="EB11" s="541">
        <v>0</v>
      </c>
      <c r="EC11" s="550"/>
      <c r="ED11" s="541">
        <v>0</v>
      </c>
      <c r="EE11" s="541"/>
      <c r="EF11" s="541"/>
      <c r="EG11" s="541">
        <v>0</v>
      </c>
      <c r="EH11" s="541"/>
      <c r="EI11" s="541"/>
      <c r="EJ11" s="541"/>
      <c r="EK11" s="541"/>
      <c r="EL11" s="541">
        <v>0</v>
      </c>
      <c r="EM11" s="541"/>
      <c r="EN11" s="541"/>
      <c r="EO11" s="541">
        <v>0</v>
      </c>
      <c r="EP11" s="541"/>
      <c r="EQ11" s="541"/>
      <c r="ER11" s="541"/>
      <c r="ES11" s="541"/>
      <c r="ET11" s="541">
        <v>0</v>
      </c>
      <c r="EU11" s="541"/>
      <c r="EV11" s="541"/>
      <c r="EW11" s="541">
        <v>0</v>
      </c>
      <c r="EX11" s="541"/>
      <c r="EY11" s="541"/>
      <c r="EZ11" s="541"/>
      <c r="FA11" s="541"/>
      <c r="FB11" s="541">
        <v>0</v>
      </c>
      <c r="FC11" s="541"/>
      <c r="FD11" s="541"/>
      <c r="FE11" s="541">
        <v>0</v>
      </c>
      <c r="FF11" s="541">
        <v>0</v>
      </c>
      <c r="FG11" s="541">
        <v>0</v>
      </c>
      <c r="FH11" s="541">
        <v>0</v>
      </c>
      <c r="FI11" s="550">
        <v>0</v>
      </c>
      <c r="FJ11" s="541">
        <v>0</v>
      </c>
      <c r="FK11" s="541">
        <v>0</v>
      </c>
      <c r="FL11" s="541"/>
      <c r="FM11" s="541">
        <v>0</v>
      </c>
      <c r="FN11" s="541"/>
      <c r="FO11" s="541"/>
      <c r="FP11" s="541"/>
      <c r="FQ11" s="541"/>
      <c r="FR11" s="541">
        <v>0</v>
      </c>
      <c r="FS11" s="541"/>
      <c r="FT11" s="541"/>
      <c r="FU11" s="541">
        <v>0</v>
      </c>
      <c r="FV11" s="541"/>
      <c r="FW11" s="541"/>
      <c r="FX11" s="541">
        <v>0</v>
      </c>
      <c r="FY11" s="550"/>
      <c r="FZ11" s="541">
        <v>0</v>
      </c>
      <c r="GA11" s="541"/>
      <c r="GB11" s="541"/>
      <c r="GC11" s="541">
        <v>0</v>
      </c>
      <c r="GD11" s="541"/>
      <c r="GE11" s="541"/>
      <c r="GF11" s="541">
        <v>0</v>
      </c>
      <c r="GG11" s="550"/>
      <c r="GH11" s="541">
        <v>0</v>
      </c>
      <c r="GI11" s="541"/>
      <c r="GJ11" s="541"/>
      <c r="GK11" s="541">
        <v>0</v>
      </c>
      <c r="GL11" s="541"/>
      <c r="GM11" s="541"/>
      <c r="GN11" s="541">
        <v>0</v>
      </c>
      <c r="GO11" s="550"/>
      <c r="GP11" s="541">
        <v>0</v>
      </c>
      <c r="GQ11" s="541"/>
      <c r="GR11" s="541"/>
      <c r="GS11" s="541">
        <v>0</v>
      </c>
      <c r="GT11" s="541">
        <v>0</v>
      </c>
      <c r="GU11" s="541">
        <v>0</v>
      </c>
      <c r="GV11" s="543">
        <v>0</v>
      </c>
      <c r="GW11" s="609">
        <v>0</v>
      </c>
      <c r="GX11" s="543">
        <v>0</v>
      </c>
      <c r="GY11" s="541">
        <v>0</v>
      </c>
      <c r="GZ11" s="541"/>
      <c r="HA11" s="541">
        <v>0</v>
      </c>
      <c r="HB11" s="542"/>
      <c r="HC11" s="542"/>
    </row>
    <row r="12" spans="1:211" s="96" customFormat="1" x14ac:dyDescent="0.25">
      <c r="A12" s="194" t="s">
        <v>446</v>
      </c>
      <c r="B12" s="541">
        <v>7259000</v>
      </c>
      <c r="C12" s="541">
        <v>6987171</v>
      </c>
      <c r="D12" s="541">
        <v>7527201</v>
      </c>
      <c r="E12" s="550"/>
      <c r="F12" s="541">
        <v>7527201</v>
      </c>
      <c r="G12" s="541"/>
      <c r="H12" s="541"/>
      <c r="I12" s="541">
        <v>-271829</v>
      </c>
      <c r="J12" s="541">
        <v>35965000</v>
      </c>
      <c r="K12" s="541">
        <v>42285319</v>
      </c>
      <c r="L12" s="541">
        <v>37921034</v>
      </c>
      <c r="M12" s="550"/>
      <c r="N12" s="541">
        <v>37921034</v>
      </c>
      <c r="O12" s="541"/>
      <c r="P12" s="541"/>
      <c r="Q12" s="541">
        <v>6320319</v>
      </c>
      <c r="R12" s="541">
        <v>1950000</v>
      </c>
      <c r="S12" s="541">
        <v>1959792</v>
      </c>
      <c r="T12" s="541">
        <v>2101457</v>
      </c>
      <c r="U12" s="550"/>
      <c r="V12" s="541">
        <v>2101457</v>
      </c>
      <c r="W12" s="541"/>
      <c r="X12" s="541"/>
      <c r="Y12" s="541">
        <v>9792</v>
      </c>
      <c r="Z12" s="541">
        <v>1787000</v>
      </c>
      <c r="AA12" s="541">
        <v>2348412</v>
      </c>
      <c r="AB12" s="541">
        <v>2082452</v>
      </c>
      <c r="AC12" s="550"/>
      <c r="AD12" s="541">
        <v>2082452</v>
      </c>
      <c r="AE12" s="541"/>
      <c r="AF12" s="541"/>
      <c r="AG12" s="541">
        <v>561412</v>
      </c>
      <c r="AH12" s="541">
        <v>12338000</v>
      </c>
      <c r="AI12" s="541">
        <v>12407393</v>
      </c>
      <c r="AJ12" s="541">
        <v>13778706</v>
      </c>
      <c r="AK12" s="550"/>
      <c r="AL12" s="541">
        <v>13778706</v>
      </c>
      <c r="AM12" s="541"/>
      <c r="AN12" s="541"/>
      <c r="AO12" s="541">
        <v>69393</v>
      </c>
      <c r="AP12" s="541">
        <v>18383000</v>
      </c>
      <c r="AQ12" s="541">
        <v>19994140</v>
      </c>
      <c r="AR12" s="541">
        <v>22018780</v>
      </c>
      <c r="AS12" s="550"/>
      <c r="AT12" s="541">
        <v>22018780</v>
      </c>
      <c r="AU12" s="541"/>
      <c r="AV12" s="541"/>
      <c r="AW12" s="541">
        <v>1611140</v>
      </c>
      <c r="AX12" s="541">
        <v>15331000</v>
      </c>
      <c r="AY12" s="541">
        <v>14756571</v>
      </c>
      <c r="AZ12" s="541">
        <v>18417247</v>
      </c>
      <c r="BA12" s="550"/>
      <c r="BB12" s="541">
        <v>18417247</v>
      </c>
      <c r="BC12" s="541"/>
      <c r="BD12" s="541"/>
      <c r="BE12" s="541">
        <v>-574429</v>
      </c>
      <c r="BF12" s="541">
        <v>5638000</v>
      </c>
      <c r="BG12" s="541">
        <v>5396382</v>
      </c>
      <c r="BH12" s="541">
        <v>4842513</v>
      </c>
      <c r="BI12" s="550"/>
      <c r="BJ12" s="541">
        <v>4842513</v>
      </c>
      <c r="BK12" s="541"/>
      <c r="BL12" s="541"/>
      <c r="BM12" s="541">
        <v>-241618</v>
      </c>
      <c r="BN12" s="541"/>
      <c r="BO12" s="541"/>
      <c r="BP12" s="541"/>
      <c r="BQ12" s="550"/>
      <c r="BR12" s="541">
        <v>0</v>
      </c>
      <c r="BS12" s="541"/>
      <c r="BT12" s="541"/>
      <c r="BU12" s="541">
        <v>0</v>
      </c>
      <c r="BV12" s="541">
        <v>507000</v>
      </c>
      <c r="BW12" s="541">
        <v>503391</v>
      </c>
      <c r="BX12" s="541">
        <v>562354</v>
      </c>
      <c r="BY12" s="550"/>
      <c r="BZ12" s="541">
        <v>562354</v>
      </c>
      <c r="CA12" s="541"/>
      <c r="CB12" s="541"/>
      <c r="CC12" s="541">
        <v>-3609</v>
      </c>
      <c r="CD12" s="541">
        <v>18245000</v>
      </c>
      <c r="CE12" s="541">
        <v>18330587</v>
      </c>
      <c r="CF12" s="541">
        <v>19766668</v>
      </c>
      <c r="CG12" s="550"/>
      <c r="CH12" s="541">
        <v>19766668</v>
      </c>
      <c r="CI12" s="541"/>
      <c r="CJ12" s="541"/>
      <c r="CK12" s="541">
        <v>85587</v>
      </c>
      <c r="CL12" s="541">
        <v>16143000</v>
      </c>
      <c r="CM12" s="541">
        <v>14180178</v>
      </c>
      <c r="CN12" s="541">
        <v>19191046</v>
      </c>
      <c r="CO12" s="550"/>
      <c r="CP12" s="541">
        <v>19191046</v>
      </c>
      <c r="CQ12" s="541"/>
      <c r="CR12" s="541"/>
      <c r="CS12" s="541">
        <v>-1962822</v>
      </c>
      <c r="CT12" s="541">
        <v>10624000</v>
      </c>
      <c r="CU12" s="541">
        <v>10262581</v>
      </c>
      <c r="CV12" s="541">
        <v>12102982</v>
      </c>
      <c r="CW12" s="550"/>
      <c r="CX12" s="541">
        <v>12102982</v>
      </c>
      <c r="CY12" s="541"/>
      <c r="CZ12" s="541"/>
      <c r="DA12" s="541">
        <v>-361419</v>
      </c>
      <c r="DB12" s="541">
        <v>2847000</v>
      </c>
      <c r="DC12" s="541">
        <v>2913770</v>
      </c>
      <c r="DD12" s="541">
        <v>3273229</v>
      </c>
      <c r="DE12" s="550"/>
      <c r="DF12" s="541">
        <v>3273229</v>
      </c>
      <c r="DG12" s="541"/>
      <c r="DH12" s="541"/>
      <c r="DI12" s="541">
        <v>66770</v>
      </c>
      <c r="DJ12" s="541">
        <v>5340000</v>
      </c>
      <c r="DK12" s="541">
        <v>5387077</v>
      </c>
      <c r="DL12" s="541">
        <v>5635691</v>
      </c>
      <c r="DM12" s="550"/>
      <c r="DN12" s="541">
        <v>5635691</v>
      </c>
      <c r="DO12" s="541"/>
      <c r="DP12" s="541"/>
      <c r="DQ12" s="541">
        <v>47077</v>
      </c>
      <c r="DR12" s="541">
        <v>6349000</v>
      </c>
      <c r="DS12" s="541">
        <v>6079461</v>
      </c>
      <c r="DT12" s="541">
        <v>7055084</v>
      </c>
      <c r="DU12" s="550"/>
      <c r="DV12" s="541">
        <v>7055084</v>
      </c>
      <c r="DW12" s="541"/>
      <c r="DX12" s="541"/>
      <c r="DY12" s="541">
        <v>-269539</v>
      </c>
      <c r="DZ12" s="541">
        <v>23036000</v>
      </c>
      <c r="EA12" s="541">
        <v>2389787</v>
      </c>
      <c r="EB12" s="541">
        <v>23566372</v>
      </c>
      <c r="EC12" s="550"/>
      <c r="ED12" s="541">
        <v>23566372</v>
      </c>
      <c r="EE12" s="541"/>
      <c r="EF12" s="541"/>
      <c r="EG12" s="541">
        <v>-20646213</v>
      </c>
      <c r="EH12" s="541"/>
      <c r="EI12" s="541"/>
      <c r="EJ12" s="541"/>
      <c r="EK12" s="541"/>
      <c r="EL12" s="541">
        <v>0</v>
      </c>
      <c r="EM12" s="541"/>
      <c r="EN12" s="541"/>
      <c r="EO12" s="541">
        <v>0</v>
      </c>
      <c r="EP12" s="541"/>
      <c r="EQ12" s="541"/>
      <c r="ER12" s="541"/>
      <c r="ES12" s="541"/>
      <c r="ET12" s="541">
        <v>0</v>
      </c>
      <c r="EU12" s="541"/>
      <c r="EV12" s="541"/>
      <c r="EW12" s="541">
        <v>0</v>
      </c>
      <c r="EX12" s="541"/>
      <c r="EY12" s="541"/>
      <c r="EZ12" s="541"/>
      <c r="FA12" s="541"/>
      <c r="FB12" s="541">
        <v>0</v>
      </c>
      <c r="FC12" s="541"/>
      <c r="FD12" s="541"/>
      <c r="FE12" s="541">
        <v>0</v>
      </c>
      <c r="FF12" s="541">
        <v>181742000</v>
      </c>
      <c r="FG12" s="541">
        <v>166182012</v>
      </c>
      <c r="FH12" s="541">
        <v>199842816</v>
      </c>
      <c r="FI12" s="550">
        <v>0</v>
      </c>
      <c r="FJ12" s="541">
        <v>199842816</v>
      </c>
      <c r="FK12" s="541">
        <v>0</v>
      </c>
      <c r="FL12" s="541"/>
      <c r="FM12" s="541">
        <v>-15559988</v>
      </c>
      <c r="FN12" s="541"/>
      <c r="FO12" s="541"/>
      <c r="FP12" s="541"/>
      <c r="FQ12" s="541"/>
      <c r="FR12" s="541">
        <v>0</v>
      </c>
      <c r="FS12" s="541"/>
      <c r="FT12" s="541"/>
      <c r="FU12" s="541">
        <v>0</v>
      </c>
      <c r="FV12" s="541">
        <v>134639000</v>
      </c>
      <c r="FW12" s="541">
        <v>154820750</v>
      </c>
      <c r="FX12" s="541">
        <v>142264170</v>
      </c>
      <c r="FY12" s="550"/>
      <c r="FZ12" s="541">
        <v>142264170</v>
      </c>
      <c r="GA12" s="541"/>
      <c r="GB12" s="541"/>
      <c r="GC12" s="541">
        <v>20181750</v>
      </c>
      <c r="GD12" s="541">
        <v>298230000</v>
      </c>
      <c r="GE12" s="541">
        <v>310376473</v>
      </c>
      <c r="GF12" s="541">
        <v>231088000</v>
      </c>
      <c r="GG12" s="550"/>
      <c r="GH12" s="541">
        <v>231088000</v>
      </c>
      <c r="GI12" s="541"/>
      <c r="GJ12" s="541"/>
      <c r="GK12" s="541">
        <v>12146473</v>
      </c>
      <c r="GL12" s="541">
        <v>189941000</v>
      </c>
      <c r="GM12" s="541">
        <v>186295081</v>
      </c>
      <c r="GN12" s="541">
        <v>180907337</v>
      </c>
      <c r="GO12" s="550"/>
      <c r="GP12" s="541">
        <v>180907337</v>
      </c>
      <c r="GQ12" s="541"/>
      <c r="GR12" s="541"/>
      <c r="GS12" s="541">
        <v>-3645919</v>
      </c>
      <c r="GT12" s="541">
        <v>804552000</v>
      </c>
      <c r="GU12" s="541">
        <v>817674316</v>
      </c>
      <c r="GV12" s="543">
        <v>754102323</v>
      </c>
      <c r="GW12" s="609">
        <v>0</v>
      </c>
      <c r="GX12" s="543">
        <v>754102323</v>
      </c>
      <c r="GY12" s="541">
        <v>0</v>
      </c>
      <c r="GZ12" s="541"/>
      <c r="HA12" s="541">
        <v>13122316</v>
      </c>
      <c r="HB12" s="542"/>
      <c r="HC12" s="542"/>
    </row>
    <row r="13" spans="1:211" s="96" customFormat="1" ht="1.5" hidden="1" x14ac:dyDescent="0.25">
      <c r="A13" s="268" t="s">
        <v>447</v>
      </c>
      <c r="B13" s="541"/>
      <c r="C13" s="541"/>
      <c r="D13" s="541"/>
      <c r="E13" s="550"/>
      <c r="F13" s="541"/>
      <c r="G13" s="541"/>
      <c r="H13" s="541"/>
      <c r="I13" s="541"/>
      <c r="J13" s="541"/>
      <c r="K13" s="541"/>
      <c r="L13" s="541"/>
      <c r="M13" s="550"/>
      <c r="N13" s="541"/>
      <c r="O13" s="541"/>
      <c r="P13" s="541"/>
      <c r="Q13" s="541"/>
      <c r="R13" s="541"/>
      <c r="S13" s="541"/>
      <c r="T13" s="541"/>
      <c r="U13" s="550"/>
      <c r="V13" s="541"/>
      <c r="W13" s="541"/>
      <c r="X13" s="541"/>
      <c r="Y13" s="541"/>
      <c r="Z13" s="541"/>
      <c r="AA13" s="541"/>
      <c r="AB13" s="541"/>
      <c r="AC13" s="550"/>
      <c r="AD13" s="541"/>
      <c r="AE13" s="541"/>
      <c r="AF13" s="541"/>
      <c r="AG13" s="541"/>
      <c r="AH13" s="541"/>
      <c r="AI13" s="541"/>
      <c r="AJ13" s="541"/>
      <c r="AK13" s="550"/>
      <c r="AL13" s="541"/>
      <c r="AM13" s="541"/>
      <c r="AN13" s="541"/>
      <c r="AO13" s="541"/>
      <c r="AP13" s="541"/>
      <c r="AQ13" s="541"/>
      <c r="AR13" s="541"/>
      <c r="AS13" s="550"/>
      <c r="AT13" s="541"/>
      <c r="AU13" s="541"/>
      <c r="AV13" s="541"/>
      <c r="AW13" s="541"/>
      <c r="AX13" s="541"/>
      <c r="AY13" s="541"/>
      <c r="AZ13" s="541"/>
      <c r="BA13" s="550"/>
      <c r="BB13" s="541"/>
      <c r="BC13" s="541"/>
      <c r="BD13" s="541"/>
      <c r="BE13" s="541"/>
      <c r="BF13" s="541"/>
      <c r="BG13" s="541"/>
      <c r="BH13" s="541"/>
      <c r="BI13" s="550"/>
      <c r="BJ13" s="541"/>
      <c r="BK13" s="541"/>
      <c r="BL13" s="541"/>
      <c r="BM13" s="541"/>
      <c r="BN13" s="541"/>
      <c r="BO13" s="541"/>
      <c r="BP13" s="541"/>
      <c r="BQ13" s="550"/>
      <c r="BR13" s="541"/>
      <c r="BS13" s="541"/>
      <c r="BT13" s="541"/>
      <c r="BU13" s="541"/>
      <c r="BV13" s="541"/>
      <c r="BW13" s="541"/>
      <c r="BX13" s="541"/>
      <c r="BY13" s="550"/>
      <c r="BZ13" s="541"/>
      <c r="CA13" s="541"/>
      <c r="CB13" s="541"/>
      <c r="CC13" s="541"/>
      <c r="CD13" s="541"/>
      <c r="CE13" s="541"/>
      <c r="CF13" s="541"/>
      <c r="CG13" s="550"/>
      <c r="CH13" s="541"/>
      <c r="CI13" s="541"/>
      <c r="CJ13" s="541"/>
      <c r="CK13" s="541"/>
      <c r="CL13" s="541"/>
      <c r="CM13" s="541"/>
      <c r="CN13" s="541"/>
      <c r="CO13" s="550"/>
      <c r="CP13" s="541"/>
      <c r="CQ13" s="541"/>
      <c r="CR13" s="541"/>
      <c r="CS13" s="541"/>
      <c r="CT13" s="541"/>
      <c r="CU13" s="541"/>
      <c r="CV13" s="541"/>
      <c r="CW13" s="550"/>
      <c r="CX13" s="541"/>
      <c r="CY13" s="541"/>
      <c r="CZ13" s="541"/>
      <c r="DA13" s="541"/>
      <c r="DB13" s="541"/>
      <c r="DC13" s="541"/>
      <c r="DD13" s="541"/>
      <c r="DE13" s="550"/>
      <c r="DF13" s="541"/>
      <c r="DG13" s="541"/>
      <c r="DH13" s="541"/>
      <c r="DI13" s="541"/>
      <c r="DJ13" s="541"/>
      <c r="DK13" s="541"/>
      <c r="DL13" s="541"/>
      <c r="DM13" s="550"/>
      <c r="DN13" s="541"/>
      <c r="DO13" s="541"/>
      <c r="DP13" s="541"/>
      <c r="DQ13" s="541"/>
      <c r="DR13" s="541"/>
      <c r="DS13" s="541"/>
      <c r="DT13" s="541"/>
      <c r="DU13" s="550"/>
      <c r="DV13" s="541"/>
      <c r="DW13" s="541"/>
      <c r="DX13" s="541"/>
      <c r="DY13" s="541"/>
      <c r="DZ13" s="541"/>
      <c r="EA13" s="541"/>
      <c r="EB13" s="541"/>
      <c r="EC13" s="550"/>
      <c r="ED13" s="541"/>
      <c r="EE13" s="541"/>
      <c r="EF13" s="541"/>
      <c r="EG13" s="541"/>
      <c r="EH13" s="541"/>
      <c r="EI13" s="541"/>
      <c r="EJ13" s="541"/>
      <c r="EK13" s="541"/>
      <c r="EL13" s="541"/>
      <c r="EM13" s="541"/>
      <c r="EN13" s="541"/>
      <c r="EO13" s="541"/>
      <c r="EP13" s="541"/>
      <c r="EQ13" s="541"/>
      <c r="ER13" s="541"/>
      <c r="ES13" s="541"/>
      <c r="ET13" s="541"/>
      <c r="EU13" s="541"/>
      <c r="EV13" s="541"/>
      <c r="EW13" s="541"/>
      <c r="EX13" s="541"/>
      <c r="EY13" s="541"/>
      <c r="EZ13" s="541"/>
      <c r="FA13" s="541"/>
      <c r="FB13" s="541"/>
      <c r="FC13" s="541"/>
      <c r="FD13" s="541"/>
      <c r="FE13" s="541"/>
      <c r="FF13" s="541"/>
      <c r="FG13" s="541"/>
      <c r="FH13" s="541"/>
      <c r="FI13" s="550"/>
      <c r="FJ13" s="541"/>
      <c r="FK13" s="541"/>
      <c r="FL13" s="541"/>
      <c r="FM13" s="541"/>
      <c r="FN13" s="541"/>
      <c r="FO13" s="541"/>
      <c r="FP13" s="541"/>
      <c r="FQ13" s="541"/>
      <c r="FR13" s="541"/>
      <c r="FS13" s="541"/>
      <c r="FT13" s="541"/>
      <c r="FU13" s="541"/>
      <c r="FV13" s="541"/>
      <c r="FW13" s="541"/>
      <c r="FX13" s="541"/>
      <c r="FY13" s="550"/>
      <c r="FZ13" s="541"/>
      <c r="GA13" s="541"/>
      <c r="GB13" s="541"/>
      <c r="GC13" s="541"/>
      <c r="GD13" s="541"/>
      <c r="GE13" s="541"/>
      <c r="GF13" s="541"/>
      <c r="GG13" s="550"/>
      <c r="GH13" s="541"/>
      <c r="GI13" s="541"/>
      <c r="GJ13" s="541"/>
      <c r="GK13" s="541"/>
      <c r="GL13" s="541"/>
      <c r="GM13" s="541"/>
      <c r="GN13" s="541"/>
      <c r="GO13" s="550"/>
      <c r="GP13" s="541"/>
      <c r="GQ13" s="541"/>
      <c r="GR13" s="541"/>
      <c r="GS13" s="541"/>
      <c r="GT13" s="541"/>
      <c r="GU13" s="541"/>
      <c r="GV13" s="543"/>
      <c r="GW13" s="609"/>
      <c r="GX13" s="543"/>
      <c r="GY13" s="541"/>
      <c r="GZ13" s="541"/>
      <c r="HA13" s="541"/>
      <c r="HB13" s="542"/>
      <c r="HC13" s="542"/>
    </row>
    <row r="14" spans="1:211" s="96" customFormat="1" ht="1.5" hidden="1" x14ac:dyDescent="0.25">
      <c r="A14" s="48" t="s">
        <v>995</v>
      </c>
      <c r="B14" s="541"/>
      <c r="C14" s="541"/>
      <c r="D14" s="541">
        <v>0</v>
      </c>
      <c r="E14" s="550"/>
      <c r="F14" s="541">
        <v>0</v>
      </c>
      <c r="G14" s="541"/>
      <c r="H14" s="541"/>
      <c r="I14" s="541">
        <v>0</v>
      </c>
      <c r="J14" s="541"/>
      <c r="K14" s="541"/>
      <c r="L14" s="541">
        <v>0</v>
      </c>
      <c r="M14" s="550"/>
      <c r="N14" s="541">
        <v>0</v>
      </c>
      <c r="O14" s="541"/>
      <c r="P14" s="541"/>
      <c r="Q14" s="541">
        <v>0</v>
      </c>
      <c r="R14" s="541"/>
      <c r="S14" s="541"/>
      <c r="T14" s="541">
        <v>0</v>
      </c>
      <c r="U14" s="550"/>
      <c r="V14" s="541">
        <v>0</v>
      </c>
      <c r="W14" s="541"/>
      <c r="X14" s="541"/>
      <c r="Y14" s="541">
        <v>0</v>
      </c>
      <c r="Z14" s="541"/>
      <c r="AA14" s="541"/>
      <c r="AB14" s="541">
        <v>0</v>
      </c>
      <c r="AC14" s="550"/>
      <c r="AD14" s="541">
        <v>0</v>
      </c>
      <c r="AE14" s="541"/>
      <c r="AF14" s="541"/>
      <c r="AG14" s="541">
        <v>0</v>
      </c>
      <c r="AH14" s="541"/>
      <c r="AI14" s="541"/>
      <c r="AJ14" s="541">
        <v>0</v>
      </c>
      <c r="AK14" s="550"/>
      <c r="AL14" s="541">
        <v>0</v>
      </c>
      <c r="AM14" s="541"/>
      <c r="AN14" s="541"/>
      <c r="AO14" s="541">
        <v>0</v>
      </c>
      <c r="AP14" s="541"/>
      <c r="AQ14" s="541"/>
      <c r="AR14" s="541">
        <v>0</v>
      </c>
      <c r="AS14" s="550"/>
      <c r="AT14" s="541">
        <v>0</v>
      </c>
      <c r="AU14" s="541"/>
      <c r="AV14" s="541"/>
      <c r="AW14" s="541">
        <v>0</v>
      </c>
      <c r="AX14" s="541"/>
      <c r="AY14" s="541"/>
      <c r="AZ14" s="541">
        <v>0</v>
      </c>
      <c r="BA14" s="550"/>
      <c r="BB14" s="541">
        <v>0</v>
      </c>
      <c r="BC14" s="541"/>
      <c r="BD14" s="541"/>
      <c r="BE14" s="541">
        <v>0</v>
      </c>
      <c r="BF14" s="541"/>
      <c r="BG14" s="541"/>
      <c r="BH14" s="541">
        <v>0</v>
      </c>
      <c r="BI14" s="550"/>
      <c r="BJ14" s="541">
        <v>0</v>
      </c>
      <c r="BK14" s="541"/>
      <c r="BL14" s="541"/>
      <c r="BM14" s="541">
        <v>0</v>
      </c>
      <c r="BN14" s="541"/>
      <c r="BO14" s="541"/>
      <c r="BP14" s="541"/>
      <c r="BQ14" s="550"/>
      <c r="BR14" s="541">
        <v>0</v>
      </c>
      <c r="BS14" s="541"/>
      <c r="BT14" s="541"/>
      <c r="BU14" s="541">
        <v>0</v>
      </c>
      <c r="BV14" s="541"/>
      <c r="BW14" s="541"/>
      <c r="BX14" s="541">
        <v>0</v>
      </c>
      <c r="BY14" s="550"/>
      <c r="BZ14" s="541">
        <v>0</v>
      </c>
      <c r="CA14" s="541"/>
      <c r="CB14" s="541"/>
      <c r="CC14" s="541">
        <v>0</v>
      </c>
      <c r="CD14" s="541"/>
      <c r="CE14" s="541"/>
      <c r="CF14" s="541">
        <v>0</v>
      </c>
      <c r="CG14" s="550"/>
      <c r="CH14" s="541">
        <v>0</v>
      </c>
      <c r="CI14" s="541"/>
      <c r="CJ14" s="541"/>
      <c r="CK14" s="541">
        <v>0</v>
      </c>
      <c r="CL14" s="541"/>
      <c r="CM14" s="541"/>
      <c r="CN14" s="541">
        <v>0</v>
      </c>
      <c r="CO14" s="550"/>
      <c r="CP14" s="541">
        <v>0</v>
      </c>
      <c r="CQ14" s="541"/>
      <c r="CR14" s="541"/>
      <c r="CS14" s="541">
        <v>0</v>
      </c>
      <c r="CT14" s="541"/>
      <c r="CU14" s="541"/>
      <c r="CV14" s="541">
        <v>0</v>
      </c>
      <c r="CW14" s="550"/>
      <c r="CX14" s="541">
        <v>0</v>
      </c>
      <c r="CY14" s="541"/>
      <c r="CZ14" s="541"/>
      <c r="DA14" s="541">
        <v>0</v>
      </c>
      <c r="DB14" s="541"/>
      <c r="DC14" s="541"/>
      <c r="DD14" s="541">
        <v>0</v>
      </c>
      <c r="DE14" s="550"/>
      <c r="DF14" s="541">
        <v>0</v>
      </c>
      <c r="DG14" s="541"/>
      <c r="DH14" s="541"/>
      <c r="DI14" s="541">
        <v>0</v>
      </c>
      <c r="DJ14" s="541"/>
      <c r="DK14" s="541"/>
      <c r="DL14" s="541">
        <v>0</v>
      </c>
      <c r="DM14" s="550"/>
      <c r="DN14" s="541">
        <v>0</v>
      </c>
      <c r="DO14" s="541"/>
      <c r="DP14" s="541"/>
      <c r="DQ14" s="541">
        <v>0</v>
      </c>
      <c r="DR14" s="541"/>
      <c r="DS14" s="541"/>
      <c r="DT14" s="541">
        <v>0</v>
      </c>
      <c r="DU14" s="550"/>
      <c r="DV14" s="541">
        <v>0</v>
      </c>
      <c r="DW14" s="541"/>
      <c r="DX14" s="541"/>
      <c r="DY14" s="541">
        <v>0</v>
      </c>
      <c r="DZ14" s="541"/>
      <c r="EA14" s="541"/>
      <c r="EB14" s="541">
        <v>0</v>
      </c>
      <c r="EC14" s="550"/>
      <c r="ED14" s="541">
        <v>0</v>
      </c>
      <c r="EE14" s="541"/>
      <c r="EF14" s="541"/>
      <c r="EG14" s="541">
        <v>0</v>
      </c>
      <c r="EH14" s="541"/>
      <c r="EI14" s="541"/>
      <c r="EJ14" s="541"/>
      <c r="EK14" s="541"/>
      <c r="EL14" s="541">
        <v>0</v>
      </c>
      <c r="EM14" s="541"/>
      <c r="EN14" s="541"/>
      <c r="EO14" s="541">
        <v>0</v>
      </c>
      <c r="EP14" s="541"/>
      <c r="EQ14" s="541"/>
      <c r="ER14" s="541"/>
      <c r="ES14" s="541"/>
      <c r="ET14" s="541">
        <v>0</v>
      </c>
      <c r="EU14" s="541"/>
      <c r="EV14" s="541"/>
      <c r="EW14" s="541">
        <v>0</v>
      </c>
      <c r="EX14" s="541"/>
      <c r="EY14" s="541"/>
      <c r="EZ14" s="541"/>
      <c r="FA14" s="541"/>
      <c r="FB14" s="541">
        <v>0</v>
      </c>
      <c r="FC14" s="541"/>
      <c r="FD14" s="541"/>
      <c r="FE14" s="541">
        <v>0</v>
      </c>
      <c r="FF14" s="541">
        <v>0</v>
      </c>
      <c r="FG14" s="541">
        <v>0</v>
      </c>
      <c r="FH14" s="541">
        <v>0</v>
      </c>
      <c r="FI14" s="550">
        <v>0</v>
      </c>
      <c r="FJ14" s="541">
        <v>0</v>
      </c>
      <c r="FK14" s="541">
        <v>0</v>
      </c>
      <c r="FL14" s="541"/>
      <c r="FM14" s="541">
        <v>0</v>
      </c>
      <c r="FN14" s="541"/>
      <c r="FO14" s="541"/>
      <c r="FP14" s="541"/>
      <c r="FQ14" s="541"/>
      <c r="FR14" s="541">
        <v>0</v>
      </c>
      <c r="FS14" s="541"/>
      <c r="FT14" s="541"/>
      <c r="FU14" s="541">
        <v>0</v>
      </c>
      <c r="FV14" s="541"/>
      <c r="FW14" s="541"/>
      <c r="FX14" s="541">
        <v>0</v>
      </c>
      <c r="FY14" s="550"/>
      <c r="FZ14" s="541">
        <v>0</v>
      </c>
      <c r="GA14" s="541"/>
      <c r="GB14" s="541"/>
      <c r="GC14" s="541">
        <v>0</v>
      </c>
      <c r="GD14" s="541"/>
      <c r="GE14" s="541"/>
      <c r="GF14" s="541">
        <v>0</v>
      </c>
      <c r="GG14" s="550"/>
      <c r="GH14" s="541">
        <v>0</v>
      </c>
      <c r="GI14" s="541"/>
      <c r="GJ14" s="541"/>
      <c r="GK14" s="541">
        <v>0</v>
      </c>
      <c r="GL14" s="541"/>
      <c r="GM14" s="541"/>
      <c r="GN14" s="541">
        <v>0</v>
      </c>
      <c r="GO14" s="550"/>
      <c r="GP14" s="541">
        <v>0</v>
      </c>
      <c r="GQ14" s="541"/>
      <c r="GR14" s="541"/>
      <c r="GS14" s="541">
        <v>0</v>
      </c>
      <c r="GT14" s="541">
        <v>0</v>
      </c>
      <c r="GU14" s="541">
        <v>0</v>
      </c>
      <c r="GV14" s="543">
        <v>0</v>
      </c>
      <c r="GW14" s="609">
        <v>0</v>
      </c>
      <c r="GX14" s="543">
        <v>0</v>
      </c>
      <c r="GY14" s="541">
        <v>0</v>
      </c>
      <c r="GZ14" s="541"/>
      <c r="HA14" s="541">
        <v>0</v>
      </c>
      <c r="HB14" s="542"/>
      <c r="HC14" s="542"/>
    </row>
    <row r="15" spans="1:211" s="96" customFormat="1" ht="1.5" hidden="1" x14ac:dyDescent="0.25">
      <c r="A15" s="268"/>
      <c r="B15" s="541"/>
      <c r="C15" s="541"/>
      <c r="D15" s="541"/>
      <c r="E15" s="550"/>
      <c r="F15" s="541"/>
      <c r="G15" s="541"/>
      <c r="H15" s="541"/>
      <c r="I15" s="541"/>
      <c r="J15" s="541"/>
      <c r="K15" s="541"/>
      <c r="L15" s="541"/>
      <c r="M15" s="550"/>
      <c r="N15" s="541"/>
      <c r="O15" s="541"/>
      <c r="P15" s="541"/>
      <c r="Q15" s="541"/>
      <c r="R15" s="541"/>
      <c r="S15" s="541"/>
      <c r="T15" s="541"/>
      <c r="U15" s="550"/>
      <c r="V15" s="541"/>
      <c r="W15" s="541"/>
      <c r="X15" s="541"/>
      <c r="Y15" s="541"/>
      <c r="Z15" s="541"/>
      <c r="AA15" s="541"/>
      <c r="AB15" s="541"/>
      <c r="AC15" s="550"/>
      <c r="AD15" s="541"/>
      <c r="AE15" s="541"/>
      <c r="AF15" s="541"/>
      <c r="AG15" s="541"/>
      <c r="AH15" s="541"/>
      <c r="AI15" s="541"/>
      <c r="AJ15" s="541"/>
      <c r="AK15" s="550"/>
      <c r="AL15" s="541"/>
      <c r="AM15" s="541"/>
      <c r="AN15" s="541"/>
      <c r="AO15" s="541"/>
      <c r="AP15" s="541"/>
      <c r="AQ15" s="541"/>
      <c r="AR15" s="541"/>
      <c r="AS15" s="550"/>
      <c r="AT15" s="541"/>
      <c r="AU15" s="541"/>
      <c r="AV15" s="541"/>
      <c r="AW15" s="541"/>
      <c r="AX15" s="541"/>
      <c r="AY15" s="541"/>
      <c r="AZ15" s="541"/>
      <c r="BA15" s="550"/>
      <c r="BB15" s="541"/>
      <c r="BC15" s="541"/>
      <c r="BD15" s="541"/>
      <c r="BE15" s="541"/>
      <c r="BF15" s="541"/>
      <c r="BG15" s="541"/>
      <c r="BH15" s="541"/>
      <c r="BI15" s="550"/>
      <c r="BJ15" s="541"/>
      <c r="BK15" s="541"/>
      <c r="BL15" s="541"/>
      <c r="BM15" s="541"/>
      <c r="BN15" s="541"/>
      <c r="BO15" s="541"/>
      <c r="BP15" s="541"/>
      <c r="BQ15" s="550"/>
      <c r="BR15" s="541"/>
      <c r="BS15" s="541"/>
      <c r="BT15" s="541"/>
      <c r="BU15" s="541"/>
      <c r="BV15" s="541"/>
      <c r="BW15" s="541"/>
      <c r="BX15" s="541"/>
      <c r="BY15" s="550"/>
      <c r="BZ15" s="541"/>
      <c r="CA15" s="541"/>
      <c r="CB15" s="541"/>
      <c r="CC15" s="541"/>
      <c r="CD15" s="541"/>
      <c r="CE15" s="541"/>
      <c r="CF15" s="541"/>
      <c r="CG15" s="550"/>
      <c r="CH15" s="541"/>
      <c r="CI15" s="541"/>
      <c r="CJ15" s="541"/>
      <c r="CK15" s="541"/>
      <c r="CL15" s="541"/>
      <c r="CM15" s="541"/>
      <c r="CN15" s="541"/>
      <c r="CO15" s="550"/>
      <c r="CP15" s="541"/>
      <c r="CQ15" s="541"/>
      <c r="CR15" s="541"/>
      <c r="CS15" s="541"/>
      <c r="CT15" s="541"/>
      <c r="CU15" s="541"/>
      <c r="CV15" s="541"/>
      <c r="CW15" s="550"/>
      <c r="CX15" s="541"/>
      <c r="CY15" s="541"/>
      <c r="CZ15" s="541"/>
      <c r="DA15" s="541"/>
      <c r="DB15" s="541"/>
      <c r="DC15" s="541"/>
      <c r="DD15" s="541"/>
      <c r="DE15" s="550"/>
      <c r="DF15" s="541"/>
      <c r="DG15" s="541"/>
      <c r="DH15" s="541"/>
      <c r="DI15" s="541"/>
      <c r="DJ15" s="541"/>
      <c r="DK15" s="541"/>
      <c r="DL15" s="541"/>
      <c r="DM15" s="550"/>
      <c r="DN15" s="541"/>
      <c r="DO15" s="541"/>
      <c r="DP15" s="541"/>
      <c r="DQ15" s="541"/>
      <c r="DR15" s="541"/>
      <c r="DS15" s="541"/>
      <c r="DT15" s="541"/>
      <c r="DU15" s="550"/>
      <c r="DV15" s="541"/>
      <c r="DW15" s="541"/>
      <c r="DX15" s="541"/>
      <c r="DY15" s="541"/>
      <c r="DZ15" s="541"/>
      <c r="EA15" s="541"/>
      <c r="EB15" s="541"/>
      <c r="EC15" s="550"/>
      <c r="ED15" s="541"/>
      <c r="EE15" s="541"/>
      <c r="EF15" s="541"/>
      <c r="EG15" s="541"/>
      <c r="EH15" s="541"/>
      <c r="EI15" s="541"/>
      <c r="EJ15" s="541"/>
      <c r="EK15" s="541"/>
      <c r="EL15" s="541"/>
      <c r="EM15" s="541"/>
      <c r="EN15" s="541"/>
      <c r="EO15" s="541"/>
      <c r="EP15" s="541"/>
      <c r="EQ15" s="541"/>
      <c r="ER15" s="541"/>
      <c r="ES15" s="541"/>
      <c r="ET15" s="541"/>
      <c r="EU15" s="541"/>
      <c r="EV15" s="541"/>
      <c r="EW15" s="541"/>
      <c r="EX15" s="541"/>
      <c r="EY15" s="541"/>
      <c r="EZ15" s="541"/>
      <c r="FA15" s="541"/>
      <c r="FB15" s="541"/>
      <c r="FC15" s="541"/>
      <c r="FD15" s="541"/>
      <c r="FE15" s="541"/>
      <c r="FF15" s="541">
        <v>0</v>
      </c>
      <c r="FG15" s="541">
        <v>0</v>
      </c>
      <c r="FH15" s="541">
        <v>0</v>
      </c>
      <c r="FI15" s="550">
        <v>0</v>
      </c>
      <c r="FJ15" s="541"/>
      <c r="FK15" s="541">
        <v>0</v>
      </c>
      <c r="FL15" s="541"/>
      <c r="FM15" s="541"/>
      <c r="FN15" s="541"/>
      <c r="FO15" s="541"/>
      <c r="FP15" s="541"/>
      <c r="FQ15" s="541"/>
      <c r="FR15" s="541"/>
      <c r="FS15" s="541"/>
      <c r="FT15" s="541"/>
      <c r="FU15" s="541"/>
      <c r="FV15" s="541"/>
      <c r="FW15" s="541"/>
      <c r="FX15" s="541"/>
      <c r="FY15" s="550"/>
      <c r="FZ15" s="541"/>
      <c r="GA15" s="541"/>
      <c r="GB15" s="541"/>
      <c r="GC15" s="541"/>
      <c r="GD15" s="541"/>
      <c r="GE15" s="541"/>
      <c r="GF15" s="541"/>
      <c r="GG15" s="550"/>
      <c r="GH15" s="541"/>
      <c r="GI15" s="541"/>
      <c r="GJ15" s="541"/>
      <c r="GK15" s="541"/>
      <c r="GL15" s="541"/>
      <c r="GM15" s="541"/>
      <c r="GN15" s="541"/>
      <c r="GO15" s="550"/>
      <c r="GP15" s="541"/>
      <c r="GQ15" s="541"/>
      <c r="GR15" s="541"/>
      <c r="GS15" s="541"/>
      <c r="GT15" s="541"/>
      <c r="GU15" s="541"/>
      <c r="GV15" s="543"/>
      <c r="GW15" s="609"/>
      <c r="GX15" s="543"/>
      <c r="GY15" s="541"/>
      <c r="GZ15" s="541"/>
      <c r="HA15" s="541"/>
      <c r="HB15" s="542"/>
      <c r="HC15" s="542"/>
    </row>
    <row r="16" spans="1:211" s="96" customFormat="1" x14ac:dyDescent="0.25">
      <c r="A16" s="48" t="s">
        <v>447</v>
      </c>
      <c r="B16" s="541">
        <v>22398440</v>
      </c>
      <c r="C16" s="541">
        <v>64600284</v>
      </c>
      <c r="D16" s="541">
        <v>24151600</v>
      </c>
      <c r="E16" s="550"/>
      <c r="F16" s="541">
        <v>24151600</v>
      </c>
      <c r="G16" s="541"/>
      <c r="H16" s="541"/>
      <c r="I16" s="541">
        <v>42201844</v>
      </c>
      <c r="J16" s="541">
        <v>19660800</v>
      </c>
      <c r="K16" s="541">
        <v>22153138</v>
      </c>
      <c r="L16" s="541">
        <v>21506296</v>
      </c>
      <c r="M16" s="550"/>
      <c r="N16" s="541">
        <v>21506296</v>
      </c>
      <c r="O16" s="541"/>
      <c r="P16" s="541"/>
      <c r="Q16" s="541">
        <v>2492338</v>
      </c>
      <c r="R16" s="541">
        <v>54339870</v>
      </c>
      <c r="S16" s="541">
        <v>61306630</v>
      </c>
      <c r="T16" s="541">
        <v>76894870</v>
      </c>
      <c r="U16" s="550"/>
      <c r="V16" s="541">
        <v>76894870</v>
      </c>
      <c r="W16" s="541"/>
      <c r="X16" s="541"/>
      <c r="Y16" s="541">
        <v>6966760</v>
      </c>
      <c r="Z16" s="541">
        <v>2889210</v>
      </c>
      <c r="AA16" s="541">
        <v>7837264</v>
      </c>
      <c r="AB16" s="541">
        <v>3415986</v>
      </c>
      <c r="AC16" s="550"/>
      <c r="AD16" s="541">
        <v>3415986</v>
      </c>
      <c r="AE16" s="541"/>
      <c r="AF16" s="541"/>
      <c r="AG16" s="541">
        <v>4948054</v>
      </c>
      <c r="AH16" s="541">
        <v>491413960</v>
      </c>
      <c r="AI16" s="541">
        <v>395603275</v>
      </c>
      <c r="AJ16" s="541">
        <v>500372159</v>
      </c>
      <c r="AK16" s="550"/>
      <c r="AL16" s="541">
        <v>500372159</v>
      </c>
      <c r="AM16" s="541"/>
      <c r="AN16" s="541"/>
      <c r="AO16" s="541">
        <v>-95810685</v>
      </c>
      <c r="AP16" s="541">
        <v>20962950</v>
      </c>
      <c r="AQ16" s="541">
        <v>24379443</v>
      </c>
      <c r="AR16" s="541">
        <v>21384840</v>
      </c>
      <c r="AS16" s="550"/>
      <c r="AT16" s="541">
        <v>21384840</v>
      </c>
      <c r="AU16" s="541"/>
      <c r="AV16" s="541"/>
      <c r="AW16" s="541">
        <v>3416493</v>
      </c>
      <c r="AX16" s="541">
        <v>32984680</v>
      </c>
      <c r="AY16" s="541">
        <v>43764302</v>
      </c>
      <c r="AZ16" s="541">
        <v>40907434</v>
      </c>
      <c r="BA16" s="550"/>
      <c r="BB16" s="541">
        <v>40907434</v>
      </c>
      <c r="BC16" s="541"/>
      <c r="BD16" s="541"/>
      <c r="BE16" s="541">
        <v>10779622</v>
      </c>
      <c r="BF16" s="541">
        <v>5231100</v>
      </c>
      <c r="BG16" s="541">
        <v>6122658</v>
      </c>
      <c r="BH16" s="541">
        <v>5866100</v>
      </c>
      <c r="BI16" s="550"/>
      <c r="BJ16" s="541">
        <v>5866100</v>
      </c>
      <c r="BK16" s="541"/>
      <c r="BL16" s="541"/>
      <c r="BM16" s="541">
        <v>891558</v>
      </c>
      <c r="BN16" s="541"/>
      <c r="BO16" s="541"/>
      <c r="BP16" s="541">
        <v>359584</v>
      </c>
      <c r="BQ16" s="550"/>
      <c r="BR16" s="541">
        <v>359584</v>
      </c>
      <c r="BS16" s="541"/>
      <c r="BT16" s="541"/>
      <c r="BU16" s="541">
        <v>0</v>
      </c>
      <c r="BV16" s="541">
        <v>96329500</v>
      </c>
      <c r="BW16" s="541">
        <v>78208901</v>
      </c>
      <c r="BX16" s="541">
        <v>96349170</v>
      </c>
      <c r="BY16" s="550"/>
      <c r="BZ16" s="541">
        <v>96349170</v>
      </c>
      <c r="CA16" s="541"/>
      <c r="CB16" s="541"/>
      <c r="CC16" s="541">
        <v>-18120599</v>
      </c>
      <c r="CD16" s="541">
        <v>12019910</v>
      </c>
      <c r="CE16" s="541">
        <v>23763004</v>
      </c>
      <c r="CF16" s="541">
        <v>12715910</v>
      </c>
      <c r="CG16" s="550"/>
      <c r="CH16" s="541">
        <v>12715910</v>
      </c>
      <c r="CI16" s="541"/>
      <c r="CJ16" s="541"/>
      <c r="CK16" s="541">
        <v>11743094</v>
      </c>
      <c r="CL16" s="541">
        <v>30393770</v>
      </c>
      <c r="CM16" s="541">
        <v>35679529</v>
      </c>
      <c r="CN16" s="541">
        <v>35839770</v>
      </c>
      <c r="CO16" s="550"/>
      <c r="CP16" s="541">
        <v>35839770</v>
      </c>
      <c r="CQ16" s="541"/>
      <c r="CR16" s="541"/>
      <c r="CS16" s="541">
        <v>5285759</v>
      </c>
      <c r="CT16" s="541">
        <v>24503160</v>
      </c>
      <c r="CU16" s="541">
        <v>26905588</v>
      </c>
      <c r="CV16" s="541">
        <v>28681955</v>
      </c>
      <c r="CW16" s="550"/>
      <c r="CX16" s="541">
        <v>28681955</v>
      </c>
      <c r="CY16" s="541"/>
      <c r="CZ16" s="541"/>
      <c r="DA16" s="541">
        <v>2402428</v>
      </c>
      <c r="DB16" s="541">
        <v>549150</v>
      </c>
      <c r="DC16" s="541">
        <v>786470</v>
      </c>
      <c r="DD16" s="541">
        <v>575150</v>
      </c>
      <c r="DE16" s="550"/>
      <c r="DF16" s="541">
        <v>575150</v>
      </c>
      <c r="DG16" s="541"/>
      <c r="DH16" s="541"/>
      <c r="DI16" s="541">
        <v>237320</v>
      </c>
      <c r="DJ16" s="541">
        <v>16814050</v>
      </c>
      <c r="DK16" s="541">
        <v>16893082</v>
      </c>
      <c r="DL16" s="541">
        <v>18353950</v>
      </c>
      <c r="DM16" s="550"/>
      <c r="DN16" s="541">
        <v>18353950</v>
      </c>
      <c r="DO16" s="541"/>
      <c r="DP16" s="541"/>
      <c r="DQ16" s="541">
        <v>79032</v>
      </c>
      <c r="DR16" s="541">
        <v>20368860</v>
      </c>
      <c r="DS16" s="541">
        <v>24021501</v>
      </c>
      <c r="DT16" s="541">
        <v>23441150</v>
      </c>
      <c r="DU16" s="550"/>
      <c r="DV16" s="541">
        <v>23441150</v>
      </c>
      <c r="DW16" s="541"/>
      <c r="DX16" s="541"/>
      <c r="DY16" s="541">
        <v>3652641</v>
      </c>
      <c r="DZ16" s="541">
        <v>76249270</v>
      </c>
      <c r="EA16" s="541">
        <v>4374492</v>
      </c>
      <c r="EB16" s="541">
        <v>88236642</v>
      </c>
      <c r="EC16" s="550"/>
      <c r="ED16" s="541">
        <v>88236642</v>
      </c>
      <c r="EE16" s="541"/>
      <c r="EF16" s="541"/>
      <c r="EG16" s="541">
        <v>-71874778</v>
      </c>
      <c r="EH16" s="541"/>
      <c r="EI16" s="541"/>
      <c r="EJ16" s="541"/>
      <c r="EK16" s="541"/>
      <c r="EL16" s="541">
        <v>0</v>
      </c>
      <c r="EM16" s="541"/>
      <c r="EN16" s="541"/>
      <c r="EO16" s="541">
        <v>0</v>
      </c>
      <c r="EP16" s="541"/>
      <c r="EQ16" s="541"/>
      <c r="ER16" s="541"/>
      <c r="ES16" s="541"/>
      <c r="ET16" s="541">
        <v>0</v>
      </c>
      <c r="EU16" s="541"/>
      <c r="EV16" s="541"/>
      <c r="EW16" s="541">
        <v>0</v>
      </c>
      <c r="EX16" s="541"/>
      <c r="EY16" s="541"/>
      <c r="EZ16" s="541"/>
      <c r="FA16" s="541"/>
      <c r="FB16" s="541">
        <v>0</v>
      </c>
      <c r="FC16" s="541"/>
      <c r="FD16" s="541"/>
      <c r="FE16" s="541">
        <v>0</v>
      </c>
      <c r="FF16" s="541">
        <v>927108680</v>
      </c>
      <c r="FG16" s="541">
        <v>836399561</v>
      </c>
      <c r="FH16" s="541">
        <v>999052566</v>
      </c>
      <c r="FI16" s="550">
        <v>0</v>
      </c>
      <c r="FJ16" s="541">
        <v>999052566</v>
      </c>
      <c r="FK16" s="541">
        <v>0</v>
      </c>
      <c r="FL16" s="541"/>
      <c r="FM16" s="541">
        <v>-90709119</v>
      </c>
      <c r="FN16" s="541"/>
      <c r="FO16" s="541"/>
      <c r="FP16" s="541"/>
      <c r="FQ16" s="541"/>
      <c r="FR16" s="541">
        <v>0</v>
      </c>
      <c r="FS16" s="541"/>
      <c r="FT16" s="541"/>
      <c r="FU16" s="541">
        <v>0</v>
      </c>
      <c r="FV16" s="541">
        <v>233671000</v>
      </c>
      <c r="FW16" s="541">
        <v>213005076</v>
      </c>
      <c r="FX16" s="541">
        <v>225164370</v>
      </c>
      <c r="FY16" s="550"/>
      <c r="FZ16" s="541">
        <v>225164370</v>
      </c>
      <c r="GA16" s="541"/>
      <c r="GB16" s="541"/>
      <c r="GC16" s="541">
        <v>-20665924</v>
      </c>
      <c r="GD16" s="541">
        <v>366866000</v>
      </c>
      <c r="GE16" s="541">
        <v>410431317</v>
      </c>
      <c r="GF16" s="541">
        <v>464012704</v>
      </c>
      <c r="GG16" s="550"/>
      <c r="GH16" s="541">
        <v>464012704</v>
      </c>
      <c r="GI16" s="541"/>
      <c r="GJ16" s="541"/>
      <c r="GK16" s="541">
        <v>43565317</v>
      </c>
      <c r="GL16" s="541">
        <v>103557000</v>
      </c>
      <c r="GM16" s="541">
        <v>152985213</v>
      </c>
      <c r="GN16" s="541">
        <v>102989702</v>
      </c>
      <c r="GO16" s="550"/>
      <c r="GP16" s="541">
        <v>102989702</v>
      </c>
      <c r="GQ16" s="541"/>
      <c r="GR16" s="541"/>
      <c r="GS16" s="541">
        <v>49428213</v>
      </c>
      <c r="GT16" s="541">
        <v>1631202680</v>
      </c>
      <c r="GU16" s="541">
        <v>1612821167</v>
      </c>
      <c r="GV16" s="543">
        <v>1791219342</v>
      </c>
      <c r="GW16" s="609">
        <v>0</v>
      </c>
      <c r="GX16" s="543">
        <v>1791219342</v>
      </c>
      <c r="GY16" s="541">
        <v>0</v>
      </c>
      <c r="GZ16" s="541"/>
      <c r="HA16" s="541">
        <v>-18381513</v>
      </c>
      <c r="HB16" s="542"/>
      <c r="HC16" s="542"/>
    </row>
    <row r="17" spans="1:211" s="103" customFormat="1" x14ac:dyDescent="0.25">
      <c r="A17" s="48" t="s">
        <v>68</v>
      </c>
      <c r="B17" s="541"/>
      <c r="C17" s="541"/>
      <c r="D17" s="541"/>
      <c r="E17" s="550"/>
      <c r="F17" s="541">
        <v>0</v>
      </c>
      <c r="G17" s="541"/>
      <c r="H17" s="541"/>
      <c r="I17" s="541">
        <v>0</v>
      </c>
      <c r="J17" s="541"/>
      <c r="K17" s="541"/>
      <c r="L17" s="541">
        <v>0</v>
      </c>
      <c r="M17" s="550"/>
      <c r="N17" s="541">
        <v>0</v>
      </c>
      <c r="O17" s="541"/>
      <c r="P17" s="541"/>
      <c r="Q17" s="541">
        <v>0</v>
      </c>
      <c r="R17" s="541"/>
      <c r="S17" s="541"/>
      <c r="T17" s="541"/>
      <c r="U17" s="550"/>
      <c r="V17" s="541">
        <v>0</v>
      </c>
      <c r="W17" s="541"/>
      <c r="X17" s="541"/>
      <c r="Y17" s="541">
        <v>0</v>
      </c>
      <c r="Z17" s="541"/>
      <c r="AA17" s="541"/>
      <c r="AB17" s="541"/>
      <c r="AC17" s="550"/>
      <c r="AD17" s="541">
        <v>0</v>
      </c>
      <c r="AE17" s="541"/>
      <c r="AF17" s="541"/>
      <c r="AG17" s="541">
        <v>0</v>
      </c>
      <c r="AH17" s="541"/>
      <c r="AI17" s="541"/>
      <c r="AJ17" s="541"/>
      <c r="AK17" s="550"/>
      <c r="AL17" s="541">
        <v>0</v>
      </c>
      <c r="AM17" s="541"/>
      <c r="AN17" s="541"/>
      <c r="AO17" s="541">
        <v>0</v>
      </c>
      <c r="AP17" s="541"/>
      <c r="AQ17" s="541"/>
      <c r="AR17" s="541"/>
      <c r="AS17" s="550"/>
      <c r="AT17" s="541">
        <v>0</v>
      </c>
      <c r="AU17" s="541"/>
      <c r="AV17" s="541"/>
      <c r="AW17" s="541">
        <v>0</v>
      </c>
      <c r="AX17" s="541"/>
      <c r="AY17" s="541"/>
      <c r="AZ17" s="541"/>
      <c r="BA17" s="550"/>
      <c r="BB17" s="541">
        <v>0</v>
      </c>
      <c r="BC17" s="541"/>
      <c r="BD17" s="541"/>
      <c r="BE17" s="541">
        <v>0</v>
      </c>
      <c r="BF17" s="541"/>
      <c r="BG17" s="541"/>
      <c r="BH17" s="541"/>
      <c r="BI17" s="550"/>
      <c r="BJ17" s="541">
        <v>0</v>
      </c>
      <c r="BK17" s="541"/>
      <c r="BL17" s="541"/>
      <c r="BM17" s="541">
        <v>0</v>
      </c>
      <c r="BN17" s="541"/>
      <c r="BO17" s="541"/>
      <c r="BP17" s="541"/>
      <c r="BQ17" s="550"/>
      <c r="BR17" s="541">
        <v>0</v>
      </c>
      <c r="BS17" s="541"/>
      <c r="BT17" s="541"/>
      <c r="BU17" s="541">
        <v>0</v>
      </c>
      <c r="BV17" s="541"/>
      <c r="BW17" s="541"/>
      <c r="BX17" s="541"/>
      <c r="BY17" s="550"/>
      <c r="BZ17" s="541">
        <v>0</v>
      </c>
      <c r="CA17" s="541"/>
      <c r="CB17" s="541"/>
      <c r="CC17" s="541">
        <v>0</v>
      </c>
      <c r="CD17" s="541"/>
      <c r="CE17" s="541"/>
      <c r="CF17" s="541"/>
      <c r="CG17" s="550"/>
      <c r="CH17" s="541">
        <v>0</v>
      </c>
      <c r="CI17" s="541"/>
      <c r="CJ17" s="541"/>
      <c r="CK17" s="541">
        <v>0</v>
      </c>
      <c r="CL17" s="541"/>
      <c r="CM17" s="541"/>
      <c r="CN17" s="541"/>
      <c r="CO17" s="550"/>
      <c r="CP17" s="541">
        <v>0</v>
      </c>
      <c r="CQ17" s="541"/>
      <c r="CR17" s="541"/>
      <c r="CS17" s="541">
        <v>0</v>
      </c>
      <c r="CT17" s="541"/>
      <c r="CU17" s="541"/>
      <c r="CV17" s="541">
        <v>0</v>
      </c>
      <c r="CW17" s="550"/>
      <c r="CX17" s="541">
        <v>0</v>
      </c>
      <c r="CY17" s="541"/>
      <c r="CZ17" s="541"/>
      <c r="DA17" s="541">
        <v>0</v>
      </c>
      <c r="DB17" s="541"/>
      <c r="DC17" s="541"/>
      <c r="DD17" s="541"/>
      <c r="DE17" s="550"/>
      <c r="DF17" s="541">
        <v>0</v>
      </c>
      <c r="DG17" s="541"/>
      <c r="DH17" s="541"/>
      <c r="DI17" s="541">
        <v>0</v>
      </c>
      <c r="DJ17" s="541">
        <v>1229000</v>
      </c>
      <c r="DK17" s="541">
        <v>981120</v>
      </c>
      <c r="DL17" s="541">
        <v>1229000</v>
      </c>
      <c r="DM17" s="550"/>
      <c r="DN17" s="541">
        <v>1229000</v>
      </c>
      <c r="DO17" s="541"/>
      <c r="DP17" s="541"/>
      <c r="DQ17" s="541">
        <v>-247880</v>
      </c>
      <c r="DR17" s="541"/>
      <c r="DS17" s="541"/>
      <c r="DT17" s="541"/>
      <c r="DU17" s="550"/>
      <c r="DV17" s="541">
        <v>0</v>
      </c>
      <c r="DW17" s="541"/>
      <c r="DX17" s="541"/>
      <c r="DY17" s="541">
        <v>0</v>
      </c>
      <c r="DZ17" s="541"/>
      <c r="EA17" s="541"/>
      <c r="EB17" s="541"/>
      <c r="EC17" s="550"/>
      <c r="ED17" s="541">
        <v>0</v>
      </c>
      <c r="EE17" s="541"/>
      <c r="EF17" s="541"/>
      <c r="EG17" s="541">
        <v>0</v>
      </c>
      <c r="EH17" s="541"/>
      <c r="EI17" s="541"/>
      <c r="EJ17" s="541"/>
      <c r="EK17" s="541"/>
      <c r="EL17" s="541">
        <v>0</v>
      </c>
      <c r="EM17" s="541"/>
      <c r="EN17" s="541"/>
      <c r="EO17" s="541">
        <v>0</v>
      </c>
      <c r="EP17" s="541"/>
      <c r="EQ17" s="541"/>
      <c r="ER17" s="541"/>
      <c r="ES17" s="541"/>
      <c r="ET17" s="541">
        <v>0</v>
      </c>
      <c r="EU17" s="541"/>
      <c r="EV17" s="541"/>
      <c r="EW17" s="541">
        <v>0</v>
      </c>
      <c r="EX17" s="541"/>
      <c r="EY17" s="541"/>
      <c r="EZ17" s="541"/>
      <c r="FA17" s="541"/>
      <c r="FB17" s="541">
        <v>0</v>
      </c>
      <c r="FC17" s="541"/>
      <c r="FD17" s="541"/>
      <c r="FE17" s="541">
        <v>0</v>
      </c>
      <c r="FF17" s="541">
        <v>1229000</v>
      </c>
      <c r="FG17" s="541">
        <v>981120</v>
      </c>
      <c r="FH17" s="541">
        <v>1229000</v>
      </c>
      <c r="FI17" s="550">
        <v>0</v>
      </c>
      <c r="FJ17" s="541">
        <v>1229000</v>
      </c>
      <c r="FK17" s="541">
        <v>0</v>
      </c>
      <c r="FL17" s="541"/>
      <c r="FM17" s="541">
        <v>-247880</v>
      </c>
      <c r="FN17" s="541"/>
      <c r="FO17" s="541"/>
      <c r="FP17" s="541"/>
      <c r="FQ17" s="541"/>
      <c r="FR17" s="541">
        <v>0</v>
      </c>
      <c r="FS17" s="541"/>
      <c r="FT17" s="541"/>
      <c r="FU17" s="541">
        <v>0</v>
      </c>
      <c r="FV17" s="541"/>
      <c r="FW17" s="541"/>
      <c r="FX17" s="541"/>
      <c r="FY17" s="550"/>
      <c r="FZ17" s="541">
        <v>0</v>
      </c>
      <c r="GA17" s="541"/>
      <c r="GB17" s="541"/>
      <c r="GC17" s="541">
        <v>0</v>
      </c>
      <c r="GD17" s="541"/>
      <c r="GE17" s="541"/>
      <c r="GF17" s="541">
        <v>0</v>
      </c>
      <c r="GG17" s="550"/>
      <c r="GH17" s="541">
        <v>0</v>
      </c>
      <c r="GI17" s="541"/>
      <c r="GJ17" s="541"/>
      <c r="GK17" s="541">
        <v>0</v>
      </c>
      <c r="GL17" s="541"/>
      <c r="GM17" s="541"/>
      <c r="GN17" s="541"/>
      <c r="GO17" s="550"/>
      <c r="GP17" s="541">
        <v>0</v>
      </c>
      <c r="GQ17" s="541"/>
      <c r="GR17" s="541"/>
      <c r="GS17" s="541">
        <v>0</v>
      </c>
      <c r="GT17" s="541">
        <v>1229000</v>
      </c>
      <c r="GU17" s="541">
        <v>981120</v>
      </c>
      <c r="GV17" s="543">
        <v>1229000</v>
      </c>
      <c r="GW17" s="609">
        <v>0</v>
      </c>
      <c r="GX17" s="543">
        <v>1229000</v>
      </c>
      <c r="GY17" s="541">
        <v>0</v>
      </c>
      <c r="GZ17" s="541"/>
      <c r="HA17" s="541">
        <v>-247880</v>
      </c>
      <c r="HB17" s="544"/>
      <c r="HC17" s="544"/>
    </row>
    <row r="18" spans="1:211" s="96" customFormat="1" ht="1.5" hidden="1" x14ac:dyDescent="0.25">
      <c r="A18" s="48" t="s">
        <v>778</v>
      </c>
      <c r="B18" s="541"/>
      <c r="C18" s="541"/>
      <c r="D18" s="541"/>
      <c r="E18" s="550"/>
      <c r="F18" s="541"/>
      <c r="G18" s="541"/>
      <c r="H18" s="541"/>
      <c r="I18" s="541"/>
      <c r="J18" s="541"/>
      <c r="K18" s="541"/>
      <c r="L18" s="541"/>
      <c r="M18" s="550"/>
      <c r="N18" s="541"/>
      <c r="O18" s="541"/>
      <c r="P18" s="541"/>
      <c r="Q18" s="541"/>
      <c r="R18" s="541"/>
      <c r="S18" s="541"/>
      <c r="T18" s="541"/>
      <c r="U18" s="550"/>
      <c r="V18" s="541"/>
      <c r="W18" s="541"/>
      <c r="X18" s="541"/>
      <c r="Y18" s="541"/>
      <c r="Z18" s="541"/>
      <c r="AA18" s="541"/>
      <c r="AB18" s="541"/>
      <c r="AC18" s="550"/>
      <c r="AD18" s="541"/>
      <c r="AE18" s="541"/>
      <c r="AF18" s="541"/>
      <c r="AG18" s="541"/>
      <c r="AH18" s="541"/>
      <c r="AI18" s="541"/>
      <c r="AJ18" s="541"/>
      <c r="AK18" s="550"/>
      <c r="AL18" s="541"/>
      <c r="AM18" s="541"/>
      <c r="AN18" s="541"/>
      <c r="AO18" s="541"/>
      <c r="AP18" s="541"/>
      <c r="AQ18" s="541"/>
      <c r="AR18" s="541"/>
      <c r="AS18" s="550"/>
      <c r="AT18" s="541"/>
      <c r="AU18" s="541"/>
      <c r="AV18" s="541"/>
      <c r="AW18" s="541"/>
      <c r="AX18" s="541"/>
      <c r="AY18" s="541"/>
      <c r="AZ18" s="541"/>
      <c r="BA18" s="550"/>
      <c r="BB18" s="541"/>
      <c r="BC18" s="541"/>
      <c r="BD18" s="541"/>
      <c r="BE18" s="541"/>
      <c r="BF18" s="541"/>
      <c r="BG18" s="541"/>
      <c r="BH18" s="541"/>
      <c r="BI18" s="550"/>
      <c r="BJ18" s="541"/>
      <c r="BK18" s="541"/>
      <c r="BL18" s="541"/>
      <c r="BM18" s="541"/>
      <c r="BN18" s="541"/>
      <c r="BO18" s="541"/>
      <c r="BP18" s="541"/>
      <c r="BQ18" s="550"/>
      <c r="BR18" s="541"/>
      <c r="BS18" s="541"/>
      <c r="BT18" s="541"/>
      <c r="BU18" s="541"/>
      <c r="BV18" s="541"/>
      <c r="BW18" s="541"/>
      <c r="BX18" s="541"/>
      <c r="BY18" s="550"/>
      <c r="BZ18" s="541"/>
      <c r="CA18" s="541"/>
      <c r="CB18" s="541"/>
      <c r="CC18" s="541"/>
      <c r="CD18" s="541"/>
      <c r="CE18" s="541"/>
      <c r="CF18" s="541"/>
      <c r="CG18" s="550"/>
      <c r="CH18" s="541"/>
      <c r="CI18" s="541"/>
      <c r="CJ18" s="541"/>
      <c r="CK18" s="541"/>
      <c r="CL18" s="541"/>
      <c r="CM18" s="541"/>
      <c r="CN18" s="541"/>
      <c r="CO18" s="550"/>
      <c r="CP18" s="541"/>
      <c r="CQ18" s="541"/>
      <c r="CR18" s="541"/>
      <c r="CS18" s="541"/>
      <c r="CT18" s="541"/>
      <c r="CU18" s="541"/>
      <c r="CV18" s="541"/>
      <c r="CW18" s="550"/>
      <c r="CX18" s="541"/>
      <c r="CY18" s="541"/>
      <c r="CZ18" s="541"/>
      <c r="DA18" s="541"/>
      <c r="DB18" s="541"/>
      <c r="DC18" s="541"/>
      <c r="DD18" s="541"/>
      <c r="DE18" s="550"/>
      <c r="DF18" s="541"/>
      <c r="DG18" s="541"/>
      <c r="DH18" s="541"/>
      <c r="DI18" s="541"/>
      <c r="DJ18" s="541"/>
      <c r="DK18" s="541"/>
      <c r="DL18" s="541"/>
      <c r="DM18" s="550"/>
      <c r="DN18" s="541"/>
      <c r="DO18" s="541"/>
      <c r="DP18" s="541"/>
      <c r="DQ18" s="541"/>
      <c r="DR18" s="541"/>
      <c r="DS18" s="541"/>
      <c r="DT18" s="541"/>
      <c r="DU18" s="550"/>
      <c r="DV18" s="541"/>
      <c r="DW18" s="541"/>
      <c r="DX18" s="541"/>
      <c r="DY18" s="541"/>
      <c r="DZ18" s="541"/>
      <c r="EA18" s="541"/>
      <c r="EB18" s="541"/>
      <c r="EC18" s="550"/>
      <c r="ED18" s="541"/>
      <c r="EE18" s="541"/>
      <c r="EF18" s="541"/>
      <c r="EG18" s="541"/>
      <c r="EH18" s="541"/>
      <c r="EI18" s="541"/>
      <c r="EJ18" s="541"/>
      <c r="EK18" s="541"/>
      <c r="EL18" s="541"/>
      <c r="EM18" s="541"/>
      <c r="EN18" s="541"/>
      <c r="EO18" s="541"/>
      <c r="EP18" s="541"/>
      <c r="EQ18" s="541"/>
      <c r="ER18" s="541"/>
      <c r="ES18" s="541"/>
      <c r="ET18" s="541"/>
      <c r="EU18" s="541"/>
      <c r="EV18" s="541"/>
      <c r="EW18" s="541"/>
      <c r="EX18" s="541"/>
      <c r="EY18" s="541"/>
      <c r="EZ18" s="541"/>
      <c r="FA18" s="541"/>
      <c r="FB18" s="541"/>
      <c r="FC18" s="541"/>
      <c r="FD18" s="541"/>
      <c r="FE18" s="541"/>
      <c r="FF18" s="541"/>
      <c r="FG18" s="541"/>
      <c r="FH18" s="541"/>
      <c r="FI18" s="550"/>
      <c r="FJ18" s="541"/>
      <c r="FK18" s="541"/>
      <c r="FL18" s="541"/>
      <c r="FM18" s="541"/>
      <c r="FN18" s="541"/>
      <c r="FO18" s="541"/>
      <c r="FP18" s="541"/>
      <c r="FQ18" s="541"/>
      <c r="FR18" s="541"/>
      <c r="FS18" s="541"/>
      <c r="FT18" s="541"/>
      <c r="FU18" s="541"/>
      <c r="FV18" s="541"/>
      <c r="FW18" s="541"/>
      <c r="FX18" s="541"/>
      <c r="FY18" s="550"/>
      <c r="FZ18" s="541"/>
      <c r="GA18" s="541"/>
      <c r="GB18" s="541"/>
      <c r="GC18" s="541"/>
      <c r="GD18" s="541"/>
      <c r="GE18" s="541"/>
      <c r="GF18" s="541"/>
      <c r="GG18" s="550"/>
      <c r="GH18" s="541"/>
      <c r="GI18" s="541"/>
      <c r="GJ18" s="541"/>
      <c r="GK18" s="541"/>
      <c r="GL18" s="541"/>
      <c r="GM18" s="541"/>
      <c r="GN18" s="541"/>
      <c r="GO18" s="550"/>
      <c r="GP18" s="541"/>
      <c r="GQ18" s="541"/>
      <c r="GR18" s="541"/>
      <c r="GS18" s="541"/>
      <c r="GT18" s="541"/>
      <c r="GU18" s="541"/>
      <c r="GV18" s="543"/>
      <c r="GW18" s="609"/>
      <c r="GX18" s="543"/>
      <c r="GY18" s="541"/>
      <c r="GZ18" s="541"/>
      <c r="HA18" s="541"/>
      <c r="HB18" s="542"/>
      <c r="HC18" s="542"/>
    </row>
    <row r="19" spans="1:211" s="96" customFormat="1" x14ac:dyDescent="0.25">
      <c r="A19" s="48" t="s">
        <v>538</v>
      </c>
      <c r="B19" s="541"/>
      <c r="C19" s="541"/>
      <c r="D19" s="541"/>
      <c r="E19" s="550"/>
      <c r="F19" s="541">
        <v>0</v>
      </c>
      <c r="G19" s="541"/>
      <c r="H19" s="541"/>
      <c r="I19" s="541">
        <v>0</v>
      </c>
      <c r="J19" s="541"/>
      <c r="K19" s="541"/>
      <c r="L19" s="541">
        <v>65511196</v>
      </c>
      <c r="M19" s="550"/>
      <c r="N19" s="541">
        <v>65511196</v>
      </c>
      <c r="O19" s="541"/>
      <c r="P19" s="541"/>
      <c r="Q19" s="541">
        <v>0</v>
      </c>
      <c r="R19" s="541"/>
      <c r="S19" s="541"/>
      <c r="T19" s="541"/>
      <c r="U19" s="550"/>
      <c r="V19" s="541">
        <v>0</v>
      </c>
      <c r="W19" s="541"/>
      <c r="X19" s="541"/>
      <c r="Y19" s="541">
        <v>0</v>
      </c>
      <c r="Z19" s="541"/>
      <c r="AA19" s="541"/>
      <c r="AB19" s="541"/>
      <c r="AC19" s="550"/>
      <c r="AD19" s="541">
        <v>0</v>
      </c>
      <c r="AE19" s="541"/>
      <c r="AF19" s="541"/>
      <c r="AG19" s="541">
        <v>0</v>
      </c>
      <c r="AH19" s="541"/>
      <c r="AI19" s="541"/>
      <c r="AJ19" s="541"/>
      <c r="AK19" s="550"/>
      <c r="AL19" s="541">
        <v>0</v>
      </c>
      <c r="AM19" s="541"/>
      <c r="AN19" s="541"/>
      <c r="AO19" s="541">
        <v>0</v>
      </c>
      <c r="AP19" s="541"/>
      <c r="AQ19" s="541"/>
      <c r="AR19" s="541"/>
      <c r="AS19" s="550"/>
      <c r="AT19" s="541">
        <v>0</v>
      </c>
      <c r="AU19" s="541"/>
      <c r="AV19" s="541"/>
      <c r="AW19" s="541">
        <v>0</v>
      </c>
      <c r="AX19" s="541"/>
      <c r="AY19" s="541"/>
      <c r="AZ19" s="541"/>
      <c r="BA19" s="550"/>
      <c r="BB19" s="541">
        <v>0</v>
      </c>
      <c r="BC19" s="541"/>
      <c r="BD19" s="541"/>
      <c r="BE19" s="541">
        <v>0</v>
      </c>
      <c r="BF19" s="541"/>
      <c r="BG19" s="541"/>
      <c r="BH19" s="541"/>
      <c r="BI19" s="550"/>
      <c r="BJ19" s="541">
        <v>0</v>
      </c>
      <c r="BK19" s="541"/>
      <c r="BL19" s="541"/>
      <c r="BM19" s="541">
        <v>0</v>
      </c>
      <c r="BN19" s="541"/>
      <c r="BO19" s="541"/>
      <c r="BP19" s="541"/>
      <c r="BQ19" s="550"/>
      <c r="BR19" s="541">
        <v>0</v>
      </c>
      <c r="BS19" s="541"/>
      <c r="BT19" s="541"/>
      <c r="BU19" s="541">
        <v>0</v>
      </c>
      <c r="BV19" s="541"/>
      <c r="BW19" s="541"/>
      <c r="BX19" s="541"/>
      <c r="BY19" s="550"/>
      <c r="BZ19" s="541">
        <v>0</v>
      </c>
      <c r="CA19" s="541"/>
      <c r="CB19" s="541"/>
      <c r="CC19" s="541">
        <v>0</v>
      </c>
      <c r="CD19" s="541"/>
      <c r="CE19" s="541"/>
      <c r="CF19" s="541"/>
      <c r="CG19" s="550"/>
      <c r="CH19" s="541">
        <v>0</v>
      </c>
      <c r="CI19" s="541"/>
      <c r="CJ19" s="541"/>
      <c r="CK19" s="541">
        <v>0</v>
      </c>
      <c r="CL19" s="541"/>
      <c r="CM19" s="541"/>
      <c r="CN19" s="541"/>
      <c r="CO19" s="550"/>
      <c r="CP19" s="541">
        <v>0</v>
      </c>
      <c r="CQ19" s="541"/>
      <c r="CR19" s="541"/>
      <c r="CS19" s="541">
        <v>0</v>
      </c>
      <c r="CT19" s="541"/>
      <c r="CU19" s="541"/>
      <c r="CV19" s="541">
        <v>2600000</v>
      </c>
      <c r="CW19" s="550"/>
      <c r="CX19" s="541">
        <v>2600000</v>
      </c>
      <c r="CY19" s="541"/>
      <c r="CZ19" s="541"/>
      <c r="DA19" s="541">
        <v>0</v>
      </c>
      <c r="DB19" s="541"/>
      <c r="DC19" s="541"/>
      <c r="DD19" s="541"/>
      <c r="DE19" s="550"/>
      <c r="DF19" s="541">
        <v>0</v>
      </c>
      <c r="DG19" s="541"/>
      <c r="DH19" s="541"/>
      <c r="DI19" s="541">
        <v>0</v>
      </c>
      <c r="DJ19" s="541"/>
      <c r="DK19" s="541"/>
      <c r="DL19" s="541"/>
      <c r="DM19" s="550"/>
      <c r="DN19" s="541">
        <v>0</v>
      </c>
      <c r="DO19" s="541"/>
      <c r="DP19" s="541"/>
      <c r="DQ19" s="541">
        <v>0</v>
      </c>
      <c r="DR19" s="541"/>
      <c r="DS19" s="541"/>
      <c r="DT19" s="541"/>
      <c r="DU19" s="550"/>
      <c r="DV19" s="541">
        <v>0</v>
      </c>
      <c r="DW19" s="541"/>
      <c r="DX19" s="541"/>
      <c r="DY19" s="541">
        <v>0</v>
      </c>
      <c r="DZ19" s="541"/>
      <c r="EA19" s="541"/>
      <c r="EB19" s="541"/>
      <c r="EC19" s="550"/>
      <c r="ED19" s="541">
        <v>0</v>
      </c>
      <c r="EE19" s="541"/>
      <c r="EF19" s="541"/>
      <c r="EG19" s="541">
        <v>0</v>
      </c>
      <c r="EH19" s="541"/>
      <c r="EI19" s="541"/>
      <c r="EJ19" s="541"/>
      <c r="EK19" s="541"/>
      <c r="EL19" s="541">
        <v>0</v>
      </c>
      <c r="EM19" s="541"/>
      <c r="EN19" s="541"/>
      <c r="EO19" s="541">
        <v>0</v>
      </c>
      <c r="EP19" s="541"/>
      <c r="EQ19" s="541"/>
      <c r="ER19" s="541"/>
      <c r="ES19" s="541"/>
      <c r="ET19" s="541">
        <v>0</v>
      </c>
      <c r="EU19" s="541"/>
      <c r="EV19" s="541"/>
      <c r="EW19" s="541">
        <v>0</v>
      </c>
      <c r="EX19" s="541"/>
      <c r="EY19" s="541"/>
      <c r="EZ19" s="541"/>
      <c r="FA19" s="541"/>
      <c r="FB19" s="541">
        <v>0</v>
      </c>
      <c r="FC19" s="541"/>
      <c r="FD19" s="541"/>
      <c r="FE19" s="541">
        <v>0</v>
      </c>
      <c r="FF19" s="541">
        <v>0</v>
      </c>
      <c r="FG19" s="541">
        <v>0</v>
      </c>
      <c r="FH19" s="541">
        <v>68111196</v>
      </c>
      <c r="FI19" s="550">
        <v>0</v>
      </c>
      <c r="FJ19" s="541">
        <v>68111196</v>
      </c>
      <c r="FK19" s="541">
        <v>0</v>
      </c>
      <c r="FL19" s="541"/>
      <c r="FM19" s="541">
        <v>0</v>
      </c>
      <c r="FN19" s="541"/>
      <c r="FO19" s="541"/>
      <c r="FP19" s="541"/>
      <c r="FQ19" s="541"/>
      <c r="FR19" s="541">
        <v>0</v>
      </c>
      <c r="FS19" s="541"/>
      <c r="FT19" s="541"/>
      <c r="FU19" s="541">
        <v>0</v>
      </c>
      <c r="FV19" s="541"/>
      <c r="FW19" s="541"/>
      <c r="FX19" s="541">
        <v>28481861</v>
      </c>
      <c r="FY19" s="550"/>
      <c r="FZ19" s="541">
        <v>28481861</v>
      </c>
      <c r="GA19" s="541"/>
      <c r="GB19" s="541"/>
      <c r="GC19" s="541">
        <v>0</v>
      </c>
      <c r="GD19" s="541"/>
      <c r="GE19" s="541"/>
      <c r="GF19" s="541"/>
      <c r="GG19" s="550"/>
      <c r="GH19" s="541">
        <v>0</v>
      </c>
      <c r="GI19" s="541"/>
      <c r="GJ19" s="541"/>
      <c r="GK19" s="541">
        <v>0</v>
      </c>
      <c r="GL19" s="541"/>
      <c r="GM19" s="541"/>
      <c r="GN19" s="541">
        <v>54271509</v>
      </c>
      <c r="GO19" s="550"/>
      <c r="GP19" s="541">
        <v>54271509</v>
      </c>
      <c r="GQ19" s="541"/>
      <c r="GR19" s="541"/>
      <c r="GS19" s="541">
        <v>0</v>
      </c>
      <c r="GT19" s="541">
        <v>0</v>
      </c>
      <c r="GU19" s="541">
        <v>0</v>
      </c>
      <c r="GV19" s="543">
        <v>150864566</v>
      </c>
      <c r="GW19" s="609">
        <v>0</v>
      </c>
      <c r="GX19" s="543">
        <v>150864566</v>
      </c>
      <c r="GY19" s="541">
        <v>0</v>
      </c>
      <c r="GZ19" s="541"/>
      <c r="HA19" s="541">
        <v>0</v>
      </c>
      <c r="HB19" s="542"/>
      <c r="HC19" s="542"/>
    </row>
    <row r="20" spans="1:211" s="103" customFormat="1" ht="15" customHeight="1" x14ac:dyDescent="0.25">
      <c r="A20" s="48" t="s">
        <v>539</v>
      </c>
      <c r="B20" s="541"/>
      <c r="C20" s="541"/>
      <c r="D20" s="541"/>
      <c r="E20" s="550"/>
      <c r="F20" s="541">
        <v>0</v>
      </c>
      <c r="G20" s="541"/>
      <c r="H20" s="541"/>
      <c r="I20" s="541">
        <v>0</v>
      </c>
      <c r="J20" s="541"/>
      <c r="K20" s="541"/>
      <c r="L20" s="541"/>
      <c r="M20" s="550"/>
      <c r="N20" s="541">
        <v>0</v>
      </c>
      <c r="O20" s="541"/>
      <c r="P20" s="541"/>
      <c r="Q20" s="541">
        <v>0</v>
      </c>
      <c r="R20" s="541"/>
      <c r="S20" s="541"/>
      <c r="T20" s="541"/>
      <c r="U20" s="550"/>
      <c r="V20" s="541">
        <v>0</v>
      </c>
      <c r="W20" s="541"/>
      <c r="X20" s="541"/>
      <c r="Y20" s="541">
        <v>0</v>
      </c>
      <c r="Z20" s="541"/>
      <c r="AA20" s="541"/>
      <c r="AB20" s="541"/>
      <c r="AC20" s="550"/>
      <c r="AD20" s="541">
        <v>0</v>
      </c>
      <c r="AE20" s="541"/>
      <c r="AF20" s="541"/>
      <c r="AG20" s="541">
        <v>0</v>
      </c>
      <c r="AH20" s="541"/>
      <c r="AI20" s="541"/>
      <c r="AJ20" s="541"/>
      <c r="AK20" s="550"/>
      <c r="AL20" s="541">
        <v>0</v>
      </c>
      <c r="AM20" s="541"/>
      <c r="AN20" s="541"/>
      <c r="AO20" s="541">
        <v>0</v>
      </c>
      <c r="AP20" s="541"/>
      <c r="AQ20" s="541"/>
      <c r="AR20" s="541"/>
      <c r="AS20" s="550"/>
      <c r="AT20" s="541">
        <v>0</v>
      </c>
      <c r="AU20" s="541"/>
      <c r="AV20" s="541"/>
      <c r="AW20" s="541">
        <v>0</v>
      </c>
      <c r="AX20" s="541"/>
      <c r="AY20" s="541"/>
      <c r="AZ20" s="541"/>
      <c r="BA20" s="550"/>
      <c r="BB20" s="541">
        <v>0</v>
      </c>
      <c r="BC20" s="541"/>
      <c r="BD20" s="541"/>
      <c r="BE20" s="541">
        <v>0</v>
      </c>
      <c r="BF20" s="541"/>
      <c r="BG20" s="541"/>
      <c r="BH20" s="541"/>
      <c r="BI20" s="550"/>
      <c r="BJ20" s="541">
        <v>0</v>
      </c>
      <c r="BK20" s="541"/>
      <c r="BL20" s="541"/>
      <c r="BM20" s="541">
        <v>0</v>
      </c>
      <c r="BN20" s="541"/>
      <c r="BO20" s="541"/>
      <c r="BP20" s="541"/>
      <c r="BQ20" s="550"/>
      <c r="BR20" s="541">
        <v>0</v>
      </c>
      <c r="BS20" s="541"/>
      <c r="BT20" s="541"/>
      <c r="BU20" s="541">
        <v>0</v>
      </c>
      <c r="BV20" s="541"/>
      <c r="BW20" s="541"/>
      <c r="BX20" s="541"/>
      <c r="BY20" s="550"/>
      <c r="BZ20" s="541">
        <v>0</v>
      </c>
      <c r="CA20" s="541"/>
      <c r="CB20" s="541"/>
      <c r="CC20" s="541">
        <v>0</v>
      </c>
      <c r="CD20" s="541"/>
      <c r="CE20" s="541"/>
      <c r="CF20" s="541"/>
      <c r="CG20" s="550"/>
      <c r="CH20" s="541">
        <v>0</v>
      </c>
      <c r="CI20" s="541"/>
      <c r="CJ20" s="541"/>
      <c r="CK20" s="541">
        <v>0</v>
      </c>
      <c r="CL20" s="541"/>
      <c r="CM20" s="541"/>
      <c r="CN20" s="541"/>
      <c r="CO20" s="550"/>
      <c r="CP20" s="541">
        <v>0</v>
      </c>
      <c r="CQ20" s="541"/>
      <c r="CR20" s="541"/>
      <c r="CS20" s="541">
        <v>0</v>
      </c>
      <c r="CT20" s="541"/>
      <c r="CU20" s="541"/>
      <c r="CV20" s="541"/>
      <c r="CW20" s="550"/>
      <c r="CX20" s="541">
        <v>0</v>
      </c>
      <c r="CY20" s="541"/>
      <c r="CZ20" s="541"/>
      <c r="DA20" s="541">
        <v>0</v>
      </c>
      <c r="DB20" s="541"/>
      <c r="DC20" s="541"/>
      <c r="DD20" s="541"/>
      <c r="DE20" s="550"/>
      <c r="DF20" s="541">
        <v>0</v>
      </c>
      <c r="DG20" s="541"/>
      <c r="DH20" s="541"/>
      <c r="DI20" s="541">
        <v>0</v>
      </c>
      <c r="DJ20" s="541"/>
      <c r="DK20" s="541"/>
      <c r="DL20" s="541"/>
      <c r="DM20" s="550"/>
      <c r="DN20" s="541">
        <v>0</v>
      </c>
      <c r="DO20" s="541"/>
      <c r="DP20" s="541"/>
      <c r="DQ20" s="541">
        <v>0</v>
      </c>
      <c r="DR20" s="541"/>
      <c r="DS20" s="541"/>
      <c r="DT20" s="541"/>
      <c r="DU20" s="550"/>
      <c r="DV20" s="541">
        <v>0</v>
      </c>
      <c r="DW20" s="541"/>
      <c r="DX20" s="541"/>
      <c r="DY20" s="541">
        <v>0</v>
      </c>
      <c r="DZ20" s="541"/>
      <c r="EA20" s="541"/>
      <c r="EB20" s="541"/>
      <c r="EC20" s="550"/>
      <c r="ED20" s="541">
        <v>0</v>
      </c>
      <c r="EE20" s="541"/>
      <c r="EF20" s="541"/>
      <c r="EG20" s="541">
        <v>0</v>
      </c>
      <c r="EH20" s="541"/>
      <c r="EI20" s="541"/>
      <c r="EJ20" s="541"/>
      <c r="EK20" s="541"/>
      <c r="EL20" s="541">
        <v>0</v>
      </c>
      <c r="EM20" s="541"/>
      <c r="EN20" s="541"/>
      <c r="EO20" s="541">
        <v>0</v>
      </c>
      <c r="EP20" s="541"/>
      <c r="EQ20" s="541"/>
      <c r="ER20" s="541"/>
      <c r="ES20" s="541"/>
      <c r="ET20" s="541">
        <v>0</v>
      </c>
      <c r="EU20" s="541"/>
      <c r="EV20" s="541"/>
      <c r="EW20" s="541">
        <v>0</v>
      </c>
      <c r="EX20" s="541"/>
      <c r="EY20" s="541"/>
      <c r="EZ20" s="541"/>
      <c r="FA20" s="541"/>
      <c r="FB20" s="541">
        <v>0</v>
      </c>
      <c r="FC20" s="541"/>
      <c r="FD20" s="541"/>
      <c r="FE20" s="541">
        <v>0</v>
      </c>
      <c r="FF20" s="541"/>
      <c r="FG20" s="541"/>
      <c r="FH20" s="541"/>
      <c r="FI20" s="550"/>
      <c r="FJ20" s="541">
        <v>0</v>
      </c>
      <c r="FK20" s="541"/>
      <c r="FL20" s="541"/>
      <c r="FM20" s="541">
        <v>0</v>
      </c>
      <c r="FN20" s="541"/>
      <c r="FO20" s="541"/>
      <c r="FP20" s="541"/>
      <c r="FQ20" s="541"/>
      <c r="FR20" s="541">
        <v>0</v>
      </c>
      <c r="FS20" s="541"/>
      <c r="FT20" s="541"/>
      <c r="FU20" s="541">
        <v>0</v>
      </c>
      <c r="FV20" s="541"/>
      <c r="FW20" s="541"/>
      <c r="FX20" s="541"/>
      <c r="FY20" s="550"/>
      <c r="FZ20" s="541">
        <v>0</v>
      </c>
      <c r="GA20" s="541"/>
      <c r="GB20" s="541"/>
      <c r="GC20" s="541">
        <v>0</v>
      </c>
      <c r="GD20" s="541"/>
      <c r="GE20" s="541"/>
      <c r="GF20" s="541"/>
      <c r="GG20" s="550"/>
      <c r="GH20" s="541">
        <v>0</v>
      </c>
      <c r="GI20" s="541"/>
      <c r="GJ20" s="541"/>
      <c r="GK20" s="541">
        <v>0</v>
      </c>
      <c r="GL20" s="541"/>
      <c r="GM20" s="541"/>
      <c r="GN20" s="541"/>
      <c r="GO20" s="550"/>
      <c r="GP20" s="541">
        <v>0</v>
      </c>
      <c r="GQ20" s="541"/>
      <c r="GR20" s="541"/>
      <c r="GS20" s="541">
        <v>0</v>
      </c>
      <c r="GT20" s="541">
        <v>0</v>
      </c>
      <c r="GU20" s="541">
        <v>0</v>
      </c>
      <c r="GV20" s="543">
        <v>0</v>
      </c>
      <c r="GW20" s="609">
        <v>0</v>
      </c>
      <c r="GX20" s="543">
        <v>0</v>
      </c>
      <c r="GY20" s="541">
        <v>0</v>
      </c>
      <c r="GZ20" s="541"/>
      <c r="HA20" s="541">
        <v>0</v>
      </c>
      <c r="HB20" s="544"/>
      <c r="HC20" s="544"/>
    </row>
    <row r="21" spans="1:211" s="103" customFormat="1" ht="15" customHeight="1" x14ac:dyDescent="0.25">
      <c r="A21" s="48" t="s">
        <v>541</v>
      </c>
      <c r="B21" s="541"/>
      <c r="C21" s="541"/>
      <c r="D21" s="541"/>
      <c r="E21" s="550"/>
      <c r="F21" s="541">
        <v>0</v>
      </c>
      <c r="G21" s="541"/>
      <c r="H21" s="541"/>
      <c r="I21" s="541">
        <v>0</v>
      </c>
      <c r="J21" s="541"/>
      <c r="K21" s="541"/>
      <c r="L21" s="541"/>
      <c r="M21" s="550"/>
      <c r="N21" s="541">
        <v>0</v>
      </c>
      <c r="O21" s="541"/>
      <c r="P21" s="541"/>
      <c r="Q21" s="541">
        <v>0</v>
      </c>
      <c r="R21" s="541"/>
      <c r="S21" s="541"/>
      <c r="T21" s="541"/>
      <c r="U21" s="550"/>
      <c r="V21" s="541">
        <v>0</v>
      </c>
      <c r="W21" s="541"/>
      <c r="X21" s="541"/>
      <c r="Y21" s="541">
        <v>0</v>
      </c>
      <c r="Z21" s="541"/>
      <c r="AA21" s="541"/>
      <c r="AB21" s="541"/>
      <c r="AC21" s="550"/>
      <c r="AD21" s="541">
        <v>0</v>
      </c>
      <c r="AE21" s="541"/>
      <c r="AF21" s="541"/>
      <c r="AG21" s="541">
        <v>0</v>
      </c>
      <c r="AH21" s="541"/>
      <c r="AI21" s="541"/>
      <c r="AJ21" s="541"/>
      <c r="AK21" s="550"/>
      <c r="AL21" s="541">
        <v>0</v>
      </c>
      <c r="AM21" s="541"/>
      <c r="AN21" s="541"/>
      <c r="AO21" s="541">
        <v>0</v>
      </c>
      <c r="AP21" s="541"/>
      <c r="AQ21" s="541"/>
      <c r="AR21" s="541"/>
      <c r="AS21" s="550"/>
      <c r="AT21" s="541">
        <v>0</v>
      </c>
      <c r="AU21" s="541"/>
      <c r="AV21" s="541"/>
      <c r="AW21" s="541">
        <v>0</v>
      </c>
      <c r="AX21" s="541"/>
      <c r="AY21" s="541"/>
      <c r="AZ21" s="541"/>
      <c r="BA21" s="550"/>
      <c r="BB21" s="541">
        <v>0</v>
      </c>
      <c r="BC21" s="541"/>
      <c r="BD21" s="541"/>
      <c r="BE21" s="541">
        <v>0</v>
      </c>
      <c r="BF21" s="541"/>
      <c r="BG21" s="541"/>
      <c r="BH21" s="541"/>
      <c r="BI21" s="550"/>
      <c r="BJ21" s="541">
        <v>0</v>
      </c>
      <c r="BK21" s="541"/>
      <c r="BL21" s="541"/>
      <c r="BM21" s="541">
        <v>0</v>
      </c>
      <c r="BN21" s="541"/>
      <c r="BO21" s="541"/>
      <c r="BP21" s="541"/>
      <c r="BQ21" s="550"/>
      <c r="BR21" s="541">
        <v>0</v>
      </c>
      <c r="BS21" s="541"/>
      <c r="BT21" s="541"/>
      <c r="BU21" s="541">
        <v>0</v>
      </c>
      <c r="BV21" s="541"/>
      <c r="BW21" s="541"/>
      <c r="BX21" s="541"/>
      <c r="BY21" s="550"/>
      <c r="BZ21" s="541">
        <v>0</v>
      </c>
      <c r="CA21" s="541"/>
      <c r="CB21" s="541"/>
      <c r="CC21" s="541">
        <v>0</v>
      </c>
      <c r="CD21" s="541"/>
      <c r="CE21" s="541"/>
      <c r="CF21" s="541"/>
      <c r="CG21" s="550"/>
      <c r="CH21" s="541">
        <v>0</v>
      </c>
      <c r="CI21" s="541"/>
      <c r="CJ21" s="541"/>
      <c r="CK21" s="541">
        <v>0</v>
      </c>
      <c r="CL21" s="541"/>
      <c r="CM21" s="541"/>
      <c r="CN21" s="541"/>
      <c r="CO21" s="550"/>
      <c r="CP21" s="541">
        <v>0</v>
      </c>
      <c r="CQ21" s="541"/>
      <c r="CR21" s="541"/>
      <c r="CS21" s="541">
        <v>0</v>
      </c>
      <c r="CT21" s="541"/>
      <c r="CU21" s="541"/>
      <c r="CV21" s="541"/>
      <c r="CW21" s="550"/>
      <c r="CX21" s="541">
        <v>0</v>
      </c>
      <c r="CY21" s="541"/>
      <c r="CZ21" s="541"/>
      <c r="DA21" s="541">
        <v>0</v>
      </c>
      <c r="DB21" s="541"/>
      <c r="DC21" s="541"/>
      <c r="DD21" s="541"/>
      <c r="DE21" s="550"/>
      <c r="DF21" s="541">
        <v>0</v>
      </c>
      <c r="DG21" s="541"/>
      <c r="DH21" s="541"/>
      <c r="DI21" s="541">
        <v>0</v>
      </c>
      <c r="DJ21" s="541"/>
      <c r="DK21" s="541"/>
      <c r="DL21" s="541"/>
      <c r="DM21" s="550"/>
      <c r="DN21" s="541">
        <v>0</v>
      </c>
      <c r="DO21" s="541"/>
      <c r="DP21" s="541"/>
      <c r="DQ21" s="541">
        <v>0</v>
      </c>
      <c r="DR21" s="541"/>
      <c r="DS21" s="541"/>
      <c r="DT21" s="541"/>
      <c r="DU21" s="550"/>
      <c r="DV21" s="541">
        <v>0</v>
      </c>
      <c r="DW21" s="541"/>
      <c r="DX21" s="541"/>
      <c r="DY21" s="541">
        <v>0</v>
      </c>
      <c r="DZ21" s="541"/>
      <c r="EA21" s="541"/>
      <c r="EB21" s="541"/>
      <c r="EC21" s="550"/>
      <c r="ED21" s="541">
        <v>0</v>
      </c>
      <c r="EE21" s="541"/>
      <c r="EF21" s="541"/>
      <c r="EG21" s="541">
        <v>0</v>
      </c>
      <c r="EH21" s="541"/>
      <c r="EI21" s="541"/>
      <c r="EJ21" s="541"/>
      <c r="EK21" s="541"/>
      <c r="EL21" s="541">
        <v>0</v>
      </c>
      <c r="EM21" s="541"/>
      <c r="EN21" s="541"/>
      <c r="EO21" s="541">
        <v>0</v>
      </c>
      <c r="EP21" s="541"/>
      <c r="EQ21" s="541"/>
      <c r="ER21" s="541"/>
      <c r="ES21" s="541"/>
      <c r="ET21" s="541">
        <v>0</v>
      </c>
      <c r="EU21" s="541"/>
      <c r="EV21" s="541"/>
      <c r="EW21" s="541">
        <v>0</v>
      </c>
      <c r="EX21" s="541"/>
      <c r="EY21" s="541"/>
      <c r="EZ21" s="541"/>
      <c r="FA21" s="541"/>
      <c r="FB21" s="541">
        <v>0</v>
      </c>
      <c r="FC21" s="541"/>
      <c r="FD21" s="541"/>
      <c r="FE21" s="541">
        <v>0</v>
      </c>
      <c r="FF21" s="541"/>
      <c r="FG21" s="541"/>
      <c r="FH21" s="541"/>
      <c r="FI21" s="550"/>
      <c r="FJ21" s="541">
        <v>0</v>
      </c>
      <c r="FK21" s="541"/>
      <c r="FL21" s="541"/>
      <c r="FM21" s="541">
        <v>0</v>
      </c>
      <c r="FN21" s="541"/>
      <c r="FO21" s="541"/>
      <c r="FP21" s="541"/>
      <c r="FQ21" s="541"/>
      <c r="FR21" s="541">
        <v>0</v>
      </c>
      <c r="FS21" s="541"/>
      <c r="FT21" s="541"/>
      <c r="FU21" s="541">
        <v>0</v>
      </c>
      <c r="FV21" s="541"/>
      <c r="FW21" s="541"/>
      <c r="FX21" s="541"/>
      <c r="FY21" s="550"/>
      <c r="FZ21" s="541">
        <v>0</v>
      </c>
      <c r="GA21" s="541"/>
      <c r="GB21" s="541"/>
      <c r="GC21" s="541">
        <v>0</v>
      </c>
      <c r="GD21" s="541"/>
      <c r="GE21" s="541"/>
      <c r="GF21" s="541"/>
      <c r="GG21" s="550"/>
      <c r="GH21" s="541">
        <v>0</v>
      </c>
      <c r="GI21" s="541"/>
      <c r="GJ21" s="541"/>
      <c r="GK21" s="541">
        <v>0</v>
      </c>
      <c r="GL21" s="541"/>
      <c r="GM21" s="541"/>
      <c r="GN21" s="541"/>
      <c r="GO21" s="550"/>
      <c r="GP21" s="541">
        <v>0</v>
      </c>
      <c r="GQ21" s="541"/>
      <c r="GR21" s="541"/>
      <c r="GS21" s="541">
        <v>0</v>
      </c>
      <c r="GT21" s="541">
        <v>0</v>
      </c>
      <c r="GU21" s="541">
        <v>0</v>
      </c>
      <c r="GV21" s="543">
        <v>0</v>
      </c>
      <c r="GW21" s="609">
        <v>0</v>
      </c>
      <c r="GX21" s="543">
        <v>0</v>
      </c>
      <c r="GY21" s="541">
        <v>0</v>
      </c>
      <c r="GZ21" s="541"/>
      <c r="HA21" s="541">
        <v>0</v>
      </c>
      <c r="HB21" s="544"/>
      <c r="HC21" s="544"/>
    </row>
    <row r="22" spans="1:211" s="103" customFormat="1" ht="14.25" customHeight="1" x14ac:dyDescent="0.25">
      <c r="A22" s="48" t="s">
        <v>540</v>
      </c>
      <c r="B22" s="541"/>
      <c r="C22" s="541"/>
      <c r="D22" s="541"/>
      <c r="E22" s="550"/>
      <c r="F22" s="541">
        <v>0</v>
      </c>
      <c r="G22" s="541"/>
      <c r="H22" s="541"/>
      <c r="I22" s="541">
        <v>0</v>
      </c>
      <c r="J22" s="541"/>
      <c r="K22" s="541"/>
      <c r="L22" s="541"/>
      <c r="M22" s="550"/>
      <c r="N22" s="541">
        <v>0</v>
      </c>
      <c r="O22" s="541"/>
      <c r="P22" s="541"/>
      <c r="Q22" s="541">
        <v>0</v>
      </c>
      <c r="R22" s="541"/>
      <c r="S22" s="541"/>
      <c r="T22" s="541"/>
      <c r="U22" s="550"/>
      <c r="V22" s="541">
        <v>0</v>
      </c>
      <c r="W22" s="541"/>
      <c r="X22" s="541"/>
      <c r="Y22" s="541">
        <v>0</v>
      </c>
      <c r="Z22" s="541"/>
      <c r="AA22" s="541"/>
      <c r="AB22" s="541"/>
      <c r="AC22" s="550"/>
      <c r="AD22" s="541">
        <v>0</v>
      </c>
      <c r="AE22" s="541"/>
      <c r="AF22" s="541"/>
      <c r="AG22" s="541">
        <v>0</v>
      </c>
      <c r="AH22" s="541"/>
      <c r="AI22" s="541"/>
      <c r="AJ22" s="541"/>
      <c r="AK22" s="550"/>
      <c r="AL22" s="541">
        <v>0</v>
      </c>
      <c r="AM22" s="541"/>
      <c r="AN22" s="541"/>
      <c r="AO22" s="541">
        <v>0</v>
      </c>
      <c r="AP22" s="541"/>
      <c r="AQ22" s="541"/>
      <c r="AR22" s="541"/>
      <c r="AS22" s="550"/>
      <c r="AT22" s="541">
        <v>0</v>
      </c>
      <c r="AU22" s="541"/>
      <c r="AV22" s="541"/>
      <c r="AW22" s="541">
        <v>0</v>
      </c>
      <c r="AX22" s="541"/>
      <c r="AY22" s="541"/>
      <c r="AZ22" s="541"/>
      <c r="BA22" s="550"/>
      <c r="BB22" s="541">
        <v>0</v>
      </c>
      <c r="BC22" s="541"/>
      <c r="BD22" s="541"/>
      <c r="BE22" s="541">
        <v>0</v>
      </c>
      <c r="BF22" s="541"/>
      <c r="BG22" s="541"/>
      <c r="BH22" s="541"/>
      <c r="BI22" s="550"/>
      <c r="BJ22" s="541">
        <v>0</v>
      </c>
      <c r="BK22" s="541"/>
      <c r="BL22" s="541"/>
      <c r="BM22" s="541">
        <v>0</v>
      </c>
      <c r="BN22" s="541"/>
      <c r="BO22" s="541"/>
      <c r="BP22" s="541"/>
      <c r="BQ22" s="550"/>
      <c r="BR22" s="541">
        <v>0</v>
      </c>
      <c r="BS22" s="541"/>
      <c r="BT22" s="541"/>
      <c r="BU22" s="541">
        <v>0</v>
      </c>
      <c r="BV22" s="541"/>
      <c r="BW22" s="541"/>
      <c r="BX22" s="541"/>
      <c r="BY22" s="550"/>
      <c r="BZ22" s="541">
        <v>0</v>
      </c>
      <c r="CA22" s="541"/>
      <c r="CB22" s="541"/>
      <c r="CC22" s="541">
        <v>0</v>
      </c>
      <c r="CD22" s="541"/>
      <c r="CE22" s="541"/>
      <c r="CF22" s="541"/>
      <c r="CG22" s="550"/>
      <c r="CH22" s="541">
        <v>0</v>
      </c>
      <c r="CI22" s="541"/>
      <c r="CJ22" s="541"/>
      <c r="CK22" s="541">
        <v>0</v>
      </c>
      <c r="CL22" s="541"/>
      <c r="CM22" s="541"/>
      <c r="CN22" s="541"/>
      <c r="CO22" s="550"/>
      <c r="CP22" s="541">
        <v>0</v>
      </c>
      <c r="CQ22" s="541"/>
      <c r="CR22" s="541"/>
      <c r="CS22" s="541">
        <v>0</v>
      </c>
      <c r="CT22" s="541"/>
      <c r="CU22" s="541"/>
      <c r="CV22" s="541"/>
      <c r="CW22" s="550"/>
      <c r="CX22" s="541">
        <v>0</v>
      </c>
      <c r="CY22" s="541"/>
      <c r="CZ22" s="541"/>
      <c r="DA22" s="541">
        <v>0</v>
      </c>
      <c r="DB22" s="541"/>
      <c r="DC22" s="541"/>
      <c r="DD22" s="541"/>
      <c r="DE22" s="550"/>
      <c r="DF22" s="541">
        <v>0</v>
      </c>
      <c r="DG22" s="541"/>
      <c r="DH22" s="541"/>
      <c r="DI22" s="541">
        <v>0</v>
      </c>
      <c r="DJ22" s="541"/>
      <c r="DK22" s="541"/>
      <c r="DL22" s="541"/>
      <c r="DM22" s="550"/>
      <c r="DN22" s="541">
        <v>0</v>
      </c>
      <c r="DO22" s="541"/>
      <c r="DP22" s="541"/>
      <c r="DQ22" s="541">
        <v>0</v>
      </c>
      <c r="DR22" s="541"/>
      <c r="DS22" s="541"/>
      <c r="DT22" s="541"/>
      <c r="DU22" s="550"/>
      <c r="DV22" s="541">
        <v>0</v>
      </c>
      <c r="DW22" s="541"/>
      <c r="DX22" s="541"/>
      <c r="DY22" s="541">
        <v>0</v>
      </c>
      <c r="DZ22" s="541"/>
      <c r="EA22" s="541"/>
      <c r="EB22" s="541"/>
      <c r="EC22" s="550"/>
      <c r="ED22" s="541">
        <v>0</v>
      </c>
      <c r="EE22" s="541"/>
      <c r="EF22" s="541"/>
      <c r="EG22" s="541">
        <v>0</v>
      </c>
      <c r="EH22" s="541"/>
      <c r="EI22" s="541"/>
      <c r="EJ22" s="541"/>
      <c r="EK22" s="541"/>
      <c r="EL22" s="541">
        <v>0</v>
      </c>
      <c r="EM22" s="541"/>
      <c r="EN22" s="541"/>
      <c r="EO22" s="541">
        <v>0</v>
      </c>
      <c r="EP22" s="541"/>
      <c r="EQ22" s="541"/>
      <c r="ER22" s="541"/>
      <c r="ES22" s="541"/>
      <c r="ET22" s="541">
        <v>0</v>
      </c>
      <c r="EU22" s="541"/>
      <c r="EV22" s="541"/>
      <c r="EW22" s="541">
        <v>0</v>
      </c>
      <c r="EX22" s="541"/>
      <c r="EY22" s="541"/>
      <c r="EZ22" s="541"/>
      <c r="FA22" s="541"/>
      <c r="FB22" s="541">
        <v>0</v>
      </c>
      <c r="FC22" s="541"/>
      <c r="FD22" s="541"/>
      <c r="FE22" s="541">
        <v>0</v>
      </c>
      <c r="FF22" s="541"/>
      <c r="FG22" s="541"/>
      <c r="FH22" s="541"/>
      <c r="FI22" s="550"/>
      <c r="FJ22" s="541">
        <v>0</v>
      </c>
      <c r="FK22" s="541"/>
      <c r="FL22" s="541"/>
      <c r="FM22" s="541">
        <v>0</v>
      </c>
      <c r="FN22" s="541"/>
      <c r="FO22" s="541"/>
      <c r="FP22" s="541"/>
      <c r="FQ22" s="541"/>
      <c r="FR22" s="541">
        <v>0</v>
      </c>
      <c r="FS22" s="541"/>
      <c r="FT22" s="541"/>
      <c r="FU22" s="541">
        <v>0</v>
      </c>
      <c r="FV22" s="541"/>
      <c r="FW22" s="541"/>
      <c r="FX22" s="541"/>
      <c r="FY22" s="550"/>
      <c r="FZ22" s="541">
        <v>0</v>
      </c>
      <c r="GA22" s="541"/>
      <c r="GB22" s="541"/>
      <c r="GC22" s="541">
        <v>0</v>
      </c>
      <c r="GD22" s="541"/>
      <c r="GE22" s="541"/>
      <c r="GF22" s="541"/>
      <c r="GG22" s="550"/>
      <c r="GH22" s="541">
        <v>0</v>
      </c>
      <c r="GI22" s="541"/>
      <c r="GJ22" s="541"/>
      <c r="GK22" s="541">
        <v>0</v>
      </c>
      <c r="GL22" s="541"/>
      <c r="GM22" s="541"/>
      <c r="GN22" s="541"/>
      <c r="GO22" s="550"/>
      <c r="GP22" s="541">
        <v>0</v>
      </c>
      <c r="GQ22" s="541"/>
      <c r="GR22" s="541"/>
      <c r="GS22" s="541">
        <v>0</v>
      </c>
      <c r="GT22" s="541">
        <v>0</v>
      </c>
      <c r="GU22" s="541">
        <v>0</v>
      </c>
      <c r="GV22" s="543">
        <v>0</v>
      </c>
      <c r="GW22" s="609">
        <v>0</v>
      </c>
      <c r="GX22" s="543">
        <v>0</v>
      </c>
      <c r="GY22" s="541">
        <v>0</v>
      </c>
      <c r="GZ22" s="541"/>
      <c r="HA22" s="541">
        <v>0</v>
      </c>
      <c r="HB22" s="544"/>
      <c r="HC22" s="544"/>
    </row>
    <row r="23" spans="1:211" s="103" customFormat="1" ht="14.25" customHeight="1" x14ac:dyDescent="0.25">
      <c r="A23" s="48" t="s">
        <v>542</v>
      </c>
      <c r="B23" s="541"/>
      <c r="C23" s="541"/>
      <c r="D23" s="541"/>
      <c r="E23" s="550"/>
      <c r="F23" s="541">
        <v>0</v>
      </c>
      <c r="G23" s="541"/>
      <c r="H23" s="541"/>
      <c r="I23" s="541"/>
      <c r="J23" s="541"/>
      <c r="K23" s="541"/>
      <c r="L23" s="541"/>
      <c r="M23" s="550"/>
      <c r="N23" s="541">
        <v>0</v>
      </c>
      <c r="O23" s="541"/>
      <c r="P23" s="541"/>
      <c r="Q23" s="541"/>
      <c r="R23" s="541"/>
      <c r="S23" s="541"/>
      <c r="T23" s="541"/>
      <c r="U23" s="550"/>
      <c r="V23" s="541">
        <v>0</v>
      </c>
      <c r="W23" s="541"/>
      <c r="X23" s="541"/>
      <c r="Y23" s="541"/>
      <c r="Z23" s="541"/>
      <c r="AA23" s="541"/>
      <c r="AB23" s="541"/>
      <c r="AC23" s="550"/>
      <c r="AD23" s="541">
        <v>0</v>
      </c>
      <c r="AE23" s="541"/>
      <c r="AF23" s="541"/>
      <c r="AG23" s="541"/>
      <c r="AH23" s="541"/>
      <c r="AI23" s="541"/>
      <c r="AJ23" s="541"/>
      <c r="AK23" s="550"/>
      <c r="AL23" s="541">
        <v>0</v>
      </c>
      <c r="AM23" s="541"/>
      <c r="AN23" s="541"/>
      <c r="AO23" s="541"/>
      <c r="AP23" s="541"/>
      <c r="AQ23" s="541"/>
      <c r="AR23" s="541"/>
      <c r="AS23" s="550"/>
      <c r="AT23" s="541">
        <v>0</v>
      </c>
      <c r="AU23" s="541"/>
      <c r="AV23" s="541"/>
      <c r="AW23" s="541"/>
      <c r="AX23" s="541"/>
      <c r="AY23" s="541"/>
      <c r="AZ23" s="541"/>
      <c r="BA23" s="550"/>
      <c r="BB23" s="541">
        <v>0</v>
      </c>
      <c r="BC23" s="541"/>
      <c r="BD23" s="541"/>
      <c r="BE23" s="541"/>
      <c r="BF23" s="541"/>
      <c r="BG23" s="541"/>
      <c r="BH23" s="541"/>
      <c r="BI23" s="550"/>
      <c r="BJ23" s="541">
        <v>0</v>
      </c>
      <c r="BK23" s="541"/>
      <c r="BL23" s="541"/>
      <c r="BM23" s="541"/>
      <c r="BN23" s="541">
        <v>0</v>
      </c>
      <c r="BO23" s="541">
        <v>0</v>
      </c>
      <c r="BP23" s="541">
        <v>0</v>
      </c>
      <c r="BQ23" s="550"/>
      <c r="BR23" s="541">
        <v>0</v>
      </c>
      <c r="BS23" s="541"/>
      <c r="BT23" s="541"/>
      <c r="BU23" s="541"/>
      <c r="BV23" s="541"/>
      <c r="BW23" s="541"/>
      <c r="BX23" s="541"/>
      <c r="BY23" s="550"/>
      <c r="BZ23" s="541">
        <v>0</v>
      </c>
      <c r="CA23" s="541"/>
      <c r="CB23" s="541"/>
      <c r="CC23" s="541"/>
      <c r="CD23" s="541"/>
      <c r="CE23" s="541"/>
      <c r="CF23" s="541"/>
      <c r="CG23" s="550"/>
      <c r="CH23" s="541">
        <v>0</v>
      </c>
      <c r="CI23" s="541"/>
      <c r="CJ23" s="541"/>
      <c r="CK23" s="541"/>
      <c r="CL23" s="541"/>
      <c r="CM23" s="541"/>
      <c r="CN23" s="541"/>
      <c r="CO23" s="550"/>
      <c r="CP23" s="541">
        <v>0</v>
      </c>
      <c r="CQ23" s="541"/>
      <c r="CR23" s="541"/>
      <c r="CS23" s="541"/>
      <c r="CT23" s="541"/>
      <c r="CU23" s="541"/>
      <c r="CV23" s="541"/>
      <c r="CW23" s="550"/>
      <c r="CX23" s="541">
        <v>0</v>
      </c>
      <c r="CY23" s="541"/>
      <c r="CZ23" s="541"/>
      <c r="DA23" s="541"/>
      <c r="DB23" s="541"/>
      <c r="DC23" s="541"/>
      <c r="DD23" s="541"/>
      <c r="DE23" s="550"/>
      <c r="DF23" s="541">
        <v>0</v>
      </c>
      <c r="DG23" s="541"/>
      <c r="DH23" s="541"/>
      <c r="DI23" s="541"/>
      <c r="DJ23" s="541"/>
      <c r="DK23" s="541"/>
      <c r="DL23" s="541"/>
      <c r="DM23" s="550"/>
      <c r="DN23" s="541">
        <v>0</v>
      </c>
      <c r="DO23" s="541"/>
      <c r="DP23" s="541"/>
      <c r="DQ23" s="541"/>
      <c r="DR23" s="541"/>
      <c r="DS23" s="541"/>
      <c r="DT23" s="541"/>
      <c r="DU23" s="550"/>
      <c r="DV23" s="541">
        <v>0</v>
      </c>
      <c r="DW23" s="541"/>
      <c r="DX23" s="541"/>
      <c r="DY23" s="541"/>
      <c r="DZ23" s="541"/>
      <c r="EA23" s="541"/>
      <c r="EB23" s="541"/>
      <c r="EC23" s="550"/>
      <c r="ED23" s="541">
        <v>0</v>
      </c>
      <c r="EE23" s="541"/>
      <c r="EF23" s="541"/>
      <c r="EG23" s="541"/>
      <c r="EH23" s="541">
        <v>0</v>
      </c>
      <c r="EI23" s="541">
        <v>0</v>
      </c>
      <c r="EJ23" s="541">
        <v>0</v>
      </c>
      <c r="EK23" s="541"/>
      <c r="EL23" s="541">
        <v>0</v>
      </c>
      <c r="EM23" s="541"/>
      <c r="EN23" s="541"/>
      <c r="EO23" s="541"/>
      <c r="EP23" s="541">
        <v>0</v>
      </c>
      <c r="EQ23" s="541">
        <v>0</v>
      </c>
      <c r="ER23" s="541">
        <v>0</v>
      </c>
      <c r="ES23" s="541"/>
      <c r="ET23" s="541">
        <v>0</v>
      </c>
      <c r="EU23" s="541"/>
      <c r="EV23" s="541"/>
      <c r="EW23" s="541"/>
      <c r="EX23" s="541">
        <v>0</v>
      </c>
      <c r="EY23" s="541">
        <v>0</v>
      </c>
      <c r="EZ23" s="541">
        <v>0</v>
      </c>
      <c r="FA23" s="541"/>
      <c r="FB23" s="541">
        <v>0</v>
      </c>
      <c r="FC23" s="541"/>
      <c r="FD23" s="541"/>
      <c r="FE23" s="541"/>
      <c r="FF23" s="541">
        <v>0</v>
      </c>
      <c r="FG23" s="541">
        <v>0</v>
      </c>
      <c r="FH23" s="541">
        <v>0</v>
      </c>
      <c r="FI23" s="550">
        <v>0</v>
      </c>
      <c r="FJ23" s="541">
        <v>0</v>
      </c>
      <c r="FK23" s="541">
        <v>0</v>
      </c>
      <c r="FL23" s="541"/>
      <c r="FM23" s="541"/>
      <c r="FN23" s="541">
        <v>0</v>
      </c>
      <c r="FO23" s="541">
        <v>0</v>
      </c>
      <c r="FP23" s="541">
        <v>0</v>
      </c>
      <c r="FQ23" s="541"/>
      <c r="FR23" s="541">
        <v>0</v>
      </c>
      <c r="FS23" s="541"/>
      <c r="FT23" s="541"/>
      <c r="FU23" s="541"/>
      <c r="FV23" s="541"/>
      <c r="FW23" s="541"/>
      <c r="FX23" s="541"/>
      <c r="FY23" s="550"/>
      <c r="FZ23" s="541">
        <v>0</v>
      </c>
      <c r="GA23" s="541"/>
      <c r="GB23" s="541"/>
      <c r="GC23" s="541"/>
      <c r="GD23" s="541"/>
      <c r="GE23" s="541"/>
      <c r="GF23" s="541"/>
      <c r="GG23" s="550"/>
      <c r="GH23" s="541">
        <v>0</v>
      </c>
      <c r="GI23" s="541"/>
      <c r="GJ23" s="541"/>
      <c r="GK23" s="541"/>
      <c r="GL23" s="541"/>
      <c r="GM23" s="541"/>
      <c r="GN23" s="541"/>
      <c r="GO23" s="550"/>
      <c r="GP23" s="541">
        <v>0</v>
      </c>
      <c r="GQ23" s="541"/>
      <c r="GR23" s="541"/>
      <c r="GS23" s="541">
        <v>0</v>
      </c>
      <c r="GT23" s="541">
        <v>0</v>
      </c>
      <c r="GU23" s="541">
        <v>0</v>
      </c>
      <c r="GV23" s="543">
        <v>0</v>
      </c>
      <c r="GW23" s="609">
        <v>0</v>
      </c>
      <c r="GX23" s="543">
        <v>0</v>
      </c>
      <c r="GY23" s="541">
        <v>0</v>
      </c>
      <c r="GZ23" s="541"/>
      <c r="HA23" s="541">
        <v>0</v>
      </c>
      <c r="HB23" s="544"/>
      <c r="HC23" s="544"/>
    </row>
    <row r="24" spans="1:211" s="103" customFormat="1" ht="14.25" customHeight="1" x14ac:dyDescent="0.25">
      <c r="A24" s="48" t="s">
        <v>543</v>
      </c>
      <c r="B24" s="541"/>
      <c r="C24" s="541"/>
      <c r="D24" s="541"/>
      <c r="E24" s="550"/>
      <c r="F24" s="541">
        <v>0</v>
      </c>
      <c r="G24" s="541"/>
      <c r="H24" s="541"/>
      <c r="I24" s="541"/>
      <c r="J24" s="541"/>
      <c r="K24" s="541"/>
      <c r="L24" s="541"/>
      <c r="M24" s="550"/>
      <c r="N24" s="541">
        <v>0</v>
      </c>
      <c r="O24" s="541"/>
      <c r="P24" s="541"/>
      <c r="Q24" s="541"/>
      <c r="R24" s="541"/>
      <c r="S24" s="541"/>
      <c r="T24" s="541"/>
      <c r="U24" s="550"/>
      <c r="V24" s="541">
        <v>0</v>
      </c>
      <c r="W24" s="541"/>
      <c r="X24" s="541"/>
      <c r="Y24" s="541"/>
      <c r="Z24" s="541"/>
      <c r="AA24" s="541"/>
      <c r="AB24" s="541"/>
      <c r="AC24" s="550"/>
      <c r="AD24" s="541">
        <v>0</v>
      </c>
      <c r="AE24" s="541"/>
      <c r="AF24" s="541"/>
      <c r="AG24" s="541"/>
      <c r="AH24" s="541"/>
      <c r="AI24" s="541"/>
      <c r="AJ24" s="541"/>
      <c r="AK24" s="550"/>
      <c r="AL24" s="541">
        <v>0</v>
      </c>
      <c r="AM24" s="541"/>
      <c r="AN24" s="541"/>
      <c r="AO24" s="541"/>
      <c r="AP24" s="541"/>
      <c r="AQ24" s="541"/>
      <c r="AR24" s="541"/>
      <c r="AS24" s="550"/>
      <c r="AT24" s="541">
        <v>0</v>
      </c>
      <c r="AU24" s="541"/>
      <c r="AV24" s="541"/>
      <c r="AW24" s="541"/>
      <c r="AX24" s="541"/>
      <c r="AY24" s="541"/>
      <c r="AZ24" s="541"/>
      <c r="BA24" s="550"/>
      <c r="BB24" s="541">
        <v>0</v>
      </c>
      <c r="BC24" s="541"/>
      <c r="BD24" s="541"/>
      <c r="BE24" s="541"/>
      <c r="BF24" s="541"/>
      <c r="BG24" s="541"/>
      <c r="BH24" s="541"/>
      <c r="BI24" s="550"/>
      <c r="BJ24" s="541">
        <v>0</v>
      </c>
      <c r="BK24" s="541"/>
      <c r="BL24" s="541"/>
      <c r="BM24" s="541"/>
      <c r="BN24" s="541">
        <v>0</v>
      </c>
      <c r="BO24" s="541">
        <v>0</v>
      </c>
      <c r="BP24" s="541">
        <v>0</v>
      </c>
      <c r="BQ24" s="550"/>
      <c r="BR24" s="541">
        <v>0</v>
      </c>
      <c r="BS24" s="541"/>
      <c r="BT24" s="541"/>
      <c r="BU24" s="541"/>
      <c r="BV24" s="541"/>
      <c r="BW24" s="541"/>
      <c r="BX24" s="541"/>
      <c r="BY24" s="550"/>
      <c r="BZ24" s="541">
        <v>0</v>
      </c>
      <c r="CA24" s="541"/>
      <c r="CB24" s="541"/>
      <c r="CC24" s="541"/>
      <c r="CD24" s="541"/>
      <c r="CE24" s="541"/>
      <c r="CF24" s="541"/>
      <c r="CG24" s="550"/>
      <c r="CH24" s="541">
        <v>0</v>
      </c>
      <c r="CI24" s="541"/>
      <c r="CJ24" s="541"/>
      <c r="CK24" s="541"/>
      <c r="CL24" s="541"/>
      <c r="CM24" s="541"/>
      <c r="CN24" s="541"/>
      <c r="CO24" s="550"/>
      <c r="CP24" s="541">
        <v>0</v>
      </c>
      <c r="CQ24" s="541"/>
      <c r="CR24" s="541"/>
      <c r="CS24" s="541"/>
      <c r="CT24" s="541"/>
      <c r="CU24" s="541"/>
      <c r="CV24" s="541"/>
      <c r="CW24" s="550"/>
      <c r="CX24" s="541">
        <v>0</v>
      </c>
      <c r="CY24" s="541"/>
      <c r="CZ24" s="541"/>
      <c r="DA24" s="541"/>
      <c r="DB24" s="541"/>
      <c r="DC24" s="541"/>
      <c r="DD24" s="541"/>
      <c r="DE24" s="550"/>
      <c r="DF24" s="541">
        <v>0</v>
      </c>
      <c r="DG24" s="541"/>
      <c r="DH24" s="541"/>
      <c r="DI24" s="541"/>
      <c r="DJ24" s="541"/>
      <c r="DK24" s="541"/>
      <c r="DL24" s="541"/>
      <c r="DM24" s="550"/>
      <c r="DN24" s="541">
        <v>0</v>
      </c>
      <c r="DO24" s="541"/>
      <c r="DP24" s="541"/>
      <c r="DQ24" s="541"/>
      <c r="DR24" s="541"/>
      <c r="DS24" s="541"/>
      <c r="DT24" s="541"/>
      <c r="DU24" s="550"/>
      <c r="DV24" s="541">
        <v>0</v>
      </c>
      <c r="DW24" s="541"/>
      <c r="DX24" s="541"/>
      <c r="DY24" s="541"/>
      <c r="DZ24" s="541"/>
      <c r="EA24" s="541"/>
      <c r="EB24" s="541"/>
      <c r="EC24" s="550"/>
      <c r="ED24" s="541">
        <v>0</v>
      </c>
      <c r="EE24" s="541"/>
      <c r="EF24" s="541"/>
      <c r="EG24" s="541"/>
      <c r="EH24" s="541">
        <v>0</v>
      </c>
      <c r="EI24" s="541">
        <v>0</v>
      </c>
      <c r="EJ24" s="541">
        <v>0</v>
      </c>
      <c r="EK24" s="541"/>
      <c r="EL24" s="541">
        <v>0</v>
      </c>
      <c r="EM24" s="541"/>
      <c r="EN24" s="541"/>
      <c r="EO24" s="541"/>
      <c r="EP24" s="541">
        <v>0</v>
      </c>
      <c r="EQ24" s="541">
        <v>0</v>
      </c>
      <c r="ER24" s="541">
        <v>0</v>
      </c>
      <c r="ES24" s="541"/>
      <c r="ET24" s="541">
        <v>0</v>
      </c>
      <c r="EU24" s="541"/>
      <c r="EV24" s="541"/>
      <c r="EW24" s="541"/>
      <c r="EX24" s="541">
        <v>0</v>
      </c>
      <c r="EY24" s="541">
        <v>0</v>
      </c>
      <c r="EZ24" s="541">
        <v>0</v>
      </c>
      <c r="FA24" s="541"/>
      <c r="FB24" s="541">
        <v>0</v>
      </c>
      <c r="FC24" s="541"/>
      <c r="FD24" s="541"/>
      <c r="FE24" s="541"/>
      <c r="FF24" s="541">
        <v>0</v>
      </c>
      <c r="FG24" s="541">
        <v>0</v>
      </c>
      <c r="FH24" s="541">
        <v>0</v>
      </c>
      <c r="FI24" s="550">
        <v>0</v>
      </c>
      <c r="FJ24" s="541">
        <v>0</v>
      </c>
      <c r="FK24" s="541">
        <v>0</v>
      </c>
      <c r="FL24" s="541"/>
      <c r="FM24" s="541"/>
      <c r="FN24" s="541">
        <v>0</v>
      </c>
      <c r="FO24" s="541">
        <v>0</v>
      </c>
      <c r="FP24" s="541">
        <v>0</v>
      </c>
      <c r="FQ24" s="541"/>
      <c r="FR24" s="541">
        <v>0</v>
      </c>
      <c r="FS24" s="541"/>
      <c r="FT24" s="541"/>
      <c r="FU24" s="541"/>
      <c r="FV24" s="541"/>
      <c r="FW24" s="541"/>
      <c r="FX24" s="541"/>
      <c r="FY24" s="550"/>
      <c r="FZ24" s="541">
        <v>0</v>
      </c>
      <c r="GA24" s="541"/>
      <c r="GB24" s="541"/>
      <c r="GC24" s="541"/>
      <c r="GD24" s="541"/>
      <c r="GE24" s="541"/>
      <c r="GF24" s="541"/>
      <c r="GG24" s="550"/>
      <c r="GH24" s="541">
        <v>0</v>
      </c>
      <c r="GI24" s="541"/>
      <c r="GJ24" s="541"/>
      <c r="GK24" s="541"/>
      <c r="GL24" s="541"/>
      <c r="GM24" s="541"/>
      <c r="GN24" s="541"/>
      <c r="GO24" s="550"/>
      <c r="GP24" s="541">
        <v>0</v>
      </c>
      <c r="GQ24" s="541"/>
      <c r="GR24" s="541"/>
      <c r="GS24" s="541">
        <v>0</v>
      </c>
      <c r="GT24" s="541">
        <v>0</v>
      </c>
      <c r="GU24" s="541">
        <v>0</v>
      </c>
      <c r="GV24" s="543">
        <v>0</v>
      </c>
      <c r="GW24" s="609">
        <v>0</v>
      </c>
      <c r="GX24" s="543">
        <v>0</v>
      </c>
      <c r="GY24" s="541">
        <v>0</v>
      </c>
      <c r="GZ24" s="541"/>
      <c r="HA24" s="541">
        <v>0</v>
      </c>
      <c r="HB24" s="544"/>
      <c r="HC24" s="544"/>
    </row>
    <row r="25" spans="1:211" s="103" customFormat="1" ht="14.25" customHeight="1" x14ac:dyDescent="0.25">
      <c r="A25" s="48" t="s">
        <v>544</v>
      </c>
      <c r="B25" s="541"/>
      <c r="C25" s="541"/>
      <c r="D25" s="541"/>
      <c r="E25" s="550"/>
      <c r="F25" s="541">
        <v>0</v>
      </c>
      <c r="G25" s="541"/>
      <c r="H25" s="541"/>
      <c r="I25" s="541"/>
      <c r="J25" s="541"/>
      <c r="K25" s="541"/>
      <c r="L25" s="541"/>
      <c r="M25" s="550"/>
      <c r="N25" s="541">
        <v>0</v>
      </c>
      <c r="O25" s="541"/>
      <c r="P25" s="541"/>
      <c r="Q25" s="541"/>
      <c r="R25" s="541"/>
      <c r="S25" s="541"/>
      <c r="T25" s="541"/>
      <c r="U25" s="550"/>
      <c r="V25" s="541">
        <v>0</v>
      </c>
      <c r="W25" s="541"/>
      <c r="X25" s="541"/>
      <c r="Y25" s="541"/>
      <c r="Z25" s="541"/>
      <c r="AA25" s="541"/>
      <c r="AB25" s="541"/>
      <c r="AC25" s="550"/>
      <c r="AD25" s="541">
        <v>0</v>
      </c>
      <c r="AE25" s="541"/>
      <c r="AF25" s="541"/>
      <c r="AG25" s="541"/>
      <c r="AH25" s="541"/>
      <c r="AI25" s="541"/>
      <c r="AJ25" s="541"/>
      <c r="AK25" s="550"/>
      <c r="AL25" s="541">
        <v>0</v>
      </c>
      <c r="AM25" s="541"/>
      <c r="AN25" s="541"/>
      <c r="AO25" s="541"/>
      <c r="AP25" s="541"/>
      <c r="AQ25" s="541"/>
      <c r="AR25" s="541"/>
      <c r="AS25" s="550"/>
      <c r="AT25" s="541">
        <v>0</v>
      </c>
      <c r="AU25" s="541"/>
      <c r="AV25" s="541"/>
      <c r="AW25" s="541"/>
      <c r="AX25" s="541"/>
      <c r="AY25" s="541"/>
      <c r="AZ25" s="541"/>
      <c r="BA25" s="550"/>
      <c r="BB25" s="541">
        <v>0</v>
      </c>
      <c r="BC25" s="541"/>
      <c r="BD25" s="541"/>
      <c r="BE25" s="541"/>
      <c r="BF25" s="541"/>
      <c r="BG25" s="541"/>
      <c r="BH25" s="541"/>
      <c r="BI25" s="550"/>
      <c r="BJ25" s="541">
        <v>0</v>
      </c>
      <c r="BK25" s="541"/>
      <c r="BL25" s="541"/>
      <c r="BM25" s="541"/>
      <c r="BN25" s="541">
        <v>0</v>
      </c>
      <c r="BO25" s="541">
        <v>0</v>
      </c>
      <c r="BP25" s="541">
        <v>0</v>
      </c>
      <c r="BQ25" s="550"/>
      <c r="BR25" s="541">
        <v>0</v>
      </c>
      <c r="BS25" s="541"/>
      <c r="BT25" s="541"/>
      <c r="BU25" s="541"/>
      <c r="BV25" s="541"/>
      <c r="BW25" s="541"/>
      <c r="BX25" s="541"/>
      <c r="BY25" s="550"/>
      <c r="BZ25" s="541">
        <v>0</v>
      </c>
      <c r="CA25" s="541"/>
      <c r="CB25" s="541"/>
      <c r="CC25" s="541"/>
      <c r="CD25" s="541"/>
      <c r="CE25" s="541"/>
      <c r="CF25" s="541"/>
      <c r="CG25" s="550"/>
      <c r="CH25" s="541">
        <v>0</v>
      </c>
      <c r="CI25" s="541"/>
      <c r="CJ25" s="541"/>
      <c r="CK25" s="541"/>
      <c r="CL25" s="541"/>
      <c r="CM25" s="541"/>
      <c r="CN25" s="541"/>
      <c r="CO25" s="550"/>
      <c r="CP25" s="541">
        <v>0</v>
      </c>
      <c r="CQ25" s="541"/>
      <c r="CR25" s="541"/>
      <c r="CS25" s="541"/>
      <c r="CT25" s="541"/>
      <c r="CU25" s="541"/>
      <c r="CV25" s="541"/>
      <c r="CW25" s="550"/>
      <c r="CX25" s="541">
        <v>0</v>
      </c>
      <c r="CY25" s="541"/>
      <c r="CZ25" s="541"/>
      <c r="DA25" s="541"/>
      <c r="DB25" s="541"/>
      <c r="DC25" s="541"/>
      <c r="DD25" s="541"/>
      <c r="DE25" s="550"/>
      <c r="DF25" s="541">
        <v>0</v>
      </c>
      <c r="DG25" s="541"/>
      <c r="DH25" s="541"/>
      <c r="DI25" s="541"/>
      <c r="DJ25" s="541"/>
      <c r="DK25" s="541"/>
      <c r="DL25" s="541"/>
      <c r="DM25" s="550"/>
      <c r="DN25" s="541">
        <v>0</v>
      </c>
      <c r="DO25" s="541"/>
      <c r="DP25" s="541"/>
      <c r="DQ25" s="541"/>
      <c r="DR25" s="541"/>
      <c r="DS25" s="541"/>
      <c r="DT25" s="541"/>
      <c r="DU25" s="550"/>
      <c r="DV25" s="541">
        <v>0</v>
      </c>
      <c r="DW25" s="541"/>
      <c r="DX25" s="541"/>
      <c r="DY25" s="541"/>
      <c r="DZ25" s="541"/>
      <c r="EA25" s="541"/>
      <c r="EB25" s="541"/>
      <c r="EC25" s="550"/>
      <c r="ED25" s="541">
        <v>0</v>
      </c>
      <c r="EE25" s="541"/>
      <c r="EF25" s="541"/>
      <c r="EG25" s="541"/>
      <c r="EH25" s="541">
        <v>0</v>
      </c>
      <c r="EI25" s="541">
        <v>0</v>
      </c>
      <c r="EJ25" s="541">
        <v>0</v>
      </c>
      <c r="EK25" s="541"/>
      <c r="EL25" s="541">
        <v>0</v>
      </c>
      <c r="EM25" s="541"/>
      <c r="EN25" s="541"/>
      <c r="EO25" s="541"/>
      <c r="EP25" s="541">
        <v>0</v>
      </c>
      <c r="EQ25" s="541">
        <v>0</v>
      </c>
      <c r="ER25" s="541">
        <v>0</v>
      </c>
      <c r="ES25" s="541"/>
      <c r="ET25" s="541">
        <v>0</v>
      </c>
      <c r="EU25" s="541"/>
      <c r="EV25" s="541"/>
      <c r="EW25" s="541"/>
      <c r="EX25" s="541">
        <v>0</v>
      </c>
      <c r="EY25" s="541">
        <v>0</v>
      </c>
      <c r="EZ25" s="541">
        <v>0</v>
      </c>
      <c r="FA25" s="541"/>
      <c r="FB25" s="541">
        <v>0</v>
      </c>
      <c r="FC25" s="541"/>
      <c r="FD25" s="541"/>
      <c r="FE25" s="541"/>
      <c r="FF25" s="541">
        <v>0</v>
      </c>
      <c r="FG25" s="541">
        <v>0</v>
      </c>
      <c r="FH25" s="541">
        <v>0</v>
      </c>
      <c r="FI25" s="550">
        <v>0</v>
      </c>
      <c r="FJ25" s="541">
        <v>0</v>
      </c>
      <c r="FK25" s="541">
        <v>0</v>
      </c>
      <c r="FL25" s="541"/>
      <c r="FM25" s="541"/>
      <c r="FN25" s="541">
        <v>0</v>
      </c>
      <c r="FO25" s="541">
        <v>0</v>
      </c>
      <c r="FP25" s="541">
        <v>0</v>
      </c>
      <c r="FQ25" s="541"/>
      <c r="FR25" s="541">
        <v>0</v>
      </c>
      <c r="FS25" s="541"/>
      <c r="FT25" s="541"/>
      <c r="FU25" s="541"/>
      <c r="FV25" s="541"/>
      <c r="FW25" s="541"/>
      <c r="FX25" s="541"/>
      <c r="FY25" s="550"/>
      <c r="FZ25" s="541">
        <v>0</v>
      </c>
      <c r="GA25" s="541"/>
      <c r="GB25" s="541"/>
      <c r="GC25" s="541"/>
      <c r="GD25" s="541"/>
      <c r="GE25" s="541"/>
      <c r="GF25" s="541"/>
      <c r="GG25" s="550"/>
      <c r="GH25" s="541">
        <v>0</v>
      </c>
      <c r="GI25" s="541"/>
      <c r="GJ25" s="541"/>
      <c r="GK25" s="541"/>
      <c r="GL25" s="541"/>
      <c r="GM25" s="541"/>
      <c r="GN25" s="541"/>
      <c r="GO25" s="550"/>
      <c r="GP25" s="541">
        <v>0</v>
      </c>
      <c r="GQ25" s="541"/>
      <c r="GR25" s="541"/>
      <c r="GS25" s="541">
        <v>0</v>
      </c>
      <c r="GT25" s="541">
        <v>0</v>
      </c>
      <c r="GU25" s="541">
        <v>0</v>
      </c>
      <c r="GV25" s="543">
        <v>0</v>
      </c>
      <c r="GW25" s="609">
        <v>0</v>
      </c>
      <c r="GX25" s="543">
        <v>0</v>
      </c>
      <c r="GY25" s="541">
        <v>0</v>
      </c>
      <c r="GZ25" s="541"/>
      <c r="HA25" s="541">
        <v>0</v>
      </c>
      <c r="HB25" s="544"/>
      <c r="HC25" s="544"/>
    </row>
    <row r="26" spans="1:211" s="87" customFormat="1" ht="14.25" customHeight="1" x14ac:dyDescent="0.2">
      <c r="A26" s="37" t="s">
        <v>359</v>
      </c>
      <c r="B26" s="545">
        <v>75132440</v>
      </c>
      <c r="C26" s="545">
        <v>123526760</v>
      </c>
      <c r="D26" s="545">
        <v>77504078</v>
      </c>
      <c r="E26" s="545">
        <v>0</v>
      </c>
      <c r="F26" s="546">
        <v>77504078</v>
      </c>
      <c r="G26" s="545">
        <v>0</v>
      </c>
      <c r="H26" s="546"/>
      <c r="I26" s="545">
        <v>48394320</v>
      </c>
      <c r="J26" s="545">
        <v>160440800</v>
      </c>
      <c r="K26" s="545">
        <v>210351751</v>
      </c>
      <c r="L26" s="545">
        <v>244796625</v>
      </c>
      <c r="M26" s="545">
        <v>0</v>
      </c>
      <c r="N26" s="545">
        <v>244796625</v>
      </c>
      <c r="O26" s="545">
        <v>0</v>
      </c>
      <c r="P26" s="545"/>
      <c r="Q26" s="545">
        <v>49910951</v>
      </c>
      <c r="R26" s="545">
        <v>68497870</v>
      </c>
      <c r="S26" s="545">
        <v>77650026</v>
      </c>
      <c r="T26" s="545">
        <v>92507084</v>
      </c>
      <c r="U26" s="545">
        <v>0</v>
      </c>
      <c r="V26" s="546">
        <v>92507084</v>
      </c>
      <c r="W26" s="545">
        <v>0</v>
      </c>
      <c r="X26" s="546"/>
      <c r="Y26" s="545">
        <v>9152156</v>
      </c>
      <c r="Z26" s="545">
        <v>15748210</v>
      </c>
      <c r="AA26" s="545">
        <v>27307573</v>
      </c>
      <c r="AB26" s="545">
        <v>18949537</v>
      </c>
      <c r="AC26" s="545">
        <v>0</v>
      </c>
      <c r="AD26" s="545">
        <v>18949537</v>
      </c>
      <c r="AE26" s="545">
        <v>0</v>
      </c>
      <c r="AF26" s="545"/>
      <c r="AG26" s="545">
        <v>11559363</v>
      </c>
      <c r="AH26" s="545">
        <v>580257960</v>
      </c>
      <c r="AI26" s="545">
        <v>498599741</v>
      </c>
      <c r="AJ26" s="545">
        <v>600576148</v>
      </c>
      <c r="AK26" s="545">
        <v>0</v>
      </c>
      <c r="AL26" s="546">
        <v>600576148</v>
      </c>
      <c r="AM26" s="545">
        <v>0</v>
      </c>
      <c r="AN26" s="546"/>
      <c r="AO26" s="545">
        <v>-81658219</v>
      </c>
      <c r="AP26" s="545">
        <v>157436950</v>
      </c>
      <c r="AQ26" s="545">
        <v>193740598</v>
      </c>
      <c r="AR26" s="545">
        <v>187744490</v>
      </c>
      <c r="AS26" s="545">
        <v>0</v>
      </c>
      <c r="AT26" s="545">
        <v>187744490</v>
      </c>
      <c r="AU26" s="545">
        <v>0</v>
      </c>
      <c r="AV26" s="545"/>
      <c r="AW26" s="545">
        <v>36303648</v>
      </c>
      <c r="AX26" s="545">
        <v>145449680</v>
      </c>
      <c r="AY26" s="545">
        <v>168411272</v>
      </c>
      <c r="AZ26" s="545">
        <v>179333338</v>
      </c>
      <c r="BA26" s="545">
        <v>0</v>
      </c>
      <c r="BB26" s="546">
        <v>179333338</v>
      </c>
      <c r="BC26" s="545">
        <v>0</v>
      </c>
      <c r="BD26" s="546"/>
      <c r="BE26" s="545">
        <v>22961592</v>
      </c>
      <c r="BF26" s="545">
        <v>46460100</v>
      </c>
      <c r="BG26" s="545">
        <v>51565051</v>
      </c>
      <c r="BH26" s="545">
        <v>40343499</v>
      </c>
      <c r="BI26" s="545">
        <v>0</v>
      </c>
      <c r="BJ26" s="545">
        <v>40343499</v>
      </c>
      <c r="BK26" s="545">
        <v>0</v>
      </c>
      <c r="BL26" s="545"/>
      <c r="BM26" s="545">
        <v>5104951</v>
      </c>
      <c r="BN26" s="545">
        <v>0</v>
      </c>
      <c r="BO26" s="545">
        <v>0</v>
      </c>
      <c r="BP26" s="545">
        <v>359584</v>
      </c>
      <c r="BQ26" s="545">
        <v>0</v>
      </c>
      <c r="BR26" s="546">
        <v>359584</v>
      </c>
      <c r="BS26" s="545">
        <v>0</v>
      </c>
      <c r="BT26" s="546"/>
      <c r="BU26" s="545">
        <v>0</v>
      </c>
      <c r="BV26" s="545">
        <v>99979500</v>
      </c>
      <c r="BW26" s="545">
        <v>82377650</v>
      </c>
      <c r="BX26" s="545">
        <v>100547290</v>
      </c>
      <c r="BY26" s="545">
        <v>0</v>
      </c>
      <c r="BZ26" s="545">
        <v>100547290</v>
      </c>
      <c r="CA26" s="545">
        <v>0</v>
      </c>
      <c r="CB26" s="545"/>
      <c r="CC26" s="545">
        <v>-17601850</v>
      </c>
      <c r="CD26" s="545">
        <v>144215910</v>
      </c>
      <c r="CE26" s="545">
        <v>176812605</v>
      </c>
      <c r="CF26" s="545">
        <v>155418849</v>
      </c>
      <c r="CG26" s="545">
        <v>0</v>
      </c>
      <c r="CH26" s="546">
        <v>155418849</v>
      </c>
      <c r="CI26" s="545">
        <v>0</v>
      </c>
      <c r="CJ26" s="546"/>
      <c r="CK26" s="545">
        <v>32596695</v>
      </c>
      <c r="CL26" s="545">
        <v>147280770</v>
      </c>
      <c r="CM26" s="545">
        <v>154301060</v>
      </c>
      <c r="CN26" s="545">
        <v>174452080</v>
      </c>
      <c r="CO26" s="545">
        <v>0</v>
      </c>
      <c r="CP26" s="545">
        <v>174452080</v>
      </c>
      <c r="CQ26" s="545">
        <v>0</v>
      </c>
      <c r="CR26" s="545"/>
      <c r="CS26" s="545">
        <v>7020290</v>
      </c>
      <c r="CT26" s="545">
        <v>103410160</v>
      </c>
      <c r="CU26" s="545">
        <v>113420122</v>
      </c>
      <c r="CV26" s="545">
        <v>121660750</v>
      </c>
      <c r="CW26" s="545">
        <v>0</v>
      </c>
      <c r="CX26" s="546">
        <v>121660750</v>
      </c>
      <c r="CY26" s="545">
        <v>0</v>
      </c>
      <c r="CZ26" s="546"/>
      <c r="DA26" s="545">
        <v>10009962</v>
      </c>
      <c r="DB26" s="545">
        <v>21823150</v>
      </c>
      <c r="DC26" s="545">
        <v>25849467</v>
      </c>
      <c r="DD26" s="545">
        <v>24955470</v>
      </c>
      <c r="DE26" s="545">
        <v>0</v>
      </c>
      <c r="DF26" s="545">
        <v>24955470</v>
      </c>
      <c r="DG26" s="545">
        <v>0</v>
      </c>
      <c r="DH26" s="545"/>
      <c r="DI26" s="545">
        <v>4026317</v>
      </c>
      <c r="DJ26" s="545">
        <v>56776050</v>
      </c>
      <c r="DK26" s="545">
        <v>62875786</v>
      </c>
      <c r="DL26" s="545">
        <v>61399986</v>
      </c>
      <c r="DM26" s="545">
        <v>0</v>
      </c>
      <c r="DN26" s="546">
        <v>61399986</v>
      </c>
      <c r="DO26" s="545">
        <v>0</v>
      </c>
      <c r="DP26" s="546"/>
      <c r="DQ26" s="545">
        <v>6099736</v>
      </c>
      <c r="DR26" s="545">
        <v>67230860</v>
      </c>
      <c r="DS26" s="545">
        <v>75308510</v>
      </c>
      <c r="DT26" s="545">
        <v>76590337</v>
      </c>
      <c r="DU26" s="545">
        <v>0</v>
      </c>
      <c r="DV26" s="545">
        <v>76590337</v>
      </c>
      <c r="DW26" s="545">
        <v>0</v>
      </c>
      <c r="DX26" s="545"/>
      <c r="DY26" s="545">
        <v>8077650</v>
      </c>
      <c r="DZ26" s="545">
        <v>195476270</v>
      </c>
      <c r="EA26" s="545">
        <v>24699115</v>
      </c>
      <c r="EB26" s="545">
        <v>211190340</v>
      </c>
      <c r="EC26" s="545">
        <v>0</v>
      </c>
      <c r="ED26" s="546">
        <v>211190340</v>
      </c>
      <c r="EE26" s="545">
        <v>0</v>
      </c>
      <c r="EF26" s="546"/>
      <c r="EG26" s="545">
        <v>-170777155</v>
      </c>
      <c r="EH26" s="545">
        <v>0</v>
      </c>
      <c r="EI26" s="545">
        <v>0</v>
      </c>
      <c r="EJ26" s="545">
        <v>0</v>
      </c>
      <c r="EK26" s="545">
        <v>0</v>
      </c>
      <c r="EL26" s="545">
        <v>0</v>
      </c>
      <c r="EM26" s="545">
        <v>0</v>
      </c>
      <c r="EN26" s="545"/>
      <c r="EO26" s="545">
        <v>0</v>
      </c>
      <c r="EP26" s="545">
        <v>0</v>
      </c>
      <c r="EQ26" s="545">
        <v>0</v>
      </c>
      <c r="ER26" s="545">
        <v>0</v>
      </c>
      <c r="ES26" s="545">
        <v>0</v>
      </c>
      <c r="ET26" s="546">
        <v>0</v>
      </c>
      <c r="EU26" s="545">
        <v>0</v>
      </c>
      <c r="EV26" s="546"/>
      <c r="EW26" s="545">
        <v>0</v>
      </c>
      <c r="EX26" s="545">
        <v>0</v>
      </c>
      <c r="EY26" s="545">
        <v>0</v>
      </c>
      <c r="EZ26" s="545">
        <v>0</v>
      </c>
      <c r="FA26" s="545">
        <v>0</v>
      </c>
      <c r="FB26" s="545">
        <v>0</v>
      </c>
      <c r="FC26" s="545">
        <v>0</v>
      </c>
      <c r="FD26" s="545"/>
      <c r="FE26" s="545">
        <v>0</v>
      </c>
      <c r="FF26" s="545">
        <v>2085616680</v>
      </c>
      <c r="FG26" s="545">
        <v>2066797087</v>
      </c>
      <c r="FH26" s="545">
        <v>2368329485</v>
      </c>
      <c r="FI26" s="545">
        <v>0</v>
      </c>
      <c r="FJ26" s="546">
        <v>2368329485</v>
      </c>
      <c r="FK26" s="545">
        <v>0</v>
      </c>
      <c r="FL26" s="546"/>
      <c r="FM26" s="545">
        <v>-18819593</v>
      </c>
      <c r="FN26" s="547">
        <v>0</v>
      </c>
      <c r="FO26" s="547">
        <v>0</v>
      </c>
      <c r="FP26" s="547">
        <v>0</v>
      </c>
      <c r="FQ26" s="547">
        <v>0</v>
      </c>
      <c r="FR26" s="545">
        <v>0</v>
      </c>
      <c r="FS26" s="545">
        <v>0</v>
      </c>
      <c r="FT26" s="545"/>
      <c r="FU26" s="545">
        <v>0</v>
      </c>
      <c r="FV26" s="545">
        <v>1127536000</v>
      </c>
      <c r="FW26" s="545">
        <v>1410840999</v>
      </c>
      <c r="FX26" s="545">
        <v>1232819993</v>
      </c>
      <c r="FY26" s="545">
        <v>0</v>
      </c>
      <c r="FZ26" s="546">
        <v>1232819993</v>
      </c>
      <c r="GA26" s="545">
        <v>0</v>
      </c>
      <c r="GB26" s="546"/>
      <c r="GC26" s="545">
        <v>283304999</v>
      </c>
      <c r="GD26" s="545">
        <v>2593987000</v>
      </c>
      <c r="GE26" s="545">
        <v>3050551866</v>
      </c>
      <c r="GF26" s="545">
        <v>2558225704</v>
      </c>
      <c r="GG26" s="545">
        <v>0</v>
      </c>
      <c r="GH26" s="545">
        <v>2558225704</v>
      </c>
      <c r="GI26" s="545">
        <v>0</v>
      </c>
      <c r="GJ26" s="545"/>
      <c r="GK26" s="545">
        <v>456564866</v>
      </c>
      <c r="GL26" s="545">
        <v>1374246000</v>
      </c>
      <c r="GM26" s="545">
        <v>1560141490</v>
      </c>
      <c r="GN26" s="545">
        <v>1360447765</v>
      </c>
      <c r="GO26" s="545">
        <v>0</v>
      </c>
      <c r="GP26" s="546">
        <v>1360447765</v>
      </c>
      <c r="GQ26" s="545">
        <v>0</v>
      </c>
      <c r="GR26" s="546"/>
      <c r="GS26" s="545">
        <v>185895490</v>
      </c>
      <c r="GT26" s="545">
        <v>7181385680</v>
      </c>
      <c r="GU26" s="545">
        <v>8088331442</v>
      </c>
      <c r="GV26" s="545">
        <v>7519822947</v>
      </c>
      <c r="GW26" s="545">
        <v>0</v>
      </c>
      <c r="GX26" s="545">
        <v>7519822947</v>
      </c>
      <c r="GY26" s="545">
        <v>0</v>
      </c>
      <c r="GZ26" s="545"/>
      <c r="HA26" s="545">
        <v>906945762</v>
      </c>
      <c r="HB26" s="548"/>
      <c r="HC26" s="548"/>
    </row>
    <row r="27" spans="1:211" x14ac:dyDescent="0.25">
      <c r="A27" s="36" t="s">
        <v>210</v>
      </c>
      <c r="B27" s="552">
        <v>299720</v>
      </c>
      <c r="C27" s="552">
        <v>671940</v>
      </c>
      <c r="D27" s="552">
        <v>299720</v>
      </c>
      <c r="E27" s="550"/>
      <c r="F27" s="551">
        <v>299720</v>
      </c>
      <c r="G27" s="536"/>
      <c r="H27" s="551"/>
      <c r="I27" s="552">
        <v>372220</v>
      </c>
      <c r="J27" s="552">
        <v>400050</v>
      </c>
      <c r="K27" s="552">
        <v>1501630</v>
      </c>
      <c r="L27" s="552">
        <v>1060050</v>
      </c>
      <c r="M27" s="550"/>
      <c r="N27" s="552">
        <v>1060050</v>
      </c>
      <c r="O27" s="552"/>
      <c r="P27" s="552"/>
      <c r="Q27" s="552">
        <v>1101580</v>
      </c>
      <c r="R27" s="552">
        <v>199390</v>
      </c>
      <c r="S27" s="552">
        <v>393004</v>
      </c>
      <c r="T27" s="552">
        <v>699390</v>
      </c>
      <c r="U27" s="550"/>
      <c r="V27" s="551">
        <v>699390</v>
      </c>
      <c r="W27" s="536"/>
      <c r="X27" s="551"/>
      <c r="Y27" s="552">
        <v>193614</v>
      </c>
      <c r="Z27" s="552">
        <v>199390</v>
      </c>
      <c r="AA27" s="552">
        <v>361939</v>
      </c>
      <c r="AB27" s="552">
        <v>199390</v>
      </c>
      <c r="AC27" s="550"/>
      <c r="AD27" s="552">
        <v>199390</v>
      </c>
      <c r="AE27" s="552"/>
      <c r="AF27" s="552"/>
      <c r="AG27" s="552">
        <v>162549</v>
      </c>
      <c r="AH27" s="552">
        <v>299720</v>
      </c>
      <c r="AI27" s="552">
        <v>2421898</v>
      </c>
      <c r="AJ27" s="552">
        <v>299720</v>
      </c>
      <c r="AK27" s="550"/>
      <c r="AL27" s="551">
        <v>299720</v>
      </c>
      <c r="AM27" s="536"/>
      <c r="AN27" s="551"/>
      <c r="AO27" s="552">
        <v>2122178</v>
      </c>
      <c r="AP27" s="552">
        <v>400050</v>
      </c>
      <c r="AQ27" s="552">
        <v>501575</v>
      </c>
      <c r="AR27" s="552">
        <v>400050</v>
      </c>
      <c r="AS27" s="550"/>
      <c r="AT27" s="552">
        <v>400050</v>
      </c>
      <c r="AU27" s="552"/>
      <c r="AV27" s="552"/>
      <c r="AW27" s="552">
        <v>101525</v>
      </c>
      <c r="AX27" s="552">
        <v>899160</v>
      </c>
      <c r="AY27" s="552">
        <v>2470300</v>
      </c>
      <c r="AZ27" s="552">
        <v>1199160</v>
      </c>
      <c r="BA27" s="550"/>
      <c r="BB27" s="551">
        <v>1199160</v>
      </c>
      <c r="BC27" s="536"/>
      <c r="BD27" s="551"/>
      <c r="BE27" s="552">
        <v>1571140</v>
      </c>
      <c r="BF27" s="552">
        <v>200660</v>
      </c>
      <c r="BG27" s="552">
        <v>161940</v>
      </c>
      <c r="BH27" s="552">
        <v>200660</v>
      </c>
      <c r="BI27" s="550"/>
      <c r="BJ27" s="552">
        <v>200660</v>
      </c>
      <c r="BK27" s="552"/>
      <c r="BL27" s="552"/>
      <c r="BM27" s="552">
        <v>-38720</v>
      </c>
      <c r="BN27" s="552"/>
      <c r="BO27" s="552">
        <v>53980</v>
      </c>
      <c r="BP27" s="552"/>
      <c r="BQ27" s="550"/>
      <c r="BR27" s="551">
        <v>0</v>
      </c>
      <c r="BS27" s="536"/>
      <c r="BT27" s="551"/>
      <c r="BU27" s="552">
        <v>53980</v>
      </c>
      <c r="BV27" s="552"/>
      <c r="BW27" s="552"/>
      <c r="BX27" s="552"/>
      <c r="BY27" s="550"/>
      <c r="BZ27" s="552">
        <v>0</v>
      </c>
      <c r="CA27" s="552"/>
      <c r="CB27" s="552"/>
      <c r="CC27" s="552">
        <v>0</v>
      </c>
      <c r="CD27" s="552">
        <v>400050</v>
      </c>
      <c r="CE27" s="552">
        <v>551000</v>
      </c>
      <c r="CF27" s="552">
        <v>400050</v>
      </c>
      <c r="CG27" s="550"/>
      <c r="CH27" s="551">
        <v>400050</v>
      </c>
      <c r="CI27" s="536"/>
      <c r="CJ27" s="551"/>
      <c r="CK27" s="552">
        <v>150950</v>
      </c>
      <c r="CL27" s="552">
        <v>500380</v>
      </c>
      <c r="CM27" s="552">
        <v>1000000</v>
      </c>
      <c r="CN27" s="552">
        <v>500380</v>
      </c>
      <c r="CO27" s="550"/>
      <c r="CP27" s="552">
        <v>500380</v>
      </c>
      <c r="CQ27" s="552"/>
      <c r="CR27" s="552"/>
      <c r="CS27" s="552">
        <v>499620</v>
      </c>
      <c r="CT27" s="552">
        <v>500380</v>
      </c>
      <c r="CU27" s="552">
        <v>500000</v>
      </c>
      <c r="CV27" s="552">
        <v>500380</v>
      </c>
      <c r="CW27" s="550"/>
      <c r="CX27" s="551">
        <v>500380</v>
      </c>
      <c r="CY27" s="536"/>
      <c r="CZ27" s="551"/>
      <c r="DA27" s="552">
        <v>-380</v>
      </c>
      <c r="DB27" s="552">
        <v>100330</v>
      </c>
      <c r="DC27" s="552">
        <v>153980</v>
      </c>
      <c r="DD27" s="552">
        <v>100330</v>
      </c>
      <c r="DE27" s="550"/>
      <c r="DF27" s="552">
        <v>100330</v>
      </c>
      <c r="DG27" s="552"/>
      <c r="DH27" s="552"/>
      <c r="DI27" s="552">
        <v>53650</v>
      </c>
      <c r="DJ27" s="552">
        <v>299720</v>
      </c>
      <c r="DK27" s="552">
        <v>761940</v>
      </c>
      <c r="DL27" s="552">
        <v>299720</v>
      </c>
      <c r="DM27" s="550"/>
      <c r="DN27" s="551">
        <v>299720</v>
      </c>
      <c r="DO27" s="536"/>
      <c r="DP27" s="551"/>
      <c r="DQ27" s="552">
        <v>462220</v>
      </c>
      <c r="DR27" s="552">
        <v>299720</v>
      </c>
      <c r="DS27" s="552">
        <v>4205678</v>
      </c>
      <c r="DT27" s="552">
        <v>299720</v>
      </c>
      <c r="DU27" s="550"/>
      <c r="DV27" s="552">
        <v>299720</v>
      </c>
      <c r="DW27" s="552"/>
      <c r="DX27" s="552"/>
      <c r="DY27" s="552">
        <v>3905958</v>
      </c>
      <c r="DZ27" s="552">
        <v>49999900</v>
      </c>
      <c r="EA27" s="552">
        <v>133350</v>
      </c>
      <c r="EB27" s="552">
        <v>50000000</v>
      </c>
      <c r="EC27" s="550"/>
      <c r="ED27" s="551">
        <v>50000000</v>
      </c>
      <c r="EE27" s="536"/>
      <c r="EF27" s="551"/>
      <c r="EG27" s="552">
        <v>-49866550</v>
      </c>
      <c r="EH27" s="552"/>
      <c r="EI27" s="552"/>
      <c r="EJ27" s="552"/>
      <c r="EK27" s="552"/>
      <c r="EL27" s="552">
        <v>0</v>
      </c>
      <c r="EM27" s="552"/>
      <c r="EN27" s="552"/>
      <c r="EO27" s="552">
        <v>0</v>
      </c>
      <c r="EP27" s="552"/>
      <c r="EQ27" s="552"/>
      <c r="ER27" s="549"/>
      <c r="ES27" s="550"/>
      <c r="ET27" s="551">
        <v>0</v>
      </c>
      <c r="EU27" s="536"/>
      <c r="EV27" s="551"/>
      <c r="EW27" s="552">
        <v>0</v>
      </c>
      <c r="EX27" s="552"/>
      <c r="EY27" s="552"/>
      <c r="EZ27" s="552"/>
      <c r="FA27" s="552"/>
      <c r="FB27" s="552">
        <v>0</v>
      </c>
      <c r="FC27" s="552"/>
      <c r="FD27" s="552"/>
      <c r="FE27" s="552">
        <v>0</v>
      </c>
      <c r="FF27" s="552">
        <v>54998620</v>
      </c>
      <c r="FG27" s="552">
        <v>15844154</v>
      </c>
      <c r="FH27" s="549">
        <v>56458720</v>
      </c>
      <c r="FI27" s="550">
        <v>0</v>
      </c>
      <c r="FJ27" s="551">
        <v>56458720</v>
      </c>
      <c r="FK27" s="536">
        <v>0</v>
      </c>
      <c r="FL27" s="551"/>
      <c r="FM27" s="552">
        <v>-39154466</v>
      </c>
      <c r="FN27" s="553"/>
      <c r="FO27" s="554"/>
      <c r="FP27" s="554"/>
      <c r="FQ27" s="555"/>
      <c r="FR27" s="556">
        <v>0</v>
      </c>
      <c r="FS27" s="536"/>
      <c r="FT27" s="556"/>
      <c r="FU27" s="552">
        <v>0</v>
      </c>
      <c r="FV27" s="552">
        <v>10618000</v>
      </c>
      <c r="FW27" s="552">
        <v>31450000</v>
      </c>
      <c r="FX27" s="552">
        <v>26252656</v>
      </c>
      <c r="FY27" s="550"/>
      <c r="FZ27" s="551">
        <v>26252656</v>
      </c>
      <c r="GA27" s="536"/>
      <c r="GB27" s="551"/>
      <c r="GC27" s="552">
        <v>20832000</v>
      </c>
      <c r="GD27" s="552">
        <v>4000000</v>
      </c>
      <c r="GE27" s="552">
        <v>11201400</v>
      </c>
      <c r="GF27" s="552">
        <v>8114000</v>
      </c>
      <c r="GG27" s="550"/>
      <c r="GH27" s="552">
        <v>8114000</v>
      </c>
      <c r="GI27" s="552"/>
      <c r="GJ27" s="552"/>
      <c r="GK27" s="552">
        <v>7201400</v>
      </c>
      <c r="GL27" s="552">
        <v>7000000</v>
      </c>
      <c r="GM27" s="552">
        <v>59267681</v>
      </c>
      <c r="GN27" s="552">
        <v>22118940</v>
      </c>
      <c r="GO27" s="550"/>
      <c r="GP27" s="551">
        <v>22118940</v>
      </c>
      <c r="GQ27" s="536"/>
      <c r="GR27" s="551"/>
      <c r="GS27" s="552">
        <v>52267681</v>
      </c>
      <c r="GT27" s="552">
        <v>76616620</v>
      </c>
      <c r="GU27" s="552">
        <v>117763235</v>
      </c>
      <c r="GV27" s="559">
        <v>112944316</v>
      </c>
      <c r="GW27" s="609">
        <v>0</v>
      </c>
      <c r="GX27" s="559">
        <v>112944316</v>
      </c>
      <c r="GY27" s="552">
        <v>0</v>
      </c>
      <c r="GZ27" s="552"/>
      <c r="HA27" s="552">
        <v>41146615</v>
      </c>
    </row>
    <row r="28" spans="1:211" x14ac:dyDescent="0.25">
      <c r="A28" s="36" t="s">
        <v>211</v>
      </c>
      <c r="B28" s="552">
        <v>3500120</v>
      </c>
      <c r="C28" s="552"/>
      <c r="D28" s="552">
        <v>3500120</v>
      </c>
      <c r="E28" s="550"/>
      <c r="F28" s="551">
        <v>3500120</v>
      </c>
      <c r="G28" s="536"/>
      <c r="H28" s="551"/>
      <c r="I28" s="552">
        <v>-3500120</v>
      </c>
      <c r="J28" s="552"/>
      <c r="K28" s="552">
        <v>10963653</v>
      </c>
      <c r="L28" s="552">
        <v>5000000</v>
      </c>
      <c r="M28" s="550"/>
      <c r="N28" s="552">
        <v>5000000</v>
      </c>
      <c r="O28" s="552"/>
      <c r="P28" s="552"/>
      <c r="Q28" s="552">
        <v>10963653</v>
      </c>
      <c r="R28" s="552"/>
      <c r="S28" s="552"/>
      <c r="T28" s="552">
        <v>5500000</v>
      </c>
      <c r="U28" s="550"/>
      <c r="V28" s="551">
        <v>5500000</v>
      </c>
      <c r="W28" s="536"/>
      <c r="X28" s="551"/>
      <c r="Y28" s="552">
        <v>0</v>
      </c>
      <c r="Z28" s="552"/>
      <c r="AA28" s="552"/>
      <c r="AB28" s="552"/>
      <c r="AC28" s="550"/>
      <c r="AD28" s="552">
        <v>0</v>
      </c>
      <c r="AE28" s="552"/>
      <c r="AF28" s="552"/>
      <c r="AG28" s="552">
        <v>0</v>
      </c>
      <c r="AH28" s="552"/>
      <c r="AI28" s="552"/>
      <c r="AJ28" s="552"/>
      <c r="AK28" s="550"/>
      <c r="AL28" s="551">
        <v>0</v>
      </c>
      <c r="AM28" s="536"/>
      <c r="AN28" s="551"/>
      <c r="AO28" s="552">
        <v>0</v>
      </c>
      <c r="AP28" s="552"/>
      <c r="AQ28" s="552">
        <v>6000000</v>
      </c>
      <c r="AR28" s="552"/>
      <c r="AS28" s="550"/>
      <c r="AT28" s="552">
        <v>0</v>
      </c>
      <c r="AU28" s="552"/>
      <c r="AV28" s="552"/>
      <c r="AW28" s="552">
        <v>6000000</v>
      </c>
      <c r="AX28" s="552"/>
      <c r="AY28" s="552"/>
      <c r="AZ28" s="552">
        <v>6000000</v>
      </c>
      <c r="BA28" s="550"/>
      <c r="BB28" s="551">
        <v>6000000</v>
      </c>
      <c r="BC28" s="536"/>
      <c r="BD28" s="551"/>
      <c r="BE28" s="552">
        <v>0</v>
      </c>
      <c r="BF28" s="552">
        <v>3500120</v>
      </c>
      <c r="BG28" s="552"/>
      <c r="BH28" s="552">
        <v>3500120</v>
      </c>
      <c r="BI28" s="550"/>
      <c r="BJ28" s="552">
        <v>3500120</v>
      </c>
      <c r="BK28" s="552"/>
      <c r="BL28" s="552"/>
      <c r="BM28" s="552">
        <v>-3500120</v>
      </c>
      <c r="BN28" s="552"/>
      <c r="BO28" s="552"/>
      <c r="BP28" s="552"/>
      <c r="BQ28" s="550"/>
      <c r="BR28" s="551">
        <v>0</v>
      </c>
      <c r="BS28" s="536"/>
      <c r="BT28" s="551"/>
      <c r="BU28" s="552">
        <v>0</v>
      </c>
      <c r="BV28" s="552"/>
      <c r="BW28" s="552"/>
      <c r="BX28" s="552"/>
      <c r="BY28" s="550"/>
      <c r="BZ28" s="552">
        <v>0</v>
      </c>
      <c r="CA28" s="552"/>
      <c r="CB28" s="552"/>
      <c r="CC28" s="552">
        <v>0</v>
      </c>
      <c r="CD28" s="552"/>
      <c r="CE28" s="552">
        <v>11500000</v>
      </c>
      <c r="CF28" s="552"/>
      <c r="CG28" s="550"/>
      <c r="CH28" s="551">
        <v>0</v>
      </c>
      <c r="CI28" s="536"/>
      <c r="CJ28" s="551"/>
      <c r="CK28" s="552">
        <v>11500000</v>
      </c>
      <c r="CL28" s="552">
        <v>8999266</v>
      </c>
      <c r="CM28" s="552"/>
      <c r="CN28" s="552">
        <v>3395340</v>
      </c>
      <c r="CO28" s="550"/>
      <c r="CP28" s="552">
        <v>3395340</v>
      </c>
      <c r="CQ28" s="552"/>
      <c r="CR28" s="552"/>
      <c r="CS28" s="552">
        <v>-8999266</v>
      </c>
      <c r="CT28" s="552"/>
      <c r="CU28" s="552"/>
      <c r="CV28" s="552">
        <v>0</v>
      </c>
      <c r="CW28" s="550"/>
      <c r="CX28" s="551">
        <v>0</v>
      </c>
      <c r="CY28" s="536"/>
      <c r="CZ28" s="551"/>
      <c r="DA28" s="552">
        <v>0</v>
      </c>
      <c r="DB28" s="552"/>
      <c r="DC28" s="552"/>
      <c r="DD28" s="552"/>
      <c r="DE28" s="550"/>
      <c r="DF28" s="552">
        <v>0</v>
      </c>
      <c r="DG28" s="552"/>
      <c r="DH28" s="552"/>
      <c r="DI28" s="552">
        <v>0</v>
      </c>
      <c r="DJ28" s="552">
        <v>3543195</v>
      </c>
      <c r="DK28" s="552"/>
      <c r="DL28" s="552">
        <v>2779606</v>
      </c>
      <c r="DM28" s="550"/>
      <c r="DN28" s="551">
        <v>2779606</v>
      </c>
      <c r="DO28" s="536"/>
      <c r="DP28" s="551"/>
      <c r="DQ28" s="552">
        <v>-3543195</v>
      </c>
      <c r="DR28" s="552"/>
      <c r="DS28" s="552"/>
      <c r="DT28" s="552"/>
      <c r="DU28" s="550"/>
      <c r="DV28" s="552">
        <v>0</v>
      </c>
      <c r="DW28" s="552"/>
      <c r="DX28" s="552"/>
      <c r="DY28" s="552">
        <v>0</v>
      </c>
      <c r="DZ28" s="552"/>
      <c r="EA28" s="552"/>
      <c r="EB28" s="552"/>
      <c r="EC28" s="550"/>
      <c r="ED28" s="551">
        <v>0</v>
      </c>
      <c r="EE28" s="536"/>
      <c r="EF28" s="551"/>
      <c r="EG28" s="552">
        <v>0</v>
      </c>
      <c r="EH28" s="552"/>
      <c r="EI28" s="552"/>
      <c r="EJ28" s="552"/>
      <c r="EK28" s="552"/>
      <c r="EL28" s="552">
        <v>0</v>
      </c>
      <c r="EM28" s="552"/>
      <c r="EN28" s="552"/>
      <c r="EO28" s="552">
        <v>0</v>
      </c>
      <c r="EP28" s="552"/>
      <c r="EQ28" s="552"/>
      <c r="ER28" s="553"/>
      <c r="ES28" s="550"/>
      <c r="ET28" s="551">
        <v>0</v>
      </c>
      <c r="EU28" s="536"/>
      <c r="EV28" s="551"/>
      <c r="EW28" s="552">
        <v>0</v>
      </c>
      <c r="EX28" s="552"/>
      <c r="EY28" s="552"/>
      <c r="EZ28" s="552"/>
      <c r="FA28" s="552"/>
      <c r="FB28" s="552">
        <v>0</v>
      </c>
      <c r="FC28" s="552"/>
      <c r="FD28" s="552"/>
      <c r="FE28" s="552">
        <v>0</v>
      </c>
      <c r="FF28" s="552">
        <v>19542701</v>
      </c>
      <c r="FG28" s="552">
        <v>28463653</v>
      </c>
      <c r="FH28" s="553">
        <v>29675186</v>
      </c>
      <c r="FI28" s="550">
        <v>0</v>
      </c>
      <c r="FJ28" s="551">
        <v>29675186</v>
      </c>
      <c r="FK28" s="536">
        <v>0</v>
      </c>
      <c r="FL28" s="551"/>
      <c r="FM28" s="552">
        <v>8920952</v>
      </c>
      <c r="FN28" s="553"/>
      <c r="FO28" s="554"/>
      <c r="FP28" s="554"/>
      <c r="FQ28" s="555"/>
      <c r="FR28" s="556">
        <v>0</v>
      </c>
      <c r="FS28" s="536"/>
      <c r="FT28" s="556"/>
      <c r="FU28" s="552">
        <v>0</v>
      </c>
      <c r="FV28" s="552"/>
      <c r="FW28" s="552">
        <v>21500000</v>
      </c>
      <c r="FX28" s="552">
        <v>17800000</v>
      </c>
      <c r="FY28" s="550"/>
      <c r="FZ28" s="551">
        <v>17800000</v>
      </c>
      <c r="GA28" s="536"/>
      <c r="GB28" s="551"/>
      <c r="GC28" s="552">
        <v>21500000</v>
      </c>
      <c r="GD28" s="552"/>
      <c r="GE28" s="552"/>
      <c r="GF28" s="552"/>
      <c r="GG28" s="550"/>
      <c r="GH28" s="552">
        <v>0</v>
      </c>
      <c r="GI28" s="552"/>
      <c r="GJ28" s="552"/>
      <c r="GK28" s="552">
        <v>0</v>
      </c>
      <c r="GL28" s="552">
        <v>58500000</v>
      </c>
      <c r="GM28" s="552">
        <v>139880000</v>
      </c>
      <c r="GN28" s="552">
        <v>58075215</v>
      </c>
      <c r="GO28" s="550"/>
      <c r="GP28" s="551">
        <v>58075215</v>
      </c>
      <c r="GQ28" s="536"/>
      <c r="GR28" s="551"/>
      <c r="GS28" s="552">
        <v>81380000</v>
      </c>
      <c r="GT28" s="552">
        <v>78042701</v>
      </c>
      <c r="GU28" s="552">
        <v>189843653</v>
      </c>
      <c r="GV28" s="559">
        <v>105550401</v>
      </c>
      <c r="GW28" s="609">
        <v>0</v>
      </c>
      <c r="GX28" s="559">
        <v>105550401</v>
      </c>
      <c r="GY28" s="552">
        <v>0</v>
      </c>
      <c r="GZ28" s="552"/>
      <c r="HA28" s="552">
        <v>111800952</v>
      </c>
    </row>
    <row r="29" spans="1:211" x14ac:dyDescent="0.25">
      <c r="A29" s="36" t="s">
        <v>212</v>
      </c>
      <c r="B29" s="552"/>
      <c r="C29" s="552"/>
      <c r="D29" s="552"/>
      <c r="E29" s="550"/>
      <c r="F29" s="551"/>
      <c r="G29" s="536"/>
      <c r="H29" s="551"/>
      <c r="I29" s="552"/>
      <c r="J29" s="552"/>
      <c r="K29" s="552"/>
      <c r="L29" s="552"/>
      <c r="M29" s="550"/>
      <c r="N29" s="552"/>
      <c r="O29" s="552"/>
      <c r="P29" s="552"/>
      <c r="Q29" s="552"/>
      <c r="R29" s="552"/>
      <c r="S29" s="552"/>
      <c r="T29" s="552"/>
      <c r="U29" s="550"/>
      <c r="V29" s="551"/>
      <c r="W29" s="536"/>
      <c r="X29" s="551"/>
      <c r="Y29" s="552"/>
      <c r="Z29" s="552"/>
      <c r="AA29" s="552"/>
      <c r="AB29" s="552"/>
      <c r="AC29" s="550"/>
      <c r="AD29" s="552"/>
      <c r="AE29" s="552"/>
      <c r="AF29" s="552"/>
      <c r="AG29" s="552"/>
      <c r="AH29" s="552"/>
      <c r="AI29" s="552"/>
      <c r="AJ29" s="552"/>
      <c r="AK29" s="550"/>
      <c r="AL29" s="551"/>
      <c r="AM29" s="536"/>
      <c r="AN29" s="551"/>
      <c r="AO29" s="552"/>
      <c r="AP29" s="552"/>
      <c r="AQ29" s="552"/>
      <c r="AR29" s="552"/>
      <c r="AS29" s="550"/>
      <c r="AT29" s="552"/>
      <c r="AU29" s="552"/>
      <c r="AV29" s="552"/>
      <c r="AW29" s="552"/>
      <c r="AX29" s="552"/>
      <c r="AY29" s="552"/>
      <c r="AZ29" s="552"/>
      <c r="BA29" s="550"/>
      <c r="BB29" s="551"/>
      <c r="BC29" s="536"/>
      <c r="BD29" s="551"/>
      <c r="BE29" s="552"/>
      <c r="BF29" s="552"/>
      <c r="BG29" s="552"/>
      <c r="BH29" s="552"/>
      <c r="BI29" s="550"/>
      <c r="BJ29" s="552"/>
      <c r="BK29" s="552"/>
      <c r="BL29" s="552"/>
      <c r="BM29" s="552"/>
      <c r="BN29" s="552"/>
      <c r="BO29" s="552"/>
      <c r="BP29" s="552"/>
      <c r="BQ29" s="550"/>
      <c r="BR29" s="551"/>
      <c r="BS29" s="536"/>
      <c r="BT29" s="551"/>
      <c r="BU29" s="552"/>
      <c r="BV29" s="552"/>
      <c r="BW29" s="552"/>
      <c r="BX29" s="552"/>
      <c r="BY29" s="550"/>
      <c r="BZ29" s="552"/>
      <c r="CA29" s="552"/>
      <c r="CB29" s="552"/>
      <c r="CC29" s="552"/>
      <c r="CD29" s="552"/>
      <c r="CE29" s="552"/>
      <c r="CF29" s="552"/>
      <c r="CG29" s="550"/>
      <c r="CH29" s="551"/>
      <c r="CI29" s="536"/>
      <c r="CJ29" s="551"/>
      <c r="CK29" s="552"/>
      <c r="CL29" s="552"/>
      <c r="CM29" s="552"/>
      <c r="CN29" s="552"/>
      <c r="CO29" s="550"/>
      <c r="CP29" s="552"/>
      <c r="CQ29" s="552"/>
      <c r="CR29" s="552"/>
      <c r="CS29" s="552"/>
      <c r="CT29" s="552"/>
      <c r="CU29" s="552"/>
      <c r="CV29" s="552"/>
      <c r="CW29" s="550"/>
      <c r="CX29" s="551"/>
      <c r="CY29" s="536"/>
      <c r="CZ29" s="551"/>
      <c r="DA29" s="552"/>
      <c r="DB29" s="552"/>
      <c r="DC29" s="552"/>
      <c r="DD29" s="552"/>
      <c r="DE29" s="550"/>
      <c r="DF29" s="552"/>
      <c r="DG29" s="552"/>
      <c r="DH29" s="552"/>
      <c r="DI29" s="552"/>
      <c r="DJ29" s="552"/>
      <c r="DK29" s="552"/>
      <c r="DL29" s="552"/>
      <c r="DM29" s="550"/>
      <c r="DN29" s="551"/>
      <c r="DO29" s="536"/>
      <c r="DP29" s="551"/>
      <c r="DQ29" s="552"/>
      <c r="DR29" s="552"/>
      <c r="DS29" s="552"/>
      <c r="DT29" s="552"/>
      <c r="DU29" s="550"/>
      <c r="DV29" s="552"/>
      <c r="DW29" s="552"/>
      <c r="DX29" s="552"/>
      <c r="DY29" s="552"/>
      <c r="DZ29" s="552"/>
      <c r="EA29" s="552"/>
      <c r="EB29" s="552"/>
      <c r="EC29" s="550"/>
      <c r="ED29" s="551"/>
      <c r="EE29" s="536"/>
      <c r="EF29" s="551"/>
      <c r="EG29" s="552"/>
      <c r="EH29" s="552"/>
      <c r="EI29" s="552"/>
      <c r="EJ29" s="552"/>
      <c r="EK29" s="552"/>
      <c r="EL29" s="552"/>
      <c r="EM29" s="552"/>
      <c r="EN29" s="552"/>
      <c r="EO29" s="552"/>
      <c r="EP29" s="552"/>
      <c r="EQ29" s="552"/>
      <c r="ER29" s="553"/>
      <c r="ES29" s="550"/>
      <c r="ET29" s="551"/>
      <c r="EU29" s="536"/>
      <c r="EV29" s="551"/>
      <c r="EW29" s="552"/>
      <c r="EX29" s="552"/>
      <c r="EY29" s="552"/>
      <c r="EZ29" s="552"/>
      <c r="FA29" s="552"/>
      <c r="FB29" s="552"/>
      <c r="FC29" s="552"/>
      <c r="FD29" s="552"/>
      <c r="FE29" s="552"/>
      <c r="FF29" s="552">
        <v>0</v>
      </c>
      <c r="FG29" s="552">
        <v>0</v>
      </c>
      <c r="FH29" s="553">
        <v>0</v>
      </c>
      <c r="FI29" s="550">
        <v>0</v>
      </c>
      <c r="FJ29" s="551"/>
      <c r="FK29" s="536">
        <v>0</v>
      </c>
      <c r="FL29" s="551"/>
      <c r="FM29" s="552"/>
      <c r="FN29" s="553"/>
      <c r="FO29" s="554"/>
      <c r="FP29" s="554"/>
      <c r="FQ29" s="555"/>
      <c r="FR29" s="556"/>
      <c r="FS29" s="536"/>
      <c r="FT29" s="556"/>
      <c r="FU29" s="552"/>
      <c r="FV29" s="552"/>
      <c r="FW29" s="552"/>
      <c r="FX29" s="552"/>
      <c r="FY29" s="550"/>
      <c r="FZ29" s="551"/>
      <c r="GA29" s="536"/>
      <c r="GB29" s="551"/>
      <c r="GC29" s="552"/>
      <c r="GD29" s="552"/>
      <c r="GE29" s="552"/>
      <c r="GF29" s="552"/>
      <c r="GG29" s="550"/>
      <c r="GH29" s="552"/>
      <c r="GI29" s="552"/>
      <c r="GJ29" s="552"/>
      <c r="GK29" s="552"/>
      <c r="GL29" s="552"/>
      <c r="GM29" s="552"/>
      <c r="GN29" s="552"/>
      <c r="GO29" s="550"/>
      <c r="GP29" s="551"/>
      <c r="GQ29" s="536"/>
      <c r="GR29" s="551"/>
      <c r="GS29" s="552"/>
      <c r="GT29" s="552"/>
      <c r="GU29" s="552"/>
      <c r="GV29" s="559"/>
      <c r="GW29" s="609"/>
      <c r="GX29" s="559"/>
      <c r="GY29" s="552"/>
      <c r="GZ29" s="552"/>
      <c r="HA29" s="552"/>
    </row>
    <row r="30" spans="1:211" x14ac:dyDescent="0.25">
      <c r="A30" s="32" t="s">
        <v>73</v>
      </c>
      <c r="B30" s="552"/>
      <c r="C30" s="552"/>
      <c r="D30" s="552"/>
      <c r="E30" s="550"/>
      <c r="F30" s="552">
        <v>0</v>
      </c>
      <c r="G30" s="536"/>
      <c r="H30" s="552"/>
      <c r="I30" s="552">
        <v>0</v>
      </c>
      <c r="J30" s="552"/>
      <c r="K30" s="552"/>
      <c r="L30" s="552"/>
      <c r="M30" s="550"/>
      <c r="N30" s="552">
        <v>0</v>
      </c>
      <c r="O30" s="552"/>
      <c r="P30" s="552"/>
      <c r="Q30" s="552">
        <v>0</v>
      </c>
      <c r="R30" s="552"/>
      <c r="S30" s="552"/>
      <c r="T30" s="552"/>
      <c r="U30" s="550"/>
      <c r="V30" s="552">
        <v>0</v>
      </c>
      <c r="W30" s="536"/>
      <c r="X30" s="552"/>
      <c r="Y30" s="552">
        <v>0</v>
      </c>
      <c r="Z30" s="552"/>
      <c r="AA30" s="552"/>
      <c r="AB30" s="552"/>
      <c r="AC30" s="550"/>
      <c r="AD30" s="552">
        <v>0</v>
      </c>
      <c r="AE30" s="552"/>
      <c r="AF30" s="552"/>
      <c r="AG30" s="552">
        <v>0</v>
      </c>
      <c r="AH30" s="552"/>
      <c r="AI30" s="552"/>
      <c r="AJ30" s="552"/>
      <c r="AK30" s="550"/>
      <c r="AL30" s="552">
        <v>0</v>
      </c>
      <c r="AM30" s="536"/>
      <c r="AN30" s="552"/>
      <c r="AO30" s="552">
        <v>0</v>
      </c>
      <c r="AP30" s="552"/>
      <c r="AQ30" s="552"/>
      <c r="AR30" s="552"/>
      <c r="AS30" s="550"/>
      <c r="AT30" s="552">
        <v>0</v>
      </c>
      <c r="AU30" s="552"/>
      <c r="AV30" s="552"/>
      <c r="AW30" s="552">
        <v>0</v>
      </c>
      <c r="AX30" s="552"/>
      <c r="AY30" s="552"/>
      <c r="AZ30" s="552"/>
      <c r="BA30" s="550"/>
      <c r="BB30" s="552">
        <v>0</v>
      </c>
      <c r="BC30" s="536"/>
      <c r="BD30" s="552"/>
      <c r="BE30" s="552">
        <v>0</v>
      </c>
      <c r="BF30" s="552"/>
      <c r="BG30" s="552"/>
      <c r="BH30" s="552"/>
      <c r="BI30" s="550"/>
      <c r="BJ30" s="552">
        <v>0</v>
      </c>
      <c r="BK30" s="552"/>
      <c r="BL30" s="552"/>
      <c r="BM30" s="552">
        <v>0</v>
      </c>
      <c r="BN30" s="552"/>
      <c r="BO30" s="552"/>
      <c r="BP30" s="552"/>
      <c r="BQ30" s="550"/>
      <c r="BR30" s="552">
        <v>0</v>
      </c>
      <c r="BS30" s="536"/>
      <c r="BT30" s="552"/>
      <c r="BU30" s="552">
        <v>0</v>
      </c>
      <c r="BV30" s="552"/>
      <c r="BW30" s="552"/>
      <c r="BX30" s="552"/>
      <c r="BY30" s="550"/>
      <c r="BZ30" s="552">
        <v>0</v>
      </c>
      <c r="CA30" s="552"/>
      <c r="CB30" s="552"/>
      <c r="CC30" s="552">
        <v>0</v>
      </c>
      <c r="CD30" s="552"/>
      <c r="CE30" s="552"/>
      <c r="CF30" s="552"/>
      <c r="CG30" s="550"/>
      <c r="CH30" s="552">
        <v>0</v>
      </c>
      <c r="CI30" s="536"/>
      <c r="CJ30" s="552"/>
      <c r="CK30" s="552">
        <v>0</v>
      </c>
      <c r="CL30" s="552"/>
      <c r="CM30" s="552"/>
      <c r="CN30" s="552"/>
      <c r="CO30" s="550"/>
      <c r="CP30" s="552">
        <v>0</v>
      </c>
      <c r="CQ30" s="552"/>
      <c r="CR30" s="552"/>
      <c r="CS30" s="552">
        <v>0</v>
      </c>
      <c r="CT30" s="552"/>
      <c r="CU30" s="552"/>
      <c r="CV30" s="552"/>
      <c r="CW30" s="550"/>
      <c r="CX30" s="552">
        <v>0</v>
      </c>
      <c r="CY30" s="536"/>
      <c r="CZ30" s="552"/>
      <c r="DA30" s="552">
        <v>0</v>
      </c>
      <c r="DB30" s="552"/>
      <c r="DC30" s="552"/>
      <c r="DD30" s="552"/>
      <c r="DE30" s="550"/>
      <c r="DF30" s="552">
        <v>0</v>
      </c>
      <c r="DG30" s="552"/>
      <c r="DH30" s="552"/>
      <c r="DI30" s="552">
        <v>0</v>
      </c>
      <c r="DJ30" s="552"/>
      <c r="DK30" s="552"/>
      <c r="DL30" s="552"/>
      <c r="DM30" s="550"/>
      <c r="DN30" s="552">
        <v>0</v>
      </c>
      <c r="DO30" s="536"/>
      <c r="DP30" s="552"/>
      <c r="DQ30" s="552">
        <v>0</v>
      </c>
      <c r="DR30" s="552"/>
      <c r="DS30" s="552"/>
      <c r="DT30" s="552"/>
      <c r="DU30" s="550"/>
      <c r="DV30" s="552">
        <v>0</v>
      </c>
      <c r="DW30" s="552"/>
      <c r="DX30" s="552"/>
      <c r="DY30" s="552">
        <v>0</v>
      </c>
      <c r="DZ30" s="552"/>
      <c r="EA30" s="552"/>
      <c r="EB30" s="552"/>
      <c r="EC30" s="550"/>
      <c r="ED30" s="552">
        <v>0</v>
      </c>
      <c r="EE30" s="536"/>
      <c r="EF30" s="552"/>
      <c r="EG30" s="552">
        <v>0</v>
      </c>
      <c r="EH30" s="552"/>
      <c r="EI30" s="552"/>
      <c r="EJ30" s="552"/>
      <c r="EK30" s="552"/>
      <c r="EL30" s="552">
        <v>0</v>
      </c>
      <c r="EM30" s="552"/>
      <c r="EN30" s="552"/>
      <c r="EO30" s="552">
        <v>0</v>
      </c>
      <c r="EP30" s="552"/>
      <c r="EQ30" s="552"/>
      <c r="ER30" s="553"/>
      <c r="ES30" s="550"/>
      <c r="ET30" s="552">
        <v>0</v>
      </c>
      <c r="EU30" s="536"/>
      <c r="EV30" s="552"/>
      <c r="EW30" s="552">
        <v>0</v>
      </c>
      <c r="EX30" s="552"/>
      <c r="EY30" s="552"/>
      <c r="EZ30" s="552"/>
      <c r="FA30" s="552"/>
      <c r="FB30" s="552">
        <v>0</v>
      </c>
      <c r="FC30" s="552"/>
      <c r="FD30" s="552"/>
      <c r="FE30" s="552">
        <v>0</v>
      </c>
      <c r="FF30" s="552">
        <v>0</v>
      </c>
      <c r="FG30" s="552">
        <v>0</v>
      </c>
      <c r="FH30" s="553">
        <v>0</v>
      </c>
      <c r="FI30" s="550">
        <v>0</v>
      </c>
      <c r="FJ30" s="552">
        <v>0</v>
      </c>
      <c r="FK30" s="536">
        <v>0</v>
      </c>
      <c r="FL30" s="552"/>
      <c r="FM30" s="552">
        <v>0</v>
      </c>
      <c r="FN30" s="553"/>
      <c r="FO30" s="554"/>
      <c r="FP30" s="554"/>
      <c r="FQ30" s="555"/>
      <c r="FR30" s="556">
        <v>0</v>
      </c>
      <c r="FS30" s="536"/>
      <c r="FT30" s="556"/>
      <c r="FU30" s="552">
        <v>0</v>
      </c>
      <c r="FV30" s="552"/>
      <c r="FW30" s="552"/>
      <c r="FX30" s="552"/>
      <c r="FY30" s="550"/>
      <c r="FZ30" s="552">
        <v>0</v>
      </c>
      <c r="GA30" s="536"/>
      <c r="GB30" s="552"/>
      <c r="GC30" s="552">
        <v>0</v>
      </c>
      <c r="GD30" s="552"/>
      <c r="GE30" s="552"/>
      <c r="GF30" s="552"/>
      <c r="GG30" s="550"/>
      <c r="GH30" s="552">
        <v>0</v>
      </c>
      <c r="GI30" s="552"/>
      <c r="GJ30" s="552"/>
      <c r="GK30" s="552">
        <v>0</v>
      </c>
      <c r="GL30" s="552"/>
      <c r="GM30" s="552"/>
      <c r="GN30" s="552"/>
      <c r="GO30" s="550"/>
      <c r="GP30" s="552">
        <v>0</v>
      </c>
      <c r="GQ30" s="536"/>
      <c r="GR30" s="552"/>
      <c r="GS30" s="552">
        <v>0</v>
      </c>
      <c r="GT30" s="552">
        <v>0</v>
      </c>
      <c r="GU30" s="552">
        <v>0</v>
      </c>
      <c r="GV30" s="559">
        <v>0</v>
      </c>
      <c r="GW30" s="609">
        <v>0</v>
      </c>
      <c r="GX30" s="559">
        <v>0</v>
      </c>
      <c r="GY30" s="552">
        <v>0</v>
      </c>
      <c r="GZ30" s="552"/>
      <c r="HA30" s="552">
        <v>0</v>
      </c>
    </row>
    <row r="31" spans="1:211" x14ac:dyDescent="0.25">
      <c r="A31" s="32" t="s">
        <v>74</v>
      </c>
      <c r="B31" s="552"/>
      <c r="C31" s="552"/>
      <c r="D31" s="552"/>
      <c r="E31" s="550"/>
      <c r="F31" s="552">
        <v>0</v>
      </c>
      <c r="G31" s="536"/>
      <c r="H31" s="552"/>
      <c r="I31" s="552">
        <v>0</v>
      </c>
      <c r="J31" s="552"/>
      <c r="K31" s="552"/>
      <c r="L31" s="552"/>
      <c r="M31" s="550"/>
      <c r="N31" s="552">
        <v>0</v>
      </c>
      <c r="O31" s="552"/>
      <c r="P31" s="552"/>
      <c r="Q31" s="552">
        <v>0</v>
      </c>
      <c r="R31" s="552"/>
      <c r="S31" s="552"/>
      <c r="T31" s="552"/>
      <c r="U31" s="550"/>
      <c r="V31" s="552">
        <v>0</v>
      </c>
      <c r="W31" s="536"/>
      <c r="X31" s="552"/>
      <c r="Y31" s="552">
        <v>0</v>
      </c>
      <c r="Z31" s="552"/>
      <c r="AA31" s="552"/>
      <c r="AB31" s="552"/>
      <c r="AC31" s="550"/>
      <c r="AD31" s="552">
        <v>0</v>
      </c>
      <c r="AE31" s="552"/>
      <c r="AF31" s="552"/>
      <c r="AG31" s="552">
        <v>0</v>
      </c>
      <c r="AH31" s="552"/>
      <c r="AI31" s="552"/>
      <c r="AJ31" s="552"/>
      <c r="AK31" s="550"/>
      <c r="AL31" s="552">
        <v>0</v>
      </c>
      <c r="AM31" s="536"/>
      <c r="AN31" s="552"/>
      <c r="AO31" s="552">
        <v>0</v>
      </c>
      <c r="AP31" s="552"/>
      <c r="AQ31" s="552"/>
      <c r="AR31" s="552"/>
      <c r="AS31" s="550"/>
      <c r="AT31" s="552">
        <v>0</v>
      </c>
      <c r="AU31" s="552"/>
      <c r="AV31" s="552"/>
      <c r="AW31" s="552">
        <v>0</v>
      </c>
      <c r="AX31" s="552"/>
      <c r="AY31" s="552"/>
      <c r="AZ31" s="552"/>
      <c r="BA31" s="550"/>
      <c r="BB31" s="552">
        <v>0</v>
      </c>
      <c r="BC31" s="536"/>
      <c r="BD31" s="552"/>
      <c r="BE31" s="552">
        <v>0</v>
      </c>
      <c r="BF31" s="552"/>
      <c r="BG31" s="552"/>
      <c r="BH31" s="552"/>
      <c r="BI31" s="550"/>
      <c r="BJ31" s="552">
        <v>0</v>
      </c>
      <c r="BK31" s="552"/>
      <c r="BL31" s="552"/>
      <c r="BM31" s="552">
        <v>0</v>
      </c>
      <c r="BN31" s="552"/>
      <c r="BO31" s="552"/>
      <c r="BP31" s="552"/>
      <c r="BQ31" s="550"/>
      <c r="BR31" s="552">
        <v>0</v>
      </c>
      <c r="BS31" s="536"/>
      <c r="BT31" s="552"/>
      <c r="BU31" s="552">
        <v>0</v>
      </c>
      <c r="BV31" s="552"/>
      <c r="BW31" s="552"/>
      <c r="BX31" s="552"/>
      <c r="BY31" s="550"/>
      <c r="BZ31" s="552">
        <v>0</v>
      </c>
      <c r="CA31" s="552"/>
      <c r="CB31" s="552"/>
      <c r="CC31" s="552">
        <v>0</v>
      </c>
      <c r="CD31" s="552"/>
      <c r="CE31" s="552"/>
      <c r="CF31" s="552"/>
      <c r="CG31" s="550"/>
      <c r="CH31" s="552">
        <v>0</v>
      </c>
      <c r="CI31" s="536"/>
      <c r="CJ31" s="552"/>
      <c r="CK31" s="552">
        <v>0</v>
      </c>
      <c r="CL31" s="552"/>
      <c r="CM31" s="552"/>
      <c r="CN31" s="552"/>
      <c r="CO31" s="550"/>
      <c r="CP31" s="552">
        <v>0</v>
      </c>
      <c r="CQ31" s="552"/>
      <c r="CR31" s="552"/>
      <c r="CS31" s="552">
        <v>0</v>
      </c>
      <c r="CT31" s="552"/>
      <c r="CU31" s="552"/>
      <c r="CV31" s="552"/>
      <c r="CW31" s="550"/>
      <c r="CX31" s="552">
        <v>0</v>
      </c>
      <c r="CY31" s="536"/>
      <c r="CZ31" s="552"/>
      <c r="DA31" s="552">
        <v>0</v>
      </c>
      <c r="DB31" s="552"/>
      <c r="DC31" s="552"/>
      <c r="DD31" s="552"/>
      <c r="DE31" s="550"/>
      <c r="DF31" s="552">
        <v>0</v>
      </c>
      <c r="DG31" s="552"/>
      <c r="DH31" s="552"/>
      <c r="DI31" s="552">
        <v>0</v>
      </c>
      <c r="DJ31" s="552"/>
      <c r="DK31" s="552"/>
      <c r="DL31" s="552"/>
      <c r="DM31" s="550"/>
      <c r="DN31" s="552">
        <v>0</v>
      </c>
      <c r="DO31" s="536"/>
      <c r="DP31" s="552"/>
      <c r="DQ31" s="552">
        <v>0</v>
      </c>
      <c r="DR31" s="552"/>
      <c r="DS31" s="552"/>
      <c r="DT31" s="552"/>
      <c r="DU31" s="550"/>
      <c r="DV31" s="552">
        <v>0</v>
      </c>
      <c r="DW31" s="552"/>
      <c r="DX31" s="552"/>
      <c r="DY31" s="552">
        <v>0</v>
      </c>
      <c r="DZ31" s="552"/>
      <c r="EA31" s="552"/>
      <c r="EB31" s="552"/>
      <c r="EC31" s="550"/>
      <c r="ED31" s="552">
        <v>0</v>
      </c>
      <c r="EE31" s="536"/>
      <c r="EF31" s="552"/>
      <c r="EG31" s="552">
        <v>0</v>
      </c>
      <c r="EH31" s="552"/>
      <c r="EI31" s="552"/>
      <c r="EJ31" s="552"/>
      <c r="EK31" s="552"/>
      <c r="EL31" s="552">
        <v>0</v>
      </c>
      <c r="EM31" s="552"/>
      <c r="EN31" s="552"/>
      <c r="EO31" s="552">
        <v>0</v>
      </c>
      <c r="EP31" s="552"/>
      <c r="EQ31" s="552"/>
      <c r="ER31" s="553"/>
      <c r="ES31" s="550"/>
      <c r="ET31" s="552">
        <v>0</v>
      </c>
      <c r="EU31" s="536"/>
      <c r="EV31" s="552"/>
      <c r="EW31" s="552">
        <v>0</v>
      </c>
      <c r="EX31" s="552"/>
      <c r="EY31" s="552"/>
      <c r="EZ31" s="552"/>
      <c r="FA31" s="552"/>
      <c r="FB31" s="552">
        <v>0</v>
      </c>
      <c r="FC31" s="552"/>
      <c r="FD31" s="552"/>
      <c r="FE31" s="552">
        <v>0</v>
      </c>
      <c r="FF31" s="552">
        <v>0</v>
      </c>
      <c r="FG31" s="552">
        <v>0</v>
      </c>
      <c r="FH31" s="553">
        <v>0</v>
      </c>
      <c r="FI31" s="550">
        <v>0</v>
      </c>
      <c r="FJ31" s="552">
        <v>0</v>
      </c>
      <c r="FK31" s="536">
        <v>0</v>
      </c>
      <c r="FL31" s="552"/>
      <c r="FM31" s="552">
        <v>0</v>
      </c>
      <c r="FN31" s="553"/>
      <c r="FO31" s="554"/>
      <c r="FP31" s="554"/>
      <c r="FQ31" s="555"/>
      <c r="FR31" s="556">
        <v>0</v>
      </c>
      <c r="FS31" s="536"/>
      <c r="FT31" s="556"/>
      <c r="FU31" s="552">
        <v>0</v>
      </c>
      <c r="FV31" s="552"/>
      <c r="FW31" s="552"/>
      <c r="FX31" s="552"/>
      <c r="FY31" s="550"/>
      <c r="FZ31" s="552">
        <v>0</v>
      </c>
      <c r="GA31" s="536"/>
      <c r="GB31" s="552"/>
      <c r="GC31" s="552">
        <v>0</v>
      </c>
      <c r="GD31" s="552"/>
      <c r="GE31" s="552"/>
      <c r="GF31" s="552"/>
      <c r="GG31" s="550"/>
      <c r="GH31" s="552">
        <v>0</v>
      </c>
      <c r="GI31" s="552"/>
      <c r="GJ31" s="552"/>
      <c r="GK31" s="552">
        <v>0</v>
      </c>
      <c r="GL31" s="552"/>
      <c r="GM31" s="552"/>
      <c r="GN31" s="552"/>
      <c r="GO31" s="550"/>
      <c r="GP31" s="552">
        <v>0</v>
      </c>
      <c r="GQ31" s="536"/>
      <c r="GR31" s="552"/>
      <c r="GS31" s="552">
        <v>0</v>
      </c>
      <c r="GT31" s="552">
        <v>0</v>
      </c>
      <c r="GU31" s="552">
        <v>0</v>
      </c>
      <c r="GV31" s="559">
        <v>0</v>
      </c>
      <c r="GW31" s="609">
        <v>0</v>
      </c>
      <c r="GX31" s="559">
        <v>0</v>
      </c>
      <c r="GY31" s="552">
        <v>0</v>
      </c>
      <c r="GZ31" s="552"/>
      <c r="HA31" s="552">
        <v>0</v>
      </c>
    </row>
    <row r="32" spans="1:211" x14ac:dyDescent="0.25">
      <c r="A32" s="32" t="s">
        <v>75</v>
      </c>
      <c r="B32" s="552"/>
      <c r="C32" s="552"/>
      <c r="D32" s="552"/>
      <c r="E32" s="561"/>
      <c r="F32" s="552">
        <v>0</v>
      </c>
      <c r="G32" s="536"/>
      <c r="H32" s="552"/>
      <c r="I32" s="552">
        <v>0</v>
      </c>
      <c r="J32" s="552"/>
      <c r="K32" s="552"/>
      <c r="L32" s="552"/>
      <c r="M32" s="561"/>
      <c r="N32" s="552">
        <v>0</v>
      </c>
      <c r="O32" s="552"/>
      <c r="P32" s="552"/>
      <c r="Q32" s="552">
        <v>0</v>
      </c>
      <c r="R32" s="552"/>
      <c r="S32" s="552"/>
      <c r="T32" s="552"/>
      <c r="U32" s="561"/>
      <c r="V32" s="552">
        <v>0</v>
      </c>
      <c r="W32" s="536"/>
      <c r="X32" s="552"/>
      <c r="Y32" s="552">
        <v>0</v>
      </c>
      <c r="Z32" s="552"/>
      <c r="AA32" s="552"/>
      <c r="AB32" s="552"/>
      <c r="AC32" s="561"/>
      <c r="AD32" s="552">
        <v>0</v>
      </c>
      <c r="AE32" s="552"/>
      <c r="AF32" s="552"/>
      <c r="AG32" s="552">
        <v>0</v>
      </c>
      <c r="AH32" s="552"/>
      <c r="AI32" s="552"/>
      <c r="AJ32" s="552"/>
      <c r="AK32" s="561"/>
      <c r="AL32" s="552">
        <v>0</v>
      </c>
      <c r="AM32" s="536"/>
      <c r="AN32" s="552"/>
      <c r="AO32" s="552">
        <v>0</v>
      </c>
      <c r="AP32" s="552"/>
      <c r="AQ32" s="552"/>
      <c r="AR32" s="552"/>
      <c r="AS32" s="561"/>
      <c r="AT32" s="552">
        <v>0</v>
      </c>
      <c r="AU32" s="552"/>
      <c r="AV32" s="552"/>
      <c r="AW32" s="552">
        <v>0</v>
      </c>
      <c r="AX32" s="552"/>
      <c r="AY32" s="552"/>
      <c r="AZ32" s="552"/>
      <c r="BA32" s="561"/>
      <c r="BB32" s="552">
        <v>0</v>
      </c>
      <c r="BC32" s="536"/>
      <c r="BD32" s="552"/>
      <c r="BE32" s="552">
        <v>0</v>
      </c>
      <c r="BF32" s="552"/>
      <c r="BG32" s="552"/>
      <c r="BH32" s="552"/>
      <c r="BI32" s="561"/>
      <c r="BJ32" s="552">
        <v>0</v>
      </c>
      <c r="BK32" s="552"/>
      <c r="BL32" s="552"/>
      <c r="BM32" s="552">
        <v>0</v>
      </c>
      <c r="BN32" s="552"/>
      <c r="BO32" s="552"/>
      <c r="BP32" s="552"/>
      <c r="BQ32" s="561"/>
      <c r="BR32" s="552">
        <v>0</v>
      </c>
      <c r="BS32" s="536"/>
      <c r="BT32" s="552"/>
      <c r="BU32" s="552">
        <v>0</v>
      </c>
      <c r="BV32" s="552"/>
      <c r="BW32" s="552"/>
      <c r="BX32" s="552"/>
      <c r="BY32" s="561"/>
      <c r="BZ32" s="552">
        <v>0</v>
      </c>
      <c r="CA32" s="552"/>
      <c r="CB32" s="552"/>
      <c r="CC32" s="552">
        <v>0</v>
      </c>
      <c r="CD32" s="552"/>
      <c r="CE32" s="552"/>
      <c r="CF32" s="552"/>
      <c r="CG32" s="561"/>
      <c r="CH32" s="552">
        <v>0</v>
      </c>
      <c r="CI32" s="536"/>
      <c r="CJ32" s="552"/>
      <c r="CK32" s="552">
        <v>0</v>
      </c>
      <c r="CL32" s="552"/>
      <c r="CM32" s="552"/>
      <c r="CN32" s="552"/>
      <c r="CO32" s="561"/>
      <c r="CP32" s="552">
        <v>0</v>
      </c>
      <c r="CQ32" s="552"/>
      <c r="CR32" s="552"/>
      <c r="CS32" s="552">
        <v>0</v>
      </c>
      <c r="CT32" s="552"/>
      <c r="CU32" s="552"/>
      <c r="CV32" s="552"/>
      <c r="CW32" s="561"/>
      <c r="CX32" s="552">
        <v>0</v>
      </c>
      <c r="CY32" s="536"/>
      <c r="CZ32" s="552"/>
      <c r="DA32" s="552">
        <v>0</v>
      </c>
      <c r="DB32" s="552"/>
      <c r="DC32" s="552"/>
      <c r="DD32" s="552"/>
      <c r="DE32" s="561"/>
      <c r="DF32" s="552">
        <v>0</v>
      </c>
      <c r="DG32" s="552"/>
      <c r="DH32" s="552"/>
      <c r="DI32" s="552">
        <v>0</v>
      </c>
      <c r="DJ32" s="552"/>
      <c r="DK32" s="552"/>
      <c r="DL32" s="552"/>
      <c r="DM32" s="561"/>
      <c r="DN32" s="552">
        <v>0</v>
      </c>
      <c r="DO32" s="536"/>
      <c r="DP32" s="552"/>
      <c r="DQ32" s="552">
        <v>0</v>
      </c>
      <c r="DR32" s="552"/>
      <c r="DS32" s="552"/>
      <c r="DT32" s="552"/>
      <c r="DU32" s="561"/>
      <c r="DV32" s="552">
        <v>0</v>
      </c>
      <c r="DW32" s="552"/>
      <c r="DX32" s="552"/>
      <c r="DY32" s="552">
        <v>0</v>
      </c>
      <c r="DZ32" s="552"/>
      <c r="EA32" s="552"/>
      <c r="EB32" s="552"/>
      <c r="EC32" s="561"/>
      <c r="ED32" s="552">
        <v>0</v>
      </c>
      <c r="EE32" s="536"/>
      <c r="EF32" s="552"/>
      <c r="EG32" s="552">
        <v>0</v>
      </c>
      <c r="EH32" s="552"/>
      <c r="EI32" s="552"/>
      <c r="EJ32" s="552"/>
      <c r="EK32" s="552"/>
      <c r="EL32" s="552">
        <v>0</v>
      </c>
      <c r="EM32" s="552"/>
      <c r="EN32" s="552"/>
      <c r="EO32" s="552">
        <v>0</v>
      </c>
      <c r="EP32" s="552"/>
      <c r="EQ32" s="552"/>
      <c r="ER32" s="560"/>
      <c r="ES32" s="561"/>
      <c r="ET32" s="552">
        <v>0</v>
      </c>
      <c r="EU32" s="536"/>
      <c r="EV32" s="552"/>
      <c r="EW32" s="552">
        <v>0</v>
      </c>
      <c r="EX32" s="552"/>
      <c r="EY32" s="552"/>
      <c r="EZ32" s="552"/>
      <c r="FA32" s="552"/>
      <c r="FB32" s="552">
        <v>0</v>
      </c>
      <c r="FC32" s="552"/>
      <c r="FD32" s="552"/>
      <c r="FE32" s="552">
        <v>0</v>
      </c>
      <c r="FF32" s="552">
        <v>0</v>
      </c>
      <c r="FG32" s="552">
        <v>0</v>
      </c>
      <c r="FH32" s="560">
        <v>0</v>
      </c>
      <c r="FI32" s="561">
        <v>0</v>
      </c>
      <c r="FJ32" s="552">
        <v>0</v>
      </c>
      <c r="FK32" s="536">
        <v>0</v>
      </c>
      <c r="FL32" s="552"/>
      <c r="FM32" s="552">
        <v>0</v>
      </c>
      <c r="FN32" s="560"/>
      <c r="FO32" s="562"/>
      <c r="FP32" s="562"/>
      <c r="FQ32" s="563"/>
      <c r="FR32" s="556">
        <v>0</v>
      </c>
      <c r="FS32" s="536"/>
      <c r="FT32" s="556"/>
      <c r="FU32" s="552">
        <v>0</v>
      </c>
      <c r="FV32" s="552"/>
      <c r="FW32" s="552"/>
      <c r="FX32" s="552"/>
      <c r="FY32" s="561"/>
      <c r="FZ32" s="552">
        <v>0</v>
      </c>
      <c r="GA32" s="536"/>
      <c r="GB32" s="552"/>
      <c r="GC32" s="552">
        <v>0</v>
      </c>
      <c r="GD32" s="552"/>
      <c r="GE32" s="552"/>
      <c r="GF32" s="552"/>
      <c r="GG32" s="561"/>
      <c r="GH32" s="552">
        <v>0</v>
      </c>
      <c r="GI32" s="552"/>
      <c r="GJ32" s="552"/>
      <c r="GK32" s="552">
        <v>0</v>
      </c>
      <c r="GL32" s="552"/>
      <c r="GM32" s="552"/>
      <c r="GN32" s="552"/>
      <c r="GO32" s="561"/>
      <c r="GP32" s="552">
        <v>0</v>
      </c>
      <c r="GQ32" s="536"/>
      <c r="GR32" s="552"/>
      <c r="GS32" s="552">
        <v>0</v>
      </c>
      <c r="GT32" s="552">
        <v>0</v>
      </c>
      <c r="GU32" s="552">
        <v>0</v>
      </c>
      <c r="GV32" s="559">
        <v>0</v>
      </c>
      <c r="GW32" s="609">
        <v>0</v>
      </c>
      <c r="GX32" s="559">
        <v>0</v>
      </c>
      <c r="GY32" s="552">
        <v>0</v>
      </c>
      <c r="GZ32" s="552"/>
      <c r="HA32" s="552">
        <v>0</v>
      </c>
    </row>
    <row r="33" spans="1:211" x14ac:dyDescent="0.25">
      <c r="A33" s="32" t="s">
        <v>76</v>
      </c>
      <c r="B33" s="552"/>
      <c r="C33" s="552"/>
      <c r="D33" s="552"/>
      <c r="E33" s="561"/>
      <c r="F33" s="552">
        <v>0</v>
      </c>
      <c r="G33" s="536"/>
      <c r="H33" s="552"/>
      <c r="I33" s="552">
        <v>0</v>
      </c>
      <c r="J33" s="552"/>
      <c r="K33" s="552"/>
      <c r="L33" s="552"/>
      <c r="M33" s="561"/>
      <c r="N33" s="552">
        <v>0</v>
      </c>
      <c r="O33" s="552"/>
      <c r="P33" s="552"/>
      <c r="Q33" s="552">
        <v>0</v>
      </c>
      <c r="R33" s="552"/>
      <c r="S33" s="552"/>
      <c r="T33" s="552"/>
      <c r="U33" s="561"/>
      <c r="V33" s="552">
        <v>0</v>
      </c>
      <c r="W33" s="536"/>
      <c r="X33" s="552"/>
      <c r="Y33" s="552">
        <v>0</v>
      </c>
      <c r="Z33" s="552"/>
      <c r="AA33" s="552"/>
      <c r="AB33" s="552"/>
      <c r="AC33" s="561"/>
      <c r="AD33" s="552">
        <v>0</v>
      </c>
      <c r="AE33" s="552"/>
      <c r="AF33" s="552"/>
      <c r="AG33" s="552">
        <v>0</v>
      </c>
      <c r="AH33" s="552"/>
      <c r="AI33" s="552"/>
      <c r="AJ33" s="552"/>
      <c r="AK33" s="561"/>
      <c r="AL33" s="552">
        <v>0</v>
      </c>
      <c r="AM33" s="536"/>
      <c r="AN33" s="552"/>
      <c r="AO33" s="552">
        <v>0</v>
      </c>
      <c r="AP33" s="552"/>
      <c r="AQ33" s="552"/>
      <c r="AR33" s="552"/>
      <c r="AS33" s="561"/>
      <c r="AT33" s="552">
        <v>0</v>
      </c>
      <c r="AU33" s="552"/>
      <c r="AV33" s="552"/>
      <c r="AW33" s="552">
        <v>0</v>
      </c>
      <c r="AX33" s="552"/>
      <c r="AY33" s="552"/>
      <c r="AZ33" s="552"/>
      <c r="BA33" s="561"/>
      <c r="BB33" s="552">
        <v>0</v>
      </c>
      <c r="BC33" s="536"/>
      <c r="BD33" s="552"/>
      <c r="BE33" s="552">
        <v>0</v>
      </c>
      <c r="BF33" s="552"/>
      <c r="BG33" s="552"/>
      <c r="BH33" s="552"/>
      <c r="BI33" s="561"/>
      <c r="BJ33" s="552">
        <v>0</v>
      </c>
      <c r="BK33" s="552"/>
      <c r="BL33" s="552"/>
      <c r="BM33" s="552">
        <v>0</v>
      </c>
      <c r="BN33" s="552"/>
      <c r="BO33" s="552"/>
      <c r="BP33" s="552"/>
      <c r="BQ33" s="561"/>
      <c r="BR33" s="552">
        <v>0</v>
      </c>
      <c r="BS33" s="536"/>
      <c r="BT33" s="552"/>
      <c r="BU33" s="552">
        <v>0</v>
      </c>
      <c r="BV33" s="552"/>
      <c r="BW33" s="552"/>
      <c r="BX33" s="552"/>
      <c r="BY33" s="561"/>
      <c r="BZ33" s="552">
        <v>0</v>
      </c>
      <c r="CA33" s="552"/>
      <c r="CB33" s="552"/>
      <c r="CC33" s="552">
        <v>0</v>
      </c>
      <c r="CD33" s="552"/>
      <c r="CE33" s="552"/>
      <c r="CF33" s="552"/>
      <c r="CG33" s="561"/>
      <c r="CH33" s="552">
        <v>0</v>
      </c>
      <c r="CI33" s="536"/>
      <c r="CJ33" s="552"/>
      <c r="CK33" s="552">
        <v>0</v>
      </c>
      <c r="CL33" s="552"/>
      <c r="CM33" s="552"/>
      <c r="CN33" s="552"/>
      <c r="CO33" s="561"/>
      <c r="CP33" s="552">
        <v>0</v>
      </c>
      <c r="CQ33" s="552"/>
      <c r="CR33" s="552"/>
      <c r="CS33" s="552">
        <v>0</v>
      </c>
      <c r="CT33" s="552"/>
      <c r="CU33" s="552"/>
      <c r="CV33" s="552"/>
      <c r="CW33" s="561"/>
      <c r="CX33" s="552">
        <v>0</v>
      </c>
      <c r="CY33" s="536"/>
      <c r="CZ33" s="552"/>
      <c r="DA33" s="552">
        <v>0</v>
      </c>
      <c r="DB33" s="552"/>
      <c r="DC33" s="552"/>
      <c r="DD33" s="552"/>
      <c r="DE33" s="561"/>
      <c r="DF33" s="552">
        <v>0</v>
      </c>
      <c r="DG33" s="552"/>
      <c r="DH33" s="552"/>
      <c r="DI33" s="552">
        <v>0</v>
      </c>
      <c r="DJ33" s="552"/>
      <c r="DK33" s="552"/>
      <c r="DL33" s="552"/>
      <c r="DM33" s="561"/>
      <c r="DN33" s="552">
        <v>0</v>
      </c>
      <c r="DO33" s="536"/>
      <c r="DP33" s="552"/>
      <c r="DQ33" s="552">
        <v>0</v>
      </c>
      <c r="DR33" s="552"/>
      <c r="DS33" s="552"/>
      <c r="DT33" s="552"/>
      <c r="DU33" s="561"/>
      <c r="DV33" s="552">
        <v>0</v>
      </c>
      <c r="DW33" s="552"/>
      <c r="DX33" s="552"/>
      <c r="DY33" s="552">
        <v>0</v>
      </c>
      <c r="DZ33" s="552"/>
      <c r="EA33" s="552"/>
      <c r="EB33" s="552"/>
      <c r="EC33" s="561"/>
      <c r="ED33" s="552">
        <v>0</v>
      </c>
      <c r="EE33" s="536"/>
      <c r="EF33" s="552"/>
      <c r="EG33" s="552">
        <v>0</v>
      </c>
      <c r="EH33" s="552"/>
      <c r="EI33" s="552"/>
      <c r="EJ33" s="552"/>
      <c r="EK33" s="552"/>
      <c r="EL33" s="552">
        <v>0</v>
      </c>
      <c r="EM33" s="552"/>
      <c r="EN33" s="552"/>
      <c r="EO33" s="552">
        <v>0</v>
      </c>
      <c r="EP33" s="552"/>
      <c r="EQ33" s="552"/>
      <c r="ER33" s="560"/>
      <c r="ES33" s="561"/>
      <c r="ET33" s="552">
        <v>0</v>
      </c>
      <c r="EU33" s="536"/>
      <c r="EV33" s="552"/>
      <c r="EW33" s="552">
        <v>0</v>
      </c>
      <c r="EX33" s="552"/>
      <c r="EY33" s="552"/>
      <c r="EZ33" s="552"/>
      <c r="FA33" s="552"/>
      <c r="FB33" s="552">
        <v>0</v>
      </c>
      <c r="FC33" s="552"/>
      <c r="FD33" s="552"/>
      <c r="FE33" s="552">
        <v>0</v>
      </c>
      <c r="FF33" s="552"/>
      <c r="FG33" s="552"/>
      <c r="FH33" s="560"/>
      <c r="FI33" s="561"/>
      <c r="FJ33" s="552">
        <v>0</v>
      </c>
      <c r="FK33" s="536"/>
      <c r="FL33" s="552"/>
      <c r="FM33" s="552">
        <v>0</v>
      </c>
      <c r="FN33" s="560"/>
      <c r="FO33" s="562"/>
      <c r="FP33" s="562"/>
      <c r="FQ33" s="563"/>
      <c r="FR33" s="556">
        <v>0</v>
      </c>
      <c r="FS33" s="536"/>
      <c r="FT33" s="556"/>
      <c r="FU33" s="552">
        <v>0</v>
      </c>
      <c r="FV33" s="552"/>
      <c r="FW33" s="552"/>
      <c r="FX33" s="552"/>
      <c r="FY33" s="561"/>
      <c r="FZ33" s="552">
        <v>0</v>
      </c>
      <c r="GA33" s="536"/>
      <c r="GB33" s="552"/>
      <c r="GC33" s="552">
        <v>0</v>
      </c>
      <c r="GD33" s="552"/>
      <c r="GE33" s="552"/>
      <c r="GF33" s="552"/>
      <c r="GG33" s="561"/>
      <c r="GH33" s="552">
        <v>0</v>
      </c>
      <c r="GI33" s="552"/>
      <c r="GJ33" s="552"/>
      <c r="GK33" s="552">
        <v>0</v>
      </c>
      <c r="GL33" s="552"/>
      <c r="GM33" s="552"/>
      <c r="GN33" s="552"/>
      <c r="GO33" s="561"/>
      <c r="GP33" s="552">
        <v>0</v>
      </c>
      <c r="GQ33" s="536"/>
      <c r="GR33" s="552"/>
      <c r="GS33" s="552">
        <v>0</v>
      </c>
      <c r="GT33" s="552">
        <v>0</v>
      </c>
      <c r="GU33" s="552">
        <v>0</v>
      </c>
      <c r="GV33" s="559">
        <v>0</v>
      </c>
      <c r="GW33" s="609">
        <v>0</v>
      </c>
      <c r="GX33" s="559">
        <v>0</v>
      </c>
      <c r="GY33" s="552">
        <v>0</v>
      </c>
      <c r="GZ33" s="552"/>
      <c r="HA33" s="552">
        <v>0</v>
      </c>
    </row>
    <row r="34" spans="1:211" x14ac:dyDescent="0.25">
      <c r="A34" s="35" t="s">
        <v>213</v>
      </c>
      <c r="B34" s="552"/>
      <c r="C34" s="552"/>
      <c r="D34" s="552"/>
      <c r="E34" s="566"/>
      <c r="F34" s="552">
        <v>0</v>
      </c>
      <c r="G34" s="564"/>
      <c r="H34" s="552"/>
      <c r="I34" s="552"/>
      <c r="J34" s="552"/>
      <c r="K34" s="552"/>
      <c r="L34" s="552"/>
      <c r="M34" s="566"/>
      <c r="N34" s="552">
        <v>0</v>
      </c>
      <c r="O34" s="552"/>
      <c r="P34" s="552"/>
      <c r="Q34" s="552"/>
      <c r="R34" s="552"/>
      <c r="S34" s="552"/>
      <c r="T34" s="552"/>
      <c r="U34" s="566"/>
      <c r="V34" s="552">
        <v>0</v>
      </c>
      <c r="W34" s="564"/>
      <c r="X34" s="552"/>
      <c r="Y34" s="552"/>
      <c r="Z34" s="552"/>
      <c r="AA34" s="552"/>
      <c r="AB34" s="552"/>
      <c r="AC34" s="566"/>
      <c r="AD34" s="552">
        <v>0</v>
      </c>
      <c r="AE34" s="552"/>
      <c r="AF34" s="552"/>
      <c r="AG34" s="552"/>
      <c r="AH34" s="552"/>
      <c r="AI34" s="552"/>
      <c r="AJ34" s="552"/>
      <c r="AK34" s="566"/>
      <c r="AL34" s="552">
        <v>0</v>
      </c>
      <c r="AM34" s="564"/>
      <c r="AN34" s="552"/>
      <c r="AO34" s="552"/>
      <c r="AP34" s="552"/>
      <c r="AQ34" s="552"/>
      <c r="AR34" s="552"/>
      <c r="AS34" s="566"/>
      <c r="AT34" s="552">
        <v>0</v>
      </c>
      <c r="AU34" s="552"/>
      <c r="AV34" s="552"/>
      <c r="AW34" s="552"/>
      <c r="AX34" s="552"/>
      <c r="AY34" s="552"/>
      <c r="AZ34" s="552"/>
      <c r="BA34" s="566"/>
      <c r="BB34" s="552">
        <v>0</v>
      </c>
      <c r="BC34" s="564"/>
      <c r="BD34" s="552"/>
      <c r="BE34" s="552"/>
      <c r="BF34" s="552"/>
      <c r="BG34" s="552"/>
      <c r="BH34" s="552"/>
      <c r="BI34" s="566"/>
      <c r="BJ34" s="552">
        <v>0</v>
      </c>
      <c r="BK34" s="552"/>
      <c r="BL34" s="552"/>
      <c r="BM34" s="552"/>
      <c r="BN34" s="552">
        <v>0</v>
      </c>
      <c r="BO34" s="552">
        <v>0</v>
      </c>
      <c r="BP34" s="552">
        <v>0</v>
      </c>
      <c r="BQ34" s="566"/>
      <c r="BR34" s="552">
        <v>0</v>
      </c>
      <c r="BS34" s="564"/>
      <c r="BT34" s="552"/>
      <c r="BU34" s="552"/>
      <c r="BV34" s="552"/>
      <c r="BW34" s="552"/>
      <c r="BX34" s="552"/>
      <c r="BY34" s="566"/>
      <c r="BZ34" s="552">
        <v>0</v>
      </c>
      <c r="CA34" s="552"/>
      <c r="CB34" s="552"/>
      <c r="CC34" s="552"/>
      <c r="CD34" s="552"/>
      <c r="CE34" s="552"/>
      <c r="CF34" s="552"/>
      <c r="CG34" s="566"/>
      <c r="CH34" s="552">
        <v>0</v>
      </c>
      <c r="CI34" s="564"/>
      <c r="CJ34" s="552"/>
      <c r="CK34" s="552"/>
      <c r="CL34" s="552"/>
      <c r="CM34" s="552"/>
      <c r="CN34" s="552"/>
      <c r="CO34" s="566"/>
      <c r="CP34" s="552">
        <v>0</v>
      </c>
      <c r="CQ34" s="552"/>
      <c r="CR34" s="552"/>
      <c r="CS34" s="552"/>
      <c r="CT34" s="552"/>
      <c r="CU34" s="552"/>
      <c r="CV34" s="552"/>
      <c r="CW34" s="566"/>
      <c r="CX34" s="552">
        <v>0</v>
      </c>
      <c r="CY34" s="564"/>
      <c r="CZ34" s="552"/>
      <c r="DA34" s="552"/>
      <c r="DB34" s="552">
        <v>0</v>
      </c>
      <c r="DC34" s="552">
        <v>0</v>
      </c>
      <c r="DD34" s="552">
        <v>0</v>
      </c>
      <c r="DE34" s="566"/>
      <c r="DF34" s="552">
        <v>0</v>
      </c>
      <c r="DG34" s="552"/>
      <c r="DH34" s="552"/>
      <c r="DI34" s="552"/>
      <c r="DJ34" s="552"/>
      <c r="DK34" s="552"/>
      <c r="DL34" s="552"/>
      <c r="DM34" s="566"/>
      <c r="DN34" s="552">
        <v>0</v>
      </c>
      <c r="DO34" s="564"/>
      <c r="DP34" s="552"/>
      <c r="DQ34" s="552"/>
      <c r="DR34" s="552"/>
      <c r="DS34" s="552"/>
      <c r="DT34" s="552"/>
      <c r="DU34" s="566"/>
      <c r="DV34" s="552">
        <v>0</v>
      </c>
      <c r="DW34" s="552"/>
      <c r="DX34" s="552"/>
      <c r="DY34" s="552"/>
      <c r="DZ34" s="552"/>
      <c r="EA34" s="552"/>
      <c r="EB34" s="552"/>
      <c r="EC34" s="566"/>
      <c r="ED34" s="552">
        <v>0</v>
      </c>
      <c r="EE34" s="564"/>
      <c r="EF34" s="552"/>
      <c r="EG34" s="552"/>
      <c r="EH34" s="552">
        <v>0</v>
      </c>
      <c r="EI34" s="552">
        <v>0</v>
      </c>
      <c r="EJ34" s="552">
        <v>0</v>
      </c>
      <c r="EK34" s="552"/>
      <c r="EL34" s="552">
        <v>0</v>
      </c>
      <c r="EM34" s="552"/>
      <c r="EN34" s="552"/>
      <c r="EO34" s="552"/>
      <c r="EP34" s="552">
        <v>0</v>
      </c>
      <c r="EQ34" s="552">
        <v>0</v>
      </c>
      <c r="ER34" s="565">
        <v>0</v>
      </c>
      <c r="ES34" s="566"/>
      <c r="ET34" s="552">
        <v>0</v>
      </c>
      <c r="EU34" s="564"/>
      <c r="EV34" s="552"/>
      <c r="EW34" s="552"/>
      <c r="EX34" s="552">
        <v>0</v>
      </c>
      <c r="EY34" s="552">
        <v>0</v>
      </c>
      <c r="EZ34" s="552">
        <v>0</v>
      </c>
      <c r="FA34" s="552"/>
      <c r="FB34" s="552">
        <v>0</v>
      </c>
      <c r="FC34" s="552"/>
      <c r="FD34" s="552"/>
      <c r="FE34" s="552"/>
      <c r="FF34" s="552">
        <v>0</v>
      </c>
      <c r="FG34" s="552">
        <v>0</v>
      </c>
      <c r="FH34" s="565">
        <v>0</v>
      </c>
      <c r="FI34" s="566">
        <v>0</v>
      </c>
      <c r="FJ34" s="552">
        <v>0</v>
      </c>
      <c r="FK34" s="564">
        <v>0</v>
      </c>
      <c r="FL34" s="552"/>
      <c r="FM34" s="552"/>
      <c r="FN34" s="560">
        <v>0</v>
      </c>
      <c r="FO34" s="567">
        <v>0</v>
      </c>
      <c r="FP34" s="567">
        <v>0</v>
      </c>
      <c r="FQ34" s="563"/>
      <c r="FR34" s="556">
        <v>0</v>
      </c>
      <c r="FS34" s="564"/>
      <c r="FT34" s="556"/>
      <c r="FU34" s="556"/>
      <c r="FV34" s="552"/>
      <c r="FW34" s="552"/>
      <c r="FX34" s="552"/>
      <c r="FY34" s="566"/>
      <c r="FZ34" s="552">
        <v>0</v>
      </c>
      <c r="GA34" s="564"/>
      <c r="GB34" s="552"/>
      <c r="GC34" s="552"/>
      <c r="GD34" s="552"/>
      <c r="GE34" s="552"/>
      <c r="GF34" s="552"/>
      <c r="GG34" s="566"/>
      <c r="GH34" s="552">
        <v>0</v>
      </c>
      <c r="GI34" s="552"/>
      <c r="GJ34" s="552"/>
      <c r="GK34" s="552"/>
      <c r="GL34" s="552"/>
      <c r="GM34" s="552"/>
      <c r="GN34" s="552"/>
      <c r="GO34" s="566"/>
      <c r="GP34" s="552">
        <v>0</v>
      </c>
      <c r="GQ34" s="564"/>
      <c r="GR34" s="552"/>
      <c r="GS34" s="552">
        <v>0</v>
      </c>
      <c r="GT34" s="552">
        <v>0</v>
      </c>
      <c r="GU34" s="552">
        <v>0</v>
      </c>
      <c r="GV34" s="559">
        <v>0</v>
      </c>
      <c r="GW34" s="609">
        <v>0</v>
      </c>
      <c r="GX34" s="559">
        <v>0</v>
      </c>
      <c r="GY34" s="552">
        <v>0</v>
      </c>
      <c r="GZ34" s="552"/>
      <c r="HA34" s="552"/>
    </row>
    <row r="35" spans="1:211" s="74" customFormat="1" x14ac:dyDescent="0.25">
      <c r="A35" s="35" t="s">
        <v>390</v>
      </c>
      <c r="B35" s="551"/>
      <c r="C35" s="551"/>
      <c r="D35" s="551"/>
      <c r="E35" s="566"/>
      <c r="F35" s="551">
        <v>0</v>
      </c>
      <c r="G35" s="564"/>
      <c r="H35" s="551"/>
      <c r="I35" s="551"/>
      <c r="J35" s="551"/>
      <c r="K35" s="551"/>
      <c r="L35" s="551"/>
      <c r="M35" s="566"/>
      <c r="N35" s="551">
        <v>0</v>
      </c>
      <c r="O35" s="551"/>
      <c r="P35" s="551"/>
      <c r="Q35" s="551"/>
      <c r="R35" s="551"/>
      <c r="S35" s="551"/>
      <c r="T35" s="551"/>
      <c r="U35" s="566"/>
      <c r="V35" s="551">
        <v>0</v>
      </c>
      <c r="W35" s="564"/>
      <c r="X35" s="551"/>
      <c r="Y35" s="551"/>
      <c r="Z35" s="551"/>
      <c r="AA35" s="551"/>
      <c r="AB35" s="551"/>
      <c r="AC35" s="566"/>
      <c r="AD35" s="551">
        <v>0</v>
      </c>
      <c r="AE35" s="551"/>
      <c r="AF35" s="551"/>
      <c r="AG35" s="551"/>
      <c r="AH35" s="551"/>
      <c r="AI35" s="551"/>
      <c r="AJ35" s="551"/>
      <c r="AK35" s="566"/>
      <c r="AL35" s="551">
        <v>0</v>
      </c>
      <c r="AM35" s="564"/>
      <c r="AN35" s="551"/>
      <c r="AO35" s="551"/>
      <c r="AP35" s="551"/>
      <c r="AQ35" s="551"/>
      <c r="AR35" s="551"/>
      <c r="AS35" s="566"/>
      <c r="AT35" s="551">
        <v>0</v>
      </c>
      <c r="AU35" s="551"/>
      <c r="AV35" s="551"/>
      <c r="AW35" s="551"/>
      <c r="AX35" s="551"/>
      <c r="AY35" s="551"/>
      <c r="AZ35" s="551"/>
      <c r="BA35" s="566"/>
      <c r="BB35" s="551">
        <v>0</v>
      </c>
      <c r="BC35" s="564"/>
      <c r="BD35" s="551"/>
      <c r="BE35" s="551"/>
      <c r="BF35" s="551"/>
      <c r="BG35" s="551"/>
      <c r="BH35" s="551"/>
      <c r="BI35" s="566"/>
      <c r="BJ35" s="551">
        <v>0</v>
      </c>
      <c r="BK35" s="551"/>
      <c r="BL35" s="551"/>
      <c r="BM35" s="551"/>
      <c r="BN35" s="551"/>
      <c r="BO35" s="551"/>
      <c r="BP35" s="551"/>
      <c r="BQ35" s="566"/>
      <c r="BR35" s="551">
        <v>0</v>
      </c>
      <c r="BS35" s="564"/>
      <c r="BT35" s="551"/>
      <c r="BU35" s="551"/>
      <c r="BV35" s="551"/>
      <c r="BW35" s="551"/>
      <c r="BX35" s="551"/>
      <c r="BY35" s="566"/>
      <c r="BZ35" s="551">
        <v>0</v>
      </c>
      <c r="CA35" s="551"/>
      <c r="CB35" s="551"/>
      <c r="CC35" s="551"/>
      <c r="CD35" s="551"/>
      <c r="CE35" s="551"/>
      <c r="CF35" s="551"/>
      <c r="CG35" s="566"/>
      <c r="CH35" s="551">
        <v>0</v>
      </c>
      <c r="CI35" s="564"/>
      <c r="CJ35" s="551"/>
      <c r="CK35" s="551"/>
      <c r="CL35" s="551"/>
      <c r="CM35" s="551"/>
      <c r="CN35" s="551"/>
      <c r="CO35" s="566"/>
      <c r="CP35" s="551">
        <v>0</v>
      </c>
      <c r="CQ35" s="551"/>
      <c r="CR35" s="551"/>
      <c r="CS35" s="551"/>
      <c r="CT35" s="551"/>
      <c r="CU35" s="551"/>
      <c r="CV35" s="551"/>
      <c r="CW35" s="566"/>
      <c r="CX35" s="551">
        <v>0</v>
      </c>
      <c r="CY35" s="564"/>
      <c r="CZ35" s="551"/>
      <c r="DA35" s="551"/>
      <c r="DB35" s="551"/>
      <c r="DC35" s="551"/>
      <c r="DD35" s="551"/>
      <c r="DE35" s="566"/>
      <c r="DF35" s="551">
        <v>0</v>
      </c>
      <c r="DG35" s="551"/>
      <c r="DH35" s="551"/>
      <c r="DI35" s="551"/>
      <c r="DJ35" s="551"/>
      <c r="DK35" s="551"/>
      <c r="DL35" s="551"/>
      <c r="DM35" s="566"/>
      <c r="DN35" s="551">
        <v>0</v>
      </c>
      <c r="DO35" s="564"/>
      <c r="DP35" s="551"/>
      <c r="DQ35" s="551"/>
      <c r="DR35" s="551"/>
      <c r="DS35" s="551"/>
      <c r="DT35" s="551"/>
      <c r="DU35" s="566"/>
      <c r="DV35" s="551">
        <v>0</v>
      </c>
      <c r="DW35" s="551"/>
      <c r="DX35" s="551"/>
      <c r="DY35" s="551"/>
      <c r="DZ35" s="551"/>
      <c r="EA35" s="551"/>
      <c r="EB35" s="551"/>
      <c r="EC35" s="566"/>
      <c r="ED35" s="551">
        <v>0</v>
      </c>
      <c r="EE35" s="564"/>
      <c r="EF35" s="551"/>
      <c r="EG35" s="551"/>
      <c r="EH35" s="551"/>
      <c r="EI35" s="551"/>
      <c r="EJ35" s="551"/>
      <c r="EK35" s="551"/>
      <c r="EL35" s="551">
        <v>0</v>
      </c>
      <c r="EM35" s="551"/>
      <c r="EN35" s="551"/>
      <c r="EO35" s="551"/>
      <c r="EP35" s="551"/>
      <c r="EQ35" s="551"/>
      <c r="ER35" s="565"/>
      <c r="ES35" s="566"/>
      <c r="ET35" s="551">
        <v>0</v>
      </c>
      <c r="EU35" s="564"/>
      <c r="EV35" s="551"/>
      <c r="EW35" s="551"/>
      <c r="EX35" s="551"/>
      <c r="EY35" s="551"/>
      <c r="EZ35" s="551"/>
      <c r="FA35" s="551"/>
      <c r="FB35" s="551">
        <v>0</v>
      </c>
      <c r="FC35" s="551"/>
      <c r="FD35" s="551"/>
      <c r="FE35" s="551"/>
      <c r="FF35" s="551"/>
      <c r="FG35" s="551"/>
      <c r="FH35" s="565"/>
      <c r="FI35" s="566"/>
      <c r="FJ35" s="551">
        <v>0</v>
      </c>
      <c r="FK35" s="564"/>
      <c r="FL35" s="551"/>
      <c r="FM35" s="551"/>
      <c r="FN35" s="560"/>
      <c r="FO35" s="568"/>
      <c r="FP35" s="568"/>
      <c r="FQ35" s="569"/>
      <c r="FR35" s="556">
        <v>0</v>
      </c>
      <c r="FS35" s="564"/>
      <c r="FT35" s="556"/>
      <c r="FU35" s="556"/>
      <c r="FV35" s="551"/>
      <c r="FW35" s="551"/>
      <c r="FX35" s="551"/>
      <c r="FY35" s="566"/>
      <c r="FZ35" s="551">
        <v>0</v>
      </c>
      <c r="GA35" s="564"/>
      <c r="GB35" s="551"/>
      <c r="GC35" s="551"/>
      <c r="GD35" s="551"/>
      <c r="GE35" s="551"/>
      <c r="GF35" s="551"/>
      <c r="GG35" s="566"/>
      <c r="GH35" s="551">
        <v>0</v>
      </c>
      <c r="GI35" s="551"/>
      <c r="GJ35" s="551"/>
      <c r="GK35" s="551"/>
      <c r="GL35" s="551"/>
      <c r="GM35" s="551"/>
      <c r="GN35" s="551"/>
      <c r="GO35" s="566"/>
      <c r="GP35" s="551">
        <v>0</v>
      </c>
      <c r="GQ35" s="564"/>
      <c r="GR35" s="551"/>
      <c r="GS35" s="551"/>
      <c r="GT35" s="551">
        <v>0</v>
      </c>
      <c r="GU35" s="551">
        <v>0</v>
      </c>
      <c r="GV35" s="558">
        <v>0</v>
      </c>
      <c r="GW35" s="609">
        <v>0</v>
      </c>
      <c r="GX35" s="558">
        <v>0</v>
      </c>
      <c r="GY35" s="551">
        <v>0</v>
      </c>
      <c r="GZ35" s="551"/>
      <c r="HA35" s="551"/>
      <c r="HB35" s="548"/>
      <c r="HC35" s="548"/>
    </row>
    <row r="36" spans="1:211" s="87" customFormat="1" ht="15.75" customHeight="1" x14ac:dyDescent="0.2">
      <c r="A36" s="45" t="s">
        <v>292</v>
      </c>
      <c r="B36" s="570">
        <v>3799840</v>
      </c>
      <c r="C36" s="570">
        <v>671940</v>
      </c>
      <c r="D36" s="570">
        <v>3799840</v>
      </c>
      <c r="E36" s="570">
        <v>0</v>
      </c>
      <c r="F36" s="570">
        <v>3799840</v>
      </c>
      <c r="G36" s="570">
        <v>0</v>
      </c>
      <c r="H36" s="570"/>
      <c r="I36" s="570">
        <v>-3127900</v>
      </c>
      <c r="J36" s="570">
        <v>400050</v>
      </c>
      <c r="K36" s="570">
        <v>12465283</v>
      </c>
      <c r="L36" s="570">
        <v>6060050</v>
      </c>
      <c r="M36" s="570">
        <v>0</v>
      </c>
      <c r="N36" s="570">
        <v>6060050</v>
      </c>
      <c r="O36" s="570">
        <v>0</v>
      </c>
      <c r="P36" s="570"/>
      <c r="Q36" s="570">
        <v>12065233</v>
      </c>
      <c r="R36" s="570">
        <v>199390</v>
      </c>
      <c r="S36" s="570">
        <v>393004</v>
      </c>
      <c r="T36" s="570">
        <v>6199390</v>
      </c>
      <c r="U36" s="570">
        <v>0</v>
      </c>
      <c r="V36" s="570">
        <v>6199390</v>
      </c>
      <c r="W36" s="570">
        <v>0</v>
      </c>
      <c r="X36" s="570"/>
      <c r="Y36" s="570">
        <v>193614</v>
      </c>
      <c r="Z36" s="570">
        <v>199390</v>
      </c>
      <c r="AA36" s="570">
        <v>361939</v>
      </c>
      <c r="AB36" s="570">
        <v>199390</v>
      </c>
      <c r="AC36" s="570">
        <v>0</v>
      </c>
      <c r="AD36" s="570">
        <v>199390</v>
      </c>
      <c r="AE36" s="570">
        <v>0</v>
      </c>
      <c r="AF36" s="570"/>
      <c r="AG36" s="570">
        <v>162549</v>
      </c>
      <c r="AH36" s="570">
        <v>299720</v>
      </c>
      <c r="AI36" s="570">
        <v>2421898</v>
      </c>
      <c r="AJ36" s="570">
        <v>299720</v>
      </c>
      <c r="AK36" s="570">
        <v>0</v>
      </c>
      <c r="AL36" s="570">
        <v>299720</v>
      </c>
      <c r="AM36" s="570">
        <v>0</v>
      </c>
      <c r="AN36" s="570"/>
      <c r="AO36" s="570">
        <v>2122178</v>
      </c>
      <c r="AP36" s="570">
        <v>400050</v>
      </c>
      <c r="AQ36" s="570">
        <v>6501575</v>
      </c>
      <c r="AR36" s="570">
        <v>400050</v>
      </c>
      <c r="AS36" s="570">
        <v>0</v>
      </c>
      <c r="AT36" s="570">
        <v>400050</v>
      </c>
      <c r="AU36" s="570">
        <v>0</v>
      </c>
      <c r="AV36" s="570"/>
      <c r="AW36" s="570">
        <v>6101525</v>
      </c>
      <c r="AX36" s="570">
        <v>899160</v>
      </c>
      <c r="AY36" s="570">
        <v>2470300</v>
      </c>
      <c r="AZ36" s="570">
        <v>7199160</v>
      </c>
      <c r="BA36" s="570">
        <v>0</v>
      </c>
      <c r="BB36" s="570">
        <v>7199160</v>
      </c>
      <c r="BC36" s="570">
        <v>0</v>
      </c>
      <c r="BD36" s="570"/>
      <c r="BE36" s="570">
        <v>1571140</v>
      </c>
      <c r="BF36" s="570">
        <v>3700780</v>
      </c>
      <c r="BG36" s="570">
        <v>161940</v>
      </c>
      <c r="BH36" s="570">
        <v>3700780</v>
      </c>
      <c r="BI36" s="570">
        <v>0</v>
      </c>
      <c r="BJ36" s="570">
        <v>3700780</v>
      </c>
      <c r="BK36" s="570">
        <v>0</v>
      </c>
      <c r="BL36" s="570"/>
      <c r="BM36" s="570">
        <v>-3538840</v>
      </c>
      <c r="BN36" s="570">
        <v>0</v>
      </c>
      <c r="BO36" s="570">
        <v>53980</v>
      </c>
      <c r="BP36" s="570">
        <v>0</v>
      </c>
      <c r="BQ36" s="570">
        <v>0</v>
      </c>
      <c r="BR36" s="570">
        <v>0</v>
      </c>
      <c r="BS36" s="570">
        <v>0</v>
      </c>
      <c r="BT36" s="570"/>
      <c r="BU36" s="570">
        <v>53980</v>
      </c>
      <c r="BV36" s="570">
        <v>0</v>
      </c>
      <c r="BW36" s="570">
        <v>0</v>
      </c>
      <c r="BX36" s="570">
        <v>0</v>
      </c>
      <c r="BY36" s="570">
        <v>0</v>
      </c>
      <c r="BZ36" s="570">
        <v>0</v>
      </c>
      <c r="CA36" s="570">
        <v>0</v>
      </c>
      <c r="CB36" s="570"/>
      <c r="CC36" s="570">
        <v>0</v>
      </c>
      <c r="CD36" s="570">
        <v>400050</v>
      </c>
      <c r="CE36" s="570">
        <v>12051000</v>
      </c>
      <c r="CF36" s="570">
        <v>400050</v>
      </c>
      <c r="CG36" s="570">
        <v>0</v>
      </c>
      <c r="CH36" s="570">
        <v>400050</v>
      </c>
      <c r="CI36" s="570">
        <v>0</v>
      </c>
      <c r="CJ36" s="570"/>
      <c r="CK36" s="570">
        <v>11650950</v>
      </c>
      <c r="CL36" s="570">
        <v>9499646</v>
      </c>
      <c r="CM36" s="570">
        <v>1000000</v>
      </c>
      <c r="CN36" s="570">
        <v>3895720</v>
      </c>
      <c r="CO36" s="570">
        <v>0</v>
      </c>
      <c r="CP36" s="570">
        <v>3895720</v>
      </c>
      <c r="CQ36" s="570">
        <v>0</v>
      </c>
      <c r="CR36" s="570"/>
      <c r="CS36" s="570">
        <v>-8499646</v>
      </c>
      <c r="CT36" s="570">
        <v>500380</v>
      </c>
      <c r="CU36" s="570">
        <v>500000</v>
      </c>
      <c r="CV36" s="570">
        <v>500380</v>
      </c>
      <c r="CW36" s="570">
        <v>0</v>
      </c>
      <c r="CX36" s="570">
        <v>500380</v>
      </c>
      <c r="CY36" s="570">
        <v>0</v>
      </c>
      <c r="CZ36" s="570"/>
      <c r="DA36" s="570">
        <v>-380</v>
      </c>
      <c r="DB36" s="570">
        <v>100330</v>
      </c>
      <c r="DC36" s="570">
        <v>153980</v>
      </c>
      <c r="DD36" s="570">
        <v>100330</v>
      </c>
      <c r="DE36" s="570">
        <v>0</v>
      </c>
      <c r="DF36" s="570">
        <v>100330</v>
      </c>
      <c r="DG36" s="570">
        <v>0</v>
      </c>
      <c r="DH36" s="570"/>
      <c r="DI36" s="570">
        <v>53650</v>
      </c>
      <c r="DJ36" s="570">
        <v>3842915</v>
      </c>
      <c r="DK36" s="570">
        <v>761940</v>
      </c>
      <c r="DL36" s="570">
        <v>3079326</v>
      </c>
      <c r="DM36" s="570">
        <v>0</v>
      </c>
      <c r="DN36" s="570">
        <v>3079326</v>
      </c>
      <c r="DO36" s="570">
        <v>0</v>
      </c>
      <c r="DP36" s="570"/>
      <c r="DQ36" s="570">
        <v>-3080975</v>
      </c>
      <c r="DR36" s="570">
        <v>299720</v>
      </c>
      <c r="DS36" s="570">
        <v>4205678</v>
      </c>
      <c r="DT36" s="570">
        <v>299720</v>
      </c>
      <c r="DU36" s="570">
        <v>0</v>
      </c>
      <c r="DV36" s="570">
        <v>299720</v>
      </c>
      <c r="DW36" s="570">
        <v>0</v>
      </c>
      <c r="DX36" s="570"/>
      <c r="DY36" s="570">
        <v>3905958</v>
      </c>
      <c r="DZ36" s="570">
        <v>49999900</v>
      </c>
      <c r="EA36" s="570">
        <v>133350</v>
      </c>
      <c r="EB36" s="570">
        <v>50000000</v>
      </c>
      <c r="EC36" s="570">
        <v>0</v>
      </c>
      <c r="ED36" s="570">
        <v>50000000</v>
      </c>
      <c r="EE36" s="570">
        <v>0</v>
      </c>
      <c r="EF36" s="570"/>
      <c r="EG36" s="570">
        <v>-49866550</v>
      </c>
      <c r="EH36" s="570">
        <v>0</v>
      </c>
      <c r="EI36" s="570">
        <v>0</v>
      </c>
      <c r="EJ36" s="570">
        <v>0</v>
      </c>
      <c r="EK36" s="570">
        <v>0</v>
      </c>
      <c r="EL36" s="570">
        <v>0</v>
      </c>
      <c r="EM36" s="570">
        <v>0</v>
      </c>
      <c r="EN36" s="570"/>
      <c r="EO36" s="570">
        <v>0</v>
      </c>
      <c r="EP36" s="570">
        <v>0</v>
      </c>
      <c r="EQ36" s="570">
        <v>0</v>
      </c>
      <c r="ER36" s="570">
        <v>0</v>
      </c>
      <c r="ES36" s="570">
        <v>0</v>
      </c>
      <c r="ET36" s="570">
        <v>0</v>
      </c>
      <c r="EU36" s="570">
        <v>0</v>
      </c>
      <c r="EV36" s="570"/>
      <c r="EW36" s="570">
        <v>0</v>
      </c>
      <c r="EX36" s="570">
        <v>0</v>
      </c>
      <c r="EY36" s="570">
        <v>0</v>
      </c>
      <c r="EZ36" s="570">
        <v>0</v>
      </c>
      <c r="FA36" s="570">
        <v>0</v>
      </c>
      <c r="FB36" s="570">
        <v>0</v>
      </c>
      <c r="FC36" s="570">
        <v>0</v>
      </c>
      <c r="FD36" s="570"/>
      <c r="FE36" s="570">
        <v>0</v>
      </c>
      <c r="FF36" s="570">
        <v>74541321</v>
      </c>
      <c r="FG36" s="570">
        <v>44307807</v>
      </c>
      <c r="FH36" s="570">
        <v>86133906</v>
      </c>
      <c r="FI36" s="570">
        <v>0</v>
      </c>
      <c r="FJ36" s="570">
        <v>86133906</v>
      </c>
      <c r="FK36" s="570">
        <v>0</v>
      </c>
      <c r="FL36" s="570"/>
      <c r="FM36" s="570">
        <v>-30233514</v>
      </c>
      <c r="FN36" s="571">
        <v>0</v>
      </c>
      <c r="FO36" s="571">
        <v>0</v>
      </c>
      <c r="FP36" s="571">
        <v>0</v>
      </c>
      <c r="FQ36" s="571">
        <v>0</v>
      </c>
      <c r="FR36" s="570">
        <v>0</v>
      </c>
      <c r="FS36" s="570">
        <v>0</v>
      </c>
      <c r="FT36" s="570"/>
      <c r="FU36" s="570">
        <v>0</v>
      </c>
      <c r="FV36" s="570">
        <v>10618000</v>
      </c>
      <c r="FW36" s="570">
        <v>52950000</v>
      </c>
      <c r="FX36" s="570">
        <v>44052656</v>
      </c>
      <c r="FY36" s="570">
        <v>0</v>
      </c>
      <c r="FZ36" s="570">
        <v>44052656</v>
      </c>
      <c r="GA36" s="570">
        <v>0</v>
      </c>
      <c r="GB36" s="570"/>
      <c r="GC36" s="570">
        <v>42332000</v>
      </c>
      <c r="GD36" s="570">
        <v>4000000</v>
      </c>
      <c r="GE36" s="570">
        <v>11201400</v>
      </c>
      <c r="GF36" s="570">
        <v>8114000</v>
      </c>
      <c r="GG36" s="570">
        <v>0</v>
      </c>
      <c r="GH36" s="570">
        <v>8114000</v>
      </c>
      <c r="GI36" s="570">
        <v>0</v>
      </c>
      <c r="GJ36" s="570"/>
      <c r="GK36" s="570">
        <v>7201400</v>
      </c>
      <c r="GL36" s="570">
        <v>65500000</v>
      </c>
      <c r="GM36" s="570">
        <v>199147681</v>
      </c>
      <c r="GN36" s="570">
        <v>80194155</v>
      </c>
      <c r="GO36" s="570">
        <v>0</v>
      </c>
      <c r="GP36" s="570">
        <v>80194155</v>
      </c>
      <c r="GQ36" s="570">
        <v>0</v>
      </c>
      <c r="GR36" s="570"/>
      <c r="GS36" s="570">
        <v>133647681</v>
      </c>
      <c r="GT36" s="570">
        <v>154659321</v>
      </c>
      <c r="GU36" s="570">
        <v>307606888</v>
      </c>
      <c r="GV36" s="570">
        <v>218494717</v>
      </c>
      <c r="GW36" s="570">
        <v>0</v>
      </c>
      <c r="GX36" s="570">
        <v>218494717</v>
      </c>
      <c r="GY36" s="570">
        <v>0</v>
      </c>
      <c r="GZ36" s="570"/>
      <c r="HA36" s="570">
        <v>152947567</v>
      </c>
      <c r="HB36" s="548"/>
      <c r="HC36" s="548"/>
    </row>
    <row r="37" spans="1:211" s="87" customFormat="1" ht="14.25" customHeight="1" x14ac:dyDescent="0.2">
      <c r="A37" s="37" t="s">
        <v>115</v>
      </c>
      <c r="B37" s="545">
        <v>78932280</v>
      </c>
      <c r="C37" s="545">
        <v>124198700</v>
      </c>
      <c r="D37" s="545">
        <v>81303918</v>
      </c>
      <c r="E37" s="545">
        <v>0</v>
      </c>
      <c r="F37" s="546">
        <v>81303918</v>
      </c>
      <c r="G37" s="545">
        <v>0</v>
      </c>
      <c r="H37" s="546"/>
      <c r="I37" s="545">
        <v>45266420</v>
      </c>
      <c r="J37" s="545">
        <v>160840850</v>
      </c>
      <c r="K37" s="545">
        <v>222817034</v>
      </c>
      <c r="L37" s="545">
        <v>250856675</v>
      </c>
      <c r="M37" s="545">
        <v>0</v>
      </c>
      <c r="N37" s="545">
        <v>250856675</v>
      </c>
      <c r="O37" s="545">
        <v>0</v>
      </c>
      <c r="P37" s="545"/>
      <c r="Q37" s="545">
        <v>61976184</v>
      </c>
      <c r="R37" s="545">
        <v>68697260</v>
      </c>
      <c r="S37" s="545">
        <v>78043030</v>
      </c>
      <c r="T37" s="545">
        <v>98706474</v>
      </c>
      <c r="U37" s="545">
        <v>0</v>
      </c>
      <c r="V37" s="546">
        <v>98706474</v>
      </c>
      <c r="W37" s="545">
        <v>0</v>
      </c>
      <c r="X37" s="546"/>
      <c r="Y37" s="545">
        <v>9345770</v>
      </c>
      <c r="Z37" s="545">
        <v>15947600</v>
      </c>
      <c r="AA37" s="545">
        <v>27669512</v>
      </c>
      <c r="AB37" s="545">
        <v>19148927</v>
      </c>
      <c r="AC37" s="545">
        <v>0</v>
      </c>
      <c r="AD37" s="545">
        <v>19148927</v>
      </c>
      <c r="AE37" s="545">
        <v>0</v>
      </c>
      <c r="AF37" s="545"/>
      <c r="AG37" s="545">
        <v>11721912</v>
      </c>
      <c r="AH37" s="545">
        <v>580557680</v>
      </c>
      <c r="AI37" s="545">
        <v>501021639</v>
      </c>
      <c r="AJ37" s="545">
        <v>600875868</v>
      </c>
      <c r="AK37" s="545">
        <v>0</v>
      </c>
      <c r="AL37" s="546">
        <v>600875868</v>
      </c>
      <c r="AM37" s="545">
        <v>0</v>
      </c>
      <c r="AN37" s="546"/>
      <c r="AO37" s="545">
        <v>-79536041</v>
      </c>
      <c r="AP37" s="545">
        <v>157837000</v>
      </c>
      <c r="AQ37" s="545">
        <v>200242173</v>
      </c>
      <c r="AR37" s="545">
        <v>188144540</v>
      </c>
      <c r="AS37" s="545">
        <v>0</v>
      </c>
      <c r="AT37" s="545">
        <v>188144540</v>
      </c>
      <c r="AU37" s="545">
        <v>0</v>
      </c>
      <c r="AV37" s="545"/>
      <c r="AW37" s="545">
        <v>42405173</v>
      </c>
      <c r="AX37" s="545">
        <v>146348840</v>
      </c>
      <c r="AY37" s="545">
        <v>170881572</v>
      </c>
      <c r="AZ37" s="545">
        <v>186532498</v>
      </c>
      <c r="BA37" s="545">
        <v>0</v>
      </c>
      <c r="BB37" s="546">
        <v>186532498</v>
      </c>
      <c r="BC37" s="545">
        <v>0</v>
      </c>
      <c r="BD37" s="546"/>
      <c r="BE37" s="545">
        <v>24532732</v>
      </c>
      <c r="BF37" s="545">
        <v>50160880</v>
      </c>
      <c r="BG37" s="545">
        <v>51726991</v>
      </c>
      <c r="BH37" s="545">
        <v>44044279</v>
      </c>
      <c r="BI37" s="545">
        <v>0</v>
      </c>
      <c r="BJ37" s="545">
        <v>44044279</v>
      </c>
      <c r="BK37" s="545">
        <v>0</v>
      </c>
      <c r="BL37" s="545"/>
      <c r="BM37" s="545">
        <v>1566111</v>
      </c>
      <c r="BN37" s="545">
        <v>0</v>
      </c>
      <c r="BO37" s="545">
        <v>53980</v>
      </c>
      <c r="BP37" s="545">
        <v>359584</v>
      </c>
      <c r="BQ37" s="545">
        <v>0</v>
      </c>
      <c r="BR37" s="546">
        <v>359584</v>
      </c>
      <c r="BS37" s="545">
        <v>0</v>
      </c>
      <c r="BT37" s="546"/>
      <c r="BU37" s="545">
        <v>53980</v>
      </c>
      <c r="BV37" s="545">
        <v>99979500</v>
      </c>
      <c r="BW37" s="545">
        <v>82377650</v>
      </c>
      <c r="BX37" s="545">
        <v>100547290</v>
      </c>
      <c r="BY37" s="545">
        <v>0</v>
      </c>
      <c r="BZ37" s="545">
        <v>100547290</v>
      </c>
      <c r="CA37" s="545">
        <v>0</v>
      </c>
      <c r="CB37" s="545"/>
      <c r="CC37" s="545">
        <v>-17601850</v>
      </c>
      <c r="CD37" s="545">
        <v>144615960</v>
      </c>
      <c r="CE37" s="545">
        <v>188863605</v>
      </c>
      <c r="CF37" s="545">
        <v>155818899</v>
      </c>
      <c r="CG37" s="545">
        <v>0</v>
      </c>
      <c r="CH37" s="546">
        <v>155818899</v>
      </c>
      <c r="CI37" s="545">
        <v>0</v>
      </c>
      <c r="CJ37" s="546"/>
      <c r="CK37" s="545">
        <v>44247645</v>
      </c>
      <c r="CL37" s="545">
        <v>156780416</v>
      </c>
      <c r="CM37" s="545">
        <v>155301060</v>
      </c>
      <c r="CN37" s="545">
        <v>178347800</v>
      </c>
      <c r="CO37" s="545">
        <v>0</v>
      </c>
      <c r="CP37" s="545">
        <v>178347800</v>
      </c>
      <c r="CQ37" s="545">
        <v>0</v>
      </c>
      <c r="CR37" s="545"/>
      <c r="CS37" s="545">
        <v>-1479356</v>
      </c>
      <c r="CT37" s="545">
        <v>103910540</v>
      </c>
      <c r="CU37" s="545">
        <v>113920122</v>
      </c>
      <c r="CV37" s="545">
        <v>122161130</v>
      </c>
      <c r="CW37" s="545">
        <v>0</v>
      </c>
      <c r="CX37" s="546">
        <v>122161130</v>
      </c>
      <c r="CY37" s="545">
        <v>0</v>
      </c>
      <c r="CZ37" s="546"/>
      <c r="DA37" s="545">
        <v>10009582</v>
      </c>
      <c r="DB37" s="545">
        <v>21923480</v>
      </c>
      <c r="DC37" s="545">
        <v>26003447</v>
      </c>
      <c r="DD37" s="545">
        <v>25055800</v>
      </c>
      <c r="DE37" s="545">
        <v>0</v>
      </c>
      <c r="DF37" s="545">
        <v>25055800</v>
      </c>
      <c r="DG37" s="545">
        <v>0</v>
      </c>
      <c r="DH37" s="545"/>
      <c r="DI37" s="545">
        <v>4079967</v>
      </c>
      <c r="DJ37" s="545">
        <v>60618965</v>
      </c>
      <c r="DK37" s="545">
        <v>63637726</v>
      </c>
      <c r="DL37" s="545">
        <v>64479312</v>
      </c>
      <c r="DM37" s="545">
        <v>0</v>
      </c>
      <c r="DN37" s="546">
        <v>64479312</v>
      </c>
      <c r="DO37" s="545">
        <v>0</v>
      </c>
      <c r="DP37" s="546"/>
      <c r="DQ37" s="545">
        <v>3018761</v>
      </c>
      <c r="DR37" s="545">
        <v>67530580</v>
      </c>
      <c r="DS37" s="545">
        <v>79514188</v>
      </c>
      <c r="DT37" s="545">
        <v>76890057</v>
      </c>
      <c r="DU37" s="545">
        <v>0</v>
      </c>
      <c r="DV37" s="545">
        <v>76890057</v>
      </c>
      <c r="DW37" s="545">
        <v>0</v>
      </c>
      <c r="DX37" s="545"/>
      <c r="DY37" s="545">
        <v>11983608</v>
      </c>
      <c r="DZ37" s="545">
        <v>245476170</v>
      </c>
      <c r="EA37" s="545">
        <v>24832465</v>
      </c>
      <c r="EB37" s="545">
        <v>261190340</v>
      </c>
      <c r="EC37" s="545">
        <v>0</v>
      </c>
      <c r="ED37" s="546">
        <v>261190340</v>
      </c>
      <c r="EE37" s="545">
        <v>0</v>
      </c>
      <c r="EF37" s="546"/>
      <c r="EG37" s="545">
        <v>-220643705</v>
      </c>
      <c r="EH37" s="545">
        <v>0</v>
      </c>
      <c r="EI37" s="545">
        <v>0</v>
      </c>
      <c r="EJ37" s="545">
        <v>0</v>
      </c>
      <c r="EK37" s="545">
        <v>0</v>
      </c>
      <c r="EL37" s="545">
        <v>0</v>
      </c>
      <c r="EM37" s="545">
        <v>0</v>
      </c>
      <c r="EN37" s="545"/>
      <c r="EO37" s="545">
        <v>0</v>
      </c>
      <c r="EP37" s="545">
        <v>0</v>
      </c>
      <c r="EQ37" s="545">
        <v>0</v>
      </c>
      <c r="ER37" s="545">
        <v>0</v>
      </c>
      <c r="ES37" s="545">
        <v>0</v>
      </c>
      <c r="ET37" s="546">
        <v>0</v>
      </c>
      <c r="EU37" s="545">
        <v>0</v>
      </c>
      <c r="EV37" s="546"/>
      <c r="EW37" s="545">
        <v>0</v>
      </c>
      <c r="EX37" s="545">
        <v>0</v>
      </c>
      <c r="EY37" s="545">
        <v>0</v>
      </c>
      <c r="EZ37" s="545">
        <v>0</v>
      </c>
      <c r="FA37" s="545">
        <v>0</v>
      </c>
      <c r="FB37" s="545">
        <v>0</v>
      </c>
      <c r="FC37" s="545">
        <v>0</v>
      </c>
      <c r="FD37" s="545"/>
      <c r="FE37" s="545">
        <v>0</v>
      </c>
      <c r="FF37" s="545">
        <v>2160158001</v>
      </c>
      <c r="FG37" s="545">
        <v>2111104894</v>
      </c>
      <c r="FH37" s="545">
        <v>2454463391</v>
      </c>
      <c r="FI37" s="545">
        <v>0</v>
      </c>
      <c r="FJ37" s="546">
        <v>2454463391</v>
      </c>
      <c r="FK37" s="545">
        <v>0</v>
      </c>
      <c r="FL37" s="546"/>
      <c r="FM37" s="545">
        <v>-49053107</v>
      </c>
      <c r="FN37" s="547">
        <v>0</v>
      </c>
      <c r="FO37" s="547">
        <v>0</v>
      </c>
      <c r="FP37" s="547">
        <v>0</v>
      </c>
      <c r="FQ37" s="547">
        <v>0</v>
      </c>
      <c r="FR37" s="545">
        <v>0</v>
      </c>
      <c r="FS37" s="545">
        <v>0</v>
      </c>
      <c r="FT37" s="545"/>
      <c r="FU37" s="545">
        <v>0</v>
      </c>
      <c r="FV37" s="545">
        <v>1138154000</v>
      </c>
      <c r="FW37" s="545">
        <v>1463790999</v>
      </c>
      <c r="FX37" s="545">
        <v>1276872649</v>
      </c>
      <c r="FY37" s="545">
        <v>0</v>
      </c>
      <c r="FZ37" s="546">
        <v>1276872649</v>
      </c>
      <c r="GA37" s="545">
        <v>0</v>
      </c>
      <c r="GB37" s="546"/>
      <c r="GC37" s="545">
        <v>325636999</v>
      </c>
      <c r="GD37" s="545">
        <v>2597987000</v>
      </c>
      <c r="GE37" s="545">
        <v>3061753266</v>
      </c>
      <c r="GF37" s="545">
        <v>2566339704</v>
      </c>
      <c r="GG37" s="545">
        <v>0</v>
      </c>
      <c r="GH37" s="545">
        <v>2566339704</v>
      </c>
      <c r="GI37" s="545">
        <v>0</v>
      </c>
      <c r="GJ37" s="545"/>
      <c r="GK37" s="545">
        <v>463766266</v>
      </c>
      <c r="GL37" s="545">
        <v>1439746000</v>
      </c>
      <c r="GM37" s="545">
        <v>1759289171</v>
      </c>
      <c r="GN37" s="545">
        <v>1440641920</v>
      </c>
      <c r="GO37" s="545">
        <v>0</v>
      </c>
      <c r="GP37" s="546">
        <v>1440641920</v>
      </c>
      <c r="GQ37" s="545">
        <v>0</v>
      </c>
      <c r="GR37" s="546"/>
      <c r="GS37" s="545">
        <v>319543171</v>
      </c>
      <c r="GT37" s="545">
        <v>7336045001</v>
      </c>
      <c r="GU37" s="545">
        <v>8395938330</v>
      </c>
      <c r="GV37" s="545">
        <v>7738317664</v>
      </c>
      <c r="GW37" s="545">
        <v>0</v>
      </c>
      <c r="GX37" s="545">
        <v>7738317664</v>
      </c>
      <c r="GY37" s="545">
        <v>0</v>
      </c>
      <c r="GZ37" s="545"/>
      <c r="HA37" s="545">
        <v>1059893329</v>
      </c>
      <c r="HB37" s="548"/>
      <c r="HC37" s="548"/>
    </row>
    <row r="38" spans="1:211" ht="14.25" customHeight="1" x14ac:dyDescent="0.25">
      <c r="A38" s="32" t="s">
        <v>339</v>
      </c>
      <c r="B38" s="536"/>
      <c r="C38" s="536"/>
      <c r="D38" s="536"/>
      <c r="E38" s="550"/>
      <c r="F38" s="536"/>
      <c r="G38" s="536"/>
      <c r="H38" s="536"/>
      <c r="I38" s="536"/>
      <c r="J38" s="536"/>
      <c r="K38" s="536"/>
      <c r="L38" s="536"/>
      <c r="M38" s="550"/>
      <c r="N38" s="536"/>
      <c r="O38" s="536"/>
      <c r="P38" s="536"/>
      <c r="Q38" s="536"/>
      <c r="R38" s="536"/>
      <c r="S38" s="536"/>
      <c r="T38" s="536"/>
      <c r="U38" s="550"/>
      <c r="V38" s="536"/>
      <c r="W38" s="536"/>
      <c r="X38" s="536"/>
      <c r="Y38" s="536"/>
      <c r="Z38" s="536"/>
      <c r="AA38" s="536"/>
      <c r="AB38" s="536"/>
      <c r="AC38" s="550"/>
      <c r="AD38" s="536"/>
      <c r="AE38" s="536"/>
      <c r="AF38" s="536"/>
      <c r="AG38" s="536"/>
      <c r="AH38" s="536"/>
      <c r="AI38" s="536"/>
      <c r="AJ38" s="536"/>
      <c r="AK38" s="550"/>
      <c r="AL38" s="536"/>
      <c r="AM38" s="536"/>
      <c r="AN38" s="536"/>
      <c r="AO38" s="536"/>
      <c r="AP38" s="536"/>
      <c r="AQ38" s="536"/>
      <c r="AR38" s="536"/>
      <c r="AS38" s="550"/>
      <c r="AT38" s="536"/>
      <c r="AU38" s="536"/>
      <c r="AV38" s="536"/>
      <c r="AW38" s="536"/>
      <c r="AX38" s="536"/>
      <c r="AY38" s="536"/>
      <c r="AZ38" s="536"/>
      <c r="BA38" s="550"/>
      <c r="BB38" s="536"/>
      <c r="BC38" s="536"/>
      <c r="BD38" s="536"/>
      <c r="BE38" s="536"/>
      <c r="BF38" s="536"/>
      <c r="BG38" s="536"/>
      <c r="BH38" s="536"/>
      <c r="BI38" s="550"/>
      <c r="BJ38" s="536"/>
      <c r="BK38" s="536"/>
      <c r="BL38" s="536"/>
      <c r="BM38" s="536"/>
      <c r="BN38" s="536"/>
      <c r="BO38" s="536"/>
      <c r="BP38" s="536"/>
      <c r="BQ38" s="550"/>
      <c r="BR38" s="536"/>
      <c r="BS38" s="536"/>
      <c r="BT38" s="536"/>
      <c r="BU38" s="536"/>
      <c r="BV38" s="536"/>
      <c r="BW38" s="536"/>
      <c r="BX38" s="536"/>
      <c r="BY38" s="550"/>
      <c r="BZ38" s="536"/>
      <c r="CA38" s="536"/>
      <c r="CB38" s="536"/>
      <c r="CC38" s="536"/>
      <c r="CD38" s="536"/>
      <c r="CE38" s="536"/>
      <c r="CF38" s="536"/>
      <c r="CG38" s="550"/>
      <c r="CH38" s="536"/>
      <c r="CI38" s="536"/>
      <c r="CJ38" s="536"/>
      <c r="CK38" s="536"/>
      <c r="CL38" s="536"/>
      <c r="CM38" s="536"/>
      <c r="CN38" s="536"/>
      <c r="CO38" s="550"/>
      <c r="CP38" s="536"/>
      <c r="CQ38" s="536"/>
      <c r="CR38" s="536"/>
      <c r="CS38" s="536"/>
      <c r="CT38" s="536"/>
      <c r="CU38" s="536"/>
      <c r="CV38" s="536"/>
      <c r="CW38" s="550"/>
      <c r="CX38" s="536"/>
      <c r="CY38" s="536"/>
      <c r="CZ38" s="536"/>
      <c r="DA38" s="536"/>
      <c r="DB38" s="536"/>
      <c r="DC38" s="536"/>
      <c r="DD38" s="536"/>
      <c r="DE38" s="550"/>
      <c r="DF38" s="536"/>
      <c r="DG38" s="536"/>
      <c r="DH38" s="536"/>
      <c r="DI38" s="536"/>
      <c r="DJ38" s="536"/>
      <c r="DK38" s="536"/>
      <c r="DL38" s="536"/>
      <c r="DM38" s="550"/>
      <c r="DN38" s="536"/>
      <c r="DO38" s="536"/>
      <c r="DP38" s="536"/>
      <c r="DQ38" s="536"/>
      <c r="DR38" s="536"/>
      <c r="DS38" s="536"/>
      <c r="DT38" s="536"/>
      <c r="DU38" s="550"/>
      <c r="DV38" s="536"/>
      <c r="DW38" s="536"/>
      <c r="DX38" s="536"/>
      <c r="DY38" s="536"/>
      <c r="DZ38" s="536"/>
      <c r="EA38" s="536"/>
      <c r="EB38" s="536"/>
      <c r="EC38" s="550"/>
      <c r="ED38" s="536"/>
      <c r="EE38" s="536"/>
      <c r="EF38" s="536"/>
      <c r="EG38" s="536"/>
      <c r="EH38" s="536"/>
      <c r="EI38" s="536"/>
      <c r="EJ38" s="536"/>
      <c r="EK38" s="536"/>
      <c r="EL38" s="536"/>
      <c r="EM38" s="536"/>
      <c r="EN38" s="536"/>
      <c r="EO38" s="536"/>
      <c r="EP38" s="536"/>
      <c r="EQ38" s="536"/>
      <c r="ER38" s="536"/>
      <c r="ES38" s="536"/>
      <c r="ET38" s="536"/>
      <c r="EU38" s="536"/>
      <c r="EV38" s="536"/>
      <c r="EW38" s="536"/>
      <c r="EX38" s="536"/>
      <c r="EY38" s="536"/>
      <c r="EZ38" s="536"/>
      <c r="FA38" s="536"/>
      <c r="FB38" s="536"/>
      <c r="FC38" s="536"/>
      <c r="FD38" s="536"/>
      <c r="FE38" s="536"/>
      <c r="FF38" s="536"/>
      <c r="FG38" s="536"/>
      <c r="FH38" s="536"/>
      <c r="FI38" s="550"/>
      <c r="FJ38" s="536"/>
      <c r="FK38" s="536"/>
      <c r="FL38" s="536"/>
      <c r="FM38" s="536"/>
      <c r="FN38" s="560"/>
      <c r="FO38" s="567"/>
      <c r="FP38" s="567"/>
      <c r="FQ38" s="563"/>
      <c r="FR38" s="556"/>
      <c r="FS38" s="536"/>
      <c r="FT38" s="556"/>
      <c r="FU38" s="556"/>
      <c r="FV38" s="536"/>
      <c r="FW38" s="536"/>
      <c r="FX38" s="536"/>
      <c r="FY38" s="550"/>
      <c r="FZ38" s="536"/>
      <c r="GA38" s="536"/>
      <c r="GB38" s="536"/>
      <c r="GC38" s="536"/>
      <c r="GD38" s="536"/>
      <c r="GE38" s="536"/>
      <c r="GF38" s="536"/>
      <c r="GG38" s="550"/>
      <c r="GH38" s="536"/>
      <c r="GI38" s="536"/>
      <c r="GJ38" s="536"/>
      <c r="GK38" s="536"/>
      <c r="GL38" s="536"/>
      <c r="GM38" s="536"/>
      <c r="GN38" s="536"/>
      <c r="GO38" s="550"/>
      <c r="GP38" s="536"/>
      <c r="GQ38" s="536"/>
      <c r="GR38" s="536"/>
      <c r="GS38" s="536"/>
      <c r="GT38" s="536"/>
      <c r="GU38" s="536"/>
      <c r="GV38"/>
      <c r="GW38"/>
      <c r="GX38"/>
      <c r="GY38" s="536"/>
      <c r="GZ38" s="536"/>
      <c r="HA38" s="536"/>
    </row>
    <row r="39" spans="1:211" ht="1.5" hidden="1" customHeight="1" x14ac:dyDescent="0.25">
      <c r="A39" s="32" t="s">
        <v>425</v>
      </c>
      <c r="B39" s="536">
        <v>0</v>
      </c>
      <c r="C39" s="536">
        <v>0</v>
      </c>
      <c r="D39" s="536">
        <v>0</v>
      </c>
      <c r="E39" s="550"/>
      <c r="F39" s="536">
        <v>0</v>
      </c>
      <c r="G39" s="536"/>
      <c r="H39" s="536"/>
      <c r="I39" s="536"/>
      <c r="J39" s="536">
        <v>0</v>
      </c>
      <c r="K39" s="536">
        <v>0</v>
      </c>
      <c r="L39" s="536">
        <v>0</v>
      </c>
      <c r="M39" s="550"/>
      <c r="N39" s="536">
        <v>0</v>
      </c>
      <c r="O39" s="536"/>
      <c r="P39" s="536"/>
      <c r="Q39" s="536"/>
      <c r="R39" s="536">
        <v>0</v>
      </c>
      <c r="S39" s="536">
        <v>0</v>
      </c>
      <c r="T39" s="536">
        <v>0</v>
      </c>
      <c r="U39" s="550"/>
      <c r="V39" s="536">
        <v>0</v>
      </c>
      <c r="W39" s="536"/>
      <c r="X39" s="536"/>
      <c r="Y39" s="536"/>
      <c r="Z39" s="536">
        <v>0</v>
      </c>
      <c r="AA39" s="536">
        <v>0</v>
      </c>
      <c r="AB39" s="536">
        <v>0</v>
      </c>
      <c r="AC39" s="550"/>
      <c r="AD39" s="536">
        <v>0</v>
      </c>
      <c r="AE39" s="536"/>
      <c r="AF39" s="536"/>
      <c r="AG39" s="536"/>
      <c r="AH39" s="536"/>
      <c r="AI39" s="536"/>
      <c r="AJ39" s="536"/>
      <c r="AK39" s="550"/>
      <c r="AL39" s="536">
        <v>0</v>
      </c>
      <c r="AM39" s="536"/>
      <c r="AN39" s="536"/>
      <c r="AO39" s="536"/>
      <c r="AP39" s="536">
        <v>0</v>
      </c>
      <c r="AQ39" s="536">
        <v>0</v>
      </c>
      <c r="AR39" s="536">
        <v>0</v>
      </c>
      <c r="AS39" s="550"/>
      <c r="AT39" s="536">
        <v>0</v>
      </c>
      <c r="AU39" s="536"/>
      <c r="AV39" s="536"/>
      <c r="AW39" s="536"/>
      <c r="AX39" s="536">
        <v>0</v>
      </c>
      <c r="AY39" s="536">
        <v>0</v>
      </c>
      <c r="AZ39" s="536">
        <v>0</v>
      </c>
      <c r="BA39" s="550"/>
      <c r="BB39" s="536">
        <v>0</v>
      </c>
      <c r="BC39" s="536"/>
      <c r="BD39" s="536"/>
      <c r="BE39" s="536"/>
      <c r="BF39" s="536">
        <v>0</v>
      </c>
      <c r="BG39" s="536">
        <v>0</v>
      </c>
      <c r="BH39" s="536">
        <v>0</v>
      </c>
      <c r="BI39" s="550"/>
      <c r="BJ39" s="536">
        <v>0</v>
      </c>
      <c r="BK39" s="536"/>
      <c r="BL39" s="536"/>
      <c r="BM39" s="536"/>
      <c r="BN39" s="536">
        <v>0</v>
      </c>
      <c r="BO39" s="536">
        <v>0</v>
      </c>
      <c r="BP39" s="536">
        <v>0</v>
      </c>
      <c r="BQ39" s="550"/>
      <c r="BR39" s="536">
        <v>0</v>
      </c>
      <c r="BS39" s="536"/>
      <c r="BT39" s="536"/>
      <c r="BU39" s="536"/>
      <c r="BV39" s="536">
        <v>0</v>
      </c>
      <c r="BW39" s="536">
        <v>0</v>
      </c>
      <c r="BX39" s="536">
        <v>0</v>
      </c>
      <c r="BY39" s="550"/>
      <c r="BZ39" s="536">
        <v>0</v>
      </c>
      <c r="CA39" s="536"/>
      <c r="CB39" s="536"/>
      <c r="CC39" s="536"/>
      <c r="CD39" s="536">
        <v>0</v>
      </c>
      <c r="CE39" s="536">
        <v>0</v>
      </c>
      <c r="CF39" s="536">
        <v>0</v>
      </c>
      <c r="CG39" s="550"/>
      <c r="CH39" s="536">
        <v>0</v>
      </c>
      <c r="CI39" s="536"/>
      <c r="CJ39" s="536"/>
      <c r="CK39" s="536"/>
      <c r="CL39" s="536">
        <v>0</v>
      </c>
      <c r="CM39" s="536">
        <v>0</v>
      </c>
      <c r="CN39" s="536">
        <v>0</v>
      </c>
      <c r="CO39" s="550"/>
      <c r="CP39" s="536">
        <v>0</v>
      </c>
      <c r="CQ39" s="536"/>
      <c r="CR39" s="536"/>
      <c r="CS39" s="536"/>
      <c r="CT39" s="536">
        <v>0</v>
      </c>
      <c r="CU39" s="536">
        <v>0</v>
      </c>
      <c r="CV39" s="536">
        <v>0</v>
      </c>
      <c r="CW39" s="550"/>
      <c r="CX39" s="536">
        <v>0</v>
      </c>
      <c r="CY39" s="536"/>
      <c r="CZ39" s="536"/>
      <c r="DA39" s="536"/>
      <c r="DB39" s="536">
        <v>0</v>
      </c>
      <c r="DC39" s="536">
        <v>0</v>
      </c>
      <c r="DD39" s="536">
        <v>0</v>
      </c>
      <c r="DE39" s="550"/>
      <c r="DF39" s="536">
        <v>0</v>
      </c>
      <c r="DG39" s="536"/>
      <c r="DH39" s="536"/>
      <c r="DI39" s="536"/>
      <c r="DJ39" s="536">
        <v>0</v>
      </c>
      <c r="DK39" s="536">
        <v>0</v>
      </c>
      <c r="DL39" s="536">
        <v>0</v>
      </c>
      <c r="DM39" s="550"/>
      <c r="DN39" s="536">
        <v>0</v>
      </c>
      <c r="DO39" s="536"/>
      <c r="DP39" s="536"/>
      <c r="DQ39" s="536"/>
      <c r="DR39" s="536">
        <v>0</v>
      </c>
      <c r="DS39" s="536">
        <v>0</v>
      </c>
      <c r="DT39" s="536">
        <v>0</v>
      </c>
      <c r="DU39" s="550"/>
      <c r="DV39" s="536">
        <v>0</v>
      </c>
      <c r="DW39" s="536"/>
      <c r="DX39" s="536"/>
      <c r="DY39" s="536"/>
      <c r="DZ39" s="536">
        <v>0</v>
      </c>
      <c r="EA39" s="536">
        <v>0</v>
      </c>
      <c r="EB39" s="536">
        <v>0</v>
      </c>
      <c r="EC39" s="550"/>
      <c r="ED39" s="536">
        <v>0</v>
      </c>
      <c r="EE39" s="536"/>
      <c r="EF39" s="536"/>
      <c r="EG39" s="536"/>
      <c r="EH39" s="536">
        <v>0</v>
      </c>
      <c r="EI39" s="536">
        <v>0</v>
      </c>
      <c r="EJ39" s="536">
        <v>0</v>
      </c>
      <c r="EK39" s="536"/>
      <c r="EL39" s="536">
        <v>0</v>
      </c>
      <c r="EM39" s="536"/>
      <c r="EN39" s="536"/>
      <c r="EO39" s="536"/>
      <c r="EP39" s="536">
        <v>0</v>
      </c>
      <c r="EQ39" s="536">
        <v>0</v>
      </c>
      <c r="ER39" s="536">
        <v>0</v>
      </c>
      <c r="ES39" s="536"/>
      <c r="ET39" s="536">
        <v>0</v>
      </c>
      <c r="EU39" s="536"/>
      <c r="EV39" s="536"/>
      <c r="EW39" s="536"/>
      <c r="EX39" s="536">
        <v>0</v>
      </c>
      <c r="EY39" s="536">
        <v>0</v>
      </c>
      <c r="EZ39" s="536">
        <v>0</v>
      </c>
      <c r="FA39" s="536"/>
      <c r="FB39" s="536">
        <v>0</v>
      </c>
      <c r="FC39" s="536"/>
      <c r="FD39" s="536"/>
      <c r="FE39" s="536"/>
      <c r="FF39" s="536">
        <v>0</v>
      </c>
      <c r="FG39" s="536">
        <v>0</v>
      </c>
      <c r="FH39" s="536">
        <v>0</v>
      </c>
      <c r="FI39" s="550">
        <v>0</v>
      </c>
      <c r="FJ39" s="536">
        <v>0</v>
      </c>
      <c r="FK39" s="536">
        <v>0</v>
      </c>
      <c r="FL39" s="536"/>
      <c r="FM39" s="536"/>
      <c r="FN39" s="560">
        <v>0</v>
      </c>
      <c r="FO39" s="567">
        <v>0</v>
      </c>
      <c r="FP39" s="567">
        <v>0</v>
      </c>
      <c r="FQ39" s="563"/>
      <c r="FR39" s="556">
        <v>0</v>
      </c>
      <c r="FS39" s="536"/>
      <c r="FT39" s="556"/>
      <c r="FU39" s="556"/>
      <c r="FV39" s="536"/>
      <c r="FW39" s="536"/>
      <c r="FX39" s="536"/>
      <c r="FY39" s="550"/>
      <c r="FZ39" s="536">
        <v>0</v>
      </c>
      <c r="GA39" s="536"/>
      <c r="GB39" s="536"/>
      <c r="GC39" s="536"/>
      <c r="GD39" s="536">
        <v>0</v>
      </c>
      <c r="GE39" s="536">
        <v>0</v>
      </c>
      <c r="GF39" s="536">
        <v>0</v>
      </c>
      <c r="GG39" s="550"/>
      <c r="GH39" s="536">
        <v>0</v>
      </c>
      <c r="GI39" s="536"/>
      <c r="GJ39" s="536"/>
      <c r="GK39" s="536"/>
      <c r="GL39" s="536">
        <v>0</v>
      </c>
      <c r="GM39" s="536">
        <v>0</v>
      </c>
      <c r="GN39" s="536">
        <v>0</v>
      </c>
      <c r="GO39" s="550"/>
      <c r="GP39" s="536">
        <v>0</v>
      </c>
      <c r="GQ39" s="536"/>
      <c r="GR39" s="536"/>
      <c r="GS39" s="536"/>
      <c r="GT39" s="536">
        <v>0</v>
      </c>
      <c r="GU39" s="536">
        <v>0</v>
      </c>
      <c r="GV39">
        <v>0</v>
      </c>
      <c r="GW39">
        <v>0</v>
      </c>
      <c r="GX39">
        <v>0</v>
      </c>
      <c r="GY39" s="536">
        <v>0</v>
      </c>
      <c r="GZ39" s="536"/>
      <c r="HA39" s="536"/>
    </row>
    <row r="40" spans="1:211" ht="1.5" hidden="1" customHeight="1" x14ac:dyDescent="0.25">
      <c r="A40" s="32" t="s">
        <v>337</v>
      </c>
      <c r="B40" s="536">
        <v>0</v>
      </c>
      <c r="C40" s="536">
        <v>0</v>
      </c>
      <c r="D40" s="536">
        <v>0</v>
      </c>
      <c r="E40" s="550"/>
      <c r="F40" s="536">
        <v>0</v>
      </c>
      <c r="G40" s="536"/>
      <c r="H40" s="536"/>
      <c r="I40" s="536"/>
      <c r="J40" s="536">
        <v>0</v>
      </c>
      <c r="K40" s="536">
        <v>0</v>
      </c>
      <c r="L40" s="536">
        <v>0</v>
      </c>
      <c r="M40" s="550"/>
      <c r="N40" s="536">
        <v>0</v>
      </c>
      <c r="O40" s="536"/>
      <c r="P40" s="536"/>
      <c r="Q40" s="536"/>
      <c r="R40" s="536">
        <v>0</v>
      </c>
      <c r="S40" s="536">
        <v>0</v>
      </c>
      <c r="T40" s="536">
        <v>0</v>
      </c>
      <c r="U40" s="550"/>
      <c r="V40" s="536">
        <v>0</v>
      </c>
      <c r="W40" s="536"/>
      <c r="X40" s="536"/>
      <c r="Y40" s="536"/>
      <c r="Z40" s="536">
        <v>0</v>
      </c>
      <c r="AA40" s="536">
        <v>0</v>
      </c>
      <c r="AB40" s="536">
        <v>0</v>
      </c>
      <c r="AC40" s="550"/>
      <c r="AD40" s="536">
        <v>0</v>
      </c>
      <c r="AE40" s="536"/>
      <c r="AF40" s="536"/>
      <c r="AG40" s="536"/>
      <c r="AH40" s="536"/>
      <c r="AI40" s="536"/>
      <c r="AJ40" s="536"/>
      <c r="AK40" s="550"/>
      <c r="AL40" s="536">
        <v>0</v>
      </c>
      <c r="AM40" s="536"/>
      <c r="AN40" s="536"/>
      <c r="AO40" s="536"/>
      <c r="AP40" s="536">
        <v>0</v>
      </c>
      <c r="AQ40" s="536">
        <v>0</v>
      </c>
      <c r="AR40" s="536">
        <v>0</v>
      </c>
      <c r="AS40" s="550"/>
      <c r="AT40" s="536">
        <v>0</v>
      </c>
      <c r="AU40" s="536"/>
      <c r="AV40" s="536"/>
      <c r="AW40" s="536"/>
      <c r="AX40" s="536">
        <v>0</v>
      </c>
      <c r="AY40" s="536">
        <v>0</v>
      </c>
      <c r="AZ40" s="536">
        <v>0</v>
      </c>
      <c r="BA40" s="550"/>
      <c r="BB40" s="536">
        <v>0</v>
      </c>
      <c r="BC40" s="536"/>
      <c r="BD40" s="536"/>
      <c r="BE40" s="536"/>
      <c r="BF40" s="536">
        <v>0</v>
      </c>
      <c r="BG40" s="536">
        <v>0</v>
      </c>
      <c r="BH40" s="536">
        <v>0</v>
      </c>
      <c r="BI40" s="550"/>
      <c r="BJ40" s="536">
        <v>0</v>
      </c>
      <c r="BK40" s="536"/>
      <c r="BL40" s="536"/>
      <c r="BM40" s="536"/>
      <c r="BN40" s="536">
        <v>0</v>
      </c>
      <c r="BO40" s="536">
        <v>0</v>
      </c>
      <c r="BP40" s="536">
        <v>0</v>
      </c>
      <c r="BQ40" s="550"/>
      <c r="BR40" s="536">
        <v>0</v>
      </c>
      <c r="BS40" s="536"/>
      <c r="BT40" s="536"/>
      <c r="BU40" s="536"/>
      <c r="BV40" s="536">
        <v>0</v>
      </c>
      <c r="BW40" s="536">
        <v>0</v>
      </c>
      <c r="BX40" s="536">
        <v>0</v>
      </c>
      <c r="BY40" s="550"/>
      <c r="BZ40" s="536">
        <v>0</v>
      </c>
      <c r="CA40" s="536"/>
      <c r="CB40" s="536"/>
      <c r="CC40" s="536"/>
      <c r="CD40" s="536">
        <v>0</v>
      </c>
      <c r="CE40" s="536">
        <v>0</v>
      </c>
      <c r="CF40" s="536">
        <v>0</v>
      </c>
      <c r="CG40" s="550"/>
      <c r="CH40" s="536">
        <v>0</v>
      </c>
      <c r="CI40" s="536"/>
      <c r="CJ40" s="536"/>
      <c r="CK40" s="536"/>
      <c r="CL40" s="536">
        <v>0</v>
      </c>
      <c r="CM40" s="536">
        <v>0</v>
      </c>
      <c r="CN40" s="536">
        <v>0</v>
      </c>
      <c r="CO40" s="550"/>
      <c r="CP40" s="536">
        <v>0</v>
      </c>
      <c r="CQ40" s="536"/>
      <c r="CR40" s="536"/>
      <c r="CS40" s="536"/>
      <c r="CT40" s="536">
        <v>0</v>
      </c>
      <c r="CU40" s="536">
        <v>0</v>
      </c>
      <c r="CV40" s="536">
        <v>0</v>
      </c>
      <c r="CW40" s="550"/>
      <c r="CX40" s="536">
        <v>0</v>
      </c>
      <c r="CY40" s="536"/>
      <c r="CZ40" s="536"/>
      <c r="DA40" s="536"/>
      <c r="DB40" s="536">
        <v>0</v>
      </c>
      <c r="DC40" s="536">
        <v>0</v>
      </c>
      <c r="DD40" s="536">
        <v>0</v>
      </c>
      <c r="DE40" s="550"/>
      <c r="DF40" s="536">
        <v>0</v>
      </c>
      <c r="DG40" s="536"/>
      <c r="DH40" s="536"/>
      <c r="DI40" s="536"/>
      <c r="DJ40" s="536">
        <v>0</v>
      </c>
      <c r="DK40" s="536">
        <v>0</v>
      </c>
      <c r="DL40" s="536">
        <v>0</v>
      </c>
      <c r="DM40" s="550"/>
      <c r="DN40" s="536">
        <v>0</v>
      </c>
      <c r="DO40" s="536"/>
      <c r="DP40" s="536"/>
      <c r="DQ40" s="536"/>
      <c r="DR40" s="536">
        <v>0</v>
      </c>
      <c r="DS40" s="536">
        <v>0</v>
      </c>
      <c r="DT40" s="536">
        <v>0</v>
      </c>
      <c r="DU40" s="550"/>
      <c r="DV40" s="536">
        <v>0</v>
      </c>
      <c r="DW40" s="536"/>
      <c r="DX40" s="536"/>
      <c r="DY40" s="536"/>
      <c r="DZ40" s="536">
        <v>0</v>
      </c>
      <c r="EA40" s="536">
        <v>0</v>
      </c>
      <c r="EB40" s="536">
        <v>0</v>
      </c>
      <c r="EC40" s="550"/>
      <c r="ED40" s="536">
        <v>0</v>
      </c>
      <c r="EE40" s="536"/>
      <c r="EF40" s="536"/>
      <c r="EG40" s="536"/>
      <c r="EH40" s="536">
        <v>0</v>
      </c>
      <c r="EI40" s="536">
        <v>0</v>
      </c>
      <c r="EJ40" s="536">
        <v>0</v>
      </c>
      <c r="EK40" s="536"/>
      <c r="EL40" s="536">
        <v>0</v>
      </c>
      <c r="EM40" s="536"/>
      <c r="EN40" s="536"/>
      <c r="EO40" s="536"/>
      <c r="EP40" s="536">
        <v>0</v>
      </c>
      <c r="EQ40" s="536">
        <v>0</v>
      </c>
      <c r="ER40" s="536">
        <v>0</v>
      </c>
      <c r="ES40" s="536"/>
      <c r="ET40" s="536">
        <v>0</v>
      </c>
      <c r="EU40" s="536"/>
      <c r="EV40" s="536"/>
      <c r="EW40" s="536"/>
      <c r="EX40" s="536">
        <v>0</v>
      </c>
      <c r="EY40" s="536">
        <v>0</v>
      </c>
      <c r="EZ40" s="536">
        <v>0</v>
      </c>
      <c r="FA40" s="536"/>
      <c r="FB40" s="536">
        <v>0</v>
      </c>
      <c r="FC40" s="536"/>
      <c r="FD40" s="536"/>
      <c r="FE40" s="536"/>
      <c r="FF40" s="536">
        <v>0</v>
      </c>
      <c r="FG40" s="536">
        <v>0</v>
      </c>
      <c r="FH40" s="536">
        <v>0</v>
      </c>
      <c r="FI40" s="550">
        <v>0</v>
      </c>
      <c r="FJ40" s="536">
        <v>0</v>
      </c>
      <c r="FK40" s="536">
        <v>0</v>
      </c>
      <c r="FL40" s="536"/>
      <c r="FM40" s="536"/>
      <c r="FN40" s="560">
        <v>0</v>
      </c>
      <c r="FO40" s="567">
        <v>0</v>
      </c>
      <c r="FP40" s="567">
        <v>0</v>
      </c>
      <c r="FQ40" s="563"/>
      <c r="FR40" s="556">
        <v>0</v>
      </c>
      <c r="FS40" s="536"/>
      <c r="FT40" s="556"/>
      <c r="FU40" s="556"/>
      <c r="FV40" s="536"/>
      <c r="FW40" s="536"/>
      <c r="FX40" s="536"/>
      <c r="FY40" s="550"/>
      <c r="FZ40" s="536">
        <v>0</v>
      </c>
      <c r="GA40" s="536"/>
      <c r="GB40" s="536"/>
      <c r="GC40" s="536"/>
      <c r="GD40" s="536">
        <v>0</v>
      </c>
      <c r="GE40" s="536">
        <v>0</v>
      </c>
      <c r="GF40" s="536">
        <v>0</v>
      </c>
      <c r="GG40" s="550"/>
      <c r="GH40" s="536">
        <v>0</v>
      </c>
      <c r="GI40" s="536"/>
      <c r="GJ40" s="536"/>
      <c r="GK40" s="536"/>
      <c r="GL40" s="536">
        <v>0</v>
      </c>
      <c r="GM40" s="536">
        <v>0</v>
      </c>
      <c r="GN40" s="536">
        <v>0</v>
      </c>
      <c r="GO40" s="550"/>
      <c r="GP40" s="536">
        <v>0</v>
      </c>
      <c r="GQ40" s="536"/>
      <c r="GR40" s="536"/>
      <c r="GS40" s="536"/>
      <c r="GT40" s="536">
        <v>0</v>
      </c>
      <c r="GU40" s="536">
        <v>0</v>
      </c>
      <c r="GV40">
        <v>0</v>
      </c>
      <c r="GW40">
        <v>0</v>
      </c>
      <c r="GX40">
        <v>0</v>
      </c>
      <c r="GY40" s="536">
        <v>0</v>
      </c>
      <c r="GZ40" s="536"/>
      <c r="HA40" s="536"/>
    </row>
    <row r="41" spans="1:211" ht="1.5" hidden="1" customHeight="1" x14ac:dyDescent="0.25">
      <c r="A41" s="32" t="s">
        <v>338</v>
      </c>
      <c r="B41" s="536">
        <v>0</v>
      </c>
      <c r="C41" s="536">
        <v>0</v>
      </c>
      <c r="D41" s="536">
        <v>0</v>
      </c>
      <c r="E41" s="550"/>
      <c r="F41" s="536">
        <v>0</v>
      </c>
      <c r="G41" s="536"/>
      <c r="H41" s="536"/>
      <c r="I41" s="536"/>
      <c r="J41" s="536">
        <v>0</v>
      </c>
      <c r="K41" s="536">
        <v>0</v>
      </c>
      <c r="L41" s="536">
        <v>0</v>
      </c>
      <c r="M41" s="550"/>
      <c r="N41" s="536">
        <v>0</v>
      </c>
      <c r="O41" s="536"/>
      <c r="P41" s="536"/>
      <c r="Q41" s="536"/>
      <c r="R41" s="536">
        <v>0</v>
      </c>
      <c r="S41" s="536">
        <v>0</v>
      </c>
      <c r="T41" s="536">
        <v>0</v>
      </c>
      <c r="U41" s="550"/>
      <c r="V41" s="536">
        <v>0</v>
      </c>
      <c r="W41" s="536"/>
      <c r="X41" s="536"/>
      <c r="Y41" s="536"/>
      <c r="Z41" s="536">
        <v>0</v>
      </c>
      <c r="AA41" s="536">
        <v>0</v>
      </c>
      <c r="AB41" s="536">
        <v>0</v>
      </c>
      <c r="AC41" s="550"/>
      <c r="AD41" s="536">
        <v>0</v>
      </c>
      <c r="AE41" s="536"/>
      <c r="AF41" s="536"/>
      <c r="AG41" s="536"/>
      <c r="AH41" s="536"/>
      <c r="AI41" s="536"/>
      <c r="AJ41" s="536"/>
      <c r="AK41" s="550"/>
      <c r="AL41" s="536">
        <v>0</v>
      </c>
      <c r="AM41" s="536"/>
      <c r="AN41" s="536"/>
      <c r="AO41" s="536"/>
      <c r="AP41" s="536">
        <v>0</v>
      </c>
      <c r="AQ41" s="536">
        <v>0</v>
      </c>
      <c r="AR41" s="536">
        <v>0</v>
      </c>
      <c r="AS41" s="550"/>
      <c r="AT41" s="536">
        <v>0</v>
      </c>
      <c r="AU41" s="536"/>
      <c r="AV41" s="536"/>
      <c r="AW41" s="536"/>
      <c r="AX41" s="536">
        <v>0</v>
      </c>
      <c r="AY41" s="536">
        <v>0</v>
      </c>
      <c r="AZ41" s="536">
        <v>0</v>
      </c>
      <c r="BA41" s="550"/>
      <c r="BB41" s="536">
        <v>0</v>
      </c>
      <c r="BC41" s="536"/>
      <c r="BD41" s="536"/>
      <c r="BE41" s="536"/>
      <c r="BF41" s="536">
        <v>0</v>
      </c>
      <c r="BG41" s="536">
        <v>0</v>
      </c>
      <c r="BH41" s="536">
        <v>0</v>
      </c>
      <c r="BI41" s="550"/>
      <c r="BJ41" s="536">
        <v>0</v>
      </c>
      <c r="BK41" s="536"/>
      <c r="BL41" s="536"/>
      <c r="BM41" s="536"/>
      <c r="BN41" s="536">
        <v>0</v>
      </c>
      <c r="BO41" s="536">
        <v>0</v>
      </c>
      <c r="BP41" s="536">
        <v>0</v>
      </c>
      <c r="BQ41" s="550"/>
      <c r="BR41" s="536">
        <v>0</v>
      </c>
      <c r="BS41" s="536"/>
      <c r="BT41" s="536"/>
      <c r="BU41" s="536"/>
      <c r="BV41" s="536">
        <v>0</v>
      </c>
      <c r="BW41" s="536">
        <v>0</v>
      </c>
      <c r="BX41" s="536">
        <v>0</v>
      </c>
      <c r="BY41" s="550"/>
      <c r="BZ41" s="536">
        <v>0</v>
      </c>
      <c r="CA41" s="536"/>
      <c r="CB41" s="536"/>
      <c r="CC41" s="536"/>
      <c r="CD41" s="536">
        <v>0</v>
      </c>
      <c r="CE41" s="536">
        <v>0</v>
      </c>
      <c r="CF41" s="536">
        <v>0</v>
      </c>
      <c r="CG41" s="550"/>
      <c r="CH41" s="536">
        <v>0</v>
      </c>
      <c r="CI41" s="536"/>
      <c r="CJ41" s="536"/>
      <c r="CK41" s="536"/>
      <c r="CL41" s="536">
        <v>0</v>
      </c>
      <c r="CM41" s="536">
        <v>0</v>
      </c>
      <c r="CN41" s="536">
        <v>0</v>
      </c>
      <c r="CO41" s="550"/>
      <c r="CP41" s="536">
        <v>0</v>
      </c>
      <c r="CQ41" s="536"/>
      <c r="CR41" s="536"/>
      <c r="CS41" s="536"/>
      <c r="CT41" s="536">
        <v>0</v>
      </c>
      <c r="CU41" s="536">
        <v>0</v>
      </c>
      <c r="CV41" s="536">
        <v>0</v>
      </c>
      <c r="CW41" s="550"/>
      <c r="CX41" s="536">
        <v>0</v>
      </c>
      <c r="CY41" s="536"/>
      <c r="CZ41" s="536"/>
      <c r="DA41" s="536"/>
      <c r="DB41" s="536">
        <v>0</v>
      </c>
      <c r="DC41" s="536">
        <v>0</v>
      </c>
      <c r="DD41" s="536">
        <v>0</v>
      </c>
      <c r="DE41" s="550"/>
      <c r="DF41" s="536">
        <v>0</v>
      </c>
      <c r="DG41" s="536"/>
      <c r="DH41" s="536"/>
      <c r="DI41" s="536"/>
      <c r="DJ41" s="536">
        <v>0</v>
      </c>
      <c r="DK41" s="536">
        <v>0</v>
      </c>
      <c r="DL41" s="536">
        <v>0</v>
      </c>
      <c r="DM41" s="550"/>
      <c r="DN41" s="536">
        <v>0</v>
      </c>
      <c r="DO41" s="536"/>
      <c r="DP41" s="536"/>
      <c r="DQ41" s="536"/>
      <c r="DR41" s="536">
        <v>0</v>
      </c>
      <c r="DS41" s="536">
        <v>0</v>
      </c>
      <c r="DT41" s="536">
        <v>0</v>
      </c>
      <c r="DU41" s="550"/>
      <c r="DV41" s="536">
        <v>0</v>
      </c>
      <c r="DW41" s="536"/>
      <c r="DX41" s="536"/>
      <c r="DY41" s="536"/>
      <c r="DZ41" s="536">
        <v>0</v>
      </c>
      <c r="EA41" s="536">
        <v>0</v>
      </c>
      <c r="EB41" s="536">
        <v>0</v>
      </c>
      <c r="EC41" s="550"/>
      <c r="ED41" s="536">
        <v>0</v>
      </c>
      <c r="EE41" s="536"/>
      <c r="EF41" s="536"/>
      <c r="EG41" s="536"/>
      <c r="EH41" s="536">
        <v>0</v>
      </c>
      <c r="EI41" s="536">
        <v>0</v>
      </c>
      <c r="EJ41" s="536">
        <v>0</v>
      </c>
      <c r="EK41" s="536"/>
      <c r="EL41" s="536">
        <v>0</v>
      </c>
      <c r="EM41" s="536"/>
      <c r="EN41" s="536"/>
      <c r="EO41" s="536"/>
      <c r="EP41" s="536">
        <v>0</v>
      </c>
      <c r="EQ41" s="536">
        <v>0</v>
      </c>
      <c r="ER41" s="536">
        <v>0</v>
      </c>
      <c r="ES41" s="536"/>
      <c r="ET41" s="536">
        <v>0</v>
      </c>
      <c r="EU41" s="536"/>
      <c r="EV41" s="536"/>
      <c r="EW41" s="536"/>
      <c r="EX41" s="536">
        <v>0</v>
      </c>
      <c r="EY41" s="536">
        <v>0</v>
      </c>
      <c r="EZ41" s="536">
        <v>0</v>
      </c>
      <c r="FA41" s="536"/>
      <c r="FB41" s="536">
        <v>0</v>
      </c>
      <c r="FC41" s="536"/>
      <c r="FD41" s="536"/>
      <c r="FE41" s="536"/>
      <c r="FF41" s="536">
        <v>0</v>
      </c>
      <c r="FG41" s="536">
        <v>0</v>
      </c>
      <c r="FH41" s="536">
        <v>0</v>
      </c>
      <c r="FI41" s="550">
        <v>0</v>
      </c>
      <c r="FJ41" s="536">
        <v>0</v>
      </c>
      <c r="FK41" s="536">
        <v>0</v>
      </c>
      <c r="FL41" s="536"/>
      <c r="FM41" s="536"/>
      <c r="FN41" s="560">
        <v>0</v>
      </c>
      <c r="FO41" s="567">
        <v>0</v>
      </c>
      <c r="FP41" s="567">
        <v>0</v>
      </c>
      <c r="FQ41" s="563"/>
      <c r="FR41" s="556">
        <v>0</v>
      </c>
      <c r="FS41" s="536"/>
      <c r="FT41" s="556"/>
      <c r="FU41" s="556"/>
      <c r="FV41" s="536"/>
      <c r="FW41" s="536"/>
      <c r="FX41" s="536"/>
      <c r="FY41" s="550"/>
      <c r="FZ41" s="536">
        <v>0</v>
      </c>
      <c r="GA41" s="536"/>
      <c r="GB41" s="536"/>
      <c r="GC41" s="536"/>
      <c r="GD41" s="536">
        <v>0</v>
      </c>
      <c r="GE41" s="536">
        <v>0</v>
      </c>
      <c r="GF41" s="536">
        <v>0</v>
      </c>
      <c r="GG41" s="550"/>
      <c r="GH41" s="536">
        <v>0</v>
      </c>
      <c r="GI41" s="536"/>
      <c r="GJ41" s="536"/>
      <c r="GK41" s="536"/>
      <c r="GL41" s="536">
        <v>0</v>
      </c>
      <c r="GM41" s="536">
        <v>0</v>
      </c>
      <c r="GN41" s="536">
        <v>0</v>
      </c>
      <c r="GO41" s="550"/>
      <c r="GP41" s="536">
        <v>0</v>
      </c>
      <c r="GQ41" s="536"/>
      <c r="GR41" s="536"/>
      <c r="GS41" s="536"/>
      <c r="GT41" s="536">
        <v>0</v>
      </c>
      <c r="GU41" s="536">
        <v>0</v>
      </c>
      <c r="GV41">
        <v>0</v>
      </c>
      <c r="GW41">
        <v>0</v>
      </c>
      <c r="GX41">
        <v>0</v>
      </c>
      <c r="GY41" s="536">
        <v>0</v>
      </c>
      <c r="GZ41" s="536"/>
      <c r="HA41" s="536"/>
    </row>
    <row r="42" spans="1:211" ht="1.5" hidden="1" customHeight="1" x14ac:dyDescent="0.25">
      <c r="A42" s="32" t="s">
        <v>340</v>
      </c>
      <c r="B42" s="536">
        <v>0</v>
      </c>
      <c r="C42" s="536">
        <v>0</v>
      </c>
      <c r="D42" s="536">
        <v>0</v>
      </c>
      <c r="E42" s="550"/>
      <c r="F42" s="536">
        <v>0</v>
      </c>
      <c r="G42" s="536"/>
      <c r="H42" s="536"/>
      <c r="I42" s="536"/>
      <c r="J42" s="536">
        <v>0</v>
      </c>
      <c r="K42" s="536">
        <v>0</v>
      </c>
      <c r="L42" s="536">
        <v>0</v>
      </c>
      <c r="M42" s="550"/>
      <c r="N42" s="536">
        <v>0</v>
      </c>
      <c r="O42" s="536"/>
      <c r="P42" s="536"/>
      <c r="Q42" s="536"/>
      <c r="R42" s="536">
        <v>0</v>
      </c>
      <c r="S42" s="536">
        <v>0</v>
      </c>
      <c r="T42" s="536">
        <v>0</v>
      </c>
      <c r="U42" s="550"/>
      <c r="V42" s="536">
        <v>0</v>
      </c>
      <c r="W42" s="536"/>
      <c r="X42" s="536"/>
      <c r="Y42" s="536"/>
      <c r="Z42" s="536">
        <v>0</v>
      </c>
      <c r="AA42" s="536">
        <v>0</v>
      </c>
      <c r="AB42" s="536">
        <v>0</v>
      </c>
      <c r="AC42" s="550"/>
      <c r="AD42" s="536">
        <v>0</v>
      </c>
      <c r="AE42" s="536"/>
      <c r="AF42" s="536"/>
      <c r="AG42" s="536"/>
      <c r="AH42" s="536"/>
      <c r="AI42" s="536"/>
      <c r="AJ42" s="536"/>
      <c r="AK42" s="550"/>
      <c r="AL42" s="536">
        <v>0</v>
      </c>
      <c r="AM42" s="536"/>
      <c r="AN42" s="536"/>
      <c r="AO42" s="536"/>
      <c r="AP42" s="536">
        <v>0</v>
      </c>
      <c r="AQ42" s="536">
        <v>0</v>
      </c>
      <c r="AR42" s="536">
        <v>0</v>
      </c>
      <c r="AS42" s="550"/>
      <c r="AT42" s="536">
        <v>0</v>
      </c>
      <c r="AU42" s="536"/>
      <c r="AV42" s="536"/>
      <c r="AW42" s="536"/>
      <c r="AX42" s="536">
        <v>0</v>
      </c>
      <c r="AY42" s="536">
        <v>0</v>
      </c>
      <c r="AZ42" s="536">
        <v>0</v>
      </c>
      <c r="BA42" s="550"/>
      <c r="BB42" s="536">
        <v>0</v>
      </c>
      <c r="BC42" s="536"/>
      <c r="BD42" s="536"/>
      <c r="BE42" s="536"/>
      <c r="BF42" s="536">
        <v>0</v>
      </c>
      <c r="BG42" s="536">
        <v>0</v>
      </c>
      <c r="BH42" s="536">
        <v>0</v>
      </c>
      <c r="BI42" s="550"/>
      <c r="BJ42" s="536">
        <v>0</v>
      </c>
      <c r="BK42" s="536"/>
      <c r="BL42" s="536"/>
      <c r="BM42" s="536"/>
      <c r="BN42" s="536">
        <v>0</v>
      </c>
      <c r="BO42" s="536">
        <v>0</v>
      </c>
      <c r="BP42" s="536">
        <v>0</v>
      </c>
      <c r="BQ42" s="550"/>
      <c r="BR42" s="536">
        <v>0</v>
      </c>
      <c r="BS42" s="536"/>
      <c r="BT42" s="536"/>
      <c r="BU42" s="536"/>
      <c r="BV42" s="536">
        <v>0</v>
      </c>
      <c r="BW42" s="536">
        <v>0</v>
      </c>
      <c r="BX42" s="536">
        <v>0</v>
      </c>
      <c r="BY42" s="550"/>
      <c r="BZ42" s="536">
        <v>0</v>
      </c>
      <c r="CA42" s="536"/>
      <c r="CB42" s="536"/>
      <c r="CC42" s="536"/>
      <c r="CD42" s="536">
        <v>0</v>
      </c>
      <c r="CE42" s="536">
        <v>0</v>
      </c>
      <c r="CF42" s="536">
        <v>0</v>
      </c>
      <c r="CG42" s="550"/>
      <c r="CH42" s="536">
        <v>0</v>
      </c>
      <c r="CI42" s="536"/>
      <c r="CJ42" s="536"/>
      <c r="CK42" s="536"/>
      <c r="CL42" s="536">
        <v>0</v>
      </c>
      <c r="CM42" s="536">
        <v>0</v>
      </c>
      <c r="CN42" s="536">
        <v>0</v>
      </c>
      <c r="CO42" s="550"/>
      <c r="CP42" s="536">
        <v>0</v>
      </c>
      <c r="CQ42" s="536"/>
      <c r="CR42" s="536"/>
      <c r="CS42" s="536"/>
      <c r="CT42" s="536">
        <v>0</v>
      </c>
      <c r="CU42" s="536">
        <v>0</v>
      </c>
      <c r="CV42" s="536">
        <v>0</v>
      </c>
      <c r="CW42" s="550"/>
      <c r="CX42" s="536">
        <v>0</v>
      </c>
      <c r="CY42" s="536"/>
      <c r="CZ42" s="536"/>
      <c r="DA42" s="536"/>
      <c r="DB42" s="536">
        <v>0</v>
      </c>
      <c r="DC42" s="536">
        <v>0</v>
      </c>
      <c r="DD42" s="536">
        <v>0</v>
      </c>
      <c r="DE42" s="550"/>
      <c r="DF42" s="536">
        <v>0</v>
      </c>
      <c r="DG42" s="536"/>
      <c r="DH42" s="536"/>
      <c r="DI42" s="536"/>
      <c r="DJ42" s="536">
        <v>0</v>
      </c>
      <c r="DK42" s="536">
        <v>0</v>
      </c>
      <c r="DL42" s="536">
        <v>0</v>
      </c>
      <c r="DM42" s="550"/>
      <c r="DN42" s="536">
        <v>0</v>
      </c>
      <c r="DO42" s="536"/>
      <c r="DP42" s="536"/>
      <c r="DQ42" s="536"/>
      <c r="DR42" s="536">
        <v>0</v>
      </c>
      <c r="DS42" s="536">
        <v>0</v>
      </c>
      <c r="DT42" s="536">
        <v>0</v>
      </c>
      <c r="DU42" s="550"/>
      <c r="DV42" s="536">
        <v>0</v>
      </c>
      <c r="DW42" s="536"/>
      <c r="DX42" s="536"/>
      <c r="DY42" s="536"/>
      <c r="DZ42" s="536">
        <v>0</v>
      </c>
      <c r="EA42" s="536">
        <v>0</v>
      </c>
      <c r="EB42" s="536">
        <v>0</v>
      </c>
      <c r="EC42" s="550"/>
      <c r="ED42" s="536">
        <v>0</v>
      </c>
      <c r="EE42" s="536"/>
      <c r="EF42" s="536"/>
      <c r="EG42" s="536"/>
      <c r="EH42" s="536">
        <v>0</v>
      </c>
      <c r="EI42" s="536">
        <v>0</v>
      </c>
      <c r="EJ42" s="536">
        <v>0</v>
      </c>
      <c r="EK42" s="536"/>
      <c r="EL42" s="536">
        <v>0</v>
      </c>
      <c r="EM42" s="536"/>
      <c r="EN42" s="536"/>
      <c r="EO42" s="536"/>
      <c r="EP42" s="536">
        <v>0</v>
      </c>
      <c r="EQ42" s="536">
        <v>0</v>
      </c>
      <c r="ER42" s="536">
        <v>0</v>
      </c>
      <c r="ES42" s="536"/>
      <c r="ET42" s="536">
        <v>0</v>
      </c>
      <c r="EU42" s="536"/>
      <c r="EV42" s="536"/>
      <c r="EW42" s="536"/>
      <c r="EX42" s="536">
        <v>0</v>
      </c>
      <c r="EY42" s="536">
        <v>0</v>
      </c>
      <c r="EZ42" s="536">
        <v>0</v>
      </c>
      <c r="FA42" s="536"/>
      <c r="FB42" s="536">
        <v>0</v>
      </c>
      <c r="FC42" s="536"/>
      <c r="FD42" s="536"/>
      <c r="FE42" s="536"/>
      <c r="FF42" s="536">
        <v>0</v>
      </c>
      <c r="FG42" s="536">
        <v>0</v>
      </c>
      <c r="FH42" s="536">
        <v>0</v>
      </c>
      <c r="FI42" s="550">
        <v>0</v>
      </c>
      <c r="FJ42" s="536">
        <v>0</v>
      </c>
      <c r="FK42" s="536">
        <v>0</v>
      </c>
      <c r="FL42" s="536"/>
      <c r="FM42" s="536"/>
      <c r="FN42" s="560">
        <v>0</v>
      </c>
      <c r="FO42" s="567">
        <v>0</v>
      </c>
      <c r="FP42" s="567">
        <v>0</v>
      </c>
      <c r="FQ42" s="563"/>
      <c r="FR42" s="556">
        <v>0</v>
      </c>
      <c r="FS42" s="536"/>
      <c r="FT42" s="556"/>
      <c r="FU42" s="556"/>
      <c r="FV42" s="536"/>
      <c r="FW42" s="536"/>
      <c r="FX42" s="536"/>
      <c r="FY42" s="550"/>
      <c r="FZ42" s="536">
        <v>0</v>
      </c>
      <c r="GA42" s="536"/>
      <c r="GB42" s="536"/>
      <c r="GC42" s="536"/>
      <c r="GD42" s="536">
        <v>0</v>
      </c>
      <c r="GE42" s="536">
        <v>0</v>
      </c>
      <c r="GF42" s="536">
        <v>0</v>
      </c>
      <c r="GG42" s="550"/>
      <c r="GH42" s="536">
        <v>0</v>
      </c>
      <c r="GI42" s="536"/>
      <c r="GJ42" s="536"/>
      <c r="GK42" s="536"/>
      <c r="GL42" s="536">
        <v>0</v>
      </c>
      <c r="GM42" s="536">
        <v>0</v>
      </c>
      <c r="GN42" s="536">
        <v>0</v>
      </c>
      <c r="GO42" s="550"/>
      <c r="GP42" s="536">
        <v>0</v>
      </c>
      <c r="GQ42" s="536"/>
      <c r="GR42" s="536"/>
      <c r="GS42" s="536"/>
      <c r="GT42" s="536">
        <v>0</v>
      </c>
      <c r="GU42" s="536">
        <v>0</v>
      </c>
      <c r="GV42">
        <v>0</v>
      </c>
      <c r="GW42">
        <v>0</v>
      </c>
      <c r="GX42">
        <v>0</v>
      </c>
      <c r="GY42" s="536">
        <v>0</v>
      </c>
      <c r="GZ42" s="536"/>
      <c r="HA42" s="536"/>
    </row>
    <row r="43" spans="1:211" ht="1.5" hidden="1" customHeight="1" x14ac:dyDescent="0.25">
      <c r="A43" s="32" t="s">
        <v>341</v>
      </c>
      <c r="B43" s="536">
        <v>0</v>
      </c>
      <c r="C43" s="536">
        <v>0</v>
      </c>
      <c r="D43" s="536">
        <v>0</v>
      </c>
      <c r="E43" s="550"/>
      <c r="F43" s="536">
        <v>0</v>
      </c>
      <c r="G43" s="536"/>
      <c r="H43" s="536"/>
      <c r="I43" s="536"/>
      <c r="J43" s="536">
        <v>0</v>
      </c>
      <c r="K43" s="536">
        <v>0</v>
      </c>
      <c r="L43" s="536">
        <v>0</v>
      </c>
      <c r="M43" s="550"/>
      <c r="N43" s="536">
        <v>0</v>
      </c>
      <c r="O43" s="536"/>
      <c r="P43" s="536"/>
      <c r="Q43" s="536"/>
      <c r="R43" s="536">
        <v>0</v>
      </c>
      <c r="S43" s="536">
        <v>0</v>
      </c>
      <c r="T43" s="536">
        <v>0</v>
      </c>
      <c r="U43" s="550"/>
      <c r="V43" s="536">
        <v>0</v>
      </c>
      <c r="W43" s="536"/>
      <c r="X43" s="536"/>
      <c r="Y43" s="536"/>
      <c r="Z43" s="536">
        <v>0</v>
      </c>
      <c r="AA43" s="536">
        <v>0</v>
      </c>
      <c r="AB43" s="536">
        <v>0</v>
      </c>
      <c r="AC43" s="550"/>
      <c r="AD43" s="536">
        <v>0</v>
      </c>
      <c r="AE43" s="536"/>
      <c r="AF43" s="536"/>
      <c r="AG43" s="536"/>
      <c r="AH43" s="536"/>
      <c r="AI43" s="536"/>
      <c r="AJ43" s="536"/>
      <c r="AK43" s="550"/>
      <c r="AL43" s="536">
        <v>0</v>
      </c>
      <c r="AM43" s="536"/>
      <c r="AN43" s="536"/>
      <c r="AO43" s="536"/>
      <c r="AP43" s="536">
        <v>0</v>
      </c>
      <c r="AQ43" s="536">
        <v>0</v>
      </c>
      <c r="AR43" s="536">
        <v>0</v>
      </c>
      <c r="AS43" s="550"/>
      <c r="AT43" s="536">
        <v>0</v>
      </c>
      <c r="AU43" s="536"/>
      <c r="AV43" s="536"/>
      <c r="AW43" s="536"/>
      <c r="AX43" s="536">
        <v>0</v>
      </c>
      <c r="AY43" s="536">
        <v>0</v>
      </c>
      <c r="AZ43" s="536">
        <v>0</v>
      </c>
      <c r="BA43" s="550"/>
      <c r="BB43" s="536">
        <v>0</v>
      </c>
      <c r="BC43" s="536"/>
      <c r="BD43" s="536"/>
      <c r="BE43" s="536"/>
      <c r="BF43" s="536">
        <v>0</v>
      </c>
      <c r="BG43" s="536">
        <v>0</v>
      </c>
      <c r="BH43" s="536">
        <v>0</v>
      </c>
      <c r="BI43" s="550"/>
      <c r="BJ43" s="536">
        <v>0</v>
      </c>
      <c r="BK43" s="536"/>
      <c r="BL43" s="536"/>
      <c r="BM43" s="536"/>
      <c r="BN43" s="536">
        <v>0</v>
      </c>
      <c r="BO43" s="536">
        <v>0</v>
      </c>
      <c r="BP43" s="536">
        <v>0</v>
      </c>
      <c r="BQ43" s="550"/>
      <c r="BR43" s="536">
        <v>0</v>
      </c>
      <c r="BS43" s="536"/>
      <c r="BT43" s="536"/>
      <c r="BU43" s="536"/>
      <c r="BV43" s="536">
        <v>0</v>
      </c>
      <c r="BW43" s="536">
        <v>0</v>
      </c>
      <c r="BX43" s="536">
        <v>0</v>
      </c>
      <c r="BY43" s="550"/>
      <c r="BZ43" s="536">
        <v>0</v>
      </c>
      <c r="CA43" s="536"/>
      <c r="CB43" s="536"/>
      <c r="CC43" s="536"/>
      <c r="CD43" s="536">
        <v>0</v>
      </c>
      <c r="CE43" s="536">
        <v>0</v>
      </c>
      <c r="CF43" s="536">
        <v>0</v>
      </c>
      <c r="CG43" s="550"/>
      <c r="CH43" s="536">
        <v>0</v>
      </c>
      <c r="CI43" s="536"/>
      <c r="CJ43" s="536"/>
      <c r="CK43" s="536"/>
      <c r="CL43" s="536">
        <v>0</v>
      </c>
      <c r="CM43" s="536">
        <v>0</v>
      </c>
      <c r="CN43" s="536">
        <v>0</v>
      </c>
      <c r="CO43" s="550"/>
      <c r="CP43" s="536">
        <v>0</v>
      </c>
      <c r="CQ43" s="536"/>
      <c r="CR43" s="536"/>
      <c r="CS43" s="536"/>
      <c r="CT43" s="536">
        <v>0</v>
      </c>
      <c r="CU43" s="536">
        <v>0</v>
      </c>
      <c r="CV43" s="536">
        <v>0</v>
      </c>
      <c r="CW43" s="550"/>
      <c r="CX43" s="536">
        <v>0</v>
      </c>
      <c r="CY43" s="536"/>
      <c r="CZ43" s="536"/>
      <c r="DA43" s="536"/>
      <c r="DB43" s="536">
        <v>0</v>
      </c>
      <c r="DC43" s="536">
        <v>0</v>
      </c>
      <c r="DD43" s="536">
        <v>0</v>
      </c>
      <c r="DE43" s="550"/>
      <c r="DF43" s="536">
        <v>0</v>
      </c>
      <c r="DG43" s="536"/>
      <c r="DH43" s="536"/>
      <c r="DI43" s="536"/>
      <c r="DJ43" s="536">
        <v>0</v>
      </c>
      <c r="DK43" s="536">
        <v>0</v>
      </c>
      <c r="DL43" s="536">
        <v>0</v>
      </c>
      <c r="DM43" s="550"/>
      <c r="DN43" s="536">
        <v>0</v>
      </c>
      <c r="DO43" s="536"/>
      <c r="DP43" s="536"/>
      <c r="DQ43" s="536"/>
      <c r="DR43" s="536">
        <v>0</v>
      </c>
      <c r="DS43" s="536">
        <v>0</v>
      </c>
      <c r="DT43" s="536">
        <v>0</v>
      </c>
      <c r="DU43" s="550"/>
      <c r="DV43" s="536">
        <v>0</v>
      </c>
      <c r="DW43" s="536"/>
      <c r="DX43" s="536"/>
      <c r="DY43" s="536"/>
      <c r="DZ43" s="536">
        <v>0</v>
      </c>
      <c r="EA43" s="536">
        <v>0</v>
      </c>
      <c r="EB43" s="536">
        <v>0</v>
      </c>
      <c r="EC43" s="550"/>
      <c r="ED43" s="536">
        <v>0</v>
      </c>
      <c r="EE43" s="536"/>
      <c r="EF43" s="536"/>
      <c r="EG43" s="536"/>
      <c r="EH43" s="536">
        <v>0</v>
      </c>
      <c r="EI43" s="536">
        <v>0</v>
      </c>
      <c r="EJ43" s="536">
        <v>0</v>
      </c>
      <c r="EK43" s="536"/>
      <c r="EL43" s="536">
        <v>0</v>
      </c>
      <c r="EM43" s="536"/>
      <c r="EN43" s="536"/>
      <c r="EO43" s="536"/>
      <c r="EP43" s="536">
        <v>0</v>
      </c>
      <c r="EQ43" s="536">
        <v>0</v>
      </c>
      <c r="ER43" s="536">
        <v>0</v>
      </c>
      <c r="ES43" s="536"/>
      <c r="ET43" s="536">
        <v>0</v>
      </c>
      <c r="EU43" s="536"/>
      <c r="EV43" s="536"/>
      <c r="EW43" s="536"/>
      <c r="EX43" s="536">
        <v>0</v>
      </c>
      <c r="EY43" s="536">
        <v>0</v>
      </c>
      <c r="EZ43" s="536">
        <v>0</v>
      </c>
      <c r="FA43" s="536"/>
      <c r="FB43" s="536">
        <v>0</v>
      </c>
      <c r="FC43" s="536"/>
      <c r="FD43" s="536"/>
      <c r="FE43" s="536"/>
      <c r="FF43" s="536">
        <v>0</v>
      </c>
      <c r="FG43" s="536">
        <v>0</v>
      </c>
      <c r="FH43" s="536">
        <v>0</v>
      </c>
      <c r="FI43" s="550">
        <v>0</v>
      </c>
      <c r="FJ43" s="536">
        <v>0</v>
      </c>
      <c r="FK43" s="536">
        <v>0</v>
      </c>
      <c r="FL43" s="536"/>
      <c r="FM43" s="536"/>
      <c r="FN43" s="560">
        <v>0</v>
      </c>
      <c r="FO43" s="567">
        <v>0</v>
      </c>
      <c r="FP43" s="567">
        <v>0</v>
      </c>
      <c r="FQ43" s="563"/>
      <c r="FR43" s="556">
        <v>0</v>
      </c>
      <c r="FS43" s="536"/>
      <c r="FT43" s="556"/>
      <c r="FU43" s="556"/>
      <c r="FV43" s="536"/>
      <c r="FW43" s="536"/>
      <c r="FX43" s="536"/>
      <c r="FY43" s="550"/>
      <c r="FZ43" s="536">
        <v>0</v>
      </c>
      <c r="GA43" s="536"/>
      <c r="GB43" s="536"/>
      <c r="GC43" s="536"/>
      <c r="GD43" s="536">
        <v>0</v>
      </c>
      <c r="GE43" s="536">
        <v>0</v>
      </c>
      <c r="GF43" s="536">
        <v>0</v>
      </c>
      <c r="GG43" s="550"/>
      <c r="GH43" s="536">
        <v>0</v>
      </c>
      <c r="GI43" s="536"/>
      <c r="GJ43" s="536"/>
      <c r="GK43" s="536"/>
      <c r="GL43" s="536">
        <v>0</v>
      </c>
      <c r="GM43" s="536">
        <v>0</v>
      </c>
      <c r="GN43" s="536">
        <v>0</v>
      </c>
      <c r="GO43" s="550"/>
      <c r="GP43" s="536">
        <v>0</v>
      </c>
      <c r="GQ43" s="536"/>
      <c r="GR43" s="536"/>
      <c r="GS43" s="536"/>
      <c r="GT43" s="536">
        <v>0</v>
      </c>
      <c r="GU43" s="536">
        <v>0</v>
      </c>
      <c r="GV43">
        <v>0</v>
      </c>
      <c r="GW43">
        <v>0</v>
      </c>
      <c r="GX43">
        <v>0</v>
      </c>
      <c r="GY43" s="536">
        <v>0</v>
      </c>
      <c r="GZ43" s="536"/>
      <c r="HA43" s="536"/>
    </row>
    <row r="44" spans="1:211" ht="1.5" hidden="1" customHeight="1" x14ac:dyDescent="0.25">
      <c r="A44" s="32" t="s">
        <v>342</v>
      </c>
      <c r="B44" s="536">
        <v>0</v>
      </c>
      <c r="C44" s="536">
        <v>0</v>
      </c>
      <c r="D44" s="536">
        <v>0</v>
      </c>
      <c r="E44" s="550"/>
      <c r="F44" s="536">
        <v>0</v>
      </c>
      <c r="G44" s="536"/>
      <c r="H44" s="536"/>
      <c r="I44" s="536"/>
      <c r="J44" s="536">
        <v>0</v>
      </c>
      <c r="K44" s="536">
        <v>0</v>
      </c>
      <c r="L44" s="536">
        <v>0</v>
      </c>
      <c r="M44" s="550"/>
      <c r="N44" s="536">
        <v>0</v>
      </c>
      <c r="O44" s="536"/>
      <c r="P44" s="536"/>
      <c r="Q44" s="536"/>
      <c r="R44" s="536">
        <v>0</v>
      </c>
      <c r="S44" s="536">
        <v>0</v>
      </c>
      <c r="T44" s="536">
        <v>0</v>
      </c>
      <c r="U44" s="550"/>
      <c r="V44" s="536">
        <v>0</v>
      </c>
      <c r="W44" s="536"/>
      <c r="X44" s="536"/>
      <c r="Y44" s="536"/>
      <c r="Z44" s="536">
        <v>0</v>
      </c>
      <c r="AA44" s="536">
        <v>0</v>
      </c>
      <c r="AB44" s="536">
        <v>0</v>
      </c>
      <c r="AC44" s="550"/>
      <c r="AD44" s="536">
        <v>0</v>
      </c>
      <c r="AE44" s="536"/>
      <c r="AF44" s="536"/>
      <c r="AG44" s="536"/>
      <c r="AH44" s="536"/>
      <c r="AI44" s="536"/>
      <c r="AJ44" s="536"/>
      <c r="AK44" s="550"/>
      <c r="AL44" s="536">
        <v>0</v>
      </c>
      <c r="AM44" s="536"/>
      <c r="AN44" s="536"/>
      <c r="AO44" s="536"/>
      <c r="AP44" s="536">
        <v>0</v>
      </c>
      <c r="AQ44" s="536">
        <v>0</v>
      </c>
      <c r="AR44" s="536">
        <v>0</v>
      </c>
      <c r="AS44" s="550"/>
      <c r="AT44" s="536">
        <v>0</v>
      </c>
      <c r="AU44" s="536"/>
      <c r="AV44" s="536"/>
      <c r="AW44" s="536"/>
      <c r="AX44" s="536">
        <v>0</v>
      </c>
      <c r="AY44" s="536">
        <v>0</v>
      </c>
      <c r="AZ44" s="536">
        <v>0</v>
      </c>
      <c r="BA44" s="550"/>
      <c r="BB44" s="536">
        <v>0</v>
      </c>
      <c r="BC44" s="536"/>
      <c r="BD44" s="536"/>
      <c r="BE44" s="536"/>
      <c r="BF44" s="536">
        <v>0</v>
      </c>
      <c r="BG44" s="536">
        <v>0</v>
      </c>
      <c r="BH44" s="536">
        <v>0</v>
      </c>
      <c r="BI44" s="550"/>
      <c r="BJ44" s="536">
        <v>0</v>
      </c>
      <c r="BK44" s="536"/>
      <c r="BL44" s="536"/>
      <c r="BM44" s="536"/>
      <c r="BN44" s="536">
        <v>0</v>
      </c>
      <c r="BO44" s="536">
        <v>0</v>
      </c>
      <c r="BP44" s="536">
        <v>0</v>
      </c>
      <c r="BQ44" s="550"/>
      <c r="BR44" s="536">
        <v>0</v>
      </c>
      <c r="BS44" s="536"/>
      <c r="BT44" s="536"/>
      <c r="BU44" s="536"/>
      <c r="BV44" s="536">
        <v>0</v>
      </c>
      <c r="BW44" s="536">
        <v>0</v>
      </c>
      <c r="BX44" s="536">
        <v>0</v>
      </c>
      <c r="BY44" s="550"/>
      <c r="BZ44" s="536">
        <v>0</v>
      </c>
      <c r="CA44" s="536"/>
      <c r="CB44" s="536"/>
      <c r="CC44" s="536"/>
      <c r="CD44" s="536">
        <v>0</v>
      </c>
      <c r="CE44" s="536">
        <v>0</v>
      </c>
      <c r="CF44" s="536">
        <v>0</v>
      </c>
      <c r="CG44" s="550"/>
      <c r="CH44" s="536">
        <v>0</v>
      </c>
      <c r="CI44" s="536"/>
      <c r="CJ44" s="536"/>
      <c r="CK44" s="536"/>
      <c r="CL44" s="536">
        <v>0</v>
      </c>
      <c r="CM44" s="536">
        <v>0</v>
      </c>
      <c r="CN44" s="536">
        <v>0</v>
      </c>
      <c r="CO44" s="550"/>
      <c r="CP44" s="536">
        <v>0</v>
      </c>
      <c r="CQ44" s="536"/>
      <c r="CR44" s="536"/>
      <c r="CS44" s="536"/>
      <c r="CT44" s="536">
        <v>0</v>
      </c>
      <c r="CU44" s="536">
        <v>0</v>
      </c>
      <c r="CV44" s="536">
        <v>0</v>
      </c>
      <c r="CW44" s="550"/>
      <c r="CX44" s="536">
        <v>0</v>
      </c>
      <c r="CY44" s="536"/>
      <c r="CZ44" s="536"/>
      <c r="DA44" s="536"/>
      <c r="DB44" s="536">
        <v>0</v>
      </c>
      <c r="DC44" s="536">
        <v>0</v>
      </c>
      <c r="DD44" s="536">
        <v>0</v>
      </c>
      <c r="DE44" s="550"/>
      <c r="DF44" s="536">
        <v>0</v>
      </c>
      <c r="DG44" s="536"/>
      <c r="DH44" s="536"/>
      <c r="DI44" s="536"/>
      <c r="DJ44" s="536">
        <v>0</v>
      </c>
      <c r="DK44" s="536">
        <v>0</v>
      </c>
      <c r="DL44" s="536">
        <v>0</v>
      </c>
      <c r="DM44" s="550"/>
      <c r="DN44" s="536">
        <v>0</v>
      </c>
      <c r="DO44" s="536"/>
      <c r="DP44" s="536"/>
      <c r="DQ44" s="536"/>
      <c r="DR44" s="536">
        <v>0</v>
      </c>
      <c r="DS44" s="536">
        <v>0</v>
      </c>
      <c r="DT44" s="536">
        <v>0</v>
      </c>
      <c r="DU44" s="550"/>
      <c r="DV44" s="536">
        <v>0</v>
      </c>
      <c r="DW44" s="536"/>
      <c r="DX44" s="536"/>
      <c r="DY44" s="536"/>
      <c r="DZ44" s="536">
        <v>0</v>
      </c>
      <c r="EA44" s="536">
        <v>0</v>
      </c>
      <c r="EB44" s="536">
        <v>0</v>
      </c>
      <c r="EC44" s="550"/>
      <c r="ED44" s="536">
        <v>0</v>
      </c>
      <c r="EE44" s="536"/>
      <c r="EF44" s="536"/>
      <c r="EG44" s="536"/>
      <c r="EH44" s="536">
        <v>0</v>
      </c>
      <c r="EI44" s="536">
        <v>0</v>
      </c>
      <c r="EJ44" s="536">
        <v>0</v>
      </c>
      <c r="EK44" s="536"/>
      <c r="EL44" s="536">
        <v>0</v>
      </c>
      <c r="EM44" s="536"/>
      <c r="EN44" s="536"/>
      <c r="EO44" s="536"/>
      <c r="EP44" s="536">
        <v>0</v>
      </c>
      <c r="EQ44" s="536">
        <v>0</v>
      </c>
      <c r="ER44" s="536">
        <v>0</v>
      </c>
      <c r="ES44" s="536"/>
      <c r="ET44" s="536">
        <v>0</v>
      </c>
      <c r="EU44" s="536"/>
      <c r="EV44" s="536"/>
      <c r="EW44" s="536"/>
      <c r="EX44" s="536">
        <v>0</v>
      </c>
      <c r="EY44" s="536">
        <v>0</v>
      </c>
      <c r="EZ44" s="536">
        <v>0</v>
      </c>
      <c r="FA44" s="536"/>
      <c r="FB44" s="536">
        <v>0</v>
      </c>
      <c r="FC44" s="536"/>
      <c r="FD44" s="536"/>
      <c r="FE44" s="536"/>
      <c r="FF44" s="536">
        <v>0</v>
      </c>
      <c r="FG44" s="536">
        <v>0</v>
      </c>
      <c r="FH44" s="536">
        <v>0</v>
      </c>
      <c r="FI44" s="550">
        <v>0</v>
      </c>
      <c r="FJ44" s="536">
        <v>0</v>
      </c>
      <c r="FK44" s="536">
        <v>0</v>
      </c>
      <c r="FL44" s="536"/>
      <c r="FM44" s="536"/>
      <c r="FN44" s="560">
        <v>0</v>
      </c>
      <c r="FO44" s="567">
        <v>0</v>
      </c>
      <c r="FP44" s="567">
        <v>0</v>
      </c>
      <c r="FQ44" s="563"/>
      <c r="FR44" s="556">
        <v>0</v>
      </c>
      <c r="FS44" s="536"/>
      <c r="FT44" s="556"/>
      <c r="FU44" s="556"/>
      <c r="FV44" s="536"/>
      <c r="FW44" s="536"/>
      <c r="FX44" s="536"/>
      <c r="FY44" s="550"/>
      <c r="FZ44" s="536">
        <v>0</v>
      </c>
      <c r="GA44" s="536"/>
      <c r="GB44" s="536"/>
      <c r="GC44" s="536"/>
      <c r="GD44" s="536">
        <v>0</v>
      </c>
      <c r="GE44" s="536">
        <v>0</v>
      </c>
      <c r="GF44" s="536">
        <v>0</v>
      </c>
      <c r="GG44" s="550"/>
      <c r="GH44" s="536">
        <v>0</v>
      </c>
      <c r="GI44" s="536"/>
      <c r="GJ44" s="536"/>
      <c r="GK44" s="536"/>
      <c r="GL44" s="536">
        <v>0</v>
      </c>
      <c r="GM44" s="536">
        <v>0</v>
      </c>
      <c r="GN44" s="536">
        <v>0</v>
      </c>
      <c r="GO44" s="550"/>
      <c r="GP44" s="536">
        <v>0</v>
      </c>
      <c r="GQ44" s="536"/>
      <c r="GR44" s="536"/>
      <c r="GS44" s="536"/>
      <c r="GT44" s="536">
        <v>0</v>
      </c>
      <c r="GU44" s="536">
        <v>0</v>
      </c>
      <c r="GV44">
        <v>0</v>
      </c>
      <c r="GW44">
        <v>0</v>
      </c>
      <c r="GX44">
        <v>0</v>
      </c>
      <c r="GY44" s="536">
        <v>0</v>
      </c>
      <c r="GZ44" s="536"/>
      <c r="HA44" s="536"/>
    </row>
    <row r="45" spans="1:211" ht="14.25" customHeight="1" x14ac:dyDescent="0.25">
      <c r="A45" s="32" t="s">
        <v>606</v>
      </c>
      <c r="B45" s="536"/>
      <c r="C45" s="536"/>
      <c r="D45" s="536"/>
      <c r="E45" s="550"/>
      <c r="F45" s="536">
        <v>0</v>
      </c>
      <c r="G45" s="536"/>
      <c r="H45" s="536"/>
      <c r="I45" s="536"/>
      <c r="J45" s="536"/>
      <c r="K45" s="536"/>
      <c r="L45" s="536"/>
      <c r="M45" s="550"/>
      <c r="N45" s="536">
        <v>0</v>
      </c>
      <c r="O45" s="536"/>
      <c r="P45" s="536"/>
      <c r="Q45" s="536"/>
      <c r="R45" s="536"/>
      <c r="S45" s="536"/>
      <c r="T45" s="536"/>
      <c r="U45" s="550"/>
      <c r="V45" s="536">
        <v>0</v>
      </c>
      <c r="W45" s="536"/>
      <c r="X45" s="536"/>
      <c r="Y45" s="536"/>
      <c r="Z45" s="536"/>
      <c r="AA45" s="536"/>
      <c r="AB45" s="536"/>
      <c r="AC45" s="550"/>
      <c r="AD45" s="536">
        <v>0</v>
      </c>
      <c r="AE45" s="536"/>
      <c r="AF45" s="536"/>
      <c r="AG45" s="536"/>
      <c r="AH45" s="536"/>
      <c r="AI45" s="536"/>
      <c r="AJ45" s="536"/>
      <c r="AK45" s="550"/>
      <c r="AL45" s="536">
        <v>0</v>
      </c>
      <c r="AM45" s="536"/>
      <c r="AN45" s="536"/>
      <c r="AO45" s="536"/>
      <c r="AP45" s="536"/>
      <c r="AQ45" s="536"/>
      <c r="AR45" s="536"/>
      <c r="AS45" s="550"/>
      <c r="AT45" s="536">
        <v>0</v>
      </c>
      <c r="AU45" s="536"/>
      <c r="AV45" s="536"/>
      <c r="AW45" s="536"/>
      <c r="AX45" s="536"/>
      <c r="AY45" s="536"/>
      <c r="AZ45" s="536"/>
      <c r="BA45" s="550"/>
      <c r="BB45" s="536">
        <v>0</v>
      </c>
      <c r="BC45" s="536"/>
      <c r="BD45" s="536"/>
      <c r="BE45" s="536"/>
      <c r="BF45" s="536"/>
      <c r="BG45" s="536"/>
      <c r="BH45" s="536"/>
      <c r="BI45" s="550"/>
      <c r="BJ45" s="536">
        <v>0</v>
      </c>
      <c r="BK45" s="536"/>
      <c r="BL45" s="536"/>
      <c r="BM45" s="536"/>
      <c r="BN45" s="536">
        <v>0</v>
      </c>
      <c r="BO45" s="536">
        <v>0</v>
      </c>
      <c r="BP45" s="536">
        <v>0</v>
      </c>
      <c r="BQ45" s="550"/>
      <c r="BR45" s="536">
        <v>0</v>
      </c>
      <c r="BS45" s="536"/>
      <c r="BT45" s="536"/>
      <c r="BU45" s="536"/>
      <c r="BV45" s="536"/>
      <c r="BW45" s="536"/>
      <c r="BX45" s="536"/>
      <c r="BY45" s="550"/>
      <c r="BZ45" s="536">
        <v>0</v>
      </c>
      <c r="CA45" s="536"/>
      <c r="CB45" s="536"/>
      <c r="CC45" s="536"/>
      <c r="CD45" s="536">
        <v>0</v>
      </c>
      <c r="CE45" s="536">
        <v>0</v>
      </c>
      <c r="CF45" s="536">
        <v>0</v>
      </c>
      <c r="CG45" s="550"/>
      <c r="CH45" s="536">
        <v>0</v>
      </c>
      <c r="CI45" s="536"/>
      <c r="CJ45" s="536"/>
      <c r="CK45" s="536"/>
      <c r="CL45" s="536"/>
      <c r="CM45" s="536"/>
      <c r="CN45" s="536"/>
      <c r="CO45" s="550"/>
      <c r="CP45" s="536">
        <v>0</v>
      </c>
      <c r="CQ45" s="536"/>
      <c r="CR45" s="536"/>
      <c r="CS45" s="536"/>
      <c r="CT45" s="536"/>
      <c r="CU45" s="536"/>
      <c r="CV45" s="536"/>
      <c r="CW45" s="550"/>
      <c r="CX45" s="536">
        <v>0</v>
      </c>
      <c r="CY45" s="536"/>
      <c r="CZ45" s="536"/>
      <c r="DA45" s="536"/>
      <c r="DB45" s="536">
        <v>0</v>
      </c>
      <c r="DC45" s="536">
        <v>0</v>
      </c>
      <c r="DD45" s="536">
        <v>0</v>
      </c>
      <c r="DE45" s="550"/>
      <c r="DF45" s="536">
        <v>0</v>
      </c>
      <c r="DG45" s="536"/>
      <c r="DH45" s="536"/>
      <c r="DI45" s="536"/>
      <c r="DJ45" s="536"/>
      <c r="DK45" s="536"/>
      <c r="DL45" s="536"/>
      <c r="DM45" s="550"/>
      <c r="DN45" s="536">
        <v>0</v>
      </c>
      <c r="DO45" s="536"/>
      <c r="DP45" s="536"/>
      <c r="DQ45" s="536"/>
      <c r="DR45" s="536"/>
      <c r="DS45" s="536"/>
      <c r="DT45" s="536"/>
      <c r="DU45" s="550"/>
      <c r="DV45" s="536">
        <v>0</v>
      </c>
      <c r="DW45" s="536"/>
      <c r="DX45" s="536"/>
      <c r="DY45" s="536"/>
      <c r="DZ45" s="536"/>
      <c r="EA45" s="536"/>
      <c r="EB45" s="536"/>
      <c r="EC45" s="550"/>
      <c r="ED45" s="536">
        <v>0</v>
      </c>
      <c r="EE45" s="536"/>
      <c r="EF45" s="536"/>
      <c r="EG45" s="536"/>
      <c r="EH45" s="536">
        <v>0</v>
      </c>
      <c r="EI45" s="536">
        <v>0</v>
      </c>
      <c r="EJ45" s="536">
        <v>0</v>
      </c>
      <c r="EK45" s="536"/>
      <c r="EL45" s="536">
        <v>0</v>
      </c>
      <c r="EM45" s="536"/>
      <c r="EN45" s="536"/>
      <c r="EO45" s="536"/>
      <c r="EP45" s="536">
        <v>0</v>
      </c>
      <c r="EQ45" s="536">
        <v>0</v>
      </c>
      <c r="ER45" s="536">
        <v>0</v>
      </c>
      <c r="ES45" s="536"/>
      <c r="ET45" s="536">
        <v>0</v>
      </c>
      <c r="EU45" s="536"/>
      <c r="EV45" s="536"/>
      <c r="EW45" s="536"/>
      <c r="EX45" s="536">
        <v>0</v>
      </c>
      <c r="EY45" s="536">
        <v>0</v>
      </c>
      <c r="EZ45" s="536">
        <v>0</v>
      </c>
      <c r="FA45" s="536"/>
      <c r="FB45" s="536">
        <v>0</v>
      </c>
      <c r="FC45" s="536"/>
      <c r="FD45" s="536"/>
      <c r="FE45" s="536"/>
      <c r="FF45" s="536">
        <v>0</v>
      </c>
      <c r="FG45" s="536">
        <v>0</v>
      </c>
      <c r="FH45" s="536">
        <v>0</v>
      </c>
      <c r="FI45" s="550">
        <v>0</v>
      </c>
      <c r="FJ45" s="536">
        <v>0</v>
      </c>
      <c r="FK45" s="536">
        <v>0</v>
      </c>
      <c r="FL45" s="536"/>
      <c r="FM45" s="536"/>
      <c r="FN45" s="560">
        <v>0</v>
      </c>
      <c r="FO45" s="562">
        <v>0</v>
      </c>
      <c r="FP45" s="562">
        <v>0</v>
      </c>
      <c r="FQ45" s="563"/>
      <c r="FR45" s="556">
        <v>0</v>
      </c>
      <c r="FS45" s="536"/>
      <c r="FT45" s="556"/>
      <c r="FU45" s="556"/>
      <c r="FV45" s="536"/>
      <c r="FW45" s="536"/>
      <c r="FX45" s="536"/>
      <c r="FY45" s="550"/>
      <c r="FZ45" s="536">
        <v>0</v>
      </c>
      <c r="GA45" s="536"/>
      <c r="GB45" s="536"/>
      <c r="GC45" s="536"/>
      <c r="GD45" s="536"/>
      <c r="GE45" s="536"/>
      <c r="GF45" s="536"/>
      <c r="GG45" s="550"/>
      <c r="GH45" s="536">
        <v>0</v>
      </c>
      <c r="GI45" s="536"/>
      <c r="GJ45" s="536"/>
      <c r="GK45" s="536"/>
      <c r="GL45" s="536"/>
      <c r="GM45" s="536"/>
      <c r="GN45" s="536"/>
      <c r="GO45" s="550"/>
      <c r="GP45" s="536">
        <v>0</v>
      </c>
      <c r="GQ45" s="536"/>
      <c r="GR45" s="536"/>
      <c r="GS45" s="536">
        <v>0</v>
      </c>
      <c r="GT45" s="536">
        <v>0</v>
      </c>
      <c r="GU45" s="536">
        <v>0</v>
      </c>
      <c r="GV45">
        <v>0</v>
      </c>
      <c r="GW45" s="609">
        <v>0</v>
      </c>
      <c r="GX45">
        <v>0</v>
      </c>
      <c r="GY45" s="536">
        <v>0</v>
      </c>
      <c r="GZ45" s="536"/>
      <c r="HA45" s="536">
        <v>0</v>
      </c>
    </row>
    <row r="46" spans="1:211" ht="14.25" customHeight="1" x14ac:dyDescent="0.25">
      <c r="A46" s="32" t="s">
        <v>533</v>
      </c>
      <c r="B46" s="536"/>
      <c r="C46" s="536"/>
      <c r="D46" s="536"/>
      <c r="E46" s="550"/>
      <c r="F46" s="536">
        <v>0</v>
      </c>
      <c r="G46" s="536"/>
      <c r="H46" s="536"/>
      <c r="I46" s="536">
        <v>0</v>
      </c>
      <c r="J46" s="536"/>
      <c r="K46" s="536"/>
      <c r="L46" s="536"/>
      <c r="M46" s="550"/>
      <c r="N46" s="536">
        <v>0</v>
      </c>
      <c r="O46" s="536"/>
      <c r="P46" s="536"/>
      <c r="Q46" s="536">
        <v>0</v>
      </c>
      <c r="R46" s="536"/>
      <c r="S46" s="536"/>
      <c r="T46" s="536"/>
      <c r="U46" s="550"/>
      <c r="V46" s="536">
        <v>0</v>
      </c>
      <c r="W46" s="536"/>
      <c r="X46" s="536"/>
      <c r="Y46" s="536">
        <v>0</v>
      </c>
      <c r="Z46" s="536"/>
      <c r="AA46" s="536"/>
      <c r="AB46" s="536"/>
      <c r="AC46" s="550"/>
      <c r="AD46" s="536">
        <v>0</v>
      </c>
      <c r="AE46" s="536"/>
      <c r="AF46" s="536"/>
      <c r="AG46" s="536">
        <v>0</v>
      </c>
      <c r="AH46" s="536"/>
      <c r="AI46" s="536"/>
      <c r="AJ46" s="536"/>
      <c r="AK46" s="550"/>
      <c r="AL46" s="536">
        <v>0</v>
      </c>
      <c r="AM46" s="536"/>
      <c r="AN46" s="536"/>
      <c r="AO46" s="536">
        <v>0</v>
      </c>
      <c r="AP46" s="536"/>
      <c r="AQ46" s="536"/>
      <c r="AR46" s="536"/>
      <c r="AS46" s="550"/>
      <c r="AT46" s="536">
        <v>0</v>
      </c>
      <c r="AU46" s="536"/>
      <c r="AV46" s="536"/>
      <c r="AW46" s="536">
        <v>0</v>
      </c>
      <c r="AX46" s="536"/>
      <c r="AY46" s="536"/>
      <c r="AZ46" s="536"/>
      <c r="BA46" s="550"/>
      <c r="BB46" s="536">
        <v>0</v>
      </c>
      <c r="BC46" s="536"/>
      <c r="BD46" s="536"/>
      <c r="BE46" s="536">
        <v>0</v>
      </c>
      <c r="BF46" s="536"/>
      <c r="BG46" s="536"/>
      <c r="BH46" s="536"/>
      <c r="BI46" s="550"/>
      <c r="BJ46" s="536">
        <v>0</v>
      </c>
      <c r="BK46" s="536"/>
      <c r="BL46" s="536"/>
      <c r="BM46" s="536">
        <v>0</v>
      </c>
      <c r="BN46" s="536"/>
      <c r="BO46" s="536"/>
      <c r="BP46" s="536"/>
      <c r="BQ46" s="550"/>
      <c r="BR46" s="536">
        <v>0</v>
      </c>
      <c r="BS46" s="536"/>
      <c r="BT46" s="536"/>
      <c r="BU46" s="536">
        <v>0</v>
      </c>
      <c r="BV46" s="536"/>
      <c r="BW46" s="536"/>
      <c r="BX46" s="536"/>
      <c r="BY46" s="550"/>
      <c r="BZ46" s="536">
        <v>0</v>
      </c>
      <c r="CA46" s="536"/>
      <c r="CB46" s="536"/>
      <c r="CC46" s="536">
        <v>0</v>
      </c>
      <c r="CD46" s="536"/>
      <c r="CE46" s="536"/>
      <c r="CF46" s="536"/>
      <c r="CG46" s="550"/>
      <c r="CH46" s="536">
        <v>0</v>
      </c>
      <c r="CI46" s="536"/>
      <c r="CJ46" s="536"/>
      <c r="CK46" s="536">
        <v>0</v>
      </c>
      <c r="CL46" s="536"/>
      <c r="CM46" s="536"/>
      <c r="CN46" s="536"/>
      <c r="CO46" s="550"/>
      <c r="CP46" s="536">
        <v>0</v>
      </c>
      <c r="CQ46" s="536"/>
      <c r="CR46" s="536"/>
      <c r="CS46" s="536">
        <v>0</v>
      </c>
      <c r="CT46" s="536"/>
      <c r="CU46" s="536"/>
      <c r="CV46" s="536"/>
      <c r="CW46" s="550"/>
      <c r="CX46" s="536">
        <v>0</v>
      </c>
      <c r="CY46" s="536"/>
      <c r="CZ46" s="536"/>
      <c r="DA46" s="536">
        <v>0</v>
      </c>
      <c r="DB46" s="536"/>
      <c r="DC46" s="536"/>
      <c r="DD46" s="536"/>
      <c r="DE46" s="550"/>
      <c r="DF46" s="536">
        <v>0</v>
      </c>
      <c r="DG46" s="536"/>
      <c r="DH46" s="536"/>
      <c r="DI46" s="536">
        <v>0</v>
      </c>
      <c r="DJ46" s="536"/>
      <c r="DK46" s="536"/>
      <c r="DL46" s="536"/>
      <c r="DM46" s="550"/>
      <c r="DN46" s="536">
        <v>0</v>
      </c>
      <c r="DO46" s="536"/>
      <c r="DP46" s="536"/>
      <c r="DQ46" s="536">
        <v>0</v>
      </c>
      <c r="DR46" s="536"/>
      <c r="DS46" s="536"/>
      <c r="DT46" s="536"/>
      <c r="DU46" s="550"/>
      <c r="DV46" s="536">
        <v>0</v>
      </c>
      <c r="DW46" s="536"/>
      <c r="DX46" s="536"/>
      <c r="DY46" s="536">
        <v>0</v>
      </c>
      <c r="DZ46" s="536"/>
      <c r="EA46" s="536"/>
      <c r="EB46" s="536"/>
      <c r="EC46" s="550"/>
      <c r="ED46" s="536">
        <v>0</v>
      </c>
      <c r="EE46" s="536"/>
      <c r="EF46" s="536"/>
      <c r="EG46" s="536">
        <v>0</v>
      </c>
      <c r="EH46" s="536"/>
      <c r="EI46" s="536"/>
      <c r="EJ46" s="536"/>
      <c r="EK46" s="536"/>
      <c r="EL46" s="536">
        <v>0</v>
      </c>
      <c r="EM46" s="536"/>
      <c r="EN46" s="536"/>
      <c r="EO46" s="536">
        <v>0</v>
      </c>
      <c r="EP46" s="536"/>
      <c r="EQ46" s="536"/>
      <c r="ER46" s="536"/>
      <c r="ES46" s="536"/>
      <c r="ET46" s="536">
        <v>0</v>
      </c>
      <c r="EU46" s="536"/>
      <c r="EV46" s="536"/>
      <c r="EW46" s="536">
        <v>0</v>
      </c>
      <c r="EX46" s="536"/>
      <c r="EY46" s="536"/>
      <c r="EZ46" s="536"/>
      <c r="FA46" s="536"/>
      <c r="FB46" s="536">
        <v>0</v>
      </c>
      <c r="FC46" s="536"/>
      <c r="FD46" s="536"/>
      <c r="FE46" s="536">
        <v>0</v>
      </c>
      <c r="FF46" s="536">
        <v>0</v>
      </c>
      <c r="FG46" s="536">
        <v>0</v>
      </c>
      <c r="FH46" s="536">
        <v>0</v>
      </c>
      <c r="FI46" s="550">
        <v>0</v>
      </c>
      <c r="FJ46" s="536">
        <v>0</v>
      </c>
      <c r="FK46" s="536">
        <v>0</v>
      </c>
      <c r="FL46" s="536"/>
      <c r="FM46" s="536">
        <v>0</v>
      </c>
      <c r="FN46" s="560"/>
      <c r="FO46" s="562"/>
      <c r="FP46" s="562"/>
      <c r="FQ46" s="563"/>
      <c r="FR46" s="556">
        <v>0</v>
      </c>
      <c r="FS46" s="536"/>
      <c r="FT46" s="556"/>
      <c r="FU46" s="552">
        <v>0</v>
      </c>
      <c r="FV46" s="536"/>
      <c r="FW46" s="536"/>
      <c r="FX46" s="536"/>
      <c r="FY46" s="550"/>
      <c r="FZ46" s="536">
        <v>0</v>
      </c>
      <c r="GA46" s="536"/>
      <c r="GB46" s="536"/>
      <c r="GC46" s="536">
        <v>0</v>
      </c>
      <c r="GD46" s="536"/>
      <c r="GE46" s="536"/>
      <c r="GF46" s="536"/>
      <c r="GG46" s="550"/>
      <c r="GH46" s="536">
        <v>0</v>
      </c>
      <c r="GI46" s="536"/>
      <c r="GJ46" s="536"/>
      <c r="GK46" s="536">
        <v>0</v>
      </c>
      <c r="GL46" s="536"/>
      <c r="GM46" s="536"/>
      <c r="GN46" s="536"/>
      <c r="GO46" s="550"/>
      <c r="GP46" s="536">
        <v>0</v>
      </c>
      <c r="GQ46" s="536"/>
      <c r="GR46" s="536"/>
      <c r="GS46" s="536">
        <v>0</v>
      </c>
      <c r="GT46" s="536">
        <v>0</v>
      </c>
      <c r="GU46" s="536">
        <v>0</v>
      </c>
      <c r="GV46">
        <v>0</v>
      </c>
      <c r="GW46" s="609">
        <v>0</v>
      </c>
      <c r="GX46">
        <v>0</v>
      </c>
      <c r="GY46" s="536">
        <v>0</v>
      </c>
      <c r="GZ46" s="536"/>
      <c r="HA46" s="536">
        <v>0</v>
      </c>
    </row>
    <row r="47" spans="1:211" ht="15" customHeight="1" x14ac:dyDescent="0.25">
      <c r="A47" s="32" t="s">
        <v>534</v>
      </c>
      <c r="B47" s="536"/>
      <c r="C47" s="536"/>
      <c r="D47" s="536"/>
      <c r="E47" s="550"/>
      <c r="F47" s="536">
        <v>0</v>
      </c>
      <c r="G47" s="536"/>
      <c r="H47" s="536"/>
      <c r="I47" s="536">
        <v>0</v>
      </c>
      <c r="J47" s="536"/>
      <c r="K47" s="536"/>
      <c r="L47" s="536"/>
      <c r="M47" s="550"/>
      <c r="N47" s="536">
        <v>0</v>
      </c>
      <c r="O47" s="536"/>
      <c r="P47" s="536"/>
      <c r="Q47" s="536">
        <v>0</v>
      </c>
      <c r="R47" s="536"/>
      <c r="S47" s="536"/>
      <c r="T47" s="536"/>
      <c r="U47" s="550"/>
      <c r="V47" s="536">
        <v>0</v>
      </c>
      <c r="W47" s="536"/>
      <c r="X47" s="536"/>
      <c r="Y47" s="536">
        <v>0</v>
      </c>
      <c r="Z47" s="536"/>
      <c r="AA47" s="536"/>
      <c r="AB47" s="536"/>
      <c r="AC47" s="550"/>
      <c r="AD47" s="536">
        <v>0</v>
      </c>
      <c r="AE47" s="536"/>
      <c r="AF47" s="536"/>
      <c r="AG47" s="536">
        <v>0</v>
      </c>
      <c r="AH47" s="536"/>
      <c r="AI47" s="536"/>
      <c r="AJ47" s="536"/>
      <c r="AK47" s="550"/>
      <c r="AL47" s="536">
        <v>0</v>
      </c>
      <c r="AM47" s="536"/>
      <c r="AN47" s="536"/>
      <c r="AO47" s="536">
        <v>0</v>
      </c>
      <c r="AP47" s="536"/>
      <c r="AQ47" s="536"/>
      <c r="AR47" s="536"/>
      <c r="AS47" s="550"/>
      <c r="AT47" s="536">
        <v>0</v>
      </c>
      <c r="AU47" s="536"/>
      <c r="AV47" s="536"/>
      <c r="AW47" s="536">
        <v>0</v>
      </c>
      <c r="AX47" s="536"/>
      <c r="AY47" s="536"/>
      <c r="AZ47" s="536"/>
      <c r="BA47" s="550"/>
      <c r="BB47" s="536">
        <v>0</v>
      </c>
      <c r="BC47" s="536"/>
      <c r="BD47" s="536"/>
      <c r="BE47" s="536">
        <v>0</v>
      </c>
      <c r="BF47" s="536"/>
      <c r="BG47" s="536"/>
      <c r="BH47" s="536"/>
      <c r="BI47" s="550"/>
      <c r="BJ47" s="536">
        <v>0</v>
      </c>
      <c r="BK47" s="536"/>
      <c r="BL47" s="536"/>
      <c r="BM47" s="536">
        <v>0</v>
      </c>
      <c r="BN47" s="536"/>
      <c r="BO47" s="536"/>
      <c r="BP47" s="536"/>
      <c r="BQ47" s="550"/>
      <c r="BR47" s="536">
        <v>0</v>
      </c>
      <c r="BS47" s="536"/>
      <c r="BT47" s="536"/>
      <c r="BU47" s="536">
        <v>0</v>
      </c>
      <c r="BV47" s="536"/>
      <c r="BW47" s="536"/>
      <c r="BX47" s="536"/>
      <c r="BY47" s="550"/>
      <c r="BZ47" s="536">
        <v>0</v>
      </c>
      <c r="CA47" s="536"/>
      <c r="CB47" s="536"/>
      <c r="CC47" s="536">
        <v>0</v>
      </c>
      <c r="CD47" s="536"/>
      <c r="CE47" s="536"/>
      <c r="CF47" s="536"/>
      <c r="CG47" s="550"/>
      <c r="CH47" s="536">
        <v>0</v>
      </c>
      <c r="CI47" s="536"/>
      <c r="CJ47" s="536"/>
      <c r="CK47" s="536">
        <v>0</v>
      </c>
      <c r="CL47" s="536"/>
      <c r="CM47" s="536"/>
      <c r="CN47" s="536"/>
      <c r="CO47" s="550"/>
      <c r="CP47" s="536">
        <v>0</v>
      </c>
      <c r="CQ47" s="536"/>
      <c r="CR47" s="536"/>
      <c r="CS47" s="536">
        <v>0</v>
      </c>
      <c r="CT47" s="536"/>
      <c r="CU47" s="536"/>
      <c r="CV47" s="536"/>
      <c r="CW47" s="550"/>
      <c r="CX47" s="536">
        <v>0</v>
      </c>
      <c r="CY47" s="536"/>
      <c r="CZ47" s="536"/>
      <c r="DA47" s="536">
        <v>0</v>
      </c>
      <c r="DB47" s="536"/>
      <c r="DC47" s="536"/>
      <c r="DD47" s="536"/>
      <c r="DE47" s="550"/>
      <c r="DF47" s="536">
        <v>0</v>
      </c>
      <c r="DG47" s="536"/>
      <c r="DH47" s="536"/>
      <c r="DI47" s="536">
        <v>0</v>
      </c>
      <c r="DJ47" s="536"/>
      <c r="DK47" s="536"/>
      <c r="DL47" s="536"/>
      <c r="DM47" s="550"/>
      <c r="DN47" s="536">
        <v>0</v>
      </c>
      <c r="DO47" s="536"/>
      <c r="DP47" s="536"/>
      <c r="DQ47" s="536">
        <v>0</v>
      </c>
      <c r="DR47" s="536"/>
      <c r="DS47" s="536"/>
      <c r="DT47" s="536"/>
      <c r="DU47" s="550"/>
      <c r="DV47" s="536">
        <v>0</v>
      </c>
      <c r="DW47" s="536"/>
      <c r="DX47" s="536"/>
      <c r="DY47" s="536">
        <v>0</v>
      </c>
      <c r="DZ47" s="536"/>
      <c r="EA47" s="536"/>
      <c r="EB47" s="536"/>
      <c r="EC47" s="550"/>
      <c r="ED47" s="536">
        <v>0</v>
      </c>
      <c r="EE47" s="536"/>
      <c r="EF47" s="536"/>
      <c r="EG47" s="536">
        <v>0</v>
      </c>
      <c r="EH47" s="536"/>
      <c r="EI47" s="536"/>
      <c r="EJ47" s="536"/>
      <c r="EK47" s="536"/>
      <c r="EL47" s="536">
        <v>0</v>
      </c>
      <c r="EM47" s="536"/>
      <c r="EN47" s="536"/>
      <c r="EO47" s="536">
        <v>0</v>
      </c>
      <c r="EP47" s="536"/>
      <c r="EQ47" s="536"/>
      <c r="ER47" s="536"/>
      <c r="ES47" s="536"/>
      <c r="ET47" s="536">
        <v>0</v>
      </c>
      <c r="EU47" s="536"/>
      <c r="EV47" s="536"/>
      <c r="EW47" s="536">
        <v>0</v>
      </c>
      <c r="EX47" s="536"/>
      <c r="EY47" s="536"/>
      <c r="EZ47" s="536"/>
      <c r="FA47" s="536"/>
      <c r="FB47" s="536">
        <v>0</v>
      </c>
      <c r="FC47" s="536"/>
      <c r="FD47" s="536"/>
      <c r="FE47" s="536">
        <v>0</v>
      </c>
      <c r="FF47" s="536">
        <v>0</v>
      </c>
      <c r="FG47" s="536">
        <v>0</v>
      </c>
      <c r="FH47" s="536">
        <v>0</v>
      </c>
      <c r="FI47" s="550">
        <v>0</v>
      </c>
      <c r="FJ47" s="536">
        <v>0</v>
      </c>
      <c r="FK47" s="536">
        <v>0</v>
      </c>
      <c r="FL47" s="536"/>
      <c r="FM47" s="536">
        <v>0</v>
      </c>
      <c r="FN47" s="560"/>
      <c r="FO47" s="562"/>
      <c r="FP47" s="562"/>
      <c r="FQ47" s="563"/>
      <c r="FR47" s="556">
        <v>0</v>
      </c>
      <c r="FS47" s="536"/>
      <c r="FT47" s="556"/>
      <c r="FU47" s="552">
        <v>0</v>
      </c>
      <c r="FV47" s="536"/>
      <c r="FW47" s="536"/>
      <c r="FX47" s="536"/>
      <c r="FY47" s="550"/>
      <c r="FZ47" s="536">
        <v>0</v>
      </c>
      <c r="GA47" s="536"/>
      <c r="GB47" s="536"/>
      <c r="GC47" s="536">
        <v>0</v>
      </c>
      <c r="GD47" s="536"/>
      <c r="GE47" s="536"/>
      <c r="GF47" s="536"/>
      <c r="GG47" s="550"/>
      <c r="GH47" s="536">
        <v>0</v>
      </c>
      <c r="GI47" s="536"/>
      <c r="GJ47" s="536"/>
      <c r="GK47" s="536">
        <v>0</v>
      </c>
      <c r="GL47" s="536"/>
      <c r="GM47" s="536"/>
      <c r="GN47" s="536"/>
      <c r="GO47" s="550"/>
      <c r="GP47" s="536">
        <v>0</v>
      </c>
      <c r="GQ47" s="536"/>
      <c r="GR47" s="536"/>
      <c r="GS47" s="536">
        <v>0</v>
      </c>
      <c r="GT47" s="536">
        <v>0</v>
      </c>
      <c r="GU47" s="536">
        <v>0</v>
      </c>
      <c r="GV47">
        <v>0</v>
      </c>
      <c r="GW47" s="609">
        <v>0</v>
      </c>
      <c r="GX47">
        <v>0</v>
      </c>
      <c r="GY47" s="536">
        <v>0</v>
      </c>
      <c r="GZ47" s="536"/>
      <c r="HA47" s="536">
        <v>0</v>
      </c>
    </row>
    <row r="48" spans="1:211" ht="15" customHeight="1" x14ac:dyDescent="0.25">
      <c r="A48" s="32" t="s">
        <v>535</v>
      </c>
      <c r="B48" s="536"/>
      <c r="C48" s="536"/>
      <c r="D48" s="536"/>
      <c r="E48" s="550"/>
      <c r="F48" s="536">
        <v>0</v>
      </c>
      <c r="G48" s="536"/>
      <c r="H48" s="536"/>
      <c r="I48" s="536">
        <v>0</v>
      </c>
      <c r="J48" s="536"/>
      <c r="K48" s="536"/>
      <c r="L48" s="536"/>
      <c r="M48" s="550"/>
      <c r="N48" s="536">
        <v>0</v>
      </c>
      <c r="O48" s="536"/>
      <c r="P48" s="536"/>
      <c r="Q48" s="536">
        <v>0</v>
      </c>
      <c r="R48" s="536"/>
      <c r="S48" s="536"/>
      <c r="T48" s="536"/>
      <c r="U48" s="550"/>
      <c r="V48" s="536">
        <v>0</v>
      </c>
      <c r="W48" s="536"/>
      <c r="X48" s="536"/>
      <c r="Y48" s="536">
        <v>0</v>
      </c>
      <c r="Z48" s="536"/>
      <c r="AA48" s="536"/>
      <c r="AB48" s="536"/>
      <c r="AC48" s="550"/>
      <c r="AD48" s="536">
        <v>0</v>
      </c>
      <c r="AE48" s="536"/>
      <c r="AF48" s="536"/>
      <c r="AG48" s="536">
        <v>0</v>
      </c>
      <c r="AH48" s="536"/>
      <c r="AI48" s="536"/>
      <c r="AJ48" s="536"/>
      <c r="AK48" s="550"/>
      <c r="AL48" s="536">
        <v>0</v>
      </c>
      <c r="AM48" s="536"/>
      <c r="AN48" s="536"/>
      <c r="AO48" s="536">
        <v>0</v>
      </c>
      <c r="AP48" s="536"/>
      <c r="AQ48" s="536"/>
      <c r="AR48" s="536"/>
      <c r="AS48" s="550"/>
      <c r="AT48" s="536">
        <v>0</v>
      </c>
      <c r="AU48" s="536"/>
      <c r="AV48" s="536"/>
      <c r="AW48" s="536">
        <v>0</v>
      </c>
      <c r="AX48" s="536"/>
      <c r="AY48" s="536"/>
      <c r="AZ48" s="536"/>
      <c r="BA48" s="550"/>
      <c r="BB48" s="536">
        <v>0</v>
      </c>
      <c r="BC48" s="536"/>
      <c r="BD48" s="536"/>
      <c r="BE48" s="536">
        <v>0</v>
      </c>
      <c r="BF48" s="536"/>
      <c r="BG48" s="536"/>
      <c r="BH48" s="536"/>
      <c r="BI48" s="550"/>
      <c r="BJ48" s="536">
        <v>0</v>
      </c>
      <c r="BK48" s="536"/>
      <c r="BL48" s="536"/>
      <c r="BM48" s="536">
        <v>0</v>
      </c>
      <c r="BN48" s="536"/>
      <c r="BO48" s="536"/>
      <c r="BP48" s="536"/>
      <c r="BQ48" s="550"/>
      <c r="BR48" s="536">
        <v>0</v>
      </c>
      <c r="BS48" s="536"/>
      <c r="BT48" s="536"/>
      <c r="BU48" s="536">
        <v>0</v>
      </c>
      <c r="BV48" s="536"/>
      <c r="BW48" s="536"/>
      <c r="BX48" s="536"/>
      <c r="BY48" s="550"/>
      <c r="BZ48" s="536">
        <v>0</v>
      </c>
      <c r="CA48" s="536"/>
      <c r="CB48" s="536"/>
      <c r="CC48" s="536">
        <v>0</v>
      </c>
      <c r="CD48" s="536"/>
      <c r="CE48" s="536"/>
      <c r="CF48" s="536"/>
      <c r="CG48" s="550"/>
      <c r="CH48" s="536">
        <v>0</v>
      </c>
      <c r="CI48" s="536"/>
      <c r="CJ48" s="536"/>
      <c r="CK48" s="536">
        <v>0</v>
      </c>
      <c r="CL48" s="536"/>
      <c r="CM48" s="536"/>
      <c r="CN48" s="536"/>
      <c r="CO48" s="550"/>
      <c r="CP48" s="536">
        <v>0</v>
      </c>
      <c r="CQ48" s="536"/>
      <c r="CR48" s="536"/>
      <c r="CS48" s="536">
        <v>0</v>
      </c>
      <c r="CT48" s="536"/>
      <c r="CU48" s="536"/>
      <c r="CV48" s="536"/>
      <c r="CW48" s="550"/>
      <c r="CX48" s="536">
        <v>0</v>
      </c>
      <c r="CY48" s="536"/>
      <c r="CZ48" s="536"/>
      <c r="DA48" s="536">
        <v>0</v>
      </c>
      <c r="DB48" s="536"/>
      <c r="DC48" s="536"/>
      <c r="DD48" s="536"/>
      <c r="DE48" s="550"/>
      <c r="DF48" s="536">
        <v>0</v>
      </c>
      <c r="DG48" s="536"/>
      <c r="DH48" s="536"/>
      <c r="DI48" s="536">
        <v>0</v>
      </c>
      <c r="DJ48" s="536"/>
      <c r="DK48" s="536"/>
      <c r="DL48" s="536"/>
      <c r="DM48" s="550"/>
      <c r="DN48" s="536">
        <v>0</v>
      </c>
      <c r="DO48" s="536"/>
      <c r="DP48" s="536"/>
      <c r="DQ48" s="536">
        <v>0</v>
      </c>
      <c r="DR48" s="536"/>
      <c r="DS48" s="536"/>
      <c r="DT48" s="536"/>
      <c r="DU48" s="550"/>
      <c r="DV48" s="536">
        <v>0</v>
      </c>
      <c r="DW48" s="536"/>
      <c r="DX48" s="536"/>
      <c r="DY48" s="536">
        <v>0</v>
      </c>
      <c r="DZ48" s="536"/>
      <c r="EA48" s="536"/>
      <c r="EB48" s="536"/>
      <c r="EC48" s="550"/>
      <c r="ED48" s="536">
        <v>0</v>
      </c>
      <c r="EE48" s="536"/>
      <c r="EF48" s="536"/>
      <c r="EG48" s="536">
        <v>0</v>
      </c>
      <c r="EH48" s="536"/>
      <c r="EI48" s="536"/>
      <c r="EJ48" s="536"/>
      <c r="EK48" s="536"/>
      <c r="EL48" s="536">
        <v>0</v>
      </c>
      <c r="EM48" s="536"/>
      <c r="EN48" s="536"/>
      <c r="EO48" s="536">
        <v>0</v>
      </c>
      <c r="EP48" s="536"/>
      <c r="EQ48" s="536"/>
      <c r="ER48" s="536"/>
      <c r="ES48" s="536"/>
      <c r="ET48" s="536">
        <v>0</v>
      </c>
      <c r="EU48" s="536"/>
      <c r="EV48" s="536"/>
      <c r="EW48" s="536">
        <v>0</v>
      </c>
      <c r="EX48" s="536"/>
      <c r="EY48" s="536"/>
      <c r="EZ48" s="536"/>
      <c r="FA48" s="536"/>
      <c r="FB48" s="536">
        <v>0</v>
      </c>
      <c r="FC48" s="536"/>
      <c r="FD48" s="536"/>
      <c r="FE48" s="536">
        <v>0</v>
      </c>
      <c r="FF48" s="536">
        <v>0</v>
      </c>
      <c r="FG48" s="536">
        <v>0</v>
      </c>
      <c r="FH48" s="536">
        <v>0</v>
      </c>
      <c r="FI48" s="550">
        <v>0</v>
      </c>
      <c r="FJ48" s="536">
        <v>0</v>
      </c>
      <c r="FK48" s="536">
        <v>0</v>
      </c>
      <c r="FL48" s="536"/>
      <c r="FM48" s="536">
        <v>0</v>
      </c>
      <c r="FN48" s="560"/>
      <c r="FO48" s="562"/>
      <c r="FP48" s="562"/>
      <c r="FQ48" s="563"/>
      <c r="FR48" s="556">
        <v>0</v>
      </c>
      <c r="FS48" s="536"/>
      <c r="FT48" s="556"/>
      <c r="FU48" s="552">
        <v>0</v>
      </c>
      <c r="FV48" s="536"/>
      <c r="FW48" s="536"/>
      <c r="FX48" s="536"/>
      <c r="FY48" s="550"/>
      <c r="FZ48" s="536">
        <v>0</v>
      </c>
      <c r="GA48" s="536"/>
      <c r="GB48" s="536"/>
      <c r="GC48" s="536">
        <v>0</v>
      </c>
      <c r="GD48" s="536"/>
      <c r="GE48" s="536"/>
      <c r="GF48" s="536"/>
      <c r="GG48" s="550"/>
      <c r="GH48" s="536">
        <v>0</v>
      </c>
      <c r="GI48" s="536"/>
      <c r="GJ48" s="536"/>
      <c r="GK48" s="536">
        <v>0</v>
      </c>
      <c r="GL48" s="536"/>
      <c r="GM48" s="536"/>
      <c r="GN48" s="536"/>
      <c r="GO48" s="550"/>
      <c r="GP48" s="536">
        <v>0</v>
      </c>
      <c r="GQ48" s="536"/>
      <c r="GR48" s="536"/>
      <c r="GS48" s="536">
        <v>0</v>
      </c>
      <c r="GT48" s="536">
        <v>0</v>
      </c>
      <c r="GU48" s="536">
        <v>0</v>
      </c>
      <c r="GV48">
        <v>0</v>
      </c>
      <c r="GW48" s="609">
        <v>0</v>
      </c>
      <c r="GX48">
        <v>0</v>
      </c>
      <c r="GY48" s="536">
        <v>0</v>
      </c>
      <c r="GZ48" s="536"/>
      <c r="HA48" s="536">
        <v>0</v>
      </c>
    </row>
    <row r="49" spans="1:211" ht="15" customHeight="1" x14ac:dyDescent="0.25">
      <c r="A49" s="32" t="s">
        <v>536</v>
      </c>
      <c r="B49" s="536"/>
      <c r="C49" s="536"/>
      <c r="D49" s="536"/>
      <c r="E49" s="550"/>
      <c r="F49" s="536">
        <v>0</v>
      </c>
      <c r="G49" s="536"/>
      <c r="H49" s="536"/>
      <c r="I49" s="536">
        <v>0</v>
      </c>
      <c r="J49" s="536"/>
      <c r="K49" s="536"/>
      <c r="L49" s="536"/>
      <c r="M49" s="550"/>
      <c r="N49" s="536">
        <v>0</v>
      </c>
      <c r="O49" s="536"/>
      <c r="P49" s="536"/>
      <c r="Q49" s="536">
        <v>0</v>
      </c>
      <c r="R49" s="536"/>
      <c r="S49" s="536"/>
      <c r="T49" s="536"/>
      <c r="U49" s="550"/>
      <c r="V49" s="536">
        <v>0</v>
      </c>
      <c r="W49" s="536"/>
      <c r="X49" s="536"/>
      <c r="Y49" s="536">
        <v>0</v>
      </c>
      <c r="Z49" s="536"/>
      <c r="AA49" s="536"/>
      <c r="AB49" s="536"/>
      <c r="AC49" s="550"/>
      <c r="AD49" s="536">
        <v>0</v>
      </c>
      <c r="AE49" s="536"/>
      <c r="AF49" s="536"/>
      <c r="AG49" s="536">
        <v>0</v>
      </c>
      <c r="AH49" s="536"/>
      <c r="AI49" s="536"/>
      <c r="AJ49" s="536"/>
      <c r="AK49" s="550"/>
      <c r="AL49" s="536">
        <v>0</v>
      </c>
      <c r="AM49" s="536"/>
      <c r="AN49" s="536"/>
      <c r="AO49" s="536">
        <v>0</v>
      </c>
      <c r="AP49" s="536"/>
      <c r="AQ49" s="536"/>
      <c r="AR49" s="536"/>
      <c r="AS49" s="550"/>
      <c r="AT49" s="536">
        <v>0</v>
      </c>
      <c r="AU49" s="536"/>
      <c r="AV49" s="536"/>
      <c r="AW49" s="536">
        <v>0</v>
      </c>
      <c r="AX49" s="536"/>
      <c r="AY49" s="536"/>
      <c r="AZ49" s="536"/>
      <c r="BA49" s="550"/>
      <c r="BB49" s="536">
        <v>0</v>
      </c>
      <c r="BC49" s="536"/>
      <c r="BD49" s="536"/>
      <c r="BE49" s="536">
        <v>0</v>
      </c>
      <c r="BF49" s="536"/>
      <c r="BG49" s="536"/>
      <c r="BH49" s="536"/>
      <c r="BI49" s="550"/>
      <c r="BJ49" s="536">
        <v>0</v>
      </c>
      <c r="BK49" s="536"/>
      <c r="BL49" s="536"/>
      <c r="BM49" s="536">
        <v>0</v>
      </c>
      <c r="BN49" s="536"/>
      <c r="BO49" s="536"/>
      <c r="BP49" s="536"/>
      <c r="BQ49" s="550"/>
      <c r="BR49" s="536">
        <v>0</v>
      </c>
      <c r="BS49" s="536"/>
      <c r="BT49" s="536"/>
      <c r="BU49" s="536">
        <v>0</v>
      </c>
      <c r="BV49" s="536"/>
      <c r="BW49" s="536"/>
      <c r="BX49" s="536"/>
      <c r="BY49" s="550"/>
      <c r="BZ49" s="536">
        <v>0</v>
      </c>
      <c r="CA49" s="536"/>
      <c r="CB49" s="536"/>
      <c r="CC49" s="536">
        <v>0</v>
      </c>
      <c r="CD49" s="536"/>
      <c r="CE49" s="536"/>
      <c r="CF49" s="536"/>
      <c r="CG49" s="550"/>
      <c r="CH49" s="536">
        <v>0</v>
      </c>
      <c r="CI49" s="536"/>
      <c r="CJ49" s="536"/>
      <c r="CK49" s="536">
        <v>0</v>
      </c>
      <c r="CL49" s="536"/>
      <c r="CM49" s="536"/>
      <c r="CN49" s="536"/>
      <c r="CO49" s="550"/>
      <c r="CP49" s="536">
        <v>0</v>
      </c>
      <c r="CQ49" s="536"/>
      <c r="CR49" s="536"/>
      <c r="CS49" s="536">
        <v>0</v>
      </c>
      <c r="CT49" s="536"/>
      <c r="CU49" s="536"/>
      <c r="CV49" s="536"/>
      <c r="CW49" s="550"/>
      <c r="CX49" s="536">
        <v>0</v>
      </c>
      <c r="CY49" s="536"/>
      <c r="CZ49" s="536"/>
      <c r="DA49" s="536">
        <v>0</v>
      </c>
      <c r="DB49" s="536"/>
      <c r="DC49" s="536"/>
      <c r="DD49" s="536"/>
      <c r="DE49" s="550"/>
      <c r="DF49" s="536">
        <v>0</v>
      </c>
      <c r="DG49" s="536"/>
      <c r="DH49" s="536"/>
      <c r="DI49" s="536">
        <v>0</v>
      </c>
      <c r="DJ49" s="536"/>
      <c r="DK49" s="536"/>
      <c r="DL49" s="536"/>
      <c r="DM49" s="550"/>
      <c r="DN49" s="536">
        <v>0</v>
      </c>
      <c r="DO49" s="536"/>
      <c r="DP49" s="536"/>
      <c r="DQ49" s="536">
        <v>0</v>
      </c>
      <c r="DR49" s="536"/>
      <c r="DS49" s="536"/>
      <c r="DT49" s="536"/>
      <c r="DU49" s="550"/>
      <c r="DV49" s="536">
        <v>0</v>
      </c>
      <c r="DW49" s="536"/>
      <c r="DX49" s="536"/>
      <c r="DY49" s="536">
        <v>0</v>
      </c>
      <c r="DZ49" s="536"/>
      <c r="EA49" s="536"/>
      <c r="EB49" s="536"/>
      <c r="EC49" s="550"/>
      <c r="ED49" s="536">
        <v>0</v>
      </c>
      <c r="EE49" s="536"/>
      <c r="EF49" s="536"/>
      <c r="EG49" s="536">
        <v>0</v>
      </c>
      <c r="EH49" s="536"/>
      <c r="EI49" s="536"/>
      <c r="EJ49" s="536"/>
      <c r="EK49" s="536"/>
      <c r="EL49" s="536">
        <v>0</v>
      </c>
      <c r="EM49" s="536"/>
      <c r="EN49" s="536"/>
      <c r="EO49" s="536">
        <v>0</v>
      </c>
      <c r="EP49" s="536"/>
      <c r="EQ49" s="536"/>
      <c r="ER49" s="536"/>
      <c r="ES49" s="536"/>
      <c r="ET49" s="536">
        <v>0</v>
      </c>
      <c r="EU49" s="536"/>
      <c r="EV49" s="536"/>
      <c r="EW49" s="536">
        <v>0</v>
      </c>
      <c r="EX49" s="536"/>
      <c r="EY49" s="536"/>
      <c r="EZ49" s="536"/>
      <c r="FA49" s="536"/>
      <c r="FB49" s="536">
        <v>0</v>
      </c>
      <c r="FC49" s="536"/>
      <c r="FD49" s="536"/>
      <c r="FE49" s="536">
        <v>0</v>
      </c>
      <c r="FF49" s="536">
        <v>0</v>
      </c>
      <c r="FG49" s="536">
        <v>0</v>
      </c>
      <c r="FH49" s="536">
        <v>0</v>
      </c>
      <c r="FI49" s="550">
        <v>0</v>
      </c>
      <c r="FJ49" s="536">
        <v>0</v>
      </c>
      <c r="FK49" s="536">
        <v>0</v>
      </c>
      <c r="FL49" s="536"/>
      <c r="FM49" s="536">
        <v>0</v>
      </c>
      <c r="FN49" s="560"/>
      <c r="FO49" s="562"/>
      <c r="FP49" s="562"/>
      <c r="FQ49" s="563"/>
      <c r="FR49" s="556">
        <v>0</v>
      </c>
      <c r="FS49" s="536"/>
      <c r="FT49" s="556"/>
      <c r="FU49" s="552">
        <v>0</v>
      </c>
      <c r="FV49" s="536"/>
      <c r="FW49" s="536"/>
      <c r="FX49" s="536"/>
      <c r="FY49" s="550"/>
      <c r="FZ49" s="536">
        <v>0</v>
      </c>
      <c r="GA49" s="536"/>
      <c r="GB49" s="536"/>
      <c r="GC49" s="536">
        <v>0</v>
      </c>
      <c r="GD49" s="536"/>
      <c r="GE49" s="536"/>
      <c r="GF49" s="536"/>
      <c r="GG49" s="550"/>
      <c r="GH49" s="536">
        <v>0</v>
      </c>
      <c r="GI49" s="536"/>
      <c r="GJ49" s="536"/>
      <c r="GK49" s="536">
        <v>0</v>
      </c>
      <c r="GL49" s="536"/>
      <c r="GM49" s="536"/>
      <c r="GN49" s="536"/>
      <c r="GO49" s="550"/>
      <c r="GP49" s="536">
        <v>0</v>
      </c>
      <c r="GQ49" s="536"/>
      <c r="GR49" s="536"/>
      <c r="GS49" s="536">
        <v>0</v>
      </c>
      <c r="GT49" s="536">
        <v>0</v>
      </c>
      <c r="GU49" s="536">
        <v>0</v>
      </c>
      <c r="GV49">
        <v>0</v>
      </c>
      <c r="GW49" s="609">
        <v>0</v>
      </c>
      <c r="GX49">
        <v>0</v>
      </c>
      <c r="GY49" s="536">
        <v>0</v>
      </c>
      <c r="GZ49" s="536"/>
      <c r="HA49" s="536">
        <v>0</v>
      </c>
    </row>
    <row r="50" spans="1:211" s="74" customFormat="1" ht="15" customHeight="1" x14ac:dyDescent="0.2">
      <c r="A50" s="32" t="s">
        <v>537</v>
      </c>
      <c r="B50" s="536"/>
      <c r="C50" s="536"/>
      <c r="D50" s="536"/>
      <c r="E50" s="550"/>
      <c r="F50" s="536">
        <v>0</v>
      </c>
      <c r="G50" s="536"/>
      <c r="H50" s="536"/>
      <c r="I50" s="536">
        <v>0</v>
      </c>
      <c r="J50" s="536"/>
      <c r="K50" s="536"/>
      <c r="L50" s="536"/>
      <c r="M50" s="550"/>
      <c r="N50" s="536">
        <v>0</v>
      </c>
      <c r="O50" s="536"/>
      <c r="P50" s="536"/>
      <c r="Q50" s="536">
        <v>0</v>
      </c>
      <c r="R50" s="536"/>
      <c r="S50" s="536"/>
      <c r="T50" s="536"/>
      <c r="U50" s="550"/>
      <c r="V50" s="536">
        <v>0</v>
      </c>
      <c r="W50" s="536"/>
      <c r="X50" s="536"/>
      <c r="Y50" s="536">
        <v>0</v>
      </c>
      <c r="Z50" s="536"/>
      <c r="AA50" s="536"/>
      <c r="AB50" s="536"/>
      <c r="AC50" s="550"/>
      <c r="AD50" s="536">
        <v>0</v>
      </c>
      <c r="AE50" s="536"/>
      <c r="AF50" s="536"/>
      <c r="AG50" s="536">
        <v>0</v>
      </c>
      <c r="AH50" s="536"/>
      <c r="AI50" s="536"/>
      <c r="AJ50" s="536"/>
      <c r="AK50" s="550"/>
      <c r="AL50" s="536">
        <v>0</v>
      </c>
      <c r="AM50" s="536"/>
      <c r="AN50" s="536"/>
      <c r="AO50" s="536">
        <v>0</v>
      </c>
      <c r="AP50" s="536"/>
      <c r="AQ50" s="536"/>
      <c r="AR50" s="536"/>
      <c r="AS50" s="550"/>
      <c r="AT50" s="536">
        <v>0</v>
      </c>
      <c r="AU50" s="536"/>
      <c r="AV50" s="536"/>
      <c r="AW50" s="536">
        <v>0</v>
      </c>
      <c r="AX50" s="536"/>
      <c r="AY50" s="536"/>
      <c r="AZ50" s="536"/>
      <c r="BA50" s="550"/>
      <c r="BB50" s="536">
        <v>0</v>
      </c>
      <c r="BC50" s="536"/>
      <c r="BD50" s="536"/>
      <c r="BE50" s="536">
        <v>0</v>
      </c>
      <c r="BF50" s="536"/>
      <c r="BG50" s="536"/>
      <c r="BH50" s="536"/>
      <c r="BI50" s="550"/>
      <c r="BJ50" s="536">
        <v>0</v>
      </c>
      <c r="BK50" s="536"/>
      <c r="BL50" s="536"/>
      <c r="BM50" s="536">
        <v>0</v>
      </c>
      <c r="BN50" s="536"/>
      <c r="BO50" s="536"/>
      <c r="BP50" s="536"/>
      <c r="BQ50" s="550"/>
      <c r="BR50" s="536">
        <v>0</v>
      </c>
      <c r="BS50" s="536"/>
      <c r="BT50" s="536"/>
      <c r="BU50" s="536">
        <v>0</v>
      </c>
      <c r="BV50" s="536"/>
      <c r="BW50" s="536"/>
      <c r="BX50" s="536"/>
      <c r="BY50" s="550"/>
      <c r="BZ50" s="536">
        <v>0</v>
      </c>
      <c r="CA50" s="536"/>
      <c r="CB50" s="536"/>
      <c r="CC50" s="536">
        <v>0</v>
      </c>
      <c r="CD50" s="536"/>
      <c r="CE50" s="536"/>
      <c r="CF50" s="536"/>
      <c r="CG50" s="550"/>
      <c r="CH50" s="536">
        <v>0</v>
      </c>
      <c r="CI50" s="536"/>
      <c r="CJ50" s="536"/>
      <c r="CK50" s="536">
        <v>0</v>
      </c>
      <c r="CL50" s="536"/>
      <c r="CM50" s="536"/>
      <c r="CN50" s="536"/>
      <c r="CO50" s="550"/>
      <c r="CP50" s="536">
        <v>0</v>
      </c>
      <c r="CQ50" s="536"/>
      <c r="CR50" s="536"/>
      <c r="CS50" s="536">
        <v>0</v>
      </c>
      <c r="CT50" s="536"/>
      <c r="CU50" s="536"/>
      <c r="CV50" s="536"/>
      <c r="CW50" s="550"/>
      <c r="CX50" s="536">
        <v>0</v>
      </c>
      <c r="CY50" s="536"/>
      <c r="CZ50" s="536"/>
      <c r="DA50" s="536">
        <v>0</v>
      </c>
      <c r="DB50" s="536"/>
      <c r="DC50" s="536"/>
      <c r="DD50" s="536"/>
      <c r="DE50" s="550"/>
      <c r="DF50" s="536">
        <v>0</v>
      </c>
      <c r="DG50" s="536"/>
      <c r="DH50" s="536"/>
      <c r="DI50" s="536">
        <v>0</v>
      </c>
      <c r="DJ50" s="536"/>
      <c r="DK50" s="536"/>
      <c r="DL50" s="536"/>
      <c r="DM50" s="550"/>
      <c r="DN50" s="536">
        <v>0</v>
      </c>
      <c r="DO50" s="536"/>
      <c r="DP50" s="536"/>
      <c r="DQ50" s="536">
        <v>0</v>
      </c>
      <c r="DR50" s="536"/>
      <c r="DS50" s="536"/>
      <c r="DT50" s="536"/>
      <c r="DU50" s="550"/>
      <c r="DV50" s="536">
        <v>0</v>
      </c>
      <c r="DW50" s="536"/>
      <c r="DX50" s="536"/>
      <c r="DY50" s="536">
        <v>0</v>
      </c>
      <c r="DZ50" s="536"/>
      <c r="EA50" s="536"/>
      <c r="EB50" s="536"/>
      <c r="EC50" s="550"/>
      <c r="ED50" s="536">
        <v>0</v>
      </c>
      <c r="EE50" s="536"/>
      <c r="EF50" s="536"/>
      <c r="EG50" s="536">
        <v>0</v>
      </c>
      <c r="EH50" s="536"/>
      <c r="EI50" s="536"/>
      <c r="EJ50" s="536"/>
      <c r="EK50" s="536"/>
      <c r="EL50" s="536">
        <v>0</v>
      </c>
      <c r="EM50" s="536"/>
      <c r="EN50" s="536"/>
      <c r="EO50" s="536">
        <v>0</v>
      </c>
      <c r="EP50" s="536"/>
      <c r="EQ50" s="536"/>
      <c r="ER50" s="536"/>
      <c r="ES50" s="536"/>
      <c r="ET50" s="536">
        <v>0</v>
      </c>
      <c r="EU50" s="536"/>
      <c r="EV50" s="536"/>
      <c r="EW50" s="536">
        <v>0</v>
      </c>
      <c r="EX50" s="536"/>
      <c r="EY50" s="536"/>
      <c r="EZ50" s="536"/>
      <c r="FA50" s="536"/>
      <c r="FB50" s="536">
        <v>0</v>
      </c>
      <c r="FC50" s="536"/>
      <c r="FD50" s="536"/>
      <c r="FE50" s="536">
        <v>0</v>
      </c>
      <c r="FF50" s="536"/>
      <c r="FG50" s="536"/>
      <c r="FH50" s="536"/>
      <c r="FI50" s="550"/>
      <c r="FJ50" s="536">
        <v>0</v>
      </c>
      <c r="FK50" s="536"/>
      <c r="FL50" s="536"/>
      <c r="FM50" s="536">
        <v>0</v>
      </c>
      <c r="FN50" s="560"/>
      <c r="FO50" s="562"/>
      <c r="FP50" s="562"/>
      <c r="FQ50" s="563"/>
      <c r="FR50" s="556">
        <v>0</v>
      </c>
      <c r="FS50" s="536"/>
      <c r="FT50" s="556"/>
      <c r="FU50" s="552">
        <v>0</v>
      </c>
      <c r="FV50" s="536"/>
      <c r="FW50" s="536"/>
      <c r="FX50" s="536"/>
      <c r="FY50" s="550"/>
      <c r="FZ50" s="536">
        <v>0</v>
      </c>
      <c r="GA50" s="536"/>
      <c r="GB50" s="536"/>
      <c r="GC50" s="536">
        <v>0</v>
      </c>
      <c r="GD50" s="536"/>
      <c r="GE50" s="536"/>
      <c r="GF50" s="536"/>
      <c r="GG50" s="550"/>
      <c r="GH50" s="536">
        <v>0</v>
      </c>
      <c r="GI50" s="536"/>
      <c r="GJ50" s="536"/>
      <c r="GK50" s="536">
        <v>0</v>
      </c>
      <c r="GL50" s="536"/>
      <c r="GM50" s="536"/>
      <c r="GN50" s="536"/>
      <c r="GO50" s="550"/>
      <c r="GP50" s="536">
        <v>0</v>
      </c>
      <c r="GQ50" s="536"/>
      <c r="GR50" s="536"/>
      <c r="GS50" s="536">
        <v>0</v>
      </c>
      <c r="GT50" s="536">
        <v>0</v>
      </c>
      <c r="GU50" s="536">
        <v>0</v>
      </c>
      <c r="GV50">
        <v>0</v>
      </c>
      <c r="GW50" s="609">
        <v>0</v>
      </c>
      <c r="GX50">
        <v>0</v>
      </c>
      <c r="GY50" s="536">
        <v>0</v>
      </c>
      <c r="GZ50" s="536"/>
      <c r="HA50" s="536">
        <v>0</v>
      </c>
      <c r="HB50" s="548"/>
      <c r="HC50" s="548"/>
    </row>
    <row r="51" spans="1:211" s="87" customFormat="1" ht="15" customHeight="1" thickBot="1" x14ac:dyDescent="0.25">
      <c r="A51" s="45" t="s">
        <v>676</v>
      </c>
      <c r="B51" s="570">
        <v>0</v>
      </c>
      <c r="C51" s="570">
        <v>0</v>
      </c>
      <c r="D51" s="570">
        <v>0</v>
      </c>
      <c r="E51" s="570">
        <v>0</v>
      </c>
      <c r="F51" s="570">
        <v>0</v>
      </c>
      <c r="G51" s="570">
        <v>0</v>
      </c>
      <c r="H51" s="570"/>
      <c r="I51" s="570">
        <v>0</v>
      </c>
      <c r="J51" s="570">
        <v>0</v>
      </c>
      <c r="K51" s="570">
        <v>0</v>
      </c>
      <c r="L51" s="570">
        <v>0</v>
      </c>
      <c r="M51" s="570">
        <v>0</v>
      </c>
      <c r="N51" s="570">
        <v>0</v>
      </c>
      <c r="O51" s="570">
        <v>0</v>
      </c>
      <c r="P51" s="570"/>
      <c r="Q51" s="570">
        <v>0</v>
      </c>
      <c r="R51" s="570">
        <v>0</v>
      </c>
      <c r="S51" s="570">
        <v>0</v>
      </c>
      <c r="T51" s="570">
        <v>0</v>
      </c>
      <c r="U51" s="570">
        <v>0</v>
      </c>
      <c r="V51" s="570">
        <v>0</v>
      </c>
      <c r="W51" s="570">
        <v>0</v>
      </c>
      <c r="X51" s="570"/>
      <c r="Y51" s="570">
        <v>0</v>
      </c>
      <c r="Z51" s="570">
        <v>0</v>
      </c>
      <c r="AA51" s="570">
        <v>0</v>
      </c>
      <c r="AB51" s="570">
        <v>0</v>
      </c>
      <c r="AC51" s="570">
        <v>0</v>
      </c>
      <c r="AD51" s="570">
        <v>0</v>
      </c>
      <c r="AE51" s="570">
        <v>0</v>
      </c>
      <c r="AF51" s="570"/>
      <c r="AG51" s="570">
        <v>0</v>
      </c>
      <c r="AH51" s="570">
        <v>0</v>
      </c>
      <c r="AI51" s="570">
        <v>0</v>
      </c>
      <c r="AJ51" s="570">
        <v>0</v>
      </c>
      <c r="AK51" s="570">
        <v>0</v>
      </c>
      <c r="AL51" s="570">
        <v>0</v>
      </c>
      <c r="AM51" s="570">
        <v>0</v>
      </c>
      <c r="AN51" s="570"/>
      <c r="AO51" s="570">
        <v>0</v>
      </c>
      <c r="AP51" s="570">
        <v>0</v>
      </c>
      <c r="AQ51" s="570">
        <v>0</v>
      </c>
      <c r="AR51" s="570">
        <v>0</v>
      </c>
      <c r="AS51" s="570">
        <v>0</v>
      </c>
      <c r="AT51" s="570">
        <v>0</v>
      </c>
      <c r="AU51" s="570">
        <v>0</v>
      </c>
      <c r="AV51" s="570"/>
      <c r="AW51" s="570">
        <v>0</v>
      </c>
      <c r="AX51" s="570">
        <v>0</v>
      </c>
      <c r="AY51" s="570">
        <v>0</v>
      </c>
      <c r="AZ51" s="570">
        <v>0</v>
      </c>
      <c r="BA51" s="570">
        <v>0</v>
      </c>
      <c r="BB51" s="570">
        <v>0</v>
      </c>
      <c r="BC51" s="570">
        <v>0</v>
      </c>
      <c r="BD51" s="570"/>
      <c r="BE51" s="570">
        <v>0</v>
      </c>
      <c r="BF51" s="570">
        <v>0</v>
      </c>
      <c r="BG51" s="570">
        <v>0</v>
      </c>
      <c r="BH51" s="570">
        <v>0</v>
      </c>
      <c r="BI51" s="570">
        <v>0</v>
      </c>
      <c r="BJ51" s="570">
        <v>0</v>
      </c>
      <c r="BK51" s="570">
        <v>0</v>
      </c>
      <c r="BL51" s="570"/>
      <c r="BM51" s="570">
        <v>0</v>
      </c>
      <c r="BN51" s="570">
        <v>0</v>
      </c>
      <c r="BO51" s="570">
        <v>0</v>
      </c>
      <c r="BP51" s="570">
        <v>0</v>
      </c>
      <c r="BQ51" s="570">
        <v>0</v>
      </c>
      <c r="BR51" s="570">
        <v>0</v>
      </c>
      <c r="BS51" s="570">
        <v>0</v>
      </c>
      <c r="BT51" s="570"/>
      <c r="BU51" s="570">
        <v>0</v>
      </c>
      <c r="BV51" s="570">
        <v>0</v>
      </c>
      <c r="BW51" s="570">
        <v>0</v>
      </c>
      <c r="BX51" s="570">
        <v>0</v>
      </c>
      <c r="BY51" s="570">
        <v>0</v>
      </c>
      <c r="BZ51" s="570">
        <v>0</v>
      </c>
      <c r="CA51" s="570">
        <v>0</v>
      </c>
      <c r="CB51" s="570"/>
      <c r="CC51" s="570">
        <v>0</v>
      </c>
      <c r="CD51" s="570">
        <v>0</v>
      </c>
      <c r="CE51" s="570">
        <v>0</v>
      </c>
      <c r="CF51" s="570">
        <v>0</v>
      </c>
      <c r="CG51" s="570">
        <v>0</v>
      </c>
      <c r="CH51" s="570">
        <v>0</v>
      </c>
      <c r="CI51" s="570">
        <v>0</v>
      </c>
      <c r="CJ51" s="570"/>
      <c r="CK51" s="570">
        <v>0</v>
      </c>
      <c r="CL51" s="570">
        <v>0</v>
      </c>
      <c r="CM51" s="570">
        <v>0</v>
      </c>
      <c r="CN51" s="570">
        <v>0</v>
      </c>
      <c r="CO51" s="570">
        <v>0</v>
      </c>
      <c r="CP51" s="570">
        <v>0</v>
      </c>
      <c r="CQ51" s="570">
        <v>0</v>
      </c>
      <c r="CR51" s="570"/>
      <c r="CS51" s="570">
        <v>0</v>
      </c>
      <c r="CT51" s="570">
        <v>0</v>
      </c>
      <c r="CU51" s="570">
        <v>0</v>
      </c>
      <c r="CV51" s="570">
        <v>0</v>
      </c>
      <c r="CW51" s="570">
        <v>0</v>
      </c>
      <c r="CX51" s="570">
        <v>0</v>
      </c>
      <c r="CY51" s="570">
        <v>0</v>
      </c>
      <c r="CZ51" s="570"/>
      <c r="DA51" s="570">
        <v>0</v>
      </c>
      <c r="DB51" s="570">
        <v>0</v>
      </c>
      <c r="DC51" s="570">
        <v>0</v>
      </c>
      <c r="DD51" s="570">
        <v>0</v>
      </c>
      <c r="DE51" s="570">
        <v>0</v>
      </c>
      <c r="DF51" s="570">
        <v>0</v>
      </c>
      <c r="DG51" s="570">
        <v>0</v>
      </c>
      <c r="DH51" s="570"/>
      <c r="DI51" s="570">
        <v>0</v>
      </c>
      <c r="DJ51" s="570">
        <v>0</v>
      </c>
      <c r="DK51" s="570">
        <v>0</v>
      </c>
      <c r="DL51" s="570">
        <v>0</v>
      </c>
      <c r="DM51" s="570">
        <v>0</v>
      </c>
      <c r="DN51" s="570">
        <v>0</v>
      </c>
      <c r="DO51" s="570">
        <v>0</v>
      </c>
      <c r="DP51" s="570"/>
      <c r="DQ51" s="570">
        <v>0</v>
      </c>
      <c r="DR51" s="570">
        <v>0</v>
      </c>
      <c r="DS51" s="570">
        <v>0</v>
      </c>
      <c r="DT51" s="570">
        <v>0</v>
      </c>
      <c r="DU51" s="570">
        <v>0</v>
      </c>
      <c r="DV51" s="570">
        <v>0</v>
      </c>
      <c r="DW51" s="570">
        <v>0</v>
      </c>
      <c r="DX51" s="570"/>
      <c r="DY51" s="570">
        <v>0</v>
      </c>
      <c r="DZ51" s="570">
        <v>0</v>
      </c>
      <c r="EA51" s="570">
        <v>0</v>
      </c>
      <c r="EB51" s="570">
        <v>0</v>
      </c>
      <c r="EC51" s="570">
        <v>0</v>
      </c>
      <c r="ED51" s="570">
        <v>0</v>
      </c>
      <c r="EE51" s="570">
        <v>0</v>
      </c>
      <c r="EF51" s="570"/>
      <c r="EG51" s="570">
        <v>0</v>
      </c>
      <c r="EH51" s="570">
        <v>0</v>
      </c>
      <c r="EI51" s="570">
        <v>0</v>
      </c>
      <c r="EJ51" s="570">
        <v>0</v>
      </c>
      <c r="EK51" s="570">
        <v>0</v>
      </c>
      <c r="EL51" s="570">
        <v>0</v>
      </c>
      <c r="EM51" s="570">
        <v>0</v>
      </c>
      <c r="EN51" s="570"/>
      <c r="EO51" s="570">
        <v>0</v>
      </c>
      <c r="EP51" s="570">
        <v>0</v>
      </c>
      <c r="EQ51" s="570">
        <v>0</v>
      </c>
      <c r="ER51" s="570">
        <v>0</v>
      </c>
      <c r="ES51" s="570">
        <v>0</v>
      </c>
      <c r="ET51" s="570">
        <v>0</v>
      </c>
      <c r="EU51" s="570">
        <v>0</v>
      </c>
      <c r="EV51" s="570"/>
      <c r="EW51" s="570">
        <v>0</v>
      </c>
      <c r="EX51" s="570">
        <v>0</v>
      </c>
      <c r="EY51" s="570">
        <v>0</v>
      </c>
      <c r="EZ51" s="570">
        <v>0</v>
      </c>
      <c r="FA51" s="570">
        <v>0</v>
      </c>
      <c r="FB51" s="570">
        <v>0</v>
      </c>
      <c r="FC51" s="570">
        <v>0</v>
      </c>
      <c r="FD51" s="570"/>
      <c r="FE51" s="570">
        <v>0</v>
      </c>
      <c r="FF51" s="570">
        <v>0</v>
      </c>
      <c r="FG51" s="570">
        <v>0</v>
      </c>
      <c r="FH51" s="570">
        <v>0</v>
      </c>
      <c r="FI51" s="570">
        <v>0</v>
      </c>
      <c r="FJ51" s="570">
        <v>0</v>
      </c>
      <c r="FK51" s="570">
        <v>0</v>
      </c>
      <c r="FL51" s="570"/>
      <c r="FM51" s="570">
        <v>0</v>
      </c>
      <c r="FN51" s="571">
        <v>0</v>
      </c>
      <c r="FO51" s="571">
        <v>0</v>
      </c>
      <c r="FP51" s="571">
        <v>0</v>
      </c>
      <c r="FQ51" s="571">
        <v>0</v>
      </c>
      <c r="FR51" s="570">
        <v>0</v>
      </c>
      <c r="FS51" s="570">
        <v>0</v>
      </c>
      <c r="FT51" s="570"/>
      <c r="FU51" s="570">
        <v>0</v>
      </c>
      <c r="FV51" s="570">
        <v>0</v>
      </c>
      <c r="FW51" s="570">
        <v>0</v>
      </c>
      <c r="FX51" s="570">
        <v>0</v>
      </c>
      <c r="FY51" s="570">
        <v>0</v>
      </c>
      <c r="FZ51" s="570">
        <v>0</v>
      </c>
      <c r="GA51" s="570">
        <v>0</v>
      </c>
      <c r="GB51" s="570"/>
      <c r="GC51" s="570">
        <v>0</v>
      </c>
      <c r="GD51" s="570">
        <v>0</v>
      </c>
      <c r="GE51" s="570">
        <v>0</v>
      </c>
      <c r="GF51" s="570">
        <v>0</v>
      </c>
      <c r="GG51" s="570">
        <v>0</v>
      </c>
      <c r="GH51" s="570">
        <v>0</v>
      </c>
      <c r="GI51" s="570">
        <v>0</v>
      </c>
      <c r="GJ51" s="570"/>
      <c r="GK51" s="570">
        <v>0</v>
      </c>
      <c r="GL51" s="570">
        <v>0</v>
      </c>
      <c r="GM51" s="570">
        <v>0</v>
      </c>
      <c r="GN51" s="570">
        <v>0</v>
      </c>
      <c r="GO51" s="570">
        <v>0</v>
      </c>
      <c r="GP51" s="570">
        <v>0</v>
      </c>
      <c r="GQ51" s="570">
        <v>0</v>
      </c>
      <c r="GR51" s="570"/>
      <c r="GS51" s="570">
        <v>0</v>
      </c>
      <c r="GT51" s="570">
        <v>0</v>
      </c>
      <c r="GU51" s="570">
        <v>0</v>
      </c>
      <c r="GV51" s="570">
        <v>0</v>
      </c>
      <c r="GW51" s="570">
        <v>0</v>
      </c>
      <c r="GX51" s="570">
        <v>0</v>
      </c>
      <c r="GY51" s="570">
        <v>0</v>
      </c>
      <c r="GZ51" s="570"/>
      <c r="HA51" s="570">
        <v>0</v>
      </c>
      <c r="HB51" s="548"/>
      <c r="HC51" s="548"/>
    </row>
    <row r="52" spans="1:211" s="1358" customFormat="1" ht="22.5" customHeight="1" thickBot="1" x14ac:dyDescent="0.25">
      <c r="A52" s="1340" t="s">
        <v>215</v>
      </c>
      <c r="B52" s="1356">
        <v>78932280</v>
      </c>
      <c r="C52" s="1356">
        <v>124198700</v>
      </c>
      <c r="D52" s="1356">
        <v>81303918</v>
      </c>
      <c r="E52" s="1356">
        <v>0</v>
      </c>
      <c r="F52" s="1356">
        <v>81303918</v>
      </c>
      <c r="G52" s="1356">
        <v>0</v>
      </c>
      <c r="H52" s="1356"/>
      <c r="I52" s="1356">
        <v>45266420</v>
      </c>
      <c r="J52" s="1356">
        <v>160840850</v>
      </c>
      <c r="K52" s="1356">
        <v>222817034</v>
      </c>
      <c r="L52" s="1356">
        <v>250856675</v>
      </c>
      <c r="M52" s="1356">
        <v>0</v>
      </c>
      <c r="N52" s="1356">
        <v>250856675</v>
      </c>
      <c r="O52" s="1356">
        <v>0</v>
      </c>
      <c r="P52" s="1356"/>
      <c r="Q52" s="1356">
        <v>61976184</v>
      </c>
      <c r="R52" s="1356">
        <v>68697260</v>
      </c>
      <c r="S52" s="1356">
        <v>78043030</v>
      </c>
      <c r="T52" s="1356">
        <v>98706474</v>
      </c>
      <c r="U52" s="1356">
        <v>0</v>
      </c>
      <c r="V52" s="1356">
        <v>98706474</v>
      </c>
      <c r="W52" s="1356">
        <v>0</v>
      </c>
      <c r="X52" s="1356"/>
      <c r="Y52" s="1356">
        <v>9345770</v>
      </c>
      <c r="Z52" s="1356">
        <v>15947600</v>
      </c>
      <c r="AA52" s="1356">
        <v>27669512</v>
      </c>
      <c r="AB52" s="1356">
        <v>19148927</v>
      </c>
      <c r="AC52" s="1356">
        <v>0</v>
      </c>
      <c r="AD52" s="1356">
        <v>19148927</v>
      </c>
      <c r="AE52" s="1356">
        <v>0</v>
      </c>
      <c r="AF52" s="1356"/>
      <c r="AG52" s="1356">
        <v>11721912</v>
      </c>
      <c r="AH52" s="1356">
        <v>580557680</v>
      </c>
      <c r="AI52" s="1356">
        <v>501021639</v>
      </c>
      <c r="AJ52" s="1356">
        <v>600875868</v>
      </c>
      <c r="AK52" s="1356">
        <v>0</v>
      </c>
      <c r="AL52" s="1356">
        <v>600875868</v>
      </c>
      <c r="AM52" s="1356">
        <v>0</v>
      </c>
      <c r="AN52" s="1356"/>
      <c r="AO52" s="1356">
        <v>-79536041</v>
      </c>
      <c r="AP52" s="1356">
        <v>157837000</v>
      </c>
      <c r="AQ52" s="1356">
        <v>200242173</v>
      </c>
      <c r="AR52" s="1356">
        <v>188144540</v>
      </c>
      <c r="AS52" s="1356">
        <v>0</v>
      </c>
      <c r="AT52" s="1356">
        <v>188144540</v>
      </c>
      <c r="AU52" s="1356">
        <v>0</v>
      </c>
      <c r="AV52" s="1356"/>
      <c r="AW52" s="1356">
        <v>42405173</v>
      </c>
      <c r="AX52" s="1356">
        <v>146348840</v>
      </c>
      <c r="AY52" s="1356">
        <v>170881572</v>
      </c>
      <c r="AZ52" s="1356">
        <v>186532498</v>
      </c>
      <c r="BA52" s="1356">
        <v>0</v>
      </c>
      <c r="BB52" s="1356">
        <v>186532498</v>
      </c>
      <c r="BC52" s="1356">
        <v>0</v>
      </c>
      <c r="BD52" s="1356"/>
      <c r="BE52" s="1356">
        <v>24532732</v>
      </c>
      <c r="BF52" s="1356">
        <v>50160880</v>
      </c>
      <c r="BG52" s="1356">
        <v>51726991</v>
      </c>
      <c r="BH52" s="1356">
        <v>44044279</v>
      </c>
      <c r="BI52" s="1356">
        <v>0</v>
      </c>
      <c r="BJ52" s="1356">
        <v>44044279</v>
      </c>
      <c r="BK52" s="1356">
        <v>0</v>
      </c>
      <c r="BL52" s="1356"/>
      <c r="BM52" s="1356">
        <v>1566111</v>
      </c>
      <c r="BN52" s="1356">
        <v>0</v>
      </c>
      <c r="BO52" s="1356">
        <v>53980</v>
      </c>
      <c r="BP52" s="1356">
        <v>359584</v>
      </c>
      <c r="BQ52" s="1356">
        <v>0</v>
      </c>
      <c r="BR52" s="1356">
        <v>359584</v>
      </c>
      <c r="BS52" s="1356">
        <v>0</v>
      </c>
      <c r="BT52" s="1356"/>
      <c r="BU52" s="1356">
        <v>53980</v>
      </c>
      <c r="BV52" s="1356">
        <v>99979500</v>
      </c>
      <c r="BW52" s="1356">
        <v>82377650</v>
      </c>
      <c r="BX52" s="1356">
        <v>100547290</v>
      </c>
      <c r="BY52" s="1356">
        <v>0</v>
      </c>
      <c r="BZ52" s="1356">
        <v>100547290</v>
      </c>
      <c r="CA52" s="1356">
        <v>0</v>
      </c>
      <c r="CB52" s="1356"/>
      <c r="CC52" s="1356">
        <v>-17601850</v>
      </c>
      <c r="CD52" s="1356">
        <v>144615960</v>
      </c>
      <c r="CE52" s="1356">
        <v>188863605</v>
      </c>
      <c r="CF52" s="1356">
        <v>155818899</v>
      </c>
      <c r="CG52" s="1356">
        <v>0</v>
      </c>
      <c r="CH52" s="1356">
        <v>155818899</v>
      </c>
      <c r="CI52" s="1356">
        <v>0</v>
      </c>
      <c r="CJ52" s="1356"/>
      <c r="CK52" s="1356">
        <v>44247645</v>
      </c>
      <c r="CL52" s="1356">
        <v>156780416</v>
      </c>
      <c r="CM52" s="1356">
        <v>155301060</v>
      </c>
      <c r="CN52" s="1356">
        <v>178347800</v>
      </c>
      <c r="CO52" s="1356">
        <v>0</v>
      </c>
      <c r="CP52" s="1356">
        <v>178347800</v>
      </c>
      <c r="CQ52" s="1356">
        <v>0</v>
      </c>
      <c r="CR52" s="1356"/>
      <c r="CS52" s="1356">
        <v>-1479356</v>
      </c>
      <c r="CT52" s="1356">
        <v>103910540</v>
      </c>
      <c r="CU52" s="1356">
        <v>113920122</v>
      </c>
      <c r="CV52" s="1356">
        <v>122161130</v>
      </c>
      <c r="CW52" s="1356">
        <v>0</v>
      </c>
      <c r="CX52" s="1356">
        <v>122161130</v>
      </c>
      <c r="CY52" s="1356">
        <v>0</v>
      </c>
      <c r="CZ52" s="1356"/>
      <c r="DA52" s="1356">
        <v>10009582</v>
      </c>
      <c r="DB52" s="1356">
        <v>21923480</v>
      </c>
      <c r="DC52" s="1356">
        <v>26003447</v>
      </c>
      <c r="DD52" s="1356">
        <v>25055800</v>
      </c>
      <c r="DE52" s="1356">
        <v>0</v>
      </c>
      <c r="DF52" s="1356">
        <v>25055800</v>
      </c>
      <c r="DG52" s="1356">
        <v>0</v>
      </c>
      <c r="DH52" s="1356"/>
      <c r="DI52" s="1356">
        <v>4079967</v>
      </c>
      <c r="DJ52" s="1356">
        <v>60618965</v>
      </c>
      <c r="DK52" s="1356">
        <v>63637726</v>
      </c>
      <c r="DL52" s="1356">
        <v>64479312</v>
      </c>
      <c r="DM52" s="1356">
        <v>0</v>
      </c>
      <c r="DN52" s="1356">
        <v>64479312</v>
      </c>
      <c r="DO52" s="1356">
        <v>0</v>
      </c>
      <c r="DP52" s="1356"/>
      <c r="DQ52" s="1356">
        <v>3018761</v>
      </c>
      <c r="DR52" s="1356">
        <v>67530580</v>
      </c>
      <c r="DS52" s="1356">
        <v>79514188</v>
      </c>
      <c r="DT52" s="1356">
        <v>76890057</v>
      </c>
      <c r="DU52" s="1356">
        <v>0</v>
      </c>
      <c r="DV52" s="1356">
        <v>76890057</v>
      </c>
      <c r="DW52" s="1356">
        <v>0</v>
      </c>
      <c r="DX52" s="1356"/>
      <c r="DY52" s="1356">
        <v>11983608</v>
      </c>
      <c r="DZ52" s="1356">
        <v>245476170</v>
      </c>
      <c r="EA52" s="1356">
        <v>24832465</v>
      </c>
      <c r="EB52" s="1356">
        <v>261190340</v>
      </c>
      <c r="EC52" s="1356">
        <v>0</v>
      </c>
      <c r="ED52" s="1356">
        <v>261190340</v>
      </c>
      <c r="EE52" s="1356">
        <v>0</v>
      </c>
      <c r="EF52" s="1356"/>
      <c r="EG52" s="1356">
        <v>-220643705</v>
      </c>
      <c r="EH52" s="1356">
        <v>0</v>
      </c>
      <c r="EI52" s="1356">
        <v>0</v>
      </c>
      <c r="EJ52" s="1356">
        <v>0</v>
      </c>
      <c r="EK52" s="1356">
        <v>0</v>
      </c>
      <c r="EL52" s="1356">
        <v>0</v>
      </c>
      <c r="EM52" s="1356">
        <v>0</v>
      </c>
      <c r="EN52" s="1356"/>
      <c r="EO52" s="1356">
        <v>0</v>
      </c>
      <c r="EP52" s="1356">
        <v>0</v>
      </c>
      <c r="EQ52" s="1356">
        <v>0</v>
      </c>
      <c r="ER52" s="1356">
        <v>0</v>
      </c>
      <c r="ES52" s="1356">
        <v>0</v>
      </c>
      <c r="ET52" s="1356">
        <v>0</v>
      </c>
      <c r="EU52" s="1356">
        <v>0</v>
      </c>
      <c r="EV52" s="1356"/>
      <c r="EW52" s="1356">
        <v>0</v>
      </c>
      <c r="EX52" s="1356">
        <v>0</v>
      </c>
      <c r="EY52" s="1356">
        <v>0</v>
      </c>
      <c r="EZ52" s="1356">
        <v>0</v>
      </c>
      <c r="FA52" s="1356">
        <v>0</v>
      </c>
      <c r="FB52" s="1356">
        <v>0</v>
      </c>
      <c r="FC52" s="1356">
        <v>0</v>
      </c>
      <c r="FD52" s="1356"/>
      <c r="FE52" s="1356">
        <v>0</v>
      </c>
      <c r="FF52" s="1356">
        <v>2160158001</v>
      </c>
      <c r="FG52" s="1356">
        <v>2111104894</v>
      </c>
      <c r="FH52" s="1356">
        <v>2454463391</v>
      </c>
      <c r="FI52" s="1356">
        <v>0</v>
      </c>
      <c r="FJ52" s="1356">
        <v>2454463391</v>
      </c>
      <c r="FK52" s="1356">
        <v>0</v>
      </c>
      <c r="FL52" s="1356"/>
      <c r="FM52" s="1356">
        <v>-49053107</v>
      </c>
      <c r="FN52" s="1663">
        <v>0</v>
      </c>
      <c r="FO52" s="1663">
        <v>0</v>
      </c>
      <c r="FP52" s="1663">
        <v>0</v>
      </c>
      <c r="FQ52" s="1663">
        <v>0</v>
      </c>
      <c r="FR52" s="1356">
        <v>0</v>
      </c>
      <c r="FS52" s="1356">
        <v>0</v>
      </c>
      <c r="FT52" s="1356"/>
      <c r="FU52" s="1356">
        <v>0</v>
      </c>
      <c r="FV52" s="1356">
        <v>1138154000</v>
      </c>
      <c r="FW52" s="1356">
        <v>1463790999</v>
      </c>
      <c r="FX52" s="1356">
        <v>1276872649</v>
      </c>
      <c r="FY52" s="1356">
        <v>0</v>
      </c>
      <c r="FZ52" s="1356">
        <v>1276872649</v>
      </c>
      <c r="GA52" s="1356">
        <v>0</v>
      </c>
      <c r="GB52" s="1356"/>
      <c r="GC52" s="1356">
        <v>325636999</v>
      </c>
      <c r="GD52" s="1356">
        <v>2597987000</v>
      </c>
      <c r="GE52" s="1356">
        <v>3061753266</v>
      </c>
      <c r="GF52" s="1356">
        <v>2566339704</v>
      </c>
      <c r="GG52" s="1356">
        <v>0</v>
      </c>
      <c r="GH52" s="1356">
        <v>2566339704</v>
      </c>
      <c r="GI52" s="1356">
        <v>0</v>
      </c>
      <c r="GJ52" s="1356"/>
      <c r="GK52" s="1356">
        <v>463766266</v>
      </c>
      <c r="GL52" s="1356">
        <v>1439746000</v>
      </c>
      <c r="GM52" s="1356">
        <v>1759289171</v>
      </c>
      <c r="GN52" s="1356">
        <v>1440641920</v>
      </c>
      <c r="GO52" s="1356">
        <v>0</v>
      </c>
      <c r="GP52" s="1356">
        <v>1440641920</v>
      </c>
      <c r="GQ52" s="1356">
        <v>0</v>
      </c>
      <c r="GR52" s="1356"/>
      <c r="GS52" s="1356">
        <v>319543171</v>
      </c>
      <c r="GT52" s="1356">
        <v>7336045001</v>
      </c>
      <c r="GU52" s="1356">
        <v>8395938330</v>
      </c>
      <c r="GV52" s="1356">
        <v>7738317664</v>
      </c>
      <c r="GW52" s="1356">
        <v>0</v>
      </c>
      <c r="GX52" s="1356">
        <v>7738317664</v>
      </c>
      <c r="GY52" s="1356">
        <v>0</v>
      </c>
      <c r="GZ52" s="1356"/>
      <c r="HA52" s="1356">
        <v>1059893329</v>
      </c>
      <c r="HB52" s="1357"/>
      <c r="HC52" s="1357"/>
    </row>
    <row r="53" spans="1:211" ht="23.25" customHeight="1" x14ac:dyDescent="0.25">
      <c r="A53" s="178" t="s">
        <v>576</v>
      </c>
      <c r="B53" s="572"/>
      <c r="C53" s="572"/>
      <c r="D53" s="572"/>
      <c r="E53" s="573"/>
      <c r="F53" s="574"/>
      <c r="G53" s="575"/>
      <c r="H53" s="574"/>
      <c r="I53" s="574"/>
      <c r="J53" s="572"/>
      <c r="K53" s="572"/>
      <c r="L53" s="572"/>
      <c r="M53" s="573"/>
      <c r="N53" s="574"/>
      <c r="O53" s="575"/>
      <c r="P53" s="574"/>
      <c r="Q53" s="574"/>
      <c r="R53" s="572"/>
      <c r="S53" s="572"/>
      <c r="T53" s="572"/>
      <c r="U53" s="573"/>
      <c r="V53" s="574"/>
      <c r="W53" s="575"/>
      <c r="X53" s="574"/>
      <c r="Y53" s="574"/>
      <c r="Z53" s="572"/>
      <c r="AA53" s="572"/>
      <c r="AB53" s="572"/>
      <c r="AC53" s="573"/>
      <c r="AD53" s="574"/>
      <c r="AE53" s="575"/>
      <c r="AF53" s="574"/>
      <c r="AG53" s="574"/>
      <c r="AH53" s="572"/>
      <c r="AI53" s="572"/>
      <c r="AJ53" s="572"/>
      <c r="AK53" s="573"/>
      <c r="AL53" s="574"/>
      <c r="AM53" s="575"/>
      <c r="AN53" s="574"/>
      <c r="AO53" s="574"/>
      <c r="AP53" s="572"/>
      <c r="AQ53" s="572"/>
      <c r="AR53" s="572"/>
      <c r="AS53" s="573"/>
      <c r="AT53" s="574"/>
      <c r="AU53" s="575"/>
      <c r="AV53" s="574"/>
      <c r="AW53" s="574"/>
      <c r="AX53" s="572"/>
      <c r="AY53" s="572"/>
      <c r="AZ53" s="572"/>
      <c r="BA53" s="573"/>
      <c r="BB53" s="574"/>
      <c r="BC53" s="575"/>
      <c r="BD53" s="574"/>
      <c r="BE53" s="574"/>
      <c r="BF53" s="572"/>
      <c r="BG53" s="572"/>
      <c r="BH53" s="572"/>
      <c r="BI53" s="573"/>
      <c r="BJ53" s="574"/>
      <c r="BK53" s="575"/>
      <c r="BL53" s="574"/>
      <c r="BM53" s="574"/>
      <c r="BN53" s="572"/>
      <c r="BO53" s="572"/>
      <c r="BP53" s="572"/>
      <c r="BQ53" s="573"/>
      <c r="BR53" s="574"/>
      <c r="BS53" s="575"/>
      <c r="BT53" s="574"/>
      <c r="BU53" s="574"/>
      <c r="BV53" s="572"/>
      <c r="BW53" s="572"/>
      <c r="BX53" s="572"/>
      <c r="BY53" s="573"/>
      <c r="BZ53" s="574"/>
      <c r="CA53" s="575"/>
      <c r="CB53" s="574"/>
      <c r="CC53" s="574"/>
      <c r="CD53" s="572"/>
      <c r="CE53" s="572"/>
      <c r="CF53" s="572"/>
      <c r="CG53" s="573"/>
      <c r="CH53" s="574"/>
      <c r="CI53" s="575"/>
      <c r="CJ53" s="574"/>
      <c r="CK53" s="574"/>
      <c r="CL53" s="572"/>
      <c r="CM53" s="572"/>
      <c r="CN53" s="572"/>
      <c r="CO53" s="573"/>
      <c r="CP53" s="574"/>
      <c r="CQ53" s="575"/>
      <c r="CR53" s="574"/>
      <c r="CS53" s="574"/>
      <c r="CT53" s="572"/>
      <c r="CU53" s="572"/>
      <c r="CV53" s="572"/>
      <c r="CW53" s="573"/>
      <c r="CX53" s="574"/>
      <c r="CY53" s="575"/>
      <c r="CZ53" s="574"/>
      <c r="DA53" s="574"/>
      <c r="DB53" s="572"/>
      <c r="DC53" s="572"/>
      <c r="DD53" s="572"/>
      <c r="DE53" s="573"/>
      <c r="DF53" s="574"/>
      <c r="DG53" s="575"/>
      <c r="DH53" s="574"/>
      <c r="DI53" s="574"/>
      <c r="DJ53" s="572"/>
      <c r="DK53" s="572"/>
      <c r="DL53" s="572"/>
      <c r="DM53" s="573"/>
      <c r="DN53" s="574"/>
      <c r="DO53" s="575"/>
      <c r="DP53" s="574"/>
      <c r="DQ53" s="574"/>
      <c r="DR53" s="572"/>
      <c r="DS53" s="572"/>
      <c r="DT53" s="572"/>
      <c r="DU53" s="573"/>
      <c r="DV53" s="574"/>
      <c r="DW53" s="575"/>
      <c r="DX53" s="574"/>
      <c r="DY53" s="574"/>
      <c r="DZ53" s="572"/>
      <c r="EA53" s="572"/>
      <c r="EB53" s="572"/>
      <c r="EC53" s="573"/>
      <c r="ED53" s="574"/>
      <c r="EE53" s="575"/>
      <c r="EF53" s="574"/>
      <c r="EG53" s="574"/>
      <c r="EH53" s="572"/>
      <c r="EI53" s="572"/>
      <c r="EJ53" s="572"/>
      <c r="EK53" s="573"/>
      <c r="EL53" s="574"/>
      <c r="EM53" s="575"/>
      <c r="EN53" s="574"/>
      <c r="EO53" s="574"/>
      <c r="EP53" s="572"/>
      <c r="EQ53" s="572"/>
      <c r="ER53" s="572"/>
      <c r="ES53" s="573"/>
      <c r="ET53" s="574"/>
      <c r="EU53" s="575"/>
      <c r="EV53" s="574"/>
      <c r="EW53" s="574"/>
      <c r="EX53" s="572"/>
      <c r="EY53" s="572"/>
      <c r="EZ53" s="572"/>
      <c r="FA53" s="573"/>
      <c r="FB53" s="574"/>
      <c r="FC53" s="575"/>
      <c r="FD53" s="574"/>
      <c r="FE53" s="574"/>
      <c r="FF53" s="572"/>
      <c r="FG53" s="572"/>
      <c r="FH53" s="572"/>
      <c r="FI53" s="573"/>
      <c r="FJ53" s="574"/>
      <c r="FK53" s="575"/>
      <c r="FL53" s="574"/>
      <c r="FM53" s="574"/>
      <c r="FN53" s="576"/>
      <c r="FO53" s="577"/>
      <c r="FP53" s="577"/>
      <c r="FQ53" s="577"/>
      <c r="FR53" s="578"/>
      <c r="FS53" s="575"/>
      <c r="FT53" s="578"/>
      <c r="FU53" s="578"/>
      <c r="FV53" s="572"/>
      <c r="FW53" s="572"/>
      <c r="FX53" s="572"/>
      <c r="FY53" s="573"/>
      <c r="FZ53" s="574"/>
      <c r="GA53" s="575"/>
      <c r="GB53" s="574"/>
      <c r="GC53" s="574"/>
      <c r="GD53" s="572"/>
      <c r="GE53" s="572"/>
      <c r="GF53" s="572"/>
      <c r="GG53" s="573"/>
      <c r="GH53" s="574"/>
      <c r="GI53" s="575"/>
      <c r="GJ53" s="574"/>
      <c r="GK53" s="574"/>
      <c r="GL53" s="572"/>
      <c r="GM53" s="572"/>
      <c r="GN53" s="572"/>
      <c r="GO53" s="573"/>
      <c r="GP53" s="574"/>
      <c r="GQ53" s="575"/>
      <c r="GR53" s="574"/>
      <c r="GS53" s="574"/>
      <c r="GT53" s="572"/>
      <c r="GU53" s="572"/>
      <c r="GV53"/>
      <c r="GW53" s="634"/>
      <c r="GX53" s="610"/>
      <c r="GY53" s="575"/>
      <c r="GZ53" s="574"/>
      <c r="HA53" s="574"/>
    </row>
    <row r="54" spans="1:211" s="66" customFormat="1" ht="1.5" hidden="1" x14ac:dyDescent="0.25">
      <c r="A54" s="42" t="s">
        <v>426</v>
      </c>
      <c r="B54" s="552"/>
      <c r="C54" s="552"/>
      <c r="D54" s="552"/>
      <c r="E54" s="550"/>
      <c r="F54" s="552">
        <v>0</v>
      </c>
      <c r="G54" s="552"/>
      <c r="H54" s="552"/>
      <c r="I54" s="552"/>
      <c r="J54" s="552"/>
      <c r="K54" s="552"/>
      <c r="L54" s="552"/>
      <c r="M54" s="550"/>
      <c r="N54" s="552">
        <v>0</v>
      </c>
      <c r="O54" s="552"/>
      <c r="P54" s="552"/>
      <c r="Q54" s="552"/>
      <c r="R54" s="552"/>
      <c r="S54" s="552"/>
      <c r="T54" s="552"/>
      <c r="U54" s="550"/>
      <c r="V54" s="552">
        <v>0</v>
      </c>
      <c r="W54" s="552"/>
      <c r="X54" s="552"/>
      <c r="Y54" s="552"/>
      <c r="Z54" s="552"/>
      <c r="AA54" s="552"/>
      <c r="AB54" s="552"/>
      <c r="AC54" s="550"/>
      <c r="AD54" s="552">
        <v>0</v>
      </c>
      <c r="AE54" s="552"/>
      <c r="AF54" s="552"/>
      <c r="AG54" s="552"/>
      <c r="AH54" s="552"/>
      <c r="AI54" s="552"/>
      <c r="AJ54" s="552"/>
      <c r="AK54" s="550"/>
      <c r="AL54" s="552">
        <v>0</v>
      </c>
      <c r="AM54" s="552"/>
      <c r="AN54" s="552"/>
      <c r="AO54" s="552"/>
      <c r="AP54" s="552"/>
      <c r="AQ54" s="552"/>
      <c r="AR54" s="552"/>
      <c r="AS54" s="550"/>
      <c r="AT54" s="552">
        <v>0</v>
      </c>
      <c r="AU54" s="552"/>
      <c r="AV54" s="552"/>
      <c r="AW54" s="552"/>
      <c r="AX54" s="552"/>
      <c r="AY54" s="552"/>
      <c r="AZ54" s="552"/>
      <c r="BA54" s="550"/>
      <c r="BB54" s="552">
        <v>0</v>
      </c>
      <c r="BC54" s="552"/>
      <c r="BD54" s="552"/>
      <c r="BE54" s="552"/>
      <c r="BF54" s="552"/>
      <c r="BG54" s="552"/>
      <c r="BH54" s="552"/>
      <c r="BI54" s="550"/>
      <c r="BJ54" s="552">
        <v>0</v>
      </c>
      <c r="BK54" s="552"/>
      <c r="BL54" s="552"/>
      <c r="BM54" s="552"/>
      <c r="BN54" s="552"/>
      <c r="BO54" s="552"/>
      <c r="BP54" s="552"/>
      <c r="BQ54" s="550"/>
      <c r="BR54" s="552">
        <v>0</v>
      </c>
      <c r="BS54" s="552"/>
      <c r="BT54" s="552"/>
      <c r="BU54" s="552"/>
      <c r="BV54" s="552"/>
      <c r="BW54" s="552"/>
      <c r="BX54" s="552"/>
      <c r="BY54" s="550"/>
      <c r="BZ54" s="552">
        <v>0</v>
      </c>
      <c r="CA54" s="552"/>
      <c r="CB54" s="552"/>
      <c r="CC54" s="552"/>
      <c r="CD54" s="552"/>
      <c r="CE54" s="552"/>
      <c r="CF54" s="552"/>
      <c r="CG54" s="550"/>
      <c r="CH54" s="552">
        <v>0</v>
      </c>
      <c r="CI54" s="552"/>
      <c r="CJ54" s="552"/>
      <c r="CK54" s="552"/>
      <c r="CL54" s="552"/>
      <c r="CM54" s="552"/>
      <c r="CN54" s="552"/>
      <c r="CO54" s="550"/>
      <c r="CP54" s="552">
        <v>0</v>
      </c>
      <c r="CQ54" s="552"/>
      <c r="CR54" s="552"/>
      <c r="CS54" s="552"/>
      <c r="CT54" s="552"/>
      <c r="CU54" s="552"/>
      <c r="CV54" s="552"/>
      <c r="CW54" s="550"/>
      <c r="CX54" s="552">
        <v>0</v>
      </c>
      <c r="CY54" s="552"/>
      <c r="CZ54" s="552"/>
      <c r="DA54" s="552"/>
      <c r="DB54" s="552"/>
      <c r="DC54" s="552"/>
      <c r="DD54" s="552"/>
      <c r="DE54" s="550"/>
      <c r="DF54" s="552">
        <v>0</v>
      </c>
      <c r="DG54" s="552"/>
      <c r="DH54" s="552"/>
      <c r="DI54" s="552"/>
      <c r="DJ54" s="552"/>
      <c r="DK54" s="552"/>
      <c r="DL54" s="552"/>
      <c r="DM54" s="550"/>
      <c r="DN54" s="552">
        <v>0</v>
      </c>
      <c r="DO54" s="552"/>
      <c r="DP54" s="552"/>
      <c r="DQ54" s="552"/>
      <c r="DR54" s="552"/>
      <c r="DS54" s="552"/>
      <c r="DT54" s="552"/>
      <c r="DU54" s="550"/>
      <c r="DV54" s="552">
        <v>0</v>
      </c>
      <c r="DW54" s="552"/>
      <c r="DX54" s="552"/>
      <c r="DY54" s="552"/>
      <c r="DZ54" s="552"/>
      <c r="EA54" s="552"/>
      <c r="EB54" s="552"/>
      <c r="EC54" s="550"/>
      <c r="ED54" s="552">
        <v>0</v>
      </c>
      <c r="EE54" s="552"/>
      <c r="EF54" s="552"/>
      <c r="EG54" s="552"/>
      <c r="EH54" s="552"/>
      <c r="EI54" s="552"/>
      <c r="EJ54" s="552"/>
      <c r="EK54" s="552"/>
      <c r="EL54" s="552">
        <v>0</v>
      </c>
      <c r="EM54" s="552"/>
      <c r="EN54" s="552"/>
      <c r="EO54" s="552"/>
      <c r="EP54" s="552"/>
      <c r="EQ54" s="552"/>
      <c r="ER54" s="552"/>
      <c r="ES54" s="552"/>
      <c r="ET54" s="552">
        <v>0</v>
      </c>
      <c r="EU54" s="552"/>
      <c r="EV54" s="552"/>
      <c r="EW54" s="552"/>
      <c r="EX54" s="552"/>
      <c r="EY54" s="552"/>
      <c r="EZ54" s="552"/>
      <c r="FA54" s="552"/>
      <c r="FB54" s="552">
        <v>0</v>
      </c>
      <c r="FC54" s="552"/>
      <c r="FD54" s="552"/>
      <c r="FE54" s="552"/>
      <c r="FF54" s="552"/>
      <c r="FG54" s="552"/>
      <c r="FH54" s="552"/>
      <c r="FI54" s="550"/>
      <c r="FJ54" s="552">
        <v>0</v>
      </c>
      <c r="FK54" s="552"/>
      <c r="FL54" s="552"/>
      <c r="FM54" s="552"/>
      <c r="FN54" s="553"/>
      <c r="FO54" s="554"/>
      <c r="FP54" s="554"/>
      <c r="FQ54" s="555"/>
      <c r="FR54" s="556">
        <v>0</v>
      </c>
      <c r="FS54" s="582"/>
      <c r="FT54" s="556"/>
      <c r="FU54" s="556"/>
      <c r="FV54" s="552"/>
      <c r="FW54" s="552"/>
      <c r="FX54" s="552"/>
      <c r="FY54" s="550"/>
      <c r="FZ54" s="552">
        <v>0</v>
      </c>
      <c r="GA54" s="552"/>
      <c r="GB54" s="552"/>
      <c r="GC54" s="552"/>
      <c r="GD54" s="552"/>
      <c r="GE54" s="552"/>
      <c r="GF54" s="552"/>
      <c r="GG54" s="550"/>
      <c r="GH54" s="552">
        <v>0</v>
      </c>
      <c r="GI54" s="552"/>
      <c r="GJ54" s="552"/>
      <c r="GK54" s="552"/>
      <c r="GL54" s="552"/>
      <c r="GM54" s="552"/>
      <c r="GN54" s="552"/>
      <c r="GO54" s="550"/>
      <c r="GP54" s="552">
        <v>0</v>
      </c>
      <c r="GQ54" s="552"/>
      <c r="GR54" s="552"/>
      <c r="GS54" s="552"/>
      <c r="GT54" s="552">
        <v>0</v>
      </c>
      <c r="GU54" s="552">
        <v>0</v>
      </c>
      <c r="GV54" s="559">
        <v>0</v>
      </c>
      <c r="GW54" s="609">
        <v>0</v>
      </c>
      <c r="GX54" s="559">
        <v>0</v>
      </c>
      <c r="GY54" s="552">
        <v>0</v>
      </c>
      <c r="GZ54" s="552"/>
      <c r="HA54" s="552"/>
      <c r="HB54" s="534"/>
      <c r="HC54" s="534"/>
    </row>
    <row r="55" spans="1:211" s="66" customFormat="1" x14ac:dyDescent="0.25">
      <c r="A55" s="46" t="s">
        <v>79</v>
      </c>
      <c r="B55" s="552"/>
      <c r="C55" s="552"/>
      <c r="D55" s="552"/>
      <c r="E55" s="550"/>
      <c r="F55" s="552">
        <v>0</v>
      </c>
      <c r="G55" s="552"/>
      <c r="H55" s="552"/>
      <c r="I55" s="552">
        <v>0</v>
      </c>
      <c r="J55" s="552"/>
      <c r="K55" s="552"/>
      <c r="L55" s="552"/>
      <c r="M55" s="550"/>
      <c r="N55" s="552">
        <v>0</v>
      </c>
      <c r="O55" s="552"/>
      <c r="P55" s="552"/>
      <c r="Q55" s="552">
        <v>0</v>
      </c>
      <c r="R55" s="552"/>
      <c r="S55" s="552"/>
      <c r="T55" s="552"/>
      <c r="U55" s="550"/>
      <c r="V55" s="552">
        <v>0</v>
      </c>
      <c r="W55" s="552"/>
      <c r="X55" s="552"/>
      <c r="Y55" s="552">
        <v>0</v>
      </c>
      <c r="Z55" s="552"/>
      <c r="AA55" s="552"/>
      <c r="AB55" s="552"/>
      <c r="AC55" s="550"/>
      <c r="AD55" s="552">
        <v>0</v>
      </c>
      <c r="AE55" s="552"/>
      <c r="AF55" s="552"/>
      <c r="AG55" s="552">
        <v>0</v>
      </c>
      <c r="AH55" s="552"/>
      <c r="AI55" s="552"/>
      <c r="AJ55" s="552"/>
      <c r="AK55" s="550"/>
      <c r="AL55" s="552">
        <v>0</v>
      </c>
      <c r="AM55" s="552"/>
      <c r="AN55" s="552"/>
      <c r="AO55" s="552">
        <v>0</v>
      </c>
      <c r="AP55" s="552"/>
      <c r="AQ55" s="552"/>
      <c r="AR55" s="552"/>
      <c r="AS55" s="550"/>
      <c r="AT55" s="552">
        <v>0</v>
      </c>
      <c r="AU55" s="552"/>
      <c r="AV55" s="552"/>
      <c r="AW55" s="552">
        <v>0</v>
      </c>
      <c r="AX55" s="552"/>
      <c r="AY55" s="552"/>
      <c r="AZ55" s="552"/>
      <c r="BA55" s="550"/>
      <c r="BB55" s="552">
        <v>0</v>
      </c>
      <c r="BC55" s="552"/>
      <c r="BD55" s="552"/>
      <c r="BE55" s="552">
        <v>0</v>
      </c>
      <c r="BF55" s="552"/>
      <c r="BG55" s="552"/>
      <c r="BH55" s="552"/>
      <c r="BI55" s="550"/>
      <c r="BJ55" s="552">
        <v>0</v>
      </c>
      <c r="BK55" s="552"/>
      <c r="BL55" s="552"/>
      <c r="BM55" s="552">
        <v>0</v>
      </c>
      <c r="BN55" s="552"/>
      <c r="BO55" s="552"/>
      <c r="BP55" s="552"/>
      <c r="BQ55" s="550"/>
      <c r="BR55" s="552">
        <v>0</v>
      </c>
      <c r="BS55" s="552"/>
      <c r="BT55" s="552"/>
      <c r="BU55" s="552">
        <v>0</v>
      </c>
      <c r="BV55" s="552"/>
      <c r="BW55" s="552"/>
      <c r="BX55" s="552"/>
      <c r="BY55" s="550"/>
      <c r="BZ55" s="552">
        <v>0</v>
      </c>
      <c r="CA55" s="552"/>
      <c r="CB55" s="552"/>
      <c r="CC55" s="552">
        <v>0</v>
      </c>
      <c r="CD55" s="552"/>
      <c r="CE55" s="552"/>
      <c r="CF55" s="552"/>
      <c r="CG55" s="550"/>
      <c r="CH55" s="552">
        <v>0</v>
      </c>
      <c r="CI55" s="552"/>
      <c r="CJ55" s="552"/>
      <c r="CK55" s="552">
        <v>0</v>
      </c>
      <c r="CL55" s="552"/>
      <c r="CM55" s="552"/>
      <c r="CN55" s="552"/>
      <c r="CO55" s="550"/>
      <c r="CP55" s="552">
        <v>0</v>
      </c>
      <c r="CQ55" s="552"/>
      <c r="CR55" s="552"/>
      <c r="CS55" s="552">
        <v>0</v>
      </c>
      <c r="CT55" s="552"/>
      <c r="CU55" s="552"/>
      <c r="CV55" s="552"/>
      <c r="CW55" s="550"/>
      <c r="CX55" s="552">
        <v>0</v>
      </c>
      <c r="CY55" s="552"/>
      <c r="CZ55" s="552"/>
      <c r="DA55" s="552">
        <v>0</v>
      </c>
      <c r="DB55" s="552"/>
      <c r="DC55" s="552"/>
      <c r="DD55" s="552"/>
      <c r="DE55" s="550"/>
      <c r="DF55" s="552">
        <v>0</v>
      </c>
      <c r="DG55" s="552"/>
      <c r="DH55" s="552"/>
      <c r="DI55" s="552">
        <v>0</v>
      </c>
      <c r="DJ55" s="552"/>
      <c r="DK55" s="552"/>
      <c r="DL55" s="552"/>
      <c r="DM55" s="550"/>
      <c r="DN55" s="552">
        <v>0</v>
      </c>
      <c r="DO55" s="552"/>
      <c r="DP55" s="552"/>
      <c r="DQ55" s="552">
        <v>0</v>
      </c>
      <c r="DR55" s="552"/>
      <c r="DS55" s="552"/>
      <c r="DT55" s="552"/>
      <c r="DU55" s="550"/>
      <c r="DV55" s="552">
        <v>0</v>
      </c>
      <c r="DW55" s="552"/>
      <c r="DX55" s="552"/>
      <c r="DY55" s="552">
        <v>0</v>
      </c>
      <c r="DZ55" s="552"/>
      <c r="EA55" s="552"/>
      <c r="EB55" s="552"/>
      <c r="EC55" s="550"/>
      <c r="ED55" s="552">
        <v>0</v>
      </c>
      <c r="EE55" s="552"/>
      <c r="EF55" s="552"/>
      <c r="EG55" s="552">
        <v>0</v>
      </c>
      <c r="EH55" s="552"/>
      <c r="EI55" s="552"/>
      <c r="EJ55" s="552"/>
      <c r="EK55" s="552"/>
      <c r="EL55" s="552">
        <v>0</v>
      </c>
      <c r="EM55" s="552"/>
      <c r="EN55" s="552"/>
      <c r="EO55" s="552">
        <v>0</v>
      </c>
      <c r="EP55" s="552"/>
      <c r="EQ55" s="552"/>
      <c r="ER55" s="552"/>
      <c r="ES55" s="552"/>
      <c r="ET55" s="552">
        <v>0</v>
      </c>
      <c r="EU55" s="552"/>
      <c r="EV55" s="552"/>
      <c r="EW55" s="552">
        <v>0</v>
      </c>
      <c r="EX55" s="552"/>
      <c r="EY55" s="552"/>
      <c r="EZ55" s="552"/>
      <c r="FA55" s="552"/>
      <c r="FB55" s="552">
        <v>0</v>
      </c>
      <c r="FC55" s="552"/>
      <c r="FD55" s="552"/>
      <c r="FE55" s="552">
        <v>0</v>
      </c>
      <c r="FF55" s="552">
        <v>0</v>
      </c>
      <c r="FG55" s="552">
        <v>0</v>
      </c>
      <c r="FH55" s="552">
        <v>0</v>
      </c>
      <c r="FI55" s="550">
        <v>0</v>
      </c>
      <c r="FJ55" s="552">
        <v>0</v>
      </c>
      <c r="FK55" s="552">
        <v>0</v>
      </c>
      <c r="FL55" s="552"/>
      <c r="FM55" s="552">
        <v>0</v>
      </c>
      <c r="FN55" s="560"/>
      <c r="FO55" s="562"/>
      <c r="FP55" s="562"/>
      <c r="FQ55" s="563"/>
      <c r="FR55" s="556">
        <v>0</v>
      </c>
      <c r="FS55" s="536"/>
      <c r="FT55" s="556"/>
      <c r="FU55" s="552">
        <v>0</v>
      </c>
      <c r="FV55" s="552"/>
      <c r="FW55" s="552"/>
      <c r="FX55" s="552"/>
      <c r="FY55" s="550"/>
      <c r="FZ55" s="552">
        <v>0</v>
      </c>
      <c r="GA55" s="552"/>
      <c r="GB55" s="552"/>
      <c r="GC55" s="552">
        <v>0</v>
      </c>
      <c r="GD55" s="552"/>
      <c r="GE55" s="552"/>
      <c r="GF55" s="552"/>
      <c r="GG55" s="550"/>
      <c r="GH55" s="552">
        <v>0</v>
      </c>
      <c r="GI55" s="552"/>
      <c r="GJ55" s="552"/>
      <c r="GK55" s="552">
        <v>0</v>
      </c>
      <c r="GL55" s="552"/>
      <c r="GM55" s="552"/>
      <c r="GN55" s="552"/>
      <c r="GO55" s="550"/>
      <c r="GP55" s="552">
        <v>0</v>
      </c>
      <c r="GQ55" s="552"/>
      <c r="GR55" s="552"/>
      <c r="GS55" s="552">
        <v>0</v>
      </c>
      <c r="GT55" s="552">
        <v>0</v>
      </c>
      <c r="GU55" s="552">
        <v>0</v>
      </c>
      <c r="GV55" s="559">
        <v>0</v>
      </c>
      <c r="GW55" s="609">
        <v>0</v>
      </c>
      <c r="GX55" s="559">
        <v>0</v>
      </c>
      <c r="GY55" s="552">
        <v>0</v>
      </c>
      <c r="GZ55" s="552"/>
      <c r="HA55" s="552">
        <v>0</v>
      </c>
      <c r="HB55" s="534"/>
      <c r="HC55" s="534"/>
    </row>
    <row r="56" spans="1:211" s="66" customFormat="1" x14ac:dyDescent="0.25">
      <c r="A56" s="46" t="s">
        <v>78</v>
      </c>
      <c r="B56" s="552"/>
      <c r="C56" s="552"/>
      <c r="D56" s="552"/>
      <c r="E56" s="550"/>
      <c r="F56" s="552">
        <v>0</v>
      </c>
      <c r="G56" s="552"/>
      <c r="H56" s="552"/>
      <c r="I56" s="552">
        <v>0</v>
      </c>
      <c r="J56" s="552"/>
      <c r="K56" s="552"/>
      <c r="L56" s="552"/>
      <c r="M56" s="550"/>
      <c r="N56" s="552">
        <v>0</v>
      </c>
      <c r="O56" s="552"/>
      <c r="P56" s="552"/>
      <c r="Q56" s="552">
        <v>0</v>
      </c>
      <c r="R56" s="552"/>
      <c r="S56" s="552"/>
      <c r="T56" s="552"/>
      <c r="U56" s="550"/>
      <c r="V56" s="552">
        <v>0</v>
      </c>
      <c r="W56" s="552"/>
      <c r="X56" s="552"/>
      <c r="Y56" s="552">
        <v>0</v>
      </c>
      <c r="Z56" s="552"/>
      <c r="AA56" s="552"/>
      <c r="AB56" s="552"/>
      <c r="AC56" s="550"/>
      <c r="AD56" s="552">
        <v>0</v>
      </c>
      <c r="AE56" s="552"/>
      <c r="AF56" s="552"/>
      <c r="AG56" s="552">
        <v>0</v>
      </c>
      <c r="AH56" s="552"/>
      <c r="AI56" s="552"/>
      <c r="AJ56" s="552"/>
      <c r="AK56" s="550"/>
      <c r="AL56" s="552">
        <v>0</v>
      </c>
      <c r="AM56" s="552"/>
      <c r="AN56" s="552"/>
      <c r="AO56" s="552">
        <v>0</v>
      </c>
      <c r="AP56" s="552"/>
      <c r="AQ56" s="552"/>
      <c r="AR56" s="552"/>
      <c r="AS56" s="550"/>
      <c r="AT56" s="552">
        <v>0</v>
      </c>
      <c r="AU56" s="552"/>
      <c r="AV56" s="552"/>
      <c r="AW56" s="552">
        <v>0</v>
      </c>
      <c r="AX56" s="552"/>
      <c r="AY56" s="552"/>
      <c r="AZ56" s="552"/>
      <c r="BA56" s="550"/>
      <c r="BB56" s="552">
        <v>0</v>
      </c>
      <c r="BC56" s="552"/>
      <c r="BD56" s="552"/>
      <c r="BE56" s="552">
        <v>0</v>
      </c>
      <c r="BF56" s="552"/>
      <c r="BG56" s="552"/>
      <c r="BH56" s="552"/>
      <c r="BI56" s="550"/>
      <c r="BJ56" s="552">
        <v>0</v>
      </c>
      <c r="BK56" s="552"/>
      <c r="BL56" s="552"/>
      <c r="BM56" s="552">
        <v>0</v>
      </c>
      <c r="BN56" s="552"/>
      <c r="BO56" s="552"/>
      <c r="BP56" s="552"/>
      <c r="BQ56" s="550"/>
      <c r="BR56" s="552">
        <v>0</v>
      </c>
      <c r="BS56" s="552"/>
      <c r="BT56" s="552"/>
      <c r="BU56" s="552">
        <v>0</v>
      </c>
      <c r="BV56" s="552"/>
      <c r="BW56" s="552"/>
      <c r="BX56" s="552"/>
      <c r="BY56" s="550"/>
      <c r="BZ56" s="552">
        <v>0</v>
      </c>
      <c r="CA56" s="552"/>
      <c r="CB56" s="552"/>
      <c r="CC56" s="552">
        <v>0</v>
      </c>
      <c r="CD56" s="552"/>
      <c r="CE56" s="552"/>
      <c r="CF56" s="552"/>
      <c r="CG56" s="550"/>
      <c r="CH56" s="552">
        <v>0</v>
      </c>
      <c r="CI56" s="552"/>
      <c r="CJ56" s="552"/>
      <c r="CK56" s="552">
        <v>0</v>
      </c>
      <c r="CL56" s="552"/>
      <c r="CM56" s="552"/>
      <c r="CN56" s="552"/>
      <c r="CO56" s="550"/>
      <c r="CP56" s="552">
        <v>0</v>
      </c>
      <c r="CQ56" s="552"/>
      <c r="CR56" s="552"/>
      <c r="CS56" s="552">
        <v>0</v>
      </c>
      <c r="CT56" s="552"/>
      <c r="CU56" s="552"/>
      <c r="CV56" s="552"/>
      <c r="CW56" s="550"/>
      <c r="CX56" s="552">
        <v>0</v>
      </c>
      <c r="CY56" s="552"/>
      <c r="CZ56" s="552"/>
      <c r="DA56" s="552">
        <v>0</v>
      </c>
      <c r="DB56" s="552"/>
      <c r="DC56" s="552"/>
      <c r="DD56" s="552"/>
      <c r="DE56" s="550"/>
      <c r="DF56" s="552">
        <v>0</v>
      </c>
      <c r="DG56" s="552"/>
      <c r="DH56" s="552"/>
      <c r="DI56" s="552">
        <v>0</v>
      </c>
      <c r="DJ56" s="552"/>
      <c r="DK56" s="552"/>
      <c r="DL56" s="552"/>
      <c r="DM56" s="550"/>
      <c r="DN56" s="552">
        <v>0</v>
      </c>
      <c r="DO56" s="552"/>
      <c r="DP56" s="552"/>
      <c r="DQ56" s="552">
        <v>0</v>
      </c>
      <c r="DR56" s="552"/>
      <c r="DS56" s="552"/>
      <c r="DT56" s="552"/>
      <c r="DU56" s="550"/>
      <c r="DV56" s="552">
        <v>0</v>
      </c>
      <c r="DW56" s="552"/>
      <c r="DX56" s="552"/>
      <c r="DY56" s="552">
        <v>0</v>
      </c>
      <c r="DZ56" s="552"/>
      <c r="EA56" s="552"/>
      <c r="EB56" s="552"/>
      <c r="EC56" s="550"/>
      <c r="ED56" s="552">
        <v>0</v>
      </c>
      <c r="EE56" s="552"/>
      <c r="EF56" s="552"/>
      <c r="EG56" s="552">
        <v>0</v>
      </c>
      <c r="EH56" s="552"/>
      <c r="EI56" s="552"/>
      <c r="EJ56" s="552"/>
      <c r="EK56" s="552"/>
      <c r="EL56" s="552">
        <v>0</v>
      </c>
      <c r="EM56" s="552"/>
      <c r="EN56" s="552"/>
      <c r="EO56" s="552">
        <v>0</v>
      </c>
      <c r="EP56" s="552"/>
      <c r="EQ56" s="552"/>
      <c r="ER56" s="552"/>
      <c r="ES56" s="552"/>
      <c r="ET56" s="552">
        <v>0</v>
      </c>
      <c r="EU56" s="552"/>
      <c r="EV56" s="552"/>
      <c r="EW56" s="552">
        <v>0</v>
      </c>
      <c r="EX56" s="552"/>
      <c r="EY56" s="552"/>
      <c r="EZ56" s="552"/>
      <c r="FA56" s="552"/>
      <c r="FB56" s="552">
        <v>0</v>
      </c>
      <c r="FC56" s="552"/>
      <c r="FD56" s="552"/>
      <c r="FE56" s="552">
        <v>0</v>
      </c>
      <c r="FF56" s="552">
        <v>0</v>
      </c>
      <c r="FG56" s="552">
        <v>0</v>
      </c>
      <c r="FH56" s="552">
        <v>0</v>
      </c>
      <c r="FI56" s="550">
        <v>0</v>
      </c>
      <c r="FJ56" s="552">
        <v>0</v>
      </c>
      <c r="FK56" s="552">
        <v>0</v>
      </c>
      <c r="FL56" s="552"/>
      <c r="FM56" s="552">
        <v>0</v>
      </c>
      <c r="FN56" s="560"/>
      <c r="FO56" s="562"/>
      <c r="FP56" s="562"/>
      <c r="FQ56" s="563"/>
      <c r="FR56" s="556">
        <v>0</v>
      </c>
      <c r="FS56" s="536"/>
      <c r="FT56" s="556"/>
      <c r="FU56" s="552">
        <v>0</v>
      </c>
      <c r="FV56" s="552"/>
      <c r="FW56" s="552"/>
      <c r="FX56" s="552"/>
      <c r="FY56" s="550"/>
      <c r="FZ56" s="552">
        <v>0</v>
      </c>
      <c r="GA56" s="552"/>
      <c r="GB56" s="552"/>
      <c r="GC56" s="552">
        <v>0</v>
      </c>
      <c r="GD56" s="552"/>
      <c r="GE56" s="552"/>
      <c r="GF56" s="552"/>
      <c r="GG56" s="550"/>
      <c r="GH56" s="552">
        <v>0</v>
      </c>
      <c r="GI56" s="552"/>
      <c r="GJ56" s="552"/>
      <c r="GK56" s="552">
        <v>0</v>
      </c>
      <c r="GL56" s="552"/>
      <c r="GM56" s="552"/>
      <c r="GN56" s="552"/>
      <c r="GO56" s="550"/>
      <c r="GP56" s="552">
        <v>0</v>
      </c>
      <c r="GQ56" s="552"/>
      <c r="GR56" s="552"/>
      <c r="GS56" s="552">
        <v>0</v>
      </c>
      <c r="GT56" s="552">
        <v>0</v>
      </c>
      <c r="GU56" s="552">
        <v>0</v>
      </c>
      <c r="GV56" s="559">
        <v>0</v>
      </c>
      <c r="GW56" s="609">
        <v>0</v>
      </c>
      <c r="GX56" s="559">
        <v>0</v>
      </c>
      <c r="GY56" s="552">
        <v>0</v>
      </c>
      <c r="GZ56" s="552"/>
      <c r="HA56" s="552">
        <v>0</v>
      </c>
      <c r="HB56" s="534"/>
      <c r="HC56" s="534"/>
    </row>
    <row r="57" spans="1:211" x14ac:dyDescent="0.25">
      <c r="A57" s="32" t="s">
        <v>427</v>
      </c>
      <c r="B57" s="552"/>
      <c r="C57" s="552"/>
      <c r="D57" s="552"/>
      <c r="E57" s="550"/>
      <c r="F57" s="552">
        <v>0</v>
      </c>
      <c r="G57" s="552"/>
      <c r="H57" s="552"/>
      <c r="I57" s="552">
        <v>0</v>
      </c>
      <c r="J57" s="552"/>
      <c r="K57" s="552"/>
      <c r="L57" s="552"/>
      <c r="M57" s="550"/>
      <c r="N57" s="552">
        <v>0</v>
      </c>
      <c r="O57" s="552"/>
      <c r="P57" s="552"/>
      <c r="Q57" s="552">
        <v>0</v>
      </c>
      <c r="R57" s="552"/>
      <c r="S57" s="552"/>
      <c r="T57" s="552"/>
      <c r="U57" s="550"/>
      <c r="V57" s="552">
        <v>0</v>
      </c>
      <c r="W57" s="552"/>
      <c r="X57" s="552"/>
      <c r="Y57" s="552">
        <v>0</v>
      </c>
      <c r="Z57" s="552"/>
      <c r="AA57" s="552"/>
      <c r="AB57" s="552"/>
      <c r="AC57" s="550"/>
      <c r="AD57" s="552">
        <v>0</v>
      </c>
      <c r="AE57" s="552"/>
      <c r="AF57" s="552"/>
      <c r="AG57" s="552">
        <v>0</v>
      </c>
      <c r="AH57" s="552"/>
      <c r="AI57" s="552"/>
      <c r="AJ57" s="552"/>
      <c r="AK57" s="550"/>
      <c r="AL57" s="552">
        <v>0</v>
      </c>
      <c r="AM57" s="552"/>
      <c r="AN57" s="552"/>
      <c r="AO57" s="552">
        <v>0</v>
      </c>
      <c r="AP57" s="552"/>
      <c r="AQ57" s="552"/>
      <c r="AR57" s="552"/>
      <c r="AS57" s="550"/>
      <c r="AT57" s="552">
        <v>0</v>
      </c>
      <c r="AU57" s="552"/>
      <c r="AV57" s="552"/>
      <c r="AW57" s="552">
        <v>0</v>
      </c>
      <c r="AX57" s="552"/>
      <c r="AY57" s="552"/>
      <c r="AZ57" s="552"/>
      <c r="BA57" s="550"/>
      <c r="BB57" s="552">
        <v>0</v>
      </c>
      <c r="BC57" s="552"/>
      <c r="BD57" s="552"/>
      <c r="BE57" s="552">
        <v>0</v>
      </c>
      <c r="BF57" s="552"/>
      <c r="BG57" s="552"/>
      <c r="BH57" s="552"/>
      <c r="BI57" s="550"/>
      <c r="BJ57" s="552">
        <v>0</v>
      </c>
      <c r="BK57" s="552"/>
      <c r="BL57" s="552"/>
      <c r="BM57" s="552">
        <v>0</v>
      </c>
      <c r="BN57" s="552"/>
      <c r="BO57" s="552"/>
      <c r="BP57" s="552"/>
      <c r="BQ57" s="550"/>
      <c r="BR57" s="552">
        <v>0</v>
      </c>
      <c r="BS57" s="552"/>
      <c r="BT57" s="552"/>
      <c r="BU57" s="552">
        <v>0</v>
      </c>
      <c r="BV57" s="552"/>
      <c r="BW57" s="552"/>
      <c r="BX57" s="552"/>
      <c r="BY57" s="550"/>
      <c r="BZ57" s="552">
        <v>0</v>
      </c>
      <c r="CA57" s="552"/>
      <c r="CB57" s="552"/>
      <c r="CC57" s="552">
        <v>0</v>
      </c>
      <c r="CD57" s="552"/>
      <c r="CE57" s="552"/>
      <c r="CF57" s="552"/>
      <c r="CG57" s="550"/>
      <c r="CH57" s="552">
        <v>0</v>
      </c>
      <c r="CI57" s="552"/>
      <c r="CJ57" s="552"/>
      <c r="CK57" s="552">
        <v>0</v>
      </c>
      <c r="CL57" s="552"/>
      <c r="CM57" s="552"/>
      <c r="CN57" s="552"/>
      <c r="CO57" s="550"/>
      <c r="CP57" s="552">
        <v>0</v>
      </c>
      <c r="CQ57" s="552"/>
      <c r="CR57" s="552"/>
      <c r="CS57" s="552">
        <v>0</v>
      </c>
      <c r="CT57" s="552"/>
      <c r="CU57" s="552"/>
      <c r="CV57" s="552"/>
      <c r="CW57" s="550"/>
      <c r="CX57" s="552">
        <v>0</v>
      </c>
      <c r="CY57" s="552"/>
      <c r="CZ57" s="552"/>
      <c r="DA57" s="552">
        <v>0</v>
      </c>
      <c r="DB57" s="552"/>
      <c r="DC57" s="552"/>
      <c r="DD57" s="552"/>
      <c r="DE57" s="550"/>
      <c r="DF57" s="552">
        <v>0</v>
      </c>
      <c r="DG57" s="552"/>
      <c r="DH57" s="552"/>
      <c r="DI57" s="552">
        <v>0</v>
      </c>
      <c r="DJ57" s="552"/>
      <c r="DK57" s="552"/>
      <c r="DL57" s="552"/>
      <c r="DM57" s="550"/>
      <c r="DN57" s="552">
        <v>0</v>
      </c>
      <c r="DO57" s="552"/>
      <c r="DP57" s="552"/>
      <c r="DQ57" s="552">
        <v>0</v>
      </c>
      <c r="DR57" s="552"/>
      <c r="DS57" s="552"/>
      <c r="DT57" s="552"/>
      <c r="DU57" s="550"/>
      <c r="DV57" s="552">
        <v>0</v>
      </c>
      <c r="DW57" s="552"/>
      <c r="DX57" s="552"/>
      <c r="DY57" s="552">
        <v>0</v>
      </c>
      <c r="DZ57" s="552"/>
      <c r="EA57" s="552"/>
      <c r="EB57" s="552"/>
      <c r="EC57" s="550"/>
      <c r="ED57" s="552">
        <v>0</v>
      </c>
      <c r="EE57" s="552"/>
      <c r="EF57" s="552"/>
      <c r="EG57" s="552">
        <v>0</v>
      </c>
      <c r="EH57" s="552"/>
      <c r="EI57" s="552"/>
      <c r="EJ57" s="552"/>
      <c r="EK57" s="552"/>
      <c r="EL57" s="552">
        <v>0</v>
      </c>
      <c r="EM57" s="552"/>
      <c r="EN57" s="552"/>
      <c r="EO57" s="552">
        <v>0</v>
      </c>
      <c r="EP57" s="552"/>
      <c r="EQ57" s="552"/>
      <c r="ER57" s="552"/>
      <c r="ES57" s="552"/>
      <c r="ET57" s="552">
        <v>0</v>
      </c>
      <c r="EU57" s="552"/>
      <c r="EV57" s="552"/>
      <c r="EW57" s="552">
        <v>0</v>
      </c>
      <c r="EX57" s="552"/>
      <c r="EY57" s="552"/>
      <c r="EZ57" s="552"/>
      <c r="FA57" s="552"/>
      <c r="FB57" s="552">
        <v>0</v>
      </c>
      <c r="FC57" s="552"/>
      <c r="FD57" s="552"/>
      <c r="FE57" s="552">
        <v>0</v>
      </c>
      <c r="FF57" s="552">
        <v>0</v>
      </c>
      <c r="FG57" s="552">
        <v>0</v>
      </c>
      <c r="FH57" s="552">
        <v>0</v>
      </c>
      <c r="FI57" s="550">
        <v>0</v>
      </c>
      <c r="FJ57" s="552">
        <v>0</v>
      </c>
      <c r="FK57" s="552">
        <v>0</v>
      </c>
      <c r="FL57" s="552"/>
      <c r="FM57" s="552">
        <v>0</v>
      </c>
      <c r="FN57" s="553"/>
      <c r="FO57" s="554"/>
      <c r="FP57" s="554"/>
      <c r="FQ57" s="555"/>
      <c r="FR57" s="556">
        <v>0</v>
      </c>
      <c r="FS57" s="536"/>
      <c r="FT57" s="556"/>
      <c r="FU57" s="552">
        <v>0</v>
      </c>
      <c r="FV57" s="552"/>
      <c r="FW57" s="552"/>
      <c r="FX57" s="552"/>
      <c r="FY57" s="550"/>
      <c r="FZ57" s="552">
        <v>0</v>
      </c>
      <c r="GA57" s="552"/>
      <c r="GB57" s="552"/>
      <c r="GC57" s="552">
        <v>0</v>
      </c>
      <c r="GD57" s="552"/>
      <c r="GE57" s="552"/>
      <c r="GF57" s="552"/>
      <c r="GG57" s="550"/>
      <c r="GH57" s="552">
        <v>0</v>
      </c>
      <c r="GI57" s="552"/>
      <c r="GJ57" s="552"/>
      <c r="GK57" s="552">
        <v>0</v>
      </c>
      <c r="GL57" s="552"/>
      <c r="GM57" s="552"/>
      <c r="GN57" s="552"/>
      <c r="GO57" s="550"/>
      <c r="GP57" s="552">
        <v>0</v>
      </c>
      <c r="GQ57" s="552"/>
      <c r="GR57" s="552"/>
      <c r="GS57" s="552">
        <v>0</v>
      </c>
      <c r="GT57" s="552">
        <v>0</v>
      </c>
      <c r="GU57" s="552">
        <v>0</v>
      </c>
      <c r="GV57" s="559">
        <v>0</v>
      </c>
      <c r="GW57" s="609">
        <v>0</v>
      </c>
      <c r="GX57" s="559">
        <v>0</v>
      </c>
      <c r="GY57" s="552">
        <v>0</v>
      </c>
      <c r="GZ57" s="552"/>
      <c r="HA57" s="552">
        <v>0</v>
      </c>
    </row>
    <row r="58" spans="1:211" x14ac:dyDescent="0.25">
      <c r="A58" s="36" t="s">
        <v>1581</v>
      </c>
      <c r="B58" s="552"/>
      <c r="C58" s="552"/>
      <c r="D58" s="552"/>
      <c r="E58" s="550"/>
      <c r="F58" s="552">
        <v>0</v>
      </c>
      <c r="G58" s="552"/>
      <c r="H58" s="552"/>
      <c r="I58" s="552">
        <v>0</v>
      </c>
      <c r="J58" s="552"/>
      <c r="K58" s="552"/>
      <c r="L58" s="552"/>
      <c r="M58" s="550"/>
      <c r="N58" s="552">
        <v>0</v>
      </c>
      <c r="O58" s="552"/>
      <c r="P58" s="552"/>
      <c r="Q58" s="552">
        <v>0</v>
      </c>
      <c r="R58" s="552"/>
      <c r="S58" s="552"/>
      <c r="T58" s="552"/>
      <c r="U58" s="550"/>
      <c r="V58" s="552">
        <v>0</v>
      </c>
      <c r="W58" s="552"/>
      <c r="X58" s="552"/>
      <c r="Y58" s="552">
        <v>0</v>
      </c>
      <c r="Z58" s="552"/>
      <c r="AA58" s="552"/>
      <c r="AB58" s="552"/>
      <c r="AC58" s="550"/>
      <c r="AD58" s="552">
        <v>0</v>
      </c>
      <c r="AE58" s="552"/>
      <c r="AF58" s="552"/>
      <c r="AG58" s="552">
        <v>0</v>
      </c>
      <c r="AH58" s="552"/>
      <c r="AI58" s="552"/>
      <c r="AJ58" s="552"/>
      <c r="AK58" s="550"/>
      <c r="AL58" s="552">
        <v>0</v>
      </c>
      <c r="AM58" s="552"/>
      <c r="AN58" s="552"/>
      <c r="AO58" s="552">
        <v>0</v>
      </c>
      <c r="AP58" s="552"/>
      <c r="AQ58" s="552"/>
      <c r="AR58" s="552"/>
      <c r="AS58" s="550"/>
      <c r="AT58" s="552">
        <v>0</v>
      </c>
      <c r="AU58" s="552"/>
      <c r="AV58" s="552"/>
      <c r="AW58" s="552">
        <v>0</v>
      </c>
      <c r="AX58" s="552"/>
      <c r="AY58" s="552"/>
      <c r="AZ58" s="552"/>
      <c r="BA58" s="550"/>
      <c r="BB58" s="552">
        <v>0</v>
      </c>
      <c r="BC58" s="552"/>
      <c r="BD58" s="552"/>
      <c r="BE58" s="552">
        <v>0</v>
      </c>
      <c r="BF58" s="552"/>
      <c r="BG58" s="552"/>
      <c r="BH58" s="552"/>
      <c r="BI58" s="550"/>
      <c r="BJ58" s="552">
        <v>0</v>
      </c>
      <c r="BK58" s="552"/>
      <c r="BL58" s="552"/>
      <c r="BM58" s="552">
        <v>0</v>
      </c>
      <c r="BN58" s="552"/>
      <c r="BO58" s="552"/>
      <c r="BP58" s="552"/>
      <c r="BQ58" s="550"/>
      <c r="BR58" s="552">
        <v>0</v>
      </c>
      <c r="BS58" s="552"/>
      <c r="BT58" s="552"/>
      <c r="BU58" s="552">
        <v>0</v>
      </c>
      <c r="BV58" s="552"/>
      <c r="BW58" s="552"/>
      <c r="BX58" s="552"/>
      <c r="BY58" s="550"/>
      <c r="BZ58" s="552">
        <v>0</v>
      </c>
      <c r="CA58" s="552"/>
      <c r="CB58" s="552"/>
      <c r="CC58" s="552">
        <v>0</v>
      </c>
      <c r="CD58" s="552"/>
      <c r="CE58" s="552"/>
      <c r="CF58" s="552"/>
      <c r="CG58" s="550"/>
      <c r="CH58" s="552">
        <v>0</v>
      </c>
      <c r="CI58" s="552"/>
      <c r="CJ58" s="552"/>
      <c r="CK58" s="552">
        <v>0</v>
      </c>
      <c r="CL58" s="552"/>
      <c r="CM58" s="552"/>
      <c r="CN58" s="552"/>
      <c r="CO58" s="550"/>
      <c r="CP58" s="552">
        <v>0</v>
      </c>
      <c r="CQ58" s="552"/>
      <c r="CR58" s="552"/>
      <c r="CS58" s="552">
        <v>0</v>
      </c>
      <c r="CT58" s="552"/>
      <c r="CU58" s="552"/>
      <c r="CV58" s="552"/>
      <c r="CW58" s="550"/>
      <c r="CX58" s="552">
        <v>0</v>
      </c>
      <c r="CY58" s="552"/>
      <c r="CZ58" s="552"/>
      <c r="DA58" s="552">
        <v>0</v>
      </c>
      <c r="DB58" s="552"/>
      <c r="DC58" s="552"/>
      <c r="DD58" s="552"/>
      <c r="DE58" s="550"/>
      <c r="DF58" s="552">
        <v>0</v>
      </c>
      <c r="DG58" s="552"/>
      <c r="DH58" s="552"/>
      <c r="DI58" s="552">
        <v>0</v>
      </c>
      <c r="DJ58" s="552"/>
      <c r="DK58" s="552"/>
      <c r="DL58" s="552"/>
      <c r="DM58" s="550"/>
      <c r="DN58" s="552">
        <v>0</v>
      </c>
      <c r="DO58" s="552"/>
      <c r="DP58" s="552"/>
      <c r="DQ58" s="552">
        <v>0</v>
      </c>
      <c r="DR58" s="552"/>
      <c r="DS58" s="552"/>
      <c r="DT58" s="552"/>
      <c r="DU58" s="550"/>
      <c r="DV58" s="552">
        <v>0</v>
      </c>
      <c r="DW58" s="552"/>
      <c r="DX58" s="552"/>
      <c r="DY58" s="552">
        <v>0</v>
      </c>
      <c r="DZ58" s="552"/>
      <c r="EA58" s="552"/>
      <c r="EB58" s="552"/>
      <c r="EC58" s="550"/>
      <c r="ED58" s="552">
        <v>0</v>
      </c>
      <c r="EE58" s="552"/>
      <c r="EF58" s="552"/>
      <c r="EG58" s="552">
        <v>0</v>
      </c>
      <c r="EH58" s="552"/>
      <c r="EI58" s="552"/>
      <c r="EJ58" s="552"/>
      <c r="EK58" s="552"/>
      <c r="EL58" s="552">
        <v>0</v>
      </c>
      <c r="EM58" s="552"/>
      <c r="EN58" s="552"/>
      <c r="EO58" s="552">
        <v>0</v>
      </c>
      <c r="EP58" s="552"/>
      <c r="EQ58" s="552"/>
      <c r="ER58" s="552"/>
      <c r="ES58" s="552"/>
      <c r="ET58" s="552">
        <v>0</v>
      </c>
      <c r="EU58" s="552"/>
      <c r="EV58" s="552"/>
      <c r="EW58" s="552">
        <v>0</v>
      </c>
      <c r="EX58" s="552"/>
      <c r="EY58" s="552"/>
      <c r="EZ58" s="552"/>
      <c r="FA58" s="552"/>
      <c r="FB58" s="552">
        <v>0</v>
      </c>
      <c r="FC58" s="552"/>
      <c r="FD58" s="552"/>
      <c r="FE58" s="552">
        <v>0</v>
      </c>
      <c r="FF58" s="552">
        <v>0</v>
      </c>
      <c r="FG58" s="552">
        <v>0</v>
      </c>
      <c r="FH58" s="552">
        <v>0</v>
      </c>
      <c r="FI58" s="550">
        <v>0</v>
      </c>
      <c r="FJ58" s="552">
        <v>0</v>
      </c>
      <c r="FK58" s="552">
        <v>0</v>
      </c>
      <c r="FL58" s="552"/>
      <c r="FM58" s="552">
        <v>0</v>
      </c>
      <c r="FN58" s="553"/>
      <c r="FO58" s="554"/>
      <c r="FP58" s="554"/>
      <c r="FQ58" s="555"/>
      <c r="FR58" s="556">
        <v>0</v>
      </c>
      <c r="FS58" s="536"/>
      <c r="FT58" s="556"/>
      <c r="FU58" s="552">
        <v>0</v>
      </c>
      <c r="FV58" s="552"/>
      <c r="FW58" s="552"/>
      <c r="FX58" s="552"/>
      <c r="FY58" s="550"/>
      <c r="FZ58" s="552">
        <v>0</v>
      </c>
      <c r="GA58" s="552"/>
      <c r="GB58" s="552"/>
      <c r="GC58" s="552">
        <v>0</v>
      </c>
      <c r="GD58" s="552">
        <v>2407575000</v>
      </c>
      <c r="GE58" s="552">
        <v>2854391045</v>
      </c>
      <c r="GF58" s="552">
        <v>2265575000</v>
      </c>
      <c r="GG58" s="550"/>
      <c r="GH58" s="552">
        <v>2265575000</v>
      </c>
      <c r="GI58" s="552"/>
      <c r="GJ58" s="552"/>
      <c r="GK58" s="552">
        <v>446816045</v>
      </c>
      <c r="GL58" s="552"/>
      <c r="GM58" s="552"/>
      <c r="GN58" s="552"/>
      <c r="GO58" s="550"/>
      <c r="GP58" s="552">
        <v>0</v>
      </c>
      <c r="GQ58" s="552"/>
      <c r="GR58" s="552"/>
      <c r="GS58" s="552">
        <v>0</v>
      </c>
      <c r="GT58" s="552">
        <v>2407575000</v>
      </c>
      <c r="GU58" s="552">
        <v>2854391045</v>
      </c>
      <c r="GV58" s="559">
        <v>2265575000</v>
      </c>
      <c r="GW58" s="609">
        <v>0</v>
      </c>
      <c r="GX58" s="559">
        <v>2265575000</v>
      </c>
      <c r="GY58" s="552">
        <v>0</v>
      </c>
      <c r="GZ58" s="552"/>
      <c r="HA58" s="552">
        <v>446816045</v>
      </c>
    </row>
    <row r="59" spans="1:211" s="66" customFormat="1" x14ac:dyDescent="0.25">
      <c r="A59" s="42" t="s">
        <v>77</v>
      </c>
      <c r="B59" s="552"/>
      <c r="C59" s="552"/>
      <c r="D59" s="552"/>
      <c r="E59" s="550"/>
      <c r="F59" s="552">
        <v>0</v>
      </c>
      <c r="G59" s="552"/>
      <c r="H59" s="552"/>
      <c r="I59" s="552">
        <v>0</v>
      </c>
      <c r="J59" s="552"/>
      <c r="K59" s="552"/>
      <c r="L59" s="552"/>
      <c r="M59" s="550"/>
      <c r="N59" s="552">
        <v>0</v>
      </c>
      <c r="O59" s="552"/>
      <c r="P59" s="552"/>
      <c r="Q59" s="552">
        <v>0</v>
      </c>
      <c r="R59" s="552"/>
      <c r="S59" s="552"/>
      <c r="T59" s="552"/>
      <c r="U59" s="550"/>
      <c r="V59" s="552">
        <v>0</v>
      </c>
      <c r="W59" s="552"/>
      <c r="X59" s="552"/>
      <c r="Y59" s="552">
        <v>0</v>
      </c>
      <c r="Z59" s="552"/>
      <c r="AA59" s="552"/>
      <c r="AB59" s="552"/>
      <c r="AC59" s="550"/>
      <c r="AD59" s="552">
        <v>0</v>
      </c>
      <c r="AE59" s="552"/>
      <c r="AF59" s="552"/>
      <c r="AG59" s="552">
        <v>0</v>
      </c>
      <c r="AH59" s="552"/>
      <c r="AI59" s="552"/>
      <c r="AJ59" s="552"/>
      <c r="AK59" s="550"/>
      <c r="AL59" s="552">
        <v>0</v>
      </c>
      <c r="AM59" s="552"/>
      <c r="AN59" s="552"/>
      <c r="AO59" s="552">
        <v>0</v>
      </c>
      <c r="AP59" s="552"/>
      <c r="AQ59" s="552"/>
      <c r="AR59" s="552"/>
      <c r="AS59" s="550"/>
      <c r="AT59" s="552">
        <v>0</v>
      </c>
      <c r="AU59" s="552"/>
      <c r="AV59" s="552"/>
      <c r="AW59" s="552">
        <v>0</v>
      </c>
      <c r="AX59" s="552"/>
      <c r="AY59" s="552"/>
      <c r="AZ59" s="552"/>
      <c r="BA59" s="550"/>
      <c r="BB59" s="552">
        <v>0</v>
      </c>
      <c r="BC59" s="552"/>
      <c r="BD59" s="552"/>
      <c r="BE59" s="552">
        <v>0</v>
      </c>
      <c r="BF59" s="552"/>
      <c r="BG59" s="552"/>
      <c r="BH59" s="552"/>
      <c r="BI59" s="550"/>
      <c r="BJ59" s="552">
        <v>0</v>
      </c>
      <c r="BK59" s="552"/>
      <c r="BL59" s="552"/>
      <c r="BM59" s="552">
        <v>0</v>
      </c>
      <c r="BN59" s="552"/>
      <c r="BO59" s="552"/>
      <c r="BP59" s="552"/>
      <c r="BQ59" s="550"/>
      <c r="BR59" s="552">
        <v>0</v>
      </c>
      <c r="BS59" s="552"/>
      <c r="BT59" s="552"/>
      <c r="BU59" s="552">
        <v>0</v>
      </c>
      <c r="BV59" s="552"/>
      <c r="BW59" s="552"/>
      <c r="BX59" s="552"/>
      <c r="BY59" s="550"/>
      <c r="BZ59" s="552">
        <v>0</v>
      </c>
      <c r="CA59" s="552"/>
      <c r="CB59" s="552"/>
      <c r="CC59" s="552">
        <v>0</v>
      </c>
      <c r="CD59" s="552"/>
      <c r="CE59" s="552"/>
      <c r="CF59" s="552"/>
      <c r="CG59" s="550"/>
      <c r="CH59" s="552">
        <v>0</v>
      </c>
      <c r="CI59" s="552"/>
      <c r="CJ59" s="552"/>
      <c r="CK59" s="552">
        <v>0</v>
      </c>
      <c r="CL59" s="552"/>
      <c r="CM59" s="552"/>
      <c r="CN59" s="552"/>
      <c r="CO59" s="550"/>
      <c r="CP59" s="552">
        <v>0</v>
      </c>
      <c r="CQ59" s="552"/>
      <c r="CR59" s="552"/>
      <c r="CS59" s="552">
        <v>0</v>
      </c>
      <c r="CT59" s="552"/>
      <c r="CU59" s="552"/>
      <c r="CV59" s="552"/>
      <c r="CW59" s="550"/>
      <c r="CX59" s="552">
        <v>0</v>
      </c>
      <c r="CY59" s="552"/>
      <c r="CZ59" s="552"/>
      <c r="DA59" s="552">
        <v>0</v>
      </c>
      <c r="DB59" s="552"/>
      <c r="DC59" s="552"/>
      <c r="DD59" s="552"/>
      <c r="DE59" s="550"/>
      <c r="DF59" s="552">
        <v>0</v>
      </c>
      <c r="DG59" s="552"/>
      <c r="DH59" s="552"/>
      <c r="DI59" s="552">
        <v>0</v>
      </c>
      <c r="DJ59" s="552"/>
      <c r="DK59" s="552"/>
      <c r="DL59" s="552"/>
      <c r="DM59" s="550"/>
      <c r="DN59" s="552">
        <v>0</v>
      </c>
      <c r="DO59" s="552"/>
      <c r="DP59" s="552"/>
      <c r="DQ59" s="552">
        <v>0</v>
      </c>
      <c r="DR59" s="552"/>
      <c r="DS59" s="552"/>
      <c r="DT59" s="552"/>
      <c r="DU59" s="550"/>
      <c r="DV59" s="552">
        <v>0</v>
      </c>
      <c r="DW59" s="552"/>
      <c r="DX59" s="552"/>
      <c r="DY59" s="552">
        <v>0</v>
      </c>
      <c r="DZ59" s="552"/>
      <c r="EA59" s="552"/>
      <c r="EB59" s="552"/>
      <c r="EC59" s="550"/>
      <c r="ED59" s="552">
        <v>0</v>
      </c>
      <c r="EE59" s="552"/>
      <c r="EF59" s="552"/>
      <c r="EG59" s="552">
        <v>0</v>
      </c>
      <c r="EH59" s="552"/>
      <c r="EI59" s="552"/>
      <c r="EJ59" s="552"/>
      <c r="EK59" s="552"/>
      <c r="EL59" s="552">
        <v>0</v>
      </c>
      <c r="EM59" s="552"/>
      <c r="EN59" s="552"/>
      <c r="EO59" s="552">
        <v>0</v>
      </c>
      <c r="EP59" s="552"/>
      <c r="EQ59" s="552"/>
      <c r="ER59" s="552"/>
      <c r="ES59" s="552"/>
      <c r="ET59" s="552">
        <v>0</v>
      </c>
      <c r="EU59" s="552"/>
      <c r="EV59" s="552"/>
      <c r="EW59" s="552">
        <v>0</v>
      </c>
      <c r="EX59" s="552"/>
      <c r="EY59" s="552"/>
      <c r="EZ59" s="552"/>
      <c r="FA59" s="552"/>
      <c r="FB59" s="552">
        <v>0</v>
      </c>
      <c r="FC59" s="552"/>
      <c r="FD59" s="552"/>
      <c r="FE59" s="552">
        <v>0</v>
      </c>
      <c r="FF59" s="552">
        <v>0</v>
      </c>
      <c r="FG59" s="552">
        <v>0</v>
      </c>
      <c r="FH59" s="552">
        <v>0</v>
      </c>
      <c r="FI59" s="550">
        <v>0</v>
      </c>
      <c r="FJ59" s="552">
        <v>0</v>
      </c>
      <c r="FK59" s="552">
        <v>0</v>
      </c>
      <c r="FL59" s="552"/>
      <c r="FM59" s="552">
        <v>0</v>
      </c>
      <c r="FN59" s="553"/>
      <c r="FO59" s="554"/>
      <c r="FP59" s="554"/>
      <c r="FQ59" s="555"/>
      <c r="FR59" s="556">
        <v>0</v>
      </c>
      <c r="FS59" s="536"/>
      <c r="FT59" s="556"/>
      <c r="FU59" s="552">
        <v>0</v>
      </c>
      <c r="FV59" s="552"/>
      <c r="FW59" s="552">
        <v>33441158</v>
      </c>
      <c r="FX59" s="552">
        <v>26029918</v>
      </c>
      <c r="FY59" s="550"/>
      <c r="FZ59" s="552">
        <v>26029918</v>
      </c>
      <c r="GA59" s="552"/>
      <c r="GB59" s="552"/>
      <c r="GC59" s="552">
        <v>33441158</v>
      </c>
      <c r="GD59" s="552"/>
      <c r="GE59" s="552">
        <v>7200000</v>
      </c>
      <c r="GF59" s="552">
        <v>0</v>
      </c>
      <c r="GG59" s="550"/>
      <c r="GH59" s="552">
        <v>0</v>
      </c>
      <c r="GI59" s="552"/>
      <c r="GJ59" s="552"/>
      <c r="GK59" s="552">
        <v>7200000</v>
      </c>
      <c r="GL59" s="552"/>
      <c r="GM59" s="552"/>
      <c r="GN59" s="552"/>
      <c r="GO59" s="550"/>
      <c r="GP59" s="552">
        <v>0</v>
      </c>
      <c r="GQ59" s="552"/>
      <c r="GR59" s="552"/>
      <c r="GS59" s="552">
        <v>0</v>
      </c>
      <c r="GT59" s="552">
        <v>0</v>
      </c>
      <c r="GU59" s="552">
        <v>40641158</v>
      </c>
      <c r="GV59" s="559">
        <v>26029918</v>
      </c>
      <c r="GW59" s="609">
        <v>0</v>
      </c>
      <c r="GX59" s="559">
        <v>26029918</v>
      </c>
      <c r="GY59" s="552">
        <v>0</v>
      </c>
      <c r="GZ59" s="552"/>
      <c r="HA59" s="552">
        <v>40641158</v>
      </c>
      <c r="HB59" s="534"/>
      <c r="HC59" s="534"/>
    </row>
    <row r="60" spans="1:211" s="66" customFormat="1" x14ac:dyDescent="0.25">
      <c r="A60" s="46" t="s">
        <v>779</v>
      </c>
      <c r="B60" s="552"/>
      <c r="C60" s="552"/>
      <c r="D60" s="552"/>
      <c r="E60" s="550"/>
      <c r="F60" s="552">
        <v>0</v>
      </c>
      <c r="G60" s="552"/>
      <c r="H60" s="552"/>
      <c r="I60" s="552">
        <v>0</v>
      </c>
      <c r="J60" s="552"/>
      <c r="K60" s="552"/>
      <c r="L60" s="552"/>
      <c r="M60" s="550"/>
      <c r="N60" s="552">
        <v>0</v>
      </c>
      <c r="O60" s="552"/>
      <c r="P60" s="552"/>
      <c r="Q60" s="552">
        <v>0</v>
      </c>
      <c r="R60" s="552"/>
      <c r="S60" s="552"/>
      <c r="T60" s="552"/>
      <c r="U60" s="550"/>
      <c r="V60" s="552">
        <v>0</v>
      </c>
      <c r="W60" s="552"/>
      <c r="X60" s="552"/>
      <c r="Y60" s="552">
        <v>0</v>
      </c>
      <c r="Z60" s="552"/>
      <c r="AA60" s="552"/>
      <c r="AB60" s="552"/>
      <c r="AC60" s="550"/>
      <c r="AD60" s="552">
        <v>0</v>
      </c>
      <c r="AE60" s="552"/>
      <c r="AF60" s="552"/>
      <c r="AG60" s="552">
        <v>0</v>
      </c>
      <c r="AH60" s="552"/>
      <c r="AI60" s="552"/>
      <c r="AJ60" s="552"/>
      <c r="AK60" s="550"/>
      <c r="AL60" s="552">
        <v>0</v>
      </c>
      <c r="AM60" s="552"/>
      <c r="AN60" s="552"/>
      <c r="AO60" s="552">
        <v>0</v>
      </c>
      <c r="AP60" s="552"/>
      <c r="AQ60" s="552"/>
      <c r="AR60" s="552"/>
      <c r="AS60" s="550"/>
      <c r="AT60" s="552">
        <v>0</v>
      </c>
      <c r="AU60" s="552"/>
      <c r="AV60" s="552"/>
      <c r="AW60" s="552">
        <v>0</v>
      </c>
      <c r="AX60" s="552"/>
      <c r="AY60" s="552"/>
      <c r="AZ60" s="552"/>
      <c r="BA60" s="550"/>
      <c r="BB60" s="552">
        <v>0</v>
      </c>
      <c r="BC60" s="552"/>
      <c r="BD60" s="552"/>
      <c r="BE60" s="552">
        <v>0</v>
      </c>
      <c r="BF60" s="552"/>
      <c r="BG60" s="552"/>
      <c r="BH60" s="552"/>
      <c r="BI60" s="550"/>
      <c r="BJ60" s="552">
        <v>0</v>
      </c>
      <c r="BK60" s="552"/>
      <c r="BL60" s="552"/>
      <c r="BM60" s="552">
        <v>0</v>
      </c>
      <c r="BN60" s="552"/>
      <c r="BO60" s="552"/>
      <c r="BP60" s="552"/>
      <c r="BQ60" s="550"/>
      <c r="BR60" s="552">
        <v>0</v>
      </c>
      <c r="BS60" s="552"/>
      <c r="BT60" s="552"/>
      <c r="BU60" s="552">
        <v>0</v>
      </c>
      <c r="BV60" s="552"/>
      <c r="BW60" s="552"/>
      <c r="BX60" s="552"/>
      <c r="BY60" s="550"/>
      <c r="BZ60" s="552">
        <v>0</v>
      </c>
      <c r="CA60" s="552"/>
      <c r="CB60" s="552"/>
      <c r="CC60" s="552">
        <v>0</v>
      </c>
      <c r="CD60" s="552"/>
      <c r="CE60" s="552"/>
      <c r="CF60" s="552"/>
      <c r="CG60" s="550"/>
      <c r="CH60" s="552">
        <v>0</v>
      </c>
      <c r="CI60" s="552"/>
      <c r="CJ60" s="552"/>
      <c r="CK60" s="552">
        <v>0</v>
      </c>
      <c r="CL60" s="552"/>
      <c r="CM60" s="552"/>
      <c r="CN60" s="552"/>
      <c r="CO60" s="550"/>
      <c r="CP60" s="552">
        <v>0</v>
      </c>
      <c r="CQ60" s="552"/>
      <c r="CR60" s="552"/>
      <c r="CS60" s="552">
        <v>0</v>
      </c>
      <c r="CT60" s="552"/>
      <c r="CU60" s="552"/>
      <c r="CV60" s="552"/>
      <c r="CW60" s="550"/>
      <c r="CX60" s="552">
        <v>0</v>
      </c>
      <c r="CY60" s="552"/>
      <c r="CZ60" s="552"/>
      <c r="DA60" s="552">
        <v>0</v>
      </c>
      <c r="DB60" s="552"/>
      <c r="DC60" s="552"/>
      <c r="DD60" s="552"/>
      <c r="DE60" s="550"/>
      <c r="DF60" s="552">
        <v>0</v>
      </c>
      <c r="DG60" s="552"/>
      <c r="DH60" s="552"/>
      <c r="DI60" s="552">
        <v>0</v>
      </c>
      <c r="DJ60" s="552"/>
      <c r="DK60" s="552"/>
      <c r="DL60" s="552"/>
      <c r="DM60" s="550"/>
      <c r="DN60" s="552">
        <v>0</v>
      </c>
      <c r="DO60" s="552"/>
      <c r="DP60" s="552"/>
      <c r="DQ60" s="552">
        <v>0</v>
      </c>
      <c r="DR60" s="552"/>
      <c r="DS60" s="552"/>
      <c r="DT60" s="552"/>
      <c r="DU60" s="550"/>
      <c r="DV60" s="552">
        <v>0</v>
      </c>
      <c r="DW60" s="552"/>
      <c r="DX60" s="552"/>
      <c r="DY60" s="552">
        <v>0</v>
      </c>
      <c r="DZ60" s="552"/>
      <c r="EA60" s="552"/>
      <c r="EB60" s="552"/>
      <c r="EC60" s="550"/>
      <c r="ED60" s="552">
        <v>0</v>
      </c>
      <c r="EE60" s="552"/>
      <c r="EF60" s="552"/>
      <c r="EG60" s="552">
        <v>0</v>
      </c>
      <c r="EH60" s="552"/>
      <c r="EI60" s="552"/>
      <c r="EJ60" s="552"/>
      <c r="EK60" s="552"/>
      <c r="EL60" s="552">
        <v>0</v>
      </c>
      <c r="EM60" s="552"/>
      <c r="EN60" s="552"/>
      <c r="EO60" s="552">
        <v>0</v>
      </c>
      <c r="EP60" s="552"/>
      <c r="EQ60" s="552"/>
      <c r="ER60" s="552"/>
      <c r="ES60" s="552"/>
      <c r="ET60" s="552">
        <v>0</v>
      </c>
      <c r="EU60" s="552"/>
      <c r="EV60" s="552"/>
      <c r="EW60" s="552">
        <v>0</v>
      </c>
      <c r="EX60" s="552"/>
      <c r="EY60" s="552"/>
      <c r="EZ60" s="552"/>
      <c r="FA60" s="552"/>
      <c r="FB60" s="552">
        <v>0</v>
      </c>
      <c r="FC60" s="552"/>
      <c r="FD60" s="552"/>
      <c r="FE60" s="552">
        <v>0</v>
      </c>
      <c r="FF60" s="552">
        <v>0</v>
      </c>
      <c r="FG60" s="552">
        <v>0</v>
      </c>
      <c r="FH60" s="552">
        <v>0</v>
      </c>
      <c r="FI60" s="550">
        <v>0</v>
      </c>
      <c r="FJ60" s="552">
        <v>0</v>
      </c>
      <c r="FK60" s="552">
        <v>0</v>
      </c>
      <c r="FL60" s="552"/>
      <c r="FM60" s="552">
        <v>0</v>
      </c>
      <c r="FN60" s="553"/>
      <c r="FO60" s="554"/>
      <c r="FP60" s="554"/>
      <c r="FQ60" s="555"/>
      <c r="FR60" s="556">
        <v>0</v>
      </c>
      <c r="FS60" s="536"/>
      <c r="FT60" s="556"/>
      <c r="FU60" s="552">
        <v>0</v>
      </c>
      <c r="FV60" s="552"/>
      <c r="FW60" s="552"/>
      <c r="FX60" s="552">
        <v>0</v>
      </c>
      <c r="FY60" s="550"/>
      <c r="FZ60" s="552">
        <v>0</v>
      </c>
      <c r="GA60" s="552"/>
      <c r="GB60" s="552"/>
      <c r="GC60" s="552">
        <v>0</v>
      </c>
      <c r="GD60" s="552"/>
      <c r="GE60" s="552"/>
      <c r="GF60" s="552">
        <v>0</v>
      </c>
      <c r="GG60" s="550"/>
      <c r="GH60" s="552">
        <v>0</v>
      </c>
      <c r="GI60" s="552"/>
      <c r="GJ60" s="552"/>
      <c r="GK60" s="552">
        <v>0</v>
      </c>
      <c r="GL60" s="552"/>
      <c r="GM60" s="552"/>
      <c r="GN60" s="552"/>
      <c r="GO60" s="550"/>
      <c r="GP60" s="552">
        <v>0</v>
      </c>
      <c r="GQ60" s="552"/>
      <c r="GR60" s="552"/>
      <c r="GS60" s="552">
        <v>0</v>
      </c>
      <c r="GT60" s="552">
        <v>0</v>
      </c>
      <c r="GU60" s="552">
        <v>0</v>
      </c>
      <c r="GV60" s="559">
        <v>0</v>
      </c>
      <c r="GW60" s="609">
        <v>0</v>
      </c>
      <c r="GX60" s="559">
        <v>0</v>
      </c>
      <c r="GY60" s="552">
        <v>0</v>
      </c>
      <c r="GZ60" s="552"/>
      <c r="HA60" s="552">
        <v>0</v>
      </c>
      <c r="HB60" s="534"/>
      <c r="HC60" s="534"/>
    </row>
    <row r="61" spans="1:211" s="66" customFormat="1" ht="1.5" hidden="1" x14ac:dyDescent="0.25">
      <c r="A61" s="46" t="s">
        <v>780</v>
      </c>
      <c r="B61" s="552"/>
      <c r="C61" s="552"/>
      <c r="D61" s="552"/>
      <c r="E61" s="550"/>
      <c r="F61" s="552"/>
      <c r="G61" s="552"/>
      <c r="H61" s="552"/>
      <c r="I61" s="552"/>
      <c r="J61" s="552"/>
      <c r="K61" s="552"/>
      <c r="L61" s="552"/>
      <c r="M61" s="550"/>
      <c r="N61" s="552"/>
      <c r="O61" s="552"/>
      <c r="P61" s="552"/>
      <c r="Q61" s="552"/>
      <c r="R61" s="552"/>
      <c r="S61" s="552"/>
      <c r="T61" s="552"/>
      <c r="U61" s="550"/>
      <c r="V61" s="552"/>
      <c r="W61" s="552"/>
      <c r="X61" s="552"/>
      <c r="Y61" s="552"/>
      <c r="Z61" s="552"/>
      <c r="AA61" s="552"/>
      <c r="AB61" s="552"/>
      <c r="AC61" s="550"/>
      <c r="AD61" s="552"/>
      <c r="AE61" s="552"/>
      <c r="AF61" s="552"/>
      <c r="AG61" s="552"/>
      <c r="AH61" s="552"/>
      <c r="AI61" s="552"/>
      <c r="AJ61" s="552"/>
      <c r="AK61" s="550"/>
      <c r="AL61" s="552"/>
      <c r="AM61" s="552"/>
      <c r="AN61" s="552"/>
      <c r="AO61" s="552"/>
      <c r="AP61" s="552"/>
      <c r="AQ61" s="552"/>
      <c r="AR61" s="552"/>
      <c r="AS61" s="550"/>
      <c r="AT61" s="552"/>
      <c r="AU61" s="552"/>
      <c r="AV61" s="552"/>
      <c r="AW61" s="552"/>
      <c r="AX61" s="552"/>
      <c r="AY61" s="552"/>
      <c r="AZ61" s="552"/>
      <c r="BA61" s="550"/>
      <c r="BB61" s="552"/>
      <c r="BC61" s="552"/>
      <c r="BD61" s="552"/>
      <c r="BE61" s="552"/>
      <c r="BF61" s="552"/>
      <c r="BG61" s="552"/>
      <c r="BH61" s="552"/>
      <c r="BI61" s="550"/>
      <c r="BJ61" s="552"/>
      <c r="BK61" s="552"/>
      <c r="BL61" s="552"/>
      <c r="BM61" s="552"/>
      <c r="BN61" s="552"/>
      <c r="BO61" s="552"/>
      <c r="BP61" s="552"/>
      <c r="BQ61" s="550"/>
      <c r="BR61" s="552"/>
      <c r="BS61" s="552"/>
      <c r="BT61" s="552"/>
      <c r="BU61" s="552"/>
      <c r="BV61" s="552"/>
      <c r="BW61" s="552"/>
      <c r="BX61" s="552"/>
      <c r="BY61" s="550"/>
      <c r="BZ61" s="552"/>
      <c r="CA61" s="552"/>
      <c r="CB61" s="552"/>
      <c r="CC61" s="552"/>
      <c r="CD61" s="552"/>
      <c r="CE61" s="552"/>
      <c r="CF61" s="552"/>
      <c r="CG61" s="550"/>
      <c r="CH61" s="552"/>
      <c r="CI61" s="552"/>
      <c r="CJ61" s="552"/>
      <c r="CK61" s="552"/>
      <c r="CL61" s="552"/>
      <c r="CM61" s="552"/>
      <c r="CN61" s="552"/>
      <c r="CO61" s="550"/>
      <c r="CP61" s="552"/>
      <c r="CQ61" s="552"/>
      <c r="CR61" s="552"/>
      <c r="CS61" s="552"/>
      <c r="CT61" s="552"/>
      <c r="CU61" s="552"/>
      <c r="CV61" s="552"/>
      <c r="CW61" s="550"/>
      <c r="CX61" s="552"/>
      <c r="CY61" s="552"/>
      <c r="CZ61" s="552"/>
      <c r="DA61" s="552"/>
      <c r="DB61" s="552"/>
      <c r="DC61" s="552"/>
      <c r="DD61" s="552"/>
      <c r="DE61" s="550"/>
      <c r="DF61" s="552"/>
      <c r="DG61" s="552"/>
      <c r="DH61" s="552"/>
      <c r="DI61" s="552"/>
      <c r="DJ61" s="552"/>
      <c r="DK61" s="552"/>
      <c r="DL61" s="552"/>
      <c r="DM61" s="550"/>
      <c r="DN61" s="552"/>
      <c r="DO61" s="552"/>
      <c r="DP61" s="552"/>
      <c r="DQ61" s="552"/>
      <c r="DR61" s="552"/>
      <c r="DS61" s="552"/>
      <c r="DT61" s="552"/>
      <c r="DU61" s="550"/>
      <c r="DV61" s="552"/>
      <c r="DW61" s="552"/>
      <c r="DX61" s="552"/>
      <c r="DY61" s="552"/>
      <c r="DZ61" s="552"/>
      <c r="EA61" s="552"/>
      <c r="EB61" s="552"/>
      <c r="EC61" s="550"/>
      <c r="ED61" s="552"/>
      <c r="EE61" s="552"/>
      <c r="EF61" s="552"/>
      <c r="EG61" s="552"/>
      <c r="EH61" s="552"/>
      <c r="EI61" s="552"/>
      <c r="EJ61" s="552"/>
      <c r="EK61" s="552"/>
      <c r="EL61" s="552"/>
      <c r="EM61" s="552"/>
      <c r="EN61" s="552"/>
      <c r="EO61" s="552"/>
      <c r="EP61" s="552"/>
      <c r="EQ61" s="552"/>
      <c r="ER61" s="552"/>
      <c r="ES61" s="552"/>
      <c r="ET61" s="552"/>
      <c r="EU61" s="552"/>
      <c r="EV61" s="552"/>
      <c r="EW61" s="552"/>
      <c r="EX61" s="552"/>
      <c r="EY61" s="552"/>
      <c r="EZ61" s="552"/>
      <c r="FA61" s="552"/>
      <c r="FB61" s="552"/>
      <c r="FC61" s="552"/>
      <c r="FD61" s="552"/>
      <c r="FE61" s="552"/>
      <c r="FF61" s="552">
        <v>0</v>
      </c>
      <c r="FG61" s="552">
        <v>0</v>
      </c>
      <c r="FH61" s="552">
        <v>0</v>
      </c>
      <c r="FI61" s="550">
        <v>0</v>
      </c>
      <c r="FJ61" s="552"/>
      <c r="FK61" s="552">
        <v>0</v>
      </c>
      <c r="FL61" s="552"/>
      <c r="FM61" s="552"/>
      <c r="FN61" s="553"/>
      <c r="FO61" s="554"/>
      <c r="FP61" s="554"/>
      <c r="FQ61" s="555"/>
      <c r="FR61" s="556"/>
      <c r="FS61" s="536"/>
      <c r="FT61" s="556"/>
      <c r="FU61" s="552"/>
      <c r="FV61" s="552"/>
      <c r="FW61" s="552"/>
      <c r="FX61" s="552"/>
      <c r="FY61" s="550"/>
      <c r="FZ61" s="552"/>
      <c r="GA61" s="552"/>
      <c r="GB61" s="552"/>
      <c r="GC61" s="552"/>
      <c r="GD61" s="552"/>
      <c r="GE61" s="552"/>
      <c r="GF61" s="552"/>
      <c r="GG61" s="550"/>
      <c r="GH61" s="552"/>
      <c r="GI61" s="552"/>
      <c r="GJ61" s="552"/>
      <c r="GK61" s="552"/>
      <c r="GL61" s="552"/>
      <c r="GM61" s="552"/>
      <c r="GN61" s="552"/>
      <c r="GO61" s="550"/>
      <c r="GP61" s="552"/>
      <c r="GQ61" s="552"/>
      <c r="GR61" s="552"/>
      <c r="GS61" s="552"/>
      <c r="GT61" s="552">
        <v>0</v>
      </c>
      <c r="GU61" s="552">
        <v>0</v>
      </c>
      <c r="GV61" s="559">
        <v>0</v>
      </c>
      <c r="GW61" s="609">
        <v>0</v>
      </c>
      <c r="GX61" s="559"/>
      <c r="GY61" s="552">
        <v>0</v>
      </c>
      <c r="GZ61" s="552"/>
      <c r="HA61" s="552"/>
      <c r="HB61" s="534"/>
      <c r="HC61" s="534"/>
    </row>
    <row r="62" spans="1:211" s="66" customFormat="1" ht="1.5" hidden="1" x14ac:dyDescent="0.25">
      <c r="A62" s="42" t="s">
        <v>781</v>
      </c>
      <c r="B62" s="552"/>
      <c r="C62" s="552"/>
      <c r="D62" s="552"/>
      <c r="E62" s="550"/>
      <c r="F62" s="552">
        <v>0</v>
      </c>
      <c r="G62" s="552"/>
      <c r="H62" s="552"/>
      <c r="I62" s="552">
        <v>0</v>
      </c>
      <c r="J62" s="552"/>
      <c r="K62" s="552"/>
      <c r="L62" s="552"/>
      <c r="M62" s="550"/>
      <c r="N62" s="552">
        <v>0</v>
      </c>
      <c r="O62" s="552"/>
      <c r="P62" s="552"/>
      <c r="Q62" s="552">
        <v>0</v>
      </c>
      <c r="R62" s="552"/>
      <c r="S62" s="552"/>
      <c r="T62" s="552"/>
      <c r="U62" s="550"/>
      <c r="V62" s="552">
        <v>0</v>
      </c>
      <c r="W62" s="552"/>
      <c r="X62" s="552"/>
      <c r="Y62" s="552">
        <v>0</v>
      </c>
      <c r="Z62" s="552"/>
      <c r="AA62" s="552"/>
      <c r="AB62" s="552"/>
      <c r="AC62" s="550"/>
      <c r="AD62" s="552">
        <v>0</v>
      </c>
      <c r="AE62" s="552"/>
      <c r="AF62" s="552"/>
      <c r="AG62" s="552">
        <v>0</v>
      </c>
      <c r="AH62" s="552"/>
      <c r="AI62" s="552"/>
      <c r="AJ62" s="552"/>
      <c r="AK62" s="550"/>
      <c r="AL62" s="552">
        <v>0</v>
      </c>
      <c r="AM62" s="552"/>
      <c r="AN62" s="552"/>
      <c r="AO62" s="552">
        <v>0</v>
      </c>
      <c r="AP62" s="552"/>
      <c r="AQ62" s="552"/>
      <c r="AR62" s="552"/>
      <c r="AS62" s="550"/>
      <c r="AT62" s="552">
        <v>0</v>
      </c>
      <c r="AU62" s="552"/>
      <c r="AV62" s="552"/>
      <c r="AW62" s="552">
        <v>0</v>
      </c>
      <c r="AX62" s="552"/>
      <c r="AY62" s="552"/>
      <c r="AZ62" s="552"/>
      <c r="BA62" s="550"/>
      <c r="BB62" s="552">
        <v>0</v>
      </c>
      <c r="BC62" s="552"/>
      <c r="BD62" s="552"/>
      <c r="BE62" s="552">
        <v>0</v>
      </c>
      <c r="BF62" s="552"/>
      <c r="BG62" s="552"/>
      <c r="BH62" s="552"/>
      <c r="BI62" s="550"/>
      <c r="BJ62" s="552">
        <v>0</v>
      </c>
      <c r="BK62" s="552"/>
      <c r="BL62" s="552"/>
      <c r="BM62" s="552">
        <v>0</v>
      </c>
      <c r="BN62" s="552"/>
      <c r="BO62" s="552"/>
      <c r="BP62" s="552"/>
      <c r="BQ62" s="550"/>
      <c r="BR62" s="552">
        <v>0</v>
      </c>
      <c r="BS62" s="552"/>
      <c r="BT62" s="552"/>
      <c r="BU62" s="552">
        <v>0</v>
      </c>
      <c r="BV62" s="552"/>
      <c r="BW62" s="552"/>
      <c r="BX62" s="552"/>
      <c r="BY62" s="550"/>
      <c r="BZ62" s="552">
        <v>0</v>
      </c>
      <c r="CA62" s="552"/>
      <c r="CB62" s="552"/>
      <c r="CC62" s="552">
        <v>0</v>
      </c>
      <c r="CD62" s="552"/>
      <c r="CE62" s="552"/>
      <c r="CF62" s="552"/>
      <c r="CG62" s="550"/>
      <c r="CH62" s="552">
        <v>0</v>
      </c>
      <c r="CI62" s="552"/>
      <c r="CJ62" s="552"/>
      <c r="CK62" s="552">
        <v>0</v>
      </c>
      <c r="CL62" s="552"/>
      <c r="CM62" s="552"/>
      <c r="CN62" s="552"/>
      <c r="CO62" s="550"/>
      <c r="CP62" s="552">
        <v>0</v>
      </c>
      <c r="CQ62" s="552"/>
      <c r="CR62" s="552"/>
      <c r="CS62" s="552">
        <v>0</v>
      </c>
      <c r="CT62" s="552"/>
      <c r="CU62" s="552"/>
      <c r="CV62" s="552"/>
      <c r="CW62" s="550"/>
      <c r="CX62" s="552">
        <v>0</v>
      </c>
      <c r="CY62" s="552"/>
      <c r="CZ62" s="552"/>
      <c r="DA62" s="552">
        <v>0</v>
      </c>
      <c r="DB62" s="552"/>
      <c r="DC62" s="552"/>
      <c r="DD62" s="552"/>
      <c r="DE62" s="550"/>
      <c r="DF62" s="552">
        <v>0</v>
      </c>
      <c r="DG62" s="552"/>
      <c r="DH62" s="552"/>
      <c r="DI62" s="552">
        <v>0</v>
      </c>
      <c r="DJ62" s="552"/>
      <c r="DK62" s="552"/>
      <c r="DL62" s="552"/>
      <c r="DM62" s="550"/>
      <c r="DN62" s="552">
        <v>0</v>
      </c>
      <c r="DO62" s="552"/>
      <c r="DP62" s="552"/>
      <c r="DQ62" s="552">
        <v>0</v>
      </c>
      <c r="DR62" s="552"/>
      <c r="DS62" s="552"/>
      <c r="DT62" s="552"/>
      <c r="DU62" s="550"/>
      <c r="DV62" s="552">
        <v>0</v>
      </c>
      <c r="DW62" s="552"/>
      <c r="DX62" s="552"/>
      <c r="DY62" s="552">
        <v>0</v>
      </c>
      <c r="DZ62" s="552"/>
      <c r="EA62" s="552"/>
      <c r="EB62" s="552"/>
      <c r="EC62" s="550"/>
      <c r="ED62" s="552">
        <v>0</v>
      </c>
      <c r="EE62" s="552"/>
      <c r="EF62" s="552"/>
      <c r="EG62" s="552">
        <v>0</v>
      </c>
      <c r="EH62" s="552"/>
      <c r="EI62" s="552"/>
      <c r="EJ62" s="552"/>
      <c r="EK62" s="552"/>
      <c r="EL62" s="552">
        <v>0</v>
      </c>
      <c r="EM62" s="552"/>
      <c r="EN62" s="552"/>
      <c r="EO62" s="552">
        <v>0</v>
      </c>
      <c r="EP62" s="552"/>
      <c r="EQ62" s="552"/>
      <c r="ER62" s="552"/>
      <c r="ES62" s="552"/>
      <c r="ET62" s="552">
        <v>0</v>
      </c>
      <c r="EU62" s="552"/>
      <c r="EV62" s="552"/>
      <c r="EW62" s="552">
        <v>0</v>
      </c>
      <c r="EX62" s="552"/>
      <c r="EY62" s="552"/>
      <c r="EZ62" s="552"/>
      <c r="FA62" s="552"/>
      <c r="FB62" s="552">
        <v>0</v>
      </c>
      <c r="FC62" s="552"/>
      <c r="FD62" s="552"/>
      <c r="FE62" s="552">
        <v>0</v>
      </c>
      <c r="FF62" s="552">
        <v>0</v>
      </c>
      <c r="FG62" s="552">
        <v>0</v>
      </c>
      <c r="FH62" s="552">
        <v>0</v>
      </c>
      <c r="FI62" s="550">
        <v>0</v>
      </c>
      <c r="FJ62" s="552">
        <v>0</v>
      </c>
      <c r="FK62" s="552">
        <v>0</v>
      </c>
      <c r="FL62" s="552"/>
      <c r="FM62" s="552">
        <v>0</v>
      </c>
      <c r="FN62" s="549"/>
      <c r="FO62" s="769"/>
      <c r="FP62" s="769"/>
      <c r="FQ62" s="769"/>
      <c r="FR62" s="556">
        <v>0</v>
      </c>
      <c r="FS62" s="536"/>
      <c r="FT62" s="556"/>
      <c r="FU62" s="552">
        <v>0</v>
      </c>
      <c r="FV62" s="552"/>
      <c r="FW62" s="552"/>
      <c r="FX62" s="552">
        <v>0</v>
      </c>
      <c r="FY62" s="550"/>
      <c r="FZ62" s="552">
        <v>0</v>
      </c>
      <c r="GA62" s="552"/>
      <c r="GB62" s="552"/>
      <c r="GC62" s="552">
        <v>0</v>
      </c>
      <c r="GD62" s="552"/>
      <c r="GE62" s="552"/>
      <c r="GF62" s="552">
        <v>0</v>
      </c>
      <c r="GG62" s="550"/>
      <c r="GH62" s="552">
        <v>0</v>
      </c>
      <c r="GI62" s="552"/>
      <c r="GJ62" s="552"/>
      <c r="GK62" s="552">
        <v>0</v>
      </c>
      <c r="GL62" s="552"/>
      <c r="GM62" s="552"/>
      <c r="GN62" s="552"/>
      <c r="GO62" s="550"/>
      <c r="GP62" s="552">
        <v>0</v>
      </c>
      <c r="GQ62" s="552"/>
      <c r="GR62" s="552"/>
      <c r="GS62" s="552">
        <v>0</v>
      </c>
      <c r="GT62" s="552">
        <v>0</v>
      </c>
      <c r="GU62" s="552">
        <v>0</v>
      </c>
      <c r="GV62" s="559">
        <v>0</v>
      </c>
      <c r="GW62" s="609">
        <v>0</v>
      </c>
      <c r="GX62" s="559">
        <v>0</v>
      </c>
      <c r="GY62" s="552">
        <v>0</v>
      </c>
      <c r="GZ62" s="552"/>
      <c r="HA62" s="552">
        <v>0</v>
      </c>
      <c r="HB62" s="534"/>
      <c r="HC62" s="534"/>
    </row>
    <row r="63" spans="1:211" s="66" customFormat="1" ht="1.5" hidden="1" x14ac:dyDescent="0.25">
      <c r="A63" s="42"/>
      <c r="B63" s="552"/>
      <c r="C63" s="552"/>
      <c r="D63" s="552"/>
      <c r="E63" s="550"/>
      <c r="F63" s="552"/>
      <c r="G63" s="552"/>
      <c r="H63" s="552"/>
      <c r="I63" s="552"/>
      <c r="J63" s="552"/>
      <c r="K63" s="552"/>
      <c r="L63" s="552"/>
      <c r="M63" s="550"/>
      <c r="N63" s="552"/>
      <c r="O63" s="552"/>
      <c r="P63" s="552"/>
      <c r="Q63" s="552"/>
      <c r="R63" s="552"/>
      <c r="S63" s="552"/>
      <c r="T63" s="552"/>
      <c r="U63" s="550"/>
      <c r="V63" s="552"/>
      <c r="W63" s="552"/>
      <c r="X63" s="552"/>
      <c r="Y63" s="552"/>
      <c r="Z63" s="552"/>
      <c r="AA63" s="552"/>
      <c r="AB63" s="552"/>
      <c r="AC63" s="550"/>
      <c r="AD63" s="552"/>
      <c r="AE63" s="552"/>
      <c r="AF63" s="552"/>
      <c r="AG63" s="552"/>
      <c r="AH63" s="552"/>
      <c r="AI63" s="552"/>
      <c r="AJ63" s="552"/>
      <c r="AK63" s="550"/>
      <c r="AL63" s="552"/>
      <c r="AM63" s="552"/>
      <c r="AN63" s="552"/>
      <c r="AO63" s="552"/>
      <c r="AP63" s="552"/>
      <c r="AQ63" s="552"/>
      <c r="AR63" s="552"/>
      <c r="AS63" s="550"/>
      <c r="AT63" s="552"/>
      <c r="AU63" s="552"/>
      <c r="AV63" s="552"/>
      <c r="AW63" s="552"/>
      <c r="AX63" s="552"/>
      <c r="AY63" s="552"/>
      <c r="AZ63" s="552"/>
      <c r="BA63" s="550"/>
      <c r="BB63" s="552"/>
      <c r="BC63" s="552"/>
      <c r="BD63" s="552"/>
      <c r="BE63" s="552"/>
      <c r="BF63" s="552"/>
      <c r="BG63" s="552"/>
      <c r="BH63" s="552"/>
      <c r="BI63" s="550"/>
      <c r="BJ63" s="552"/>
      <c r="BK63" s="552"/>
      <c r="BL63" s="552"/>
      <c r="BM63" s="552"/>
      <c r="BN63" s="552"/>
      <c r="BO63" s="552"/>
      <c r="BP63" s="552"/>
      <c r="BQ63" s="550"/>
      <c r="BR63" s="552"/>
      <c r="BS63" s="552"/>
      <c r="BT63" s="552"/>
      <c r="BU63" s="552"/>
      <c r="BV63" s="552"/>
      <c r="BW63" s="552"/>
      <c r="BX63" s="552"/>
      <c r="BY63" s="550"/>
      <c r="BZ63" s="552"/>
      <c r="CA63" s="552"/>
      <c r="CB63" s="552"/>
      <c r="CC63" s="552"/>
      <c r="CD63" s="552"/>
      <c r="CE63" s="552"/>
      <c r="CF63" s="552"/>
      <c r="CG63" s="550"/>
      <c r="CH63" s="552"/>
      <c r="CI63" s="552"/>
      <c r="CJ63" s="552"/>
      <c r="CK63" s="552"/>
      <c r="CL63" s="552"/>
      <c r="CM63" s="552"/>
      <c r="CN63" s="552"/>
      <c r="CO63" s="550"/>
      <c r="CP63" s="552"/>
      <c r="CQ63" s="552"/>
      <c r="CR63" s="552"/>
      <c r="CS63" s="552"/>
      <c r="CT63" s="552"/>
      <c r="CU63" s="552"/>
      <c r="CV63" s="552"/>
      <c r="CW63" s="550"/>
      <c r="CX63" s="552"/>
      <c r="CY63" s="552"/>
      <c r="CZ63" s="552"/>
      <c r="DA63" s="552"/>
      <c r="DB63" s="552"/>
      <c r="DC63" s="552"/>
      <c r="DD63" s="552"/>
      <c r="DE63" s="550"/>
      <c r="DF63" s="552"/>
      <c r="DG63" s="552"/>
      <c r="DH63" s="552"/>
      <c r="DI63" s="552"/>
      <c r="DJ63" s="552"/>
      <c r="DK63" s="552"/>
      <c r="DL63" s="552"/>
      <c r="DM63" s="550"/>
      <c r="DN63" s="552"/>
      <c r="DO63" s="552"/>
      <c r="DP63" s="552"/>
      <c r="DQ63" s="552"/>
      <c r="DR63" s="552"/>
      <c r="DS63" s="552"/>
      <c r="DT63" s="552"/>
      <c r="DU63" s="550"/>
      <c r="DV63" s="552"/>
      <c r="DW63" s="552"/>
      <c r="DX63" s="552"/>
      <c r="DY63" s="552"/>
      <c r="DZ63" s="552"/>
      <c r="EA63" s="552"/>
      <c r="EB63" s="552"/>
      <c r="EC63" s="550"/>
      <c r="ED63" s="552"/>
      <c r="EE63" s="552"/>
      <c r="EF63" s="552"/>
      <c r="EG63" s="552"/>
      <c r="EH63" s="552"/>
      <c r="EI63" s="552"/>
      <c r="EJ63" s="552"/>
      <c r="EK63" s="552"/>
      <c r="EL63" s="552"/>
      <c r="EM63" s="552"/>
      <c r="EN63" s="552"/>
      <c r="EO63" s="552"/>
      <c r="EP63" s="552"/>
      <c r="EQ63" s="552"/>
      <c r="ER63" s="552"/>
      <c r="ES63" s="552"/>
      <c r="ET63" s="552"/>
      <c r="EU63" s="552"/>
      <c r="EV63" s="552"/>
      <c r="EW63" s="552"/>
      <c r="EX63" s="552"/>
      <c r="EY63" s="552"/>
      <c r="EZ63" s="552"/>
      <c r="FA63" s="552"/>
      <c r="FB63" s="552"/>
      <c r="FC63" s="552"/>
      <c r="FD63" s="552"/>
      <c r="FE63" s="552"/>
      <c r="FF63" s="552">
        <v>0</v>
      </c>
      <c r="FG63" s="552">
        <v>0</v>
      </c>
      <c r="FH63" s="552">
        <v>0</v>
      </c>
      <c r="FI63" s="550">
        <v>0</v>
      </c>
      <c r="FJ63" s="552"/>
      <c r="FK63" s="552">
        <v>0</v>
      </c>
      <c r="FL63" s="552"/>
      <c r="FM63" s="552"/>
      <c r="FN63" s="549"/>
      <c r="FO63" s="769"/>
      <c r="FP63" s="769"/>
      <c r="FQ63" s="769"/>
      <c r="FR63" s="556"/>
      <c r="FS63" s="536"/>
      <c r="FT63" s="556"/>
      <c r="FU63" s="552"/>
      <c r="FV63" s="552"/>
      <c r="FW63" s="552"/>
      <c r="FX63" s="552"/>
      <c r="FY63" s="550"/>
      <c r="FZ63" s="552"/>
      <c r="GA63" s="552"/>
      <c r="GB63" s="552"/>
      <c r="GC63" s="552"/>
      <c r="GD63" s="552"/>
      <c r="GE63" s="552"/>
      <c r="GF63" s="552"/>
      <c r="GG63" s="550"/>
      <c r="GH63" s="552"/>
      <c r="GI63" s="552"/>
      <c r="GJ63" s="552"/>
      <c r="GK63" s="552"/>
      <c r="GL63" s="552"/>
      <c r="GM63" s="552"/>
      <c r="GN63" s="552"/>
      <c r="GO63" s="550"/>
      <c r="GP63" s="552"/>
      <c r="GQ63" s="552"/>
      <c r="GR63" s="552"/>
      <c r="GS63" s="552"/>
      <c r="GT63" s="552"/>
      <c r="GU63" s="552"/>
      <c r="GV63" s="559"/>
      <c r="GW63" s="609"/>
      <c r="GX63" s="559"/>
      <c r="GY63" s="552"/>
      <c r="GZ63" s="552"/>
      <c r="HA63" s="552"/>
      <c r="HB63" s="534"/>
      <c r="HC63" s="534"/>
    </row>
    <row r="64" spans="1:211" s="66" customFormat="1" x14ac:dyDescent="0.25">
      <c r="A64" s="46" t="s">
        <v>780</v>
      </c>
      <c r="B64" s="552">
        <v>2999740</v>
      </c>
      <c r="C64" s="552">
        <v>4300000</v>
      </c>
      <c r="D64" s="552">
        <v>3700000</v>
      </c>
      <c r="E64" s="550"/>
      <c r="F64" s="552">
        <v>3700000</v>
      </c>
      <c r="G64" s="552"/>
      <c r="H64" s="552"/>
      <c r="I64" s="552">
        <v>1300260</v>
      </c>
      <c r="J64" s="552">
        <v>40000000</v>
      </c>
      <c r="K64" s="552">
        <v>40000000</v>
      </c>
      <c r="L64" s="552">
        <v>40024641</v>
      </c>
      <c r="M64" s="550"/>
      <c r="N64" s="552">
        <v>40024641</v>
      </c>
      <c r="O64" s="552"/>
      <c r="P64" s="552"/>
      <c r="Q64" s="552">
        <v>0</v>
      </c>
      <c r="R64" s="552"/>
      <c r="S64" s="552"/>
      <c r="T64" s="552"/>
      <c r="U64" s="550"/>
      <c r="V64" s="552">
        <v>0</v>
      </c>
      <c r="W64" s="552"/>
      <c r="X64" s="552"/>
      <c r="Y64" s="552">
        <v>0</v>
      </c>
      <c r="Z64" s="552">
        <v>400050</v>
      </c>
      <c r="AA64" s="552">
        <v>900000</v>
      </c>
      <c r="AB64" s="552">
        <v>400050</v>
      </c>
      <c r="AC64" s="550"/>
      <c r="AD64" s="552">
        <v>400050</v>
      </c>
      <c r="AE64" s="552"/>
      <c r="AF64" s="552"/>
      <c r="AG64" s="552">
        <v>499950</v>
      </c>
      <c r="AH64" s="552">
        <v>62865000</v>
      </c>
      <c r="AI64" s="552">
        <v>60602359</v>
      </c>
      <c r="AJ64" s="552">
        <v>63365438</v>
      </c>
      <c r="AK64" s="550"/>
      <c r="AL64" s="552">
        <v>63365438</v>
      </c>
      <c r="AM64" s="552"/>
      <c r="AN64" s="552"/>
      <c r="AO64" s="552">
        <v>-2262641</v>
      </c>
      <c r="AP64" s="552"/>
      <c r="AQ64" s="552"/>
      <c r="AR64" s="552">
        <v>30000</v>
      </c>
      <c r="AS64" s="550"/>
      <c r="AT64" s="552">
        <v>30000</v>
      </c>
      <c r="AU64" s="552"/>
      <c r="AV64" s="552"/>
      <c r="AW64" s="552">
        <v>0</v>
      </c>
      <c r="AX64" s="552"/>
      <c r="AY64" s="552"/>
      <c r="AZ64" s="552">
        <v>433620</v>
      </c>
      <c r="BA64" s="550"/>
      <c r="BB64" s="552">
        <v>433620</v>
      </c>
      <c r="BC64" s="552"/>
      <c r="BD64" s="552"/>
      <c r="BE64" s="552">
        <v>0</v>
      </c>
      <c r="BF64" s="552"/>
      <c r="BG64" s="552"/>
      <c r="BH64" s="552"/>
      <c r="BI64" s="550"/>
      <c r="BJ64" s="552">
        <v>0</v>
      </c>
      <c r="BK64" s="552"/>
      <c r="BL64" s="552"/>
      <c r="BM64" s="552">
        <v>0</v>
      </c>
      <c r="BN64" s="552"/>
      <c r="BO64" s="552"/>
      <c r="BP64" s="552"/>
      <c r="BQ64" s="550"/>
      <c r="BR64" s="552">
        <v>0</v>
      </c>
      <c r="BS64" s="552"/>
      <c r="BT64" s="552"/>
      <c r="BU64" s="552">
        <v>0</v>
      </c>
      <c r="BV64" s="552">
        <v>37189410</v>
      </c>
      <c r="BW64" s="552">
        <v>34562752</v>
      </c>
      <c r="BX64" s="552">
        <v>37189410</v>
      </c>
      <c r="BY64" s="550"/>
      <c r="BZ64" s="552">
        <v>37189410</v>
      </c>
      <c r="CA64" s="552"/>
      <c r="CB64" s="552"/>
      <c r="CC64" s="552">
        <v>-2626658</v>
      </c>
      <c r="CD64" s="552">
        <v>7337700</v>
      </c>
      <c r="CE64" s="552">
        <v>7049237</v>
      </c>
      <c r="CF64" s="552">
        <v>7337700</v>
      </c>
      <c r="CG64" s="550"/>
      <c r="CH64" s="552">
        <v>7337700</v>
      </c>
      <c r="CI64" s="552"/>
      <c r="CJ64" s="552"/>
      <c r="CK64" s="552">
        <v>-288463</v>
      </c>
      <c r="CL64" s="552">
        <v>2915920</v>
      </c>
      <c r="CM64" s="552">
        <v>2669085</v>
      </c>
      <c r="CN64" s="552">
        <v>2915920</v>
      </c>
      <c r="CO64" s="550"/>
      <c r="CP64" s="552">
        <v>2915920</v>
      </c>
      <c r="CQ64" s="552"/>
      <c r="CR64" s="552"/>
      <c r="CS64" s="552">
        <v>-246835</v>
      </c>
      <c r="CT64" s="552">
        <v>12444000</v>
      </c>
      <c r="CU64" s="552">
        <v>13603000</v>
      </c>
      <c r="CV64" s="552">
        <v>13071395</v>
      </c>
      <c r="CW64" s="550"/>
      <c r="CX64" s="552">
        <v>13071395</v>
      </c>
      <c r="CY64" s="552"/>
      <c r="CZ64" s="552"/>
      <c r="DA64" s="552">
        <v>1159000</v>
      </c>
      <c r="DB64" s="552"/>
      <c r="DC64" s="552"/>
      <c r="DD64" s="552"/>
      <c r="DE64" s="550"/>
      <c r="DF64" s="552">
        <v>0</v>
      </c>
      <c r="DG64" s="552"/>
      <c r="DH64" s="552"/>
      <c r="DI64" s="552">
        <v>0</v>
      </c>
      <c r="DJ64" s="552"/>
      <c r="DK64" s="552"/>
      <c r="DL64" s="552"/>
      <c r="DM64" s="550"/>
      <c r="DN64" s="552">
        <v>0</v>
      </c>
      <c r="DO64" s="552"/>
      <c r="DP64" s="552"/>
      <c r="DQ64" s="552">
        <v>0</v>
      </c>
      <c r="DR64" s="552"/>
      <c r="DS64" s="552"/>
      <c r="DT64" s="552"/>
      <c r="DU64" s="550"/>
      <c r="DV64" s="552">
        <v>0</v>
      </c>
      <c r="DW64" s="552"/>
      <c r="DX64" s="552"/>
      <c r="DY64" s="552">
        <v>0</v>
      </c>
      <c r="DZ64" s="552"/>
      <c r="EA64" s="552">
        <v>300000</v>
      </c>
      <c r="EB64" s="552">
        <v>125200</v>
      </c>
      <c r="EC64" s="550"/>
      <c r="ED64" s="552">
        <v>125200</v>
      </c>
      <c r="EE64" s="552"/>
      <c r="EF64" s="552"/>
      <c r="EG64" s="552">
        <v>300000</v>
      </c>
      <c r="EH64" s="552"/>
      <c r="EI64" s="552"/>
      <c r="EJ64" s="552"/>
      <c r="EK64" s="552"/>
      <c r="EL64" s="552">
        <v>0</v>
      </c>
      <c r="EM64" s="552"/>
      <c r="EN64" s="552"/>
      <c r="EO64" s="552">
        <v>0</v>
      </c>
      <c r="EP64" s="552"/>
      <c r="EQ64" s="552"/>
      <c r="ER64" s="552"/>
      <c r="ES64" s="552"/>
      <c r="ET64" s="552">
        <v>0</v>
      </c>
      <c r="EU64" s="552"/>
      <c r="EV64" s="552"/>
      <c r="EW64" s="552">
        <v>0</v>
      </c>
      <c r="EX64" s="552"/>
      <c r="EY64" s="552"/>
      <c r="EZ64" s="552"/>
      <c r="FA64" s="552"/>
      <c r="FB64" s="552">
        <v>0</v>
      </c>
      <c r="FC64" s="552"/>
      <c r="FD64" s="552"/>
      <c r="FE64" s="552">
        <v>0</v>
      </c>
      <c r="FF64" s="552">
        <v>166151820</v>
      </c>
      <c r="FG64" s="552">
        <v>163986433</v>
      </c>
      <c r="FH64" s="552">
        <v>168593374</v>
      </c>
      <c r="FI64" s="550">
        <v>0</v>
      </c>
      <c r="FJ64" s="552">
        <v>168593374</v>
      </c>
      <c r="FK64" s="552">
        <v>0</v>
      </c>
      <c r="FL64" s="552"/>
      <c r="FM64" s="552">
        <v>-2165387</v>
      </c>
      <c r="FN64" s="549"/>
      <c r="FO64" s="769"/>
      <c r="FP64" s="769"/>
      <c r="FQ64" s="769"/>
      <c r="FR64" s="556">
        <v>0</v>
      </c>
      <c r="FS64" s="536"/>
      <c r="FT64" s="556"/>
      <c r="FU64" s="552">
        <v>0</v>
      </c>
      <c r="FV64" s="552">
        <v>116218000</v>
      </c>
      <c r="FW64" s="552">
        <v>52724968</v>
      </c>
      <c r="FX64" s="552">
        <v>101910995</v>
      </c>
      <c r="FY64" s="550"/>
      <c r="FZ64" s="552">
        <v>101910995</v>
      </c>
      <c r="GA64" s="552"/>
      <c r="GB64" s="552"/>
      <c r="GC64" s="552">
        <v>-63493032</v>
      </c>
      <c r="GD64" s="552">
        <v>41844000</v>
      </c>
      <c r="GE64" s="552">
        <v>26341751</v>
      </c>
      <c r="GF64" s="552">
        <v>26844000</v>
      </c>
      <c r="GG64" s="550"/>
      <c r="GH64" s="552">
        <v>26844000</v>
      </c>
      <c r="GI64" s="552"/>
      <c r="GJ64" s="552"/>
      <c r="GK64" s="552">
        <v>-15502249</v>
      </c>
      <c r="GL64" s="552"/>
      <c r="GM64" s="552"/>
      <c r="GN64" s="552">
        <v>2577934</v>
      </c>
      <c r="GO64" s="550"/>
      <c r="GP64" s="552">
        <v>2577934</v>
      </c>
      <c r="GQ64" s="552"/>
      <c r="GR64" s="552"/>
      <c r="GS64" s="552">
        <v>0</v>
      </c>
      <c r="GT64" s="552">
        <v>324213820</v>
      </c>
      <c r="GU64" s="552">
        <v>243053152</v>
      </c>
      <c r="GV64" s="559">
        <v>299926303</v>
      </c>
      <c r="GW64" s="609">
        <v>0</v>
      </c>
      <c r="GX64" s="559">
        <v>299926303</v>
      </c>
      <c r="GY64" s="552">
        <v>0</v>
      </c>
      <c r="GZ64" s="552"/>
      <c r="HA64" s="552">
        <v>-81160668</v>
      </c>
      <c r="HB64" s="534"/>
      <c r="HC64" s="534"/>
    </row>
    <row r="65" spans="1:211" s="66" customFormat="1" x14ac:dyDescent="0.25">
      <c r="A65" s="46" t="s">
        <v>782</v>
      </c>
      <c r="B65" s="552"/>
      <c r="C65" s="552"/>
      <c r="D65" s="552"/>
      <c r="E65" s="550"/>
      <c r="F65" s="552">
        <v>0</v>
      </c>
      <c r="G65" s="552"/>
      <c r="H65" s="552"/>
      <c r="I65" s="552">
        <v>0</v>
      </c>
      <c r="J65" s="552"/>
      <c r="K65" s="552"/>
      <c r="L65" s="552"/>
      <c r="M65" s="550"/>
      <c r="N65" s="552">
        <v>0</v>
      </c>
      <c r="O65" s="552"/>
      <c r="P65" s="552"/>
      <c r="Q65" s="552">
        <v>0</v>
      </c>
      <c r="R65" s="552"/>
      <c r="S65" s="552"/>
      <c r="T65" s="552"/>
      <c r="U65" s="550"/>
      <c r="V65" s="552">
        <v>0</v>
      </c>
      <c r="W65" s="552"/>
      <c r="X65" s="552"/>
      <c r="Y65" s="552">
        <v>0</v>
      </c>
      <c r="Z65" s="552"/>
      <c r="AA65" s="552"/>
      <c r="AB65" s="552"/>
      <c r="AC65" s="550"/>
      <c r="AD65" s="552">
        <v>0</v>
      </c>
      <c r="AE65" s="552"/>
      <c r="AF65" s="552"/>
      <c r="AG65" s="552">
        <v>0</v>
      </c>
      <c r="AH65" s="552"/>
      <c r="AI65" s="552"/>
      <c r="AJ65" s="552"/>
      <c r="AK65" s="550"/>
      <c r="AL65" s="552">
        <v>0</v>
      </c>
      <c r="AM65" s="552"/>
      <c r="AN65" s="552"/>
      <c r="AO65" s="552">
        <v>0</v>
      </c>
      <c r="AP65" s="552"/>
      <c r="AQ65" s="552"/>
      <c r="AR65" s="552"/>
      <c r="AS65" s="550"/>
      <c r="AT65" s="552">
        <v>0</v>
      </c>
      <c r="AU65" s="552"/>
      <c r="AV65" s="552"/>
      <c r="AW65" s="552">
        <v>0</v>
      </c>
      <c r="AX65" s="552"/>
      <c r="AY65" s="552"/>
      <c r="AZ65" s="552"/>
      <c r="BA65" s="550"/>
      <c r="BB65" s="552">
        <v>0</v>
      </c>
      <c r="BC65" s="552"/>
      <c r="BD65" s="552"/>
      <c r="BE65" s="552">
        <v>0</v>
      </c>
      <c r="BF65" s="552"/>
      <c r="BG65" s="552"/>
      <c r="BH65" s="552"/>
      <c r="BI65" s="550"/>
      <c r="BJ65" s="552">
        <v>0</v>
      </c>
      <c r="BK65" s="552"/>
      <c r="BL65" s="552"/>
      <c r="BM65" s="552">
        <v>0</v>
      </c>
      <c r="BN65" s="552"/>
      <c r="BO65" s="552"/>
      <c r="BP65" s="552"/>
      <c r="BQ65" s="550"/>
      <c r="BR65" s="552">
        <v>0</v>
      </c>
      <c r="BS65" s="552"/>
      <c r="BT65" s="552"/>
      <c r="BU65" s="552">
        <v>0</v>
      </c>
      <c r="BV65" s="552"/>
      <c r="BW65" s="552"/>
      <c r="BX65" s="552"/>
      <c r="BY65" s="550"/>
      <c r="BZ65" s="552">
        <v>0</v>
      </c>
      <c r="CA65" s="552"/>
      <c r="CB65" s="552"/>
      <c r="CC65" s="552">
        <v>0</v>
      </c>
      <c r="CD65" s="552"/>
      <c r="CE65" s="552"/>
      <c r="CF65" s="552"/>
      <c r="CG65" s="550"/>
      <c r="CH65" s="552">
        <v>0</v>
      </c>
      <c r="CI65" s="552"/>
      <c r="CJ65" s="552"/>
      <c r="CK65" s="552">
        <v>0</v>
      </c>
      <c r="CL65" s="552"/>
      <c r="CM65" s="552"/>
      <c r="CN65" s="552"/>
      <c r="CO65" s="550"/>
      <c r="CP65" s="552">
        <v>0</v>
      </c>
      <c r="CQ65" s="552"/>
      <c r="CR65" s="552"/>
      <c r="CS65" s="552">
        <v>0</v>
      </c>
      <c r="CT65" s="552"/>
      <c r="CU65" s="552"/>
      <c r="CV65" s="552"/>
      <c r="CW65" s="550"/>
      <c r="CX65" s="552">
        <v>0</v>
      </c>
      <c r="CY65" s="552"/>
      <c r="CZ65" s="552"/>
      <c r="DA65" s="552">
        <v>0</v>
      </c>
      <c r="DB65" s="552"/>
      <c r="DC65" s="552"/>
      <c r="DD65" s="552"/>
      <c r="DE65" s="550"/>
      <c r="DF65" s="552">
        <v>0</v>
      </c>
      <c r="DG65" s="552"/>
      <c r="DH65" s="552"/>
      <c r="DI65" s="552">
        <v>0</v>
      </c>
      <c r="DJ65" s="552"/>
      <c r="DK65" s="552"/>
      <c r="DL65" s="552"/>
      <c r="DM65" s="550"/>
      <c r="DN65" s="552">
        <v>0</v>
      </c>
      <c r="DO65" s="552"/>
      <c r="DP65" s="552"/>
      <c r="DQ65" s="552">
        <v>0</v>
      </c>
      <c r="DR65" s="552"/>
      <c r="DS65" s="552"/>
      <c r="DT65" s="552"/>
      <c r="DU65" s="550"/>
      <c r="DV65" s="552">
        <v>0</v>
      </c>
      <c r="DW65" s="552"/>
      <c r="DX65" s="552"/>
      <c r="DY65" s="552">
        <v>0</v>
      </c>
      <c r="DZ65" s="552"/>
      <c r="EA65" s="552"/>
      <c r="EB65" s="552"/>
      <c r="EC65" s="550"/>
      <c r="ED65" s="552">
        <v>0</v>
      </c>
      <c r="EE65" s="552"/>
      <c r="EF65" s="552"/>
      <c r="EG65" s="552">
        <v>0</v>
      </c>
      <c r="EH65" s="552"/>
      <c r="EI65" s="552"/>
      <c r="EJ65" s="552"/>
      <c r="EK65" s="552"/>
      <c r="EL65" s="552">
        <v>0</v>
      </c>
      <c r="EM65" s="552"/>
      <c r="EN65" s="552"/>
      <c r="EO65" s="552">
        <v>0</v>
      </c>
      <c r="EP65" s="552"/>
      <c r="EQ65" s="552"/>
      <c r="ER65" s="552"/>
      <c r="ES65" s="552"/>
      <c r="ET65" s="552">
        <v>0</v>
      </c>
      <c r="EU65" s="552"/>
      <c r="EV65" s="552"/>
      <c r="EW65" s="552">
        <v>0</v>
      </c>
      <c r="EX65" s="552"/>
      <c r="EY65" s="552"/>
      <c r="EZ65" s="552"/>
      <c r="FA65" s="552"/>
      <c r="FB65" s="552">
        <v>0</v>
      </c>
      <c r="FC65" s="552"/>
      <c r="FD65" s="552"/>
      <c r="FE65" s="552">
        <v>0</v>
      </c>
      <c r="FF65" s="552">
        <v>0</v>
      </c>
      <c r="FG65" s="552">
        <v>0</v>
      </c>
      <c r="FH65" s="552">
        <v>0</v>
      </c>
      <c r="FI65" s="550">
        <v>0</v>
      </c>
      <c r="FJ65" s="552">
        <v>0</v>
      </c>
      <c r="FK65" s="552">
        <v>0</v>
      </c>
      <c r="FL65" s="552"/>
      <c r="FM65" s="552">
        <v>0</v>
      </c>
      <c r="FN65" s="553"/>
      <c r="FO65" s="554"/>
      <c r="FP65" s="554"/>
      <c r="FQ65" s="555"/>
      <c r="FR65" s="556">
        <v>0</v>
      </c>
      <c r="FS65" s="536"/>
      <c r="FT65" s="556"/>
      <c r="FU65" s="552">
        <v>0</v>
      </c>
      <c r="FV65" s="552"/>
      <c r="FW65" s="552"/>
      <c r="FX65" s="552"/>
      <c r="FY65" s="550"/>
      <c r="FZ65" s="552">
        <v>0</v>
      </c>
      <c r="GA65" s="552"/>
      <c r="GB65" s="552"/>
      <c r="GC65" s="552">
        <v>0</v>
      </c>
      <c r="GD65" s="552"/>
      <c r="GE65" s="552"/>
      <c r="GF65" s="552"/>
      <c r="GG65" s="550"/>
      <c r="GH65" s="552">
        <v>0</v>
      </c>
      <c r="GI65" s="552"/>
      <c r="GJ65" s="552"/>
      <c r="GK65" s="552">
        <v>0</v>
      </c>
      <c r="GL65" s="552"/>
      <c r="GM65" s="552"/>
      <c r="GN65" s="552"/>
      <c r="GO65" s="550"/>
      <c r="GP65" s="552">
        <v>0</v>
      </c>
      <c r="GQ65" s="552"/>
      <c r="GR65" s="552"/>
      <c r="GS65" s="552">
        <v>0</v>
      </c>
      <c r="GT65" s="552">
        <v>0</v>
      </c>
      <c r="GU65" s="552">
        <v>0</v>
      </c>
      <c r="GV65" s="559">
        <v>0</v>
      </c>
      <c r="GW65" s="609">
        <v>0</v>
      </c>
      <c r="GX65" s="559">
        <v>0</v>
      </c>
      <c r="GY65" s="552">
        <v>0</v>
      </c>
      <c r="GZ65" s="552"/>
      <c r="HA65" s="552">
        <v>0</v>
      </c>
      <c r="HB65" s="534"/>
      <c r="HC65" s="534"/>
    </row>
    <row r="66" spans="1:211" x14ac:dyDescent="0.25">
      <c r="A66" s="36" t="s">
        <v>783</v>
      </c>
      <c r="B66" s="552"/>
      <c r="C66" s="552"/>
      <c r="D66" s="552"/>
      <c r="E66" s="550"/>
      <c r="F66" s="552">
        <v>0</v>
      </c>
      <c r="G66" s="552"/>
      <c r="H66" s="552"/>
      <c r="I66" s="552">
        <v>0</v>
      </c>
      <c r="J66" s="552"/>
      <c r="K66" s="552"/>
      <c r="L66" s="552"/>
      <c r="M66" s="550"/>
      <c r="N66" s="552">
        <v>0</v>
      </c>
      <c r="O66" s="552"/>
      <c r="P66" s="552"/>
      <c r="Q66" s="552">
        <v>0</v>
      </c>
      <c r="R66" s="552"/>
      <c r="S66" s="552"/>
      <c r="T66" s="552"/>
      <c r="U66" s="550"/>
      <c r="V66" s="552">
        <v>0</v>
      </c>
      <c r="W66" s="552"/>
      <c r="X66" s="552"/>
      <c r="Y66" s="552">
        <v>0</v>
      </c>
      <c r="Z66" s="552"/>
      <c r="AA66" s="552"/>
      <c r="AB66" s="552"/>
      <c r="AC66" s="550"/>
      <c r="AD66" s="552">
        <v>0</v>
      </c>
      <c r="AE66" s="552"/>
      <c r="AF66" s="552"/>
      <c r="AG66" s="552">
        <v>0</v>
      </c>
      <c r="AH66" s="552"/>
      <c r="AI66" s="552"/>
      <c r="AJ66" s="552"/>
      <c r="AK66" s="550"/>
      <c r="AL66" s="552">
        <v>0</v>
      </c>
      <c r="AM66" s="552"/>
      <c r="AN66" s="552"/>
      <c r="AO66" s="552">
        <v>0</v>
      </c>
      <c r="AP66" s="552"/>
      <c r="AQ66" s="552"/>
      <c r="AR66" s="552"/>
      <c r="AS66" s="550"/>
      <c r="AT66" s="552">
        <v>0</v>
      </c>
      <c r="AU66" s="552"/>
      <c r="AV66" s="552"/>
      <c r="AW66" s="552">
        <v>0</v>
      </c>
      <c r="AX66" s="552"/>
      <c r="AY66" s="552"/>
      <c r="AZ66" s="552"/>
      <c r="BA66" s="550"/>
      <c r="BB66" s="552">
        <v>0</v>
      </c>
      <c r="BC66" s="552"/>
      <c r="BD66" s="552"/>
      <c r="BE66" s="552">
        <v>0</v>
      </c>
      <c r="BF66" s="552"/>
      <c r="BG66" s="552"/>
      <c r="BH66" s="552"/>
      <c r="BI66" s="550"/>
      <c r="BJ66" s="552">
        <v>0</v>
      </c>
      <c r="BK66" s="552"/>
      <c r="BL66" s="552"/>
      <c r="BM66" s="552">
        <v>0</v>
      </c>
      <c r="BN66" s="552"/>
      <c r="BO66" s="552"/>
      <c r="BP66" s="552"/>
      <c r="BQ66" s="550"/>
      <c r="BR66" s="552">
        <v>0</v>
      </c>
      <c r="BS66" s="552"/>
      <c r="BT66" s="552"/>
      <c r="BU66" s="552">
        <v>0</v>
      </c>
      <c r="BV66" s="552"/>
      <c r="BW66" s="552"/>
      <c r="BX66" s="552"/>
      <c r="BY66" s="550"/>
      <c r="BZ66" s="552">
        <v>0</v>
      </c>
      <c r="CA66" s="552"/>
      <c r="CB66" s="552"/>
      <c r="CC66" s="552">
        <v>0</v>
      </c>
      <c r="CD66" s="552"/>
      <c r="CE66" s="552"/>
      <c r="CF66" s="552"/>
      <c r="CG66" s="550"/>
      <c r="CH66" s="552">
        <v>0</v>
      </c>
      <c r="CI66" s="552"/>
      <c r="CJ66" s="552"/>
      <c r="CK66" s="552">
        <v>0</v>
      </c>
      <c r="CL66" s="552"/>
      <c r="CM66" s="552"/>
      <c r="CN66" s="552"/>
      <c r="CO66" s="550"/>
      <c r="CP66" s="552">
        <v>0</v>
      </c>
      <c r="CQ66" s="552"/>
      <c r="CR66" s="552"/>
      <c r="CS66" s="552">
        <v>0</v>
      </c>
      <c r="CT66" s="552"/>
      <c r="CU66" s="552"/>
      <c r="CV66" s="552"/>
      <c r="CW66" s="550"/>
      <c r="CX66" s="552">
        <v>0</v>
      </c>
      <c r="CY66" s="552"/>
      <c r="CZ66" s="552"/>
      <c r="DA66" s="552">
        <v>0</v>
      </c>
      <c r="DB66" s="552"/>
      <c r="DC66" s="552"/>
      <c r="DD66" s="552"/>
      <c r="DE66" s="550"/>
      <c r="DF66" s="552">
        <v>0</v>
      </c>
      <c r="DG66" s="552"/>
      <c r="DH66" s="552"/>
      <c r="DI66" s="552">
        <v>0</v>
      </c>
      <c r="DJ66" s="552"/>
      <c r="DK66" s="552"/>
      <c r="DL66" s="552"/>
      <c r="DM66" s="550"/>
      <c r="DN66" s="552">
        <v>0</v>
      </c>
      <c r="DO66" s="552"/>
      <c r="DP66" s="552"/>
      <c r="DQ66" s="552">
        <v>0</v>
      </c>
      <c r="DR66" s="552"/>
      <c r="DS66" s="552"/>
      <c r="DT66" s="552"/>
      <c r="DU66" s="550"/>
      <c r="DV66" s="552">
        <v>0</v>
      </c>
      <c r="DW66" s="552"/>
      <c r="DX66" s="552"/>
      <c r="DY66" s="552">
        <v>0</v>
      </c>
      <c r="DZ66" s="552"/>
      <c r="EA66" s="552"/>
      <c r="EB66" s="552"/>
      <c r="EC66" s="550"/>
      <c r="ED66" s="552">
        <v>0</v>
      </c>
      <c r="EE66" s="552"/>
      <c r="EF66" s="552"/>
      <c r="EG66" s="552">
        <v>0</v>
      </c>
      <c r="EH66" s="552"/>
      <c r="EI66" s="552"/>
      <c r="EJ66" s="552"/>
      <c r="EK66" s="552"/>
      <c r="EL66" s="552">
        <v>0</v>
      </c>
      <c r="EM66" s="552"/>
      <c r="EN66" s="552"/>
      <c r="EO66" s="552">
        <v>0</v>
      </c>
      <c r="EP66" s="552"/>
      <c r="EQ66" s="552"/>
      <c r="ER66" s="552"/>
      <c r="ES66" s="552"/>
      <c r="ET66" s="552">
        <v>0</v>
      </c>
      <c r="EU66" s="552"/>
      <c r="EV66" s="552"/>
      <c r="EW66" s="552">
        <v>0</v>
      </c>
      <c r="EX66" s="552"/>
      <c r="EY66" s="552"/>
      <c r="EZ66" s="552"/>
      <c r="FA66" s="552"/>
      <c r="FB66" s="552">
        <v>0</v>
      </c>
      <c r="FC66" s="552"/>
      <c r="FD66" s="552"/>
      <c r="FE66" s="552">
        <v>0</v>
      </c>
      <c r="FF66" s="552">
        <v>0</v>
      </c>
      <c r="FG66" s="552">
        <v>0</v>
      </c>
      <c r="FH66" s="552">
        <v>0</v>
      </c>
      <c r="FI66" s="550">
        <v>0</v>
      </c>
      <c r="FJ66" s="552">
        <v>0</v>
      </c>
      <c r="FK66" s="552">
        <v>0</v>
      </c>
      <c r="FL66" s="552"/>
      <c r="FM66" s="552">
        <v>0</v>
      </c>
      <c r="FN66" s="553"/>
      <c r="FO66" s="554"/>
      <c r="FP66" s="554"/>
      <c r="FQ66" s="555"/>
      <c r="FR66" s="556">
        <v>0</v>
      </c>
      <c r="FS66" s="536"/>
      <c r="FT66" s="556"/>
      <c r="FU66" s="552">
        <v>0</v>
      </c>
      <c r="FV66" s="552"/>
      <c r="FW66" s="552"/>
      <c r="FX66" s="552"/>
      <c r="FY66" s="550"/>
      <c r="FZ66" s="552">
        <v>0</v>
      </c>
      <c r="GA66" s="552"/>
      <c r="GB66" s="552"/>
      <c r="GC66" s="552">
        <v>0</v>
      </c>
      <c r="GD66" s="552"/>
      <c r="GE66" s="552"/>
      <c r="GF66" s="552"/>
      <c r="GG66" s="550"/>
      <c r="GH66" s="552">
        <v>0</v>
      </c>
      <c r="GI66" s="552"/>
      <c r="GJ66" s="552"/>
      <c r="GK66" s="552">
        <v>0</v>
      </c>
      <c r="GL66" s="552"/>
      <c r="GM66" s="552"/>
      <c r="GN66" s="552"/>
      <c r="GO66" s="550"/>
      <c r="GP66" s="552">
        <v>0</v>
      </c>
      <c r="GQ66" s="552"/>
      <c r="GR66" s="552"/>
      <c r="GS66" s="552">
        <v>0</v>
      </c>
      <c r="GT66" s="552">
        <v>0</v>
      </c>
      <c r="GU66" s="552">
        <v>0</v>
      </c>
      <c r="GV66" s="559">
        <v>0</v>
      </c>
      <c r="GW66" s="609">
        <v>0</v>
      </c>
      <c r="GX66" s="559">
        <v>0</v>
      </c>
      <c r="GY66" s="552">
        <v>0</v>
      </c>
      <c r="GZ66" s="552"/>
      <c r="HA66" s="552">
        <v>0</v>
      </c>
    </row>
    <row r="67" spans="1:211" x14ac:dyDescent="0.25">
      <c r="A67" s="36" t="s">
        <v>784</v>
      </c>
      <c r="B67" s="552"/>
      <c r="C67" s="552"/>
      <c r="D67" s="552"/>
      <c r="E67" s="550"/>
      <c r="F67" s="552">
        <v>0</v>
      </c>
      <c r="G67" s="552"/>
      <c r="H67" s="552"/>
      <c r="I67" s="552">
        <v>0</v>
      </c>
      <c r="J67" s="552"/>
      <c r="K67" s="552"/>
      <c r="L67" s="552"/>
      <c r="M67" s="550"/>
      <c r="N67" s="552">
        <v>0</v>
      </c>
      <c r="O67" s="552"/>
      <c r="P67" s="552"/>
      <c r="Q67" s="552">
        <v>0</v>
      </c>
      <c r="R67" s="552"/>
      <c r="S67" s="552"/>
      <c r="T67" s="552"/>
      <c r="U67" s="550"/>
      <c r="V67" s="552">
        <v>0</v>
      </c>
      <c r="W67" s="552"/>
      <c r="X67" s="552"/>
      <c r="Y67" s="552">
        <v>0</v>
      </c>
      <c r="Z67" s="552"/>
      <c r="AA67" s="552"/>
      <c r="AB67" s="552"/>
      <c r="AC67" s="550"/>
      <c r="AD67" s="552">
        <v>0</v>
      </c>
      <c r="AE67" s="552"/>
      <c r="AF67" s="552"/>
      <c r="AG67" s="552">
        <v>0</v>
      </c>
      <c r="AH67" s="552"/>
      <c r="AI67" s="552"/>
      <c r="AJ67" s="552"/>
      <c r="AK67" s="550"/>
      <c r="AL67" s="552">
        <v>0</v>
      </c>
      <c r="AM67" s="552"/>
      <c r="AN67" s="552"/>
      <c r="AO67" s="552">
        <v>0</v>
      </c>
      <c r="AP67" s="552"/>
      <c r="AQ67" s="552"/>
      <c r="AR67" s="552"/>
      <c r="AS67" s="550"/>
      <c r="AT67" s="552">
        <v>0</v>
      </c>
      <c r="AU67" s="552"/>
      <c r="AV67" s="552"/>
      <c r="AW67" s="552">
        <v>0</v>
      </c>
      <c r="AX67" s="552"/>
      <c r="AY67" s="552"/>
      <c r="AZ67" s="552"/>
      <c r="BA67" s="550"/>
      <c r="BB67" s="552">
        <v>0</v>
      </c>
      <c r="BC67" s="552"/>
      <c r="BD67" s="552"/>
      <c r="BE67" s="552">
        <v>0</v>
      </c>
      <c r="BF67" s="552"/>
      <c r="BG67" s="552"/>
      <c r="BH67" s="552"/>
      <c r="BI67" s="550"/>
      <c r="BJ67" s="552">
        <v>0</v>
      </c>
      <c r="BK67" s="552"/>
      <c r="BL67" s="552"/>
      <c r="BM67" s="552">
        <v>0</v>
      </c>
      <c r="BN67" s="552"/>
      <c r="BO67" s="552"/>
      <c r="BP67" s="552"/>
      <c r="BQ67" s="550"/>
      <c r="BR67" s="552">
        <v>0</v>
      </c>
      <c r="BS67" s="552"/>
      <c r="BT67" s="552"/>
      <c r="BU67" s="552">
        <v>0</v>
      </c>
      <c r="BV67" s="552"/>
      <c r="BW67" s="552"/>
      <c r="BX67" s="552"/>
      <c r="BY67" s="550"/>
      <c r="BZ67" s="552">
        <v>0</v>
      </c>
      <c r="CA67" s="552"/>
      <c r="CB67" s="552"/>
      <c r="CC67" s="552">
        <v>0</v>
      </c>
      <c r="CD67" s="552"/>
      <c r="CE67" s="552"/>
      <c r="CF67" s="552"/>
      <c r="CG67" s="550"/>
      <c r="CH67" s="552">
        <v>0</v>
      </c>
      <c r="CI67" s="552"/>
      <c r="CJ67" s="552"/>
      <c r="CK67" s="552">
        <v>0</v>
      </c>
      <c r="CL67" s="552"/>
      <c r="CM67" s="552"/>
      <c r="CN67" s="552"/>
      <c r="CO67" s="550"/>
      <c r="CP67" s="552">
        <v>0</v>
      </c>
      <c r="CQ67" s="552"/>
      <c r="CR67" s="552"/>
      <c r="CS67" s="552">
        <v>0</v>
      </c>
      <c r="CT67" s="552"/>
      <c r="CU67" s="552"/>
      <c r="CV67" s="552"/>
      <c r="CW67" s="550"/>
      <c r="CX67" s="552">
        <v>0</v>
      </c>
      <c r="CY67" s="552"/>
      <c r="CZ67" s="552"/>
      <c r="DA67" s="552">
        <v>0</v>
      </c>
      <c r="DB67" s="552"/>
      <c r="DC67" s="552"/>
      <c r="DD67" s="552"/>
      <c r="DE67" s="550"/>
      <c r="DF67" s="552">
        <v>0</v>
      </c>
      <c r="DG67" s="552"/>
      <c r="DH67" s="552"/>
      <c r="DI67" s="552">
        <v>0</v>
      </c>
      <c r="DJ67" s="552"/>
      <c r="DK67" s="552"/>
      <c r="DL67" s="552">
        <v>60000</v>
      </c>
      <c r="DM67" s="550"/>
      <c r="DN67" s="552">
        <v>60000</v>
      </c>
      <c r="DO67" s="552"/>
      <c r="DP67" s="552"/>
      <c r="DQ67" s="552">
        <v>0</v>
      </c>
      <c r="DR67" s="552"/>
      <c r="DS67" s="552"/>
      <c r="DT67" s="552"/>
      <c r="DU67" s="550"/>
      <c r="DV67" s="552">
        <v>0</v>
      </c>
      <c r="DW67" s="552"/>
      <c r="DX67" s="552"/>
      <c r="DY67" s="552">
        <v>0</v>
      </c>
      <c r="DZ67" s="552"/>
      <c r="EA67" s="552"/>
      <c r="EB67" s="552"/>
      <c r="EC67" s="550"/>
      <c r="ED67" s="552">
        <v>0</v>
      </c>
      <c r="EE67" s="552"/>
      <c r="EF67" s="552"/>
      <c r="EG67" s="552">
        <v>0</v>
      </c>
      <c r="EH67" s="552"/>
      <c r="EI67" s="552"/>
      <c r="EJ67" s="552"/>
      <c r="EK67" s="552"/>
      <c r="EL67" s="552">
        <v>0</v>
      </c>
      <c r="EM67" s="552"/>
      <c r="EN67" s="552"/>
      <c r="EO67" s="552">
        <v>0</v>
      </c>
      <c r="EP67" s="552"/>
      <c r="EQ67" s="552"/>
      <c r="ER67" s="552"/>
      <c r="ES67" s="552"/>
      <c r="ET67" s="552">
        <v>0</v>
      </c>
      <c r="EU67" s="552"/>
      <c r="EV67" s="552"/>
      <c r="EW67" s="552">
        <v>0</v>
      </c>
      <c r="EX67" s="552"/>
      <c r="EY67" s="552"/>
      <c r="EZ67" s="552"/>
      <c r="FA67" s="552"/>
      <c r="FB67" s="552">
        <v>0</v>
      </c>
      <c r="FC67" s="552"/>
      <c r="FD67" s="552"/>
      <c r="FE67" s="552">
        <v>0</v>
      </c>
      <c r="FF67" s="552">
        <v>0</v>
      </c>
      <c r="FG67" s="552">
        <v>0</v>
      </c>
      <c r="FH67" s="552">
        <v>60000</v>
      </c>
      <c r="FI67" s="550">
        <v>0</v>
      </c>
      <c r="FJ67" s="552">
        <v>60000</v>
      </c>
      <c r="FK67" s="552">
        <v>0</v>
      </c>
      <c r="FL67" s="552"/>
      <c r="FM67" s="552">
        <v>0</v>
      </c>
      <c r="FN67" s="553"/>
      <c r="FO67" s="554"/>
      <c r="FP67" s="554"/>
      <c r="FQ67" s="555"/>
      <c r="FR67" s="556">
        <v>0</v>
      </c>
      <c r="FS67" s="583"/>
      <c r="FT67" s="556"/>
      <c r="FU67" s="552">
        <v>0</v>
      </c>
      <c r="FV67" s="552">
        <v>14886000</v>
      </c>
      <c r="FW67" s="552">
        <v>9608393</v>
      </c>
      <c r="FX67" s="552">
        <v>14886000</v>
      </c>
      <c r="FY67" s="550"/>
      <c r="FZ67" s="552">
        <v>14886000</v>
      </c>
      <c r="GA67" s="552"/>
      <c r="GB67" s="552"/>
      <c r="GC67" s="552">
        <v>-5277607</v>
      </c>
      <c r="GD67" s="552"/>
      <c r="GE67" s="552"/>
      <c r="GF67" s="552"/>
      <c r="GG67" s="550"/>
      <c r="GH67" s="552">
        <v>0</v>
      </c>
      <c r="GI67" s="552"/>
      <c r="GJ67" s="552"/>
      <c r="GK67" s="552">
        <v>0</v>
      </c>
      <c r="GL67" s="552"/>
      <c r="GM67" s="552"/>
      <c r="GN67" s="552"/>
      <c r="GO67" s="550"/>
      <c r="GP67" s="552">
        <v>0</v>
      </c>
      <c r="GQ67" s="552"/>
      <c r="GR67" s="552"/>
      <c r="GS67" s="552">
        <v>0</v>
      </c>
      <c r="GT67" s="552">
        <v>14886000</v>
      </c>
      <c r="GU67" s="552">
        <v>9608393</v>
      </c>
      <c r="GV67" s="559">
        <v>14946000</v>
      </c>
      <c r="GW67" s="609">
        <v>0</v>
      </c>
      <c r="GX67" s="559">
        <v>14946000</v>
      </c>
      <c r="GY67" s="552">
        <v>0</v>
      </c>
      <c r="GZ67" s="552"/>
      <c r="HA67" s="552">
        <v>-5277607</v>
      </c>
    </row>
    <row r="68" spans="1:211" s="87" customFormat="1" ht="14.25" x14ac:dyDescent="0.2">
      <c r="A68" s="47" t="s">
        <v>218</v>
      </c>
      <c r="B68" s="584">
        <v>2999740</v>
      </c>
      <c r="C68" s="584">
        <v>4300000</v>
      </c>
      <c r="D68" s="584">
        <v>3700000</v>
      </c>
      <c r="E68" s="584">
        <v>0</v>
      </c>
      <c r="F68" s="585">
        <v>3700000</v>
      </c>
      <c r="G68" s="584">
        <v>0</v>
      </c>
      <c r="H68" s="585"/>
      <c r="I68" s="584">
        <v>1300260</v>
      </c>
      <c r="J68" s="584">
        <v>40000000</v>
      </c>
      <c r="K68" s="584">
        <v>40000000</v>
      </c>
      <c r="L68" s="584">
        <v>40024641</v>
      </c>
      <c r="M68" s="584">
        <v>0</v>
      </c>
      <c r="N68" s="584">
        <v>40024641</v>
      </c>
      <c r="O68" s="584">
        <v>0</v>
      </c>
      <c r="P68" s="584"/>
      <c r="Q68" s="584">
        <v>0</v>
      </c>
      <c r="R68" s="584">
        <v>0</v>
      </c>
      <c r="S68" s="584">
        <v>0</v>
      </c>
      <c r="T68" s="584">
        <v>0</v>
      </c>
      <c r="U68" s="584">
        <v>0</v>
      </c>
      <c r="V68" s="585">
        <v>0</v>
      </c>
      <c r="W68" s="584">
        <v>0</v>
      </c>
      <c r="X68" s="585"/>
      <c r="Y68" s="584">
        <v>0</v>
      </c>
      <c r="Z68" s="584">
        <v>400050</v>
      </c>
      <c r="AA68" s="584">
        <v>900000</v>
      </c>
      <c r="AB68" s="584">
        <v>400050</v>
      </c>
      <c r="AC68" s="584">
        <v>0</v>
      </c>
      <c r="AD68" s="584">
        <v>400050</v>
      </c>
      <c r="AE68" s="584">
        <v>0</v>
      </c>
      <c r="AF68" s="584"/>
      <c r="AG68" s="584">
        <v>499950</v>
      </c>
      <c r="AH68" s="584">
        <v>62865000</v>
      </c>
      <c r="AI68" s="584">
        <v>60602359</v>
      </c>
      <c r="AJ68" s="584">
        <v>63365438</v>
      </c>
      <c r="AK68" s="584">
        <v>0</v>
      </c>
      <c r="AL68" s="585">
        <v>63365438</v>
      </c>
      <c r="AM68" s="584">
        <v>0</v>
      </c>
      <c r="AN68" s="585"/>
      <c r="AO68" s="584">
        <v>-2262641</v>
      </c>
      <c r="AP68" s="584">
        <v>0</v>
      </c>
      <c r="AQ68" s="584">
        <v>0</v>
      </c>
      <c r="AR68" s="584">
        <v>30000</v>
      </c>
      <c r="AS68" s="584">
        <v>0</v>
      </c>
      <c r="AT68" s="584">
        <v>30000</v>
      </c>
      <c r="AU68" s="584">
        <v>0</v>
      </c>
      <c r="AV68" s="584"/>
      <c r="AW68" s="584">
        <v>0</v>
      </c>
      <c r="AX68" s="584">
        <v>0</v>
      </c>
      <c r="AY68" s="584">
        <v>0</v>
      </c>
      <c r="AZ68" s="584">
        <v>433620</v>
      </c>
      <c r="BA68" s="584">
        <v>0</v>
      </c>
      <c r="BB68" s="585">
        <v>433620</v>
      </c>
      <c r="BC68" s="584">
        <v>0</v>
      </c>
      <c r="BD68" s="585"/>
      <c r="BE68" s="584">
        <v>0</v>
      </c>
      <c r="BF68" s="584">
        <v>0</v>
      </c>
      <c r="BG68" s="584">
        <v>0</v>
      </c>
      <c r="BH68" s="584">
        <v>0</v>
      </c>
      <c r="BI68" s="584">
        <v>0</v>
      </c>
      <c r="BJ68" s="584">
        <v>0</v>
      </c>
      <c r="BK68" s="584">
        <v>0</v>
      </c>
      <c r="BL68" s="584"/>
      <c r="BM68" s="584">
        <v>0</v>
      </c>
      <c r="BN68" s="584">
        <v>0</v>
      </c>
      <c r="BO68" s="584">
        <v>0</v>
      </c>
      <c r="BP68" s="584">
        <v>0</v>
      </c>
      <c r="BQ68" s="584">
        <v>0</v>
      </c>
      <c r="BR68" s="585">
        <v>0</v>
      </c>
      <c r="BS68" s="584">
        <v>0</v>
      </c>
      <c r="BT68" s="585"/>
      <c r="BU68" s="584">
        <v>0</v>
      </c>
      <c r="BV68" s="584">
        <v>37189410</v>
      </c>
      <c r="BW68" s="584">
        <v>34562752</v>
      </c>
      <c r="BX68" s="584">
        <v>37189410</v>
      </c>
      <c r="BY68" s="584">
        <v>0</v>
      </c>
      <c r="BZ68" s="584">
        <v>37189410</v>
      </c>
      <c r="CA68" s="584">
        <v>0</v>
      </c>
      <c r="CB68" s="584"/>
      <c r="CC68" s="584">
        <v>-2626658</v>
      </c>
      <c r="CD68" s="584">
        <v>7337700</v>
      </c>
      <c r="CE68" s="584">
        <v>7049237</v>
      </c>
      <c r="CF68" s="584">
        <v>7337700</v>
      </c>
      <c r="CG68" s="584">
        <v>0</v>
      </c>
      <c r="CH68" s="585">
        <v>7337700</v>
      </c>
      <c r="CI68" s="584">
        <v>0</v>
      </c>
      <c r="CJ68" s="585"/>
      <c r="CK68" s="584">
        <v>-288463</v>
      </c>
      <c r="CL68" s="584">
        <v>2915920</v>
      </c>
      <c r="CM68" s="584">
        <v>2669085</v>
      </c>
      <c r="CN68" s="584">
        <v>2915920</v>
      </c>
      <c r="CO68" s="584">
        <v>0</v>
      </c>
      <c r="CP68" s="584">
        <v>2915920</v>
      </c>
      <c r="CQ68" s="584">
        <v>0</v>
      </c>
      <c r="CR68" s="584"/>
      <c r="CS68" s="584">
        <v>-246835</v>
      </c>
      <c r="CT68" s="584">
        <v>12444000</v>
      </c>
      <c r="CU68" s="584">
        <v>13603000</v>
      </c>
      <c r="CV68" s="584">
        <v>13071395</v>
      </c>
      <c r="CW68" s="584">
        <v>0</v>
      </c>
      <c r="CX68" s="585">
        <v>13071395</v>
      </c>
      <c r="CY68" s="584">
        <v>0</v>
      </c>
      <c r="CZ68" s="585"/>
      <c r="DA68" s="584">
        <v>1159000</v>
      </c>
      <c r="DB68" s="584">
        <v>0</v>
      </c>
      <c r="DC68" s="584">
        <v>0</v>
      </c>
      <c r="DD68" s="584">
        <v>0</v>
      </c>
      <c r="DE68" s="584">
        <v>0</v>
      </c>
      <c r="DF68" s="584">
        <v>0</v>
      </c>
      <c r="DG68" s="584">
        <v>0</v>
      </c>
      <c r="DH68" s="584"/>
      <c r="DI68" s="584">
        <v>0</v>
      </c>
      <c r="DJ68" s="584">
        <v>0</v>
      </c>
      <c r="DK68" s="584">
        <v>0</v>
      </c>
      <c r="DL68" s="584">
        <v>60000</v>
      </c>
      <c r="DM68" s="584">
        <v>0</v>
      </c>
      <c r="DN68" s="585">
        <v>60000</v>
      </c>
      <c r="DO68" s="584">
        <v>0</v>
      </c>
      <c r="DP68" s="585"/>
      <c r="DQ68" s="584">
        <v>0</v>
      </c>
      <c r="DR68" s="584">
        <v>0</v>
      </c>
      <c r="DS68" s="584">
        <v>0</v>
      </c>
      <c r="DT68" s="584">
        <v>0</v>
      </c>
      <c r="DU68" s="584">
        <v>0</v>
      </c>
      <c r="DV68" s="584">
        <v>0</v>
      </c>
      <c r="DW68" s="584">
        <v>0</v>
      </c>
      <c r="DX68" s="584"/>
      <c r="DY68" s="584">
        <v>0</v>
      </c>
      <c r="DZ68" s="584">
        <v>0</v>
      </c>
      <c r="EA68" s="584">
        <v>300000</v>
      </c>
      <c r="EB68" s="584">
        <v>125200</v>
      </c>
      <c r="EC68" s="584">
        <v>0</v>
      </c>
      <c r="ED68" s="585">
        <v>125200</v>
      </c>
      <c r="EE68" s="584">
        <v>0</v>
      </c>
      <c r="EF68" s="585"/>
      <c r="EG68" s="584">
        <v>300000</v>
      </c>
      <c r="EH68" s="584">
        <v>0</v>
      </c>
      <c r="EI68" s="584">
        <v>0</v>
      </c>
      <c r="EJ68" s="584">
        <v>0</v>
      </c>
      <c r="EK68" s="584">
        <v>0</v>
      </c>
      <c r="EL68" s="584">
        <v>0</v>
      </c>
      <c r="EM68" s="584">
        <v>0</v>
      </c>
      <c r="EN68" s="584"/>
      <c r="EO68" s="584">
        <v>0</v>
      </c>
      <c r="EP68" s="584">
        <v>0</v>
      </c>
      <c r="EQ68" s="584">
        <v>0</v>
      </c>
      <c r="ER68" s="584">
        <v>0</v>
      </c>
      <c r="ES68" s="584">
        <v>0</v>
      </c>
      <c r="ET68" s="585">
        <v>0</v>
      </c>
      <c r="EU68" s="584">
        <v>0</v>
      </c>
      <c r="EV68" s="585"/>
      <c r="EW68" s="584">
        <v>0</v>
      </c>
      <c r="EX68" s="584">
        <v>0</v>
      </c>
      <c r="EY68" s="584">
        <v>0</v>
      </c>
      <c r="EZ68" s="584">
        <v>0</v>
      </c>
      <c r="FA68" s="584">
        <v>0</v>
      </c>
      <c r="FB68" s="584">
        <v>0</v>
      </c>
      <c r="FC68" s="584">
        <v>0</v>
      </c>
      <c r="FD68" s="584"/>
      <c r="FE68" s="584">
        <v>0</v>
      </c>
      <c r="FF68" s="584">
        <v>166151820</v>
      </c>
      <c r="FG68" s="584">
        <v>163986433</v>
      </c>
      <c r="FH68" s="584">
        <v>168653374</v>
      </c>
      <c r="FI68" s="584">
        <v>0</v>
      </c>
      <c r="FJ68" s="585">
        <v>168653374</v>
      </c>
      <c r="FK68" s="584">
        <v>0</v>
      </c>
      <c r="FL68" s="585"/>
      <c r="FM68" s="584">
        <v>-2165387</v>
      </c>
      <c r="FN68" s="586">
        <v>0</v>
      </c>
      <c r="FO68" s="586">
        <v>0</v>
      </c>
      <c r="FP68" s="586">
        <v>0</v>
      </c>
      <c r="FQ68" s="586">
        <v>0</v>
      </c>
      <c r="FR68" s="584">
        <v>0</v>
      </c>
      <c r="FS68" s="584">
        <v>0</v>
      </c>
      <c r="FT68" s="584"/>
      <c r="FU68" s="584">
        <v>0</v>
      </c>
      <c r="FV68" s="584">
        <v>131104000</v>
      </c>
      <c r="FW68" s="584">
        <v>95774519</v>
      </c>
      <c r="FX68" s="584">
        <v>142826913</v>
      </c>
      <c r="FY68" s="584">
        <v>0</v>
      </c>
      <c r="FZ68" s="585">
        <v>142826913</v>
      </c>
      <c r="GA68" s="584">
        <v>0</v>
      </c>
      <c r="GB68" s="585"/>
      <c r="GC68" s="584">
        <v>-35329481</v>
      </c>
      <c r="GD68" s="584">
        <v>2449419000</v>
      </c>
      <c r="GE68" s="584">
        <v>2887932796</v>
      </c>
      <c r="GF68" s="584">
        <v>2292419000</v>
      </c>
      <c r="GG68" s="584">
        <v>0</v>
      </c>
      <c r="GH68" s="584">
        <v>2292419000</v>
      </c>
      <c r="GI68" s="584">
        <v>0</v>
      </c>
      <c r="GJ68" s="584"/>
      <c r="GK68" s="584">
        <v>438513796</v>
      </c>
      <c r="GL68" s="584">
        <v>0</v>
      </c>
      <c r="GM68" s="584">
        <v>0</v>
      </c>
      <c r="GN68" s="584">
        <v>2577934</v>
      </c>
      <c r="GO68" s="584">
        <v>0</v>
      </c>
      <c r="GP68" s="585">
        <v>2577934</v>
      </c>
      <c r="GQ68" s="584">
        <v>0</v>
      </c>
      <c r="GR68" s="585"/>
      <c r="GS68" s="584">
        <v>0</v>
      </c>
      <c r="GT68" s="584">
        <v>2746674820</v>
      </c>
      <c r="GU68" s="584">
        <v>3147693748</v>
      </c>
      <c r="GV68" s="584">
        <v>2606477221</v>
      </c>
      <c r="GW68" s="584">
        <v>0</v>
      </c>
      <c r="GX68" s="584">
        <v>2606477221</v>
      </c>
      <c r="GY68" s="584">
        <v>0</v>
      </c>
      <c r="GZ68" s="584"/>
      <c r="HA68" s="584">
        <v>401018928</v>
      </c>
      <c r="HB68" s="548"/>
      <c r="HC68" s="548"/>
    </row>
    <row r="69" spans="1:211" x14ac:dyDescent="0.25">
      <c r="A69" s="36" t="s">
        <v>214</v>
      </c>
      <c r="B69" s="552"/>
      <c r="C69" s="552"/>
      <c r="D69" s="552"/>
      <c r="E69" s="550"/>
      <c r="F69" s="552">
        <v>0</v>
      </c>
      <c r="G69" s="552"/>
      <c r="H69" s="552"/>
      <c r="I69" s="552">
        <v>0</v>
      </c>
      <c r="J69" s="552"/>
      <c r="K69" s="552"/>
      <c r="L69" s="552"/>
      <c r="M69" s="550"/>
      <c r="N69" s="552">
        <v>0</v>
      </c>
      <c r="O69" s="552"/>
      <c r="P69" s="552"/>
      <c r="Q69" s="552">
        <v>0</v>
      </c>
      <c r="R69" s="552"/>
      <c r="S69" s="552"/>
      <c r="T69" s="552"/>
      <c r="U69" s="550"/>
      <c r="V69" s="552">
        <v>0</v>
      </c>
      <c r="W69" s="552"/>
      <c r="X69" s="552"/>
      <c r="Y69" s="552">
        <v>0</v>
      </c>
      <c r="Z69" s="552"/>
      <c r="AA69" s="552"/>
      <c r="AB69" s="552"/>
      <c r="AC69" s="550"/>
      <c r="AD69" s="552">
        <v>0</v>
      </c>
      <c r="AE69" s="552"/>
      <c r="AF69" s="552"/>
      <c r="AG69" s="552">
        <v>0</v>
      </c>
      <c r="AH69" s="552"/>
      <c r="AI69" s="552"/>
      <c r="AJ69" s="552"/>
      <c r="AK69" s="550"/>
      <c r="AL69" s="552">
        <v>0</v>
      </c>
      <c r="AM69" s="552"/>
      <c r="AN69" s="552"/>
      <c r="AO69" s="552">
        <v>0</v>
      </c>
      <c r="AP69" s="552"/>
      <c r="AQ69" s="552"/>
      <c r="AR69" s="552"/>
      <c r="AS69" s="550"/>
      <c r="AT69" s="552">
        <v>0</v>
      </c>
      <c r="AU69" s="552"/>
      <c r="AV69" s="552"/>
      <c r="AW69" s="552">
        <v>0</v>
      </c>
      <c r="AX69" s="552"/>
      <c r="AY69" s="552"/>
      <c r="AZ69" s="552"/>
      <c r="BA69" s="550"/>
      <c r="BB69" s="552">
        <v>0</v>
      </c>
      <c r="BC69" s="552"/>
      <c r="BD69" s="552"/>
      <c r="BE69" s="552">
        <v>0</v>
      </c>
      <c r="BF69" s="552"/>
      <c r="BG69" s="552"/>
      <c r="BH69" s="552"/>
      <c r="BI69" s="550"/>
      <c r="BJ69" s="552">
        <v>0</v>
      </c>
      <c r="BK69" s="552"/>
      <c r="BL69" s="552"/>
      <c r="BM69" s="552">
        <v>0</v>
      </c>
      <c r="BN69" s="552"/>
      <c r="BO69" s="552"/>
      <c r="BP69" s="552"/>
      <c r="BQ69" s="550"/>
      <c r="BR69" s="552">
        <v>0</v>
      </c>
      <c r="BS69" s="552"/>
      <c r="BT69" s="552"/>
      <c r="BU69" s="552">
        <v>0</v>
      </c>
      <c r="BV69" s="552"/>
      <c r="BW69" s="552"/>
      <c r="BX69" s="552"/>
      <c r="BY69" s="550"/>
      <c r="BZ69" s="552">
        <v>0</v>
      </c>
      <c r="CA69" s="552"/>
      <c r="CB69" s="552"/>
      <c r="CC69" s="552">
        <v>0</v>
      </c>
      <c r="CD69" s="552"/>
      <c r="CE69" s="552"/>
      <c r="CF69" s="552"/>
      <c r="CG69" s="550"/>
      <c r="CH69" s="552">
        <v>0</v>
      </c>
      <c r="CI69" s="552"/>
      <c r="CJ69" s="552"/>
      <c r="CK69" s="552">
        <v>0</v>
      </c>
      <c r="CL69" s="552"/>
      <c r="CM69" s="552"/>
      <c r="CN69" s="552"/>
      <c r="CO69" s="550"/>
      <c r="CP69" s="552">
        <v>0</v>
      </c>
      <c r="CQ69" s="552"/>
      <c r="CR69" s="552"/>
      <c r="CS69" s="552">
        <v>0</v>
      </c>
      <c r="CT69" s="552"/>
      <c r="CU69" s="552"/>
      <c r="CV69" s="552"/>
      <c r="CW69" s="550"/>
      <c r="CX69" s="552">
        <v>0</v>
      </c>
      <c r="CY69" s="552"/>
      <c r="CZ69" s="552"/>
      <c r="DA69" s="552">
        <v>0</v>
      </c>
      <c r="DB69" s="552"/>
      <c r="DC69" s="552"/>
      <c r="DD69" s="552"/>
      <c r="DE69" s="550"/>
      <c r="DF69" s="552">
        <v>0</v>
      </c>
      <c r="DG69" s="552"/>
      <c r="DH69" s="552"/>
      <c r="DI69" s="552">
        <v>0</v>
      </c>
      <c r="DJ69" s="552"/>
      <c r="DK69" s="552"/>
      <c r="DL69" s="552"/>
      <c r="DM69" s="550"/>
      <c r="DN69" s="552">
        <v>0</v>
      </c>
      <c r="DO69" s="552"/>
      <c r="DP69" s="552"/>
      <c r="DQ69" s="552">
        <v>0</v>
      </c>
      <c r="DR69" s="552"/>
      <c r="DS69" s="552"/>
      <c r="DT69" s="552"/>
      <c r="DU69" s="550"/>
      <c r="DV69" s="552">
        <v>0</v>
      </c>
      <c r="DW69" s="552"/>
      <c r="DX69" s="552"/>
      <c r="DY69" s="552">
        <v>0</v>
      </c>
      <c r="DZ69" s="552"/>
      <c r="EA69" s="552"/>
      <c r="EB69" s="552"/>
      <c r="EC69" s="550"/>
      <c r="ED69" s="552">
        <v>0</v>
      </c>
      <c r="EE69" s="552"/>
      <c r="EF69" s="552"/>
      <c r="EG69" s="552">
        <v>0</v>
      </c>
      <c r="EH69" s="552"/>
      <c r="EI69" s="552"/>
      <c r="EJ69" s="552"/>
      <c r="EK69" s="552"/>
      <c r="EL69" s="552">
        <v>0</v>
      </c>
      <c r="EM69" s="552"/>
      <c r="EN69" s="552"/>
      <c r="EO69" s="552">
        <v>0</v>
      </c>
      <c r="EP69" s="552"/>
      <c r="EQ69" s="552"/>
      <c r="ER69" s="552"/>
      <c r="ES69" s="552"/>
      <c r="ET69" s="552">
        <v>0</v>
      </c>
      <c r="EU69" s="552"/>
      <c r="EV69" s="552"/>
      <c r="EW69" s="552">
        <v>0</v>
      </c>
      <c r="EX69" s="552"/>
      <c r="EY69" s="552"/>
      <c r="EZ69" s="552"/>
      <c r="FA69" s="552"/>
      <c r="FB69" s="552">
        <v>0</v>
      </c>
      <c r="FC69" s="552"/>
      <c r="FD69" s="552"/>
      <c r="FE69" s="552">
        <v>0</v>
      </c>
      <c r="FF69" s="552">
        <v>0</v>
      </c>
      <c r="FG69" s="552">
        <v>0</v>
      </c>
      <c r="FH69" s="552">
        <v>0</v>
      </c>
      <c r="FI69" s="550">
        <v>0</v>
      </c>
      <c r="FJ69" s="552">
        <v>0</v>
      </c>
      <c r="FK69" s="552">
        <v>0</v>
      </c>
      <c r="FL69" s="552"/>
      <c r="FM69" s="552">
        <v>0</v>
      </c>
      <c r="FN69" s="553"/>
      <c r="FO69" s="554"/>
      <c r="FP69" s="554"/>
      <c r="FQ69" s="555"/>
      <c r="FR69" s="587">
        <v>0</v>
      </c>
      <c r="FS69" s="583"/>
      <c r="FT69" s="587"/>
      <c r="FU69" s="552">
        <v>0</v>
      </c>
      <c r="FV69" s="552"/>
      <c r="FW69" s="552"/>
      <c r="FX69" s="552"/>
      <c r="FY69" s="550"/>
      <c r="FZ69" s="552">
        <v>0</v>
      </c>
      <c r="GA69" s="552"/>
      <c r="GB69" s="552"/>
      <c r="GC69" s="552">
        <v>0</v>
      </c>
      <c r="GD69" s="552"/>
      <c r="GE69" s="552"/>
      <c r="GF69" s="552"/>
      <c r="GG69" s="550"/>
      <c r="GH69" s="552">
        <v>0</v>
      </c>
      <c r="GI69" s="552"/>
      <c r="GJ69" s="552"/>
      <c r="GK69" s="552">
        <v>0</v>
      </c>
      <c r="GL69" s="552"/>
      <c r="GM69" s="552"/>
      <c r="GN69" s="552"/>
      <c r="GO69" s="550"/>
      <c r="GP69" s="552">
        <v>0</v>
      </c>
      <c r="GQ69" s="552"/>
      <c r="GR69" s="552"/>
      <c r="GS69" s="552">
        <v>0</v>
      </c>
      <c r="GT69" s="552">
        <v>0</v>
      </c>
      <c r="GU69" s="552">
        <v>0</v>
      </c>
      <c r="GV69" s="559">
        <v>0</v>
      </c>
      <c r="GW69" s="609">
        <v>0</v>
      </c>
      <c r="GX69" s="559">
        <v>0</v>
      </c>
      <c r="GY69" s="552">
        <v>0</v>
      </c>
      <c r="GZ69" s="552"/>
      <c r="HA69" s="552">
        <v>0</v>
      </c>
    </row>
    <row r="70" spans="1:211" x14ac:dyDescent="0.25">
      <c r="A70" s="36" t="s">
        <v>785</v>
      </c>
      <c r="B70" s="552"/>
      <c r="C70" s="552"/>
      <c r="D70" s="552"/>
      <c r="E70" s="550"/>
      <c r="F70" s="552">
        <v>0</v>
      </c>
      <c r="G70" s="552"/>
      <c r="H70" s="552"/>
      <c r="I70" s="552">
        <v>0</v>
      </c>
      <c r="J70" s="552"/>
      <c r="K70" s="552"/>
      <c r="L70" s="552"/>
      <c r="M70" s="550"/>
      <c r="N70" s="552">
        <v>0</v>
      </c>
      <c r="O70" s="552"/>
      <c r="P70" s="552"/>
      <c r="Q70" s="552">
        <v>0</v>
      </c>
      <c r="R70" s="552"/>
      <c r="S70" s="552"/>
      <c r="T70" s="552"/>
      <c r="U70" s="550"/>
      <c r="V70" s="552">
        <v>0</v>
      </c>
      <c r="W70" s="552"/>
      <c r="X70" s="552"/>
      <c r="Y70" s="552">
        <v>0</v>
      </c>
      <c r="Z70" s="552"/>
      <c r="AA70" s="552"/>
      <c r="AB70" s="552"/>
      <c r="AC70" s="550"/>
      <c r="AD70" s="552">
        <v>0</v>
      </c>
      <c r="AE70" s="552"/>
      <c r="AF70" s="552"/>
      <c r="AG70" s="552">
        <v>0</v>
      </c>
      <c r="AH70" s="552"/>
      <c r="AI70" s="552"/>
      <c r="AJ70" s="552"/>
      <c r="AK70" s="550"/>
      <c r="AL70" s="552">
        <v>0</v>
      </c>
      <c r="AM70" s="552"/>
      <c r="AN70" s="552"/>
      <c r="AO70" s="552">
        <v>0</v>
      </c>
      <c r="AP70" s="552"/>
      <c r="AQ70" s="552"/>
      <c r="AR70" s="552"/>
      <c r="AS70" s="550"/>
      <c r="AT70" s="552">
        <v>0</v>
      </c>
      <c r="AU70" s="552"/>
      <c r="AV70" s="552"/>
      <c r="AW70" s="552">
        <v>0</v>
      </c>
      <c r="AX70" s="552"/>
      <c r="AY70" s="552"/>
      <c r="AZ70" s="552"/>
      <c r="BA70" s="550"/>
      <c r="BB70" s="552">
        <v>0</v>
      </c>
      <c r="BC70" s="552"/>
      <c r="BD70" s="552"/>
      <c r="BE70" s="552">
        <v>0</v>
      </c>
      <c r="BF70" s="552"/>
      <c r="BG70" s="552"/>
      <c r="BH70" s="552"/>
      <c r="BI70" s="550"/>
      <c r="BJ70" s="552">
        <v>0</v>
      </c>
      <c r="BK70" s="552"/>
      <c r="BL70" s="552"/>
      <c r="BM70" s="552">
        <v>0</v>
      </c>
      <c r="BN70" s="552"/>
      <c r="BO70" s="552"/>
      <c r="BP70" s="552"/>
      <c r="BQ70" s="550"/>
      <c r="BR70" s="552">
        <v>0</v>
      </c>
      <c r="BS70" s="552"/>
      <c r="BT70" s="552"/>
      <c r="BU70" s="552">
        <v>0</v>
      </c>
      <c r="BV70" s="552"/>
      <c r="BW70" s="552"/>
      <c r="BX70" s="552"/>
      <c r="BY70" s="550"/>
      <c r="BZ70" s="552">
        <v>0</v>
      </c>
      <c r="CA70" s="552"/>
      <c r="CB70" s="552"/>
      <c r="CC70" s="552">
        <v>0</v>
      </c>
      <c r="CD70" s="552"/>
      <c r="CE70" s="552"/>
      <c r="CF70" s="552"/>
      <c r="CG70" s="550"/>
      <c r="CH70" s="552">
        <v>0</v>
      </c>
      <c r="CI70" s="552"/>
      <c r="CJ70" s="552"/>
      <c r="CK70" s="552">
        <v>0</v>
      </c>
      <c r="CL70" s="552"/>
      <c r="CM70" s="552"/>
      <c r="CN70" s="552"/>
      <c r="CO70" s="550"/>
      <c r="CP70" s="552">
        <v>0</v>
      </c>
      <c r="CQ70" s="552"/>
      <c r="CR70" s="552"/>
      <c r="CS70" s="552">
        <v>0</v>
      </c>
      <c r="CT70" s="552"/>
      <c r="CU70" s="552"/>
      <c r="CV70" s="552"/>
      <c r="CW70" s="550"/>
      <c r="CX70" s="552">
        <v>0</v>
      </c>
      <c r="CY70" s="552"/>
      <c r="CZ70" s="552"/>
      <c r="DA70" s="552">
        <v>0</v>
      </c>
      <c r="DB70" s="552"/>
      <c r="DC70" s="552"/>
      <c r="DD70" s="552"/>
      <c r="DE70" s="550"/>
      <c r="DF70" s="552">
        <v>0</v>
      </c>
      <c r="DG70" s="552"/>
      <c r="DH70" s="552"/>
      <c r="DI70" s="552">
        <v>0</v>
      </c>
      <c r="DJ70" s="552"/>
      <c r="DK70" s="552"/>
      <c r="DL70" s="552"/>
      <c r="DM70" s="550"/>
      <c r="DN70" s="552">
        <v>0</v>
      </c>
      <c r="DO70" s="552"/>
      <c r="DP70" s="552"/>
      <c r="DQ70" s="552">
        <v>0</v>
      </c>
      <c r="DR70" s="552"/>
      <c r="DS70" s="552"/>
      <c r="DT70" s="552"/>
      <c r="DU70" s="550"/>
      <c r="DV70" s="552">
        <v>0</v>
      </c>
      <c r="DW70" s="552"/>
      <c r="DX70" s="552"/>
      <c r="DY70" s="552">
        <v>0</v>
      </c>
      <c r="DZ70" s="552"/>
      <c r="EA70" s="552"/>
      <c r="EB70" s="552"/>
      <c r="EC70" s="550"/>
      <c r="ED70" s="552">
        <v>0</v>
      </c>
      <c r="EE70" s="552"/>
      <c r="EF70" s="552"/>
      <c r="EG70" s="552">
        <v>0</v>
      </c>
      <c r="EH70" s="552"/>
      <c r="EI70" s="552"/>
      <c r="EJ70" s="552"/>
      <c r="EK70" s="552"/>
      <c r="EL70" s="552">
        <v>0</v>
      </c>
      <c r="EM70" s="552"/>
      <c r="EN70" s="552"/>
      <c r="EO70" s="552">
        <v>0</v>
      </c>
      <c r="EP70" s="552"/>
      <c r="EQ70" s="552"/>
      <c r="ER70" s="552"/>
      <c r="ES70" s="552"/>
      <c r="ET70" s="552">
        <v>0</v>
      </c>
      <c r="EU70" s="552"/>
      <c r="EV70" s="552"/>
      <c r="EW70" s="552">
        <v>0</v>
      </c>
      <c r="EX70" s="552"/>
      <c r="EY70" s="552"/>
      <c r="EZ70" s="552"/>
      <c r="FA70" s="552"/>
      <c r="FB70" s="552">
        <v>0</v>
      </c>
      <c r="FC70" s="552"/>
      <c r="FD70" s="552"/>
      <c r="FE70" s="552">
        <v>0</v>
      </c>
      <c r="FF70" s="552">
        <v>0</v>
      </c>
      <c r="FG70" s="552">
        <v>0</v>
      </c>
      <c r="FH70" s="552">
        <v>0</v>
      </c>
      <c r="FI70" s="550">
        <v>0</v>
      </c>
      <c r="FJ70" s="552">
        <v>0</v>
      </c>
      <c r="FK70" s="552">
        <v>0</v>
      </c>
      <c r="FL70" s="552"/>
      <c r="FM70" s="552">
        <v>0</v>
      </c>
      <c r="FN70" s="553"/>
      <c r="FO70" s="554"/>
      <c r="FP70" s="554"/>
      <c r="FQ70" s="555"/>
      <c r="FR70" s="587">
        <v>0</v>
      </c>
      <c r="FS70" s="583"/>
      <c r="FT70" s="587"/>
      <c r="FU70" s="552">
        <v>0</v>
      </c>
      <c r="FV70" s="552"/>
      <c r="FW70" s="552"/>
      <c r="FX70" s="552"/>
      <c r="FY70" s="550"/>
      <c r="FZ70" s="552">
        <v>0</v>
      </c>
      <c r="GA70" s="552"/>
      <c r="GB70" s="552"/>
      <c r="GC70" s="552">
        <v>0</v>
      </c>
      <c r="GD70" s="552"/>
      <c r="GE70" s="552"/>
      <c r="GF70" s="552"/>
      <c r="GG70" s="550"/>
      <c r="GH70" s="552">
        <v>0</v>
      </c>
      <c r="GI70" s="552"/>
      <c r="GJ70" s="552"/>
      <c r="GK70" s="552">
        <v>0</v>
      </c>
      <c r="GL70" s="552"/>
      <c r="GM70" s="552"/>
      <c r="GN70" s="552"/>
      <c r="GO70" s="550"/>
      <c r="GP70" s="552">
        <v>0</v>
      </c>
      <c r="GQ70" s="552"/>
      <c r="GR70" s="552"/>
      <c r="GS70" s="552">
        <v>0</v>
      </c>
      <c r="GT70" s="552">
        <v>0</v>
      </c>
      <c r="GU70" s="552">
        <v>0</v>
      </c>
      <c r="GV70" s="559">
        <v>0</v>
      </c>
      <c r="GW70" s="609">
        <v>0</v>
      </c>
      <c r="GX70" s="559">
        <v>0</v>
      </c>
      <c r="GY70" s="552">
        <v>0</v>
      </c>
      <c r="GZ70" s="552"/>
      <c r="HA70" s="552">
        <v>0</v>
      </c>
    </row>
    <row r="71" spans="1:211" ht="15.75" customHeight="1" x14ac:dyDescent="0.25">
      <c r="A71" s="36" t="s">
        <v>444</v>
      </c>
      <c r="B71" s="552"/>
      <c r="C71" s="552"/>
      <c r="D71" s="552"/>
      <c r="E71" s="550"/>
      <c r="F71" s="552">
        <v>0</v>
      </c>
      <c r="G71" s="552"/>
      <c r="H71" s="552"/>
      <c r="I71" s="552">
        <v>0</v>
      </c>
      <c r="J71" s="552"/>
      <c r="K71" s="552"/>
      <c r="L71" s="552"/>
      <c r="M71" s="550"/>
      <c r="N71" s="552">
        <v>0</v>
      </c>
      <c r="O71" s="552"/>
      <c r="P71" s="552"/>
      <c r="Q71" s="552">
        <v>0</v>
      </c>
      <c r="R71" s="552"/>
      <c r="S71" s="552"/>
      <c r="T71" s="552"/>
      <c r="U71" s="550"/>
      <c r="V71" s="552">
        <v>0</v>
      </c>
      <c r="W71" s="552"/>
      <c r="X71" s="552"/>
      <c r="Y71" s="552">
        <v>0</v>
      </c>
      <c r="Z71" s="552"/>
      <c r="AA71" s="552"/>
      <c r="AB71" s="552"/>
      <c r="AC71" s="550"/>
      <c r="AD71" s="552">
        <v>0</v>
      </c>
      <c r="AE71" s="552"/>
      <c r="AF71" s="552"/>
      <c r="AG71" s="552">
        <v>0</v>
      </c>
      <c r="AH71" s="552"/>
      <c r="AI71" s="552"/>
      <c r="AJ71" s="552"/>
      <c r="AK71" s="550"/>
      <c r="AL71" s="552">
        <v>0</v>
      </c>
      <c r="AM71" s="552"/>
      <c r="AN71" s="552"/>
      <c r="AO71" s="552">
        <v>0</v>
      </c>
      <c r="AP71" s="552"/>
      <c r="AQ71" s="552"/>
      <c r="AR71" s="552"/>
      <c r="AS71" s="550"/>
      <c r="AT71" s="552">
        <v>0</v>
      </c>
      <c r="AU71" s="552"/>
      <c r="AV71" s="552"/>
      <c r="AW71" s="552">
        <v>0</v>
      </c>
      <c r="AX71" s="552"/>
      <c r="AY71" s="552"/>
      <c r="AZ71" s="552"/>
      <c r="BA71" s="550"/>
      <c r="BB71" s="552">
        <v>0</v>
      </c>
      <c r="BC71" s="552"/>
      <c r="BD71" s="552"/>
      <c r="BE71" s="552">
        <v>0</v>
      </c>
      <c r="BF71" s="552"/>
      <c r="BG71" s="552"/>
      <c r="BH71" s="552"/>
      <c r="BI71" s="550"/>
      <c r="BJ71" s="552">
        <v>0</v>
      </c>
      <c r="BK71" s="552"/>
      <c r="BL71" s="552"/>
      <c r="BM71" s="552">
        <v>0</v>
      </c>
      <c r="BN71" s="552"/>
      <c r="BO71" s="552"/>
      <c r="BP71" s="552"/>
      <c r="BQ71" s="550"/>
      <c r="BR71" s="552">
        <v>0</v>
      </c>
      <c r="BS71" s="552"/>
      <c r="BT71" s="552"/>
      <c r="BU71" s="552">
        <v>0</v>
      </c>
      <c r="BV71" s="552"/>
      <c r="BW71" s="552"/>
      <c r="BX71" s="552"/>
      <c r="BY71" s="550"/>
      <c r="BZ71" s="552">
        <v>0</v>
      </c>
      <c r="CA71" s="552"/>
      <c r="CB71" s="552"/>
      <c r="CC71" s="552">
        <v>0</v>
      </c>
      <c r="CD71" s="552"/>
      <c r="CE71" s="552"/>
      <c r="CF71" s="552"/>
      <c r="CG71" s="550"/>
      <c r="CH71" s="552">
        <v>0</v>
      </c>
      <c r="CI71" s="552"/>
      <c r="CJ71" s="552"/>
      <c r="CK71" s="552">
        <v>0</v>
      </c>
      <c r="CL71" s="552"/>
      <c r="CM71" s="552"/>
      <c r="CN71" s="552"/>
      <c r="CO71" s="550"/>
      <c r="CP71" s="552">
        <v>0</v>
      </c>
      <c r="CQ71" s="552"/>
      <c r="CR71" s="552"/>
      <c r="CS71" s="552">
        <v>0</v>
      </c>
      <c r="CT71" s="552"/>
      <c r="CU71" s="552"/>
      <c r="CV71" s="552"/>
      <c r="CW71" s="550"/>
      <c r="CX71" s="552">
        <v>0</v>
      </c>
      <c r="CY71" s="552"/>
      <c r="CZ71" s="552"/>
      <c r="DA71" s="552">
        <v>0</v>
      </c>
      <c r="DB71" s="552"/>
      <c r="DC71" s="552"/>
      <c r="DD71" s="552"/>
      <c r="DE71" s="550"/>
      <c r="DF71" s="552">
        <v>0</v>
      </c>
      <c r="DG71" s="552"/>
      <c r="DH71" s="552"/>
      <c r="DI71" s="552">
        <v>0</v>
      </c>
      <c r="DJ71" s="552"/>
      <c r="DK71" s="552"/>
      <c r="DL71" s="552"/>
      <c r="DM71" s="550"/>
      <c r="DN71" s="552">
        <v>0</v>
      </c>
      <c r="DO71" s="552"/>
      <c r="DP71" s="552"/>
      <c r="DQ71" s="552">
        <v>0</v>
      </c>
      <c r="DR71" s="552"/>
      <c r="DS71" s="552"/>
      <c r="DT71" s="552"/>
      <c r="DU71" s="550"/>
      <c r="DV71" s="552">
        <v>0</v>
      </c>
      <c r="DW71" s="552"/>
      <c r="DX71" s="552"/>
      <c r="DY71" s="552">
        <v>0</v>
      </c>
      <c r="DZ71" s="552"/>
      <c r="EA71" s="552"/>
      <c r="EB71" s="552"/>
      <c r="EC71" s="550"/>
      <c r="ED71" s="552">
        <v>0</v>
      </c>
      <c r="EE71" s="552"/>
      <c r="EF71" s="552"/>
      <c r="EG71" s="552">
        <v>0</v>
      </c>
      <c r="EH71" s="552"/>
      <c r="EI71" s="552"/>
      <c r="EJ71" s="552"/>
      <c r="EK71" s="552"/>
      <c r="EL71" s="552">
        <v>0</v>
      </c>
      <c r="EM71" s="552"/>
      <c r="EN71" s="552"/>
      <c r="EO71" s="552">
        <v>0</v>
      </c>
      <c r="EP71" s="552"/>
      <c r="EQ71" s="552"/>
      <c r="ER71" s="552"/>
      <c r="ES71" s="552"/>
      <c r="ET71" s="552">
        <v>0</v>
      </c>
      <c r="EU71" s="552"/>
      <c r="EV71" s="552"/>
      <c r="EW71" s="552">
        <v>0</v>
      </c>
      <c r="EX71" s="552"/>
      <c r="EY71" s="552"/>
      <c r="EZ71" s="552"/>
      <c r="FA71" s="552"/>
      <c r="FB71" s="552">
        <v>0</v>
      </c>
      <c r="FC71" s="552"/>
      <c r="FD71" s="552"/>
      <c r="FE71" s="552">
        <v>0</v>
      </c>
      <c r="FF71" s="552">
        <v>0</v>
      </c>
      <c r="FG71" s="552">
        <v>0</v>
      </c>
      <c r="FH71" s="552">
        <v>0</v>
      </c>
      <c r="FI71" s="550">
        <v>0</v>
      </c>
      <c r="FJ71" s="552">
        <v>0</v>
      </c>
      <c r="FK71" s="552">
        <v>0</v>
      </c>
      <c r="FL71" s="552"/>
      <c r="FM71" s="552">
        <v>0</v>
      </c>
      <c r="FN71" s="560"/>
      <c r="FO71" s="562"/>
      <c r="FP71" s="562"/>
      <c r="FQ71" s="563"/>
      <c r="FR71" s="587">
        <v>0</v>
      </c>
      <c r="FS71" s="583"/>
      <c r="FT71" s="587"/>
      <c r="FU71" s="552">
        <v>0</v>
      </c>
      <c r="FV71" s="552"/>
      <c r="FW71" s="552"/>
      <c r="FX71" s="552"/>
      <c r="FY71" s="550"/>
      <c r="FZ71" s="552">
        <v>0</v>
      </c>
      <c r="GA71" s="552"/>
      <c r="GB71" s="552"/>
      <c r="GC71" s="552">
        <v>0</v>
      </c>
      <c r="GD71" s="552"/>
      <c r="GE71" s="552"/>
      <c r="GF71" s="552"/>
      <c r="GG71" s="550"/>
      <c r="GH71" s="552">
        <v>0</v>
      </c>
      <c r="GI71" s="552"/>
      <c r="GJ71" s="552"/>
      <c r="GK71" s="552">
        <v>0</v>
      </c>
      <c r="GL71" s="552"/>
      <c r="GM71" s="552"/>
      <c r="GN71" s="552"/>
      <c r="GO71" s="550"/>
      <c r="GP71" s="552">
        <v>0</v>
      </c>
      <c r="GQ71" s="552"/>
      <c r="GR71" s="552"/>
      <c r="GS71" s="552">
        <v>0</v>
      </c>
      <c r="GT71" s="552">
        <v>0</v>
      </c>
      <c r="GU71" s="552">
        <v>0</v>
      </c>
      <c r="GV71" s="559">
        <v>0</v>
      </c>
      <c r="GW71" s="609">
        <v>0</v>
      </c>
      <c r="GX71" s="559">
        <v>0</v>
      </c>
      <c r="GY71" s="552">
        <v>0</v>
      </c>
      <c r="GZ71" s="552"/>
      <c r="HA71" s="552">
        <v>0</v>
      </c>
    </row>
    <row r="72" spans="1:211" ht="16.5" customHeight="1" x14ac:dyDescent="0.25">
      <c r="A72" s="36" t="s">
        <v>428</v>
      </c>
      <c r="B72" s="552"/>
      <c r="C72" s="552"/>
      <c r="D72" s="552"/>
      <c r="E72" s="550"/>
      <c r="F72" s="552">
        <v>0</v>
      </c>
      <c r="G72" s="552"/>
      <c r="H72" s="552"/>
      <c r="I72" s="552">
        <v>0</v>
      </c>
      <c r="J72" s="552"/>
      <c r="K72" s="552"/>
      <c r="L72" s="552"/>
      <c r="M72" s="550"/>
      <c r="N72" s="552">
        <v>0</v>
      </c>
      <c r="O72" s="552"/>
      <c r="P72" s="552"/>
      <c r="Q72" s="552">
        <v>0</v>
      </c>
      <c r="R72" s="552"/>
      <c r="S72" s="552"/>
      <c r="T72" s="552"/>
      <c r="U72" s="550"/>
      <c r="V72" s="552">
        <v>0</v>
      </c>
      <c r="W72" s="552"/>
      <c r="X72" s="552"/>
      <c r="Y72" s="552">
        <v>0</v>
      </c>
      <c r="Z72" s="552"/>
      <c r="AA72" s="552"/>
      <c r="AB72" s="552"/>
      <c r="AC72" s="550"/>
      <c r="AD72" s="552">
        <v>0</v>
      </c>
      <c r="AE72" s="552"/>
      <c r="AF72" s="552"/>
      <c r="AG72" s="552">
        <v>0</v>
      </c>
      <c r="AH72" s="552"/>
      <c r="AI72" s="552"/>
      <c r="AJ72" s="552"/>
      <c r="AK72" s="550"/>
      <c r="AL72" s="552">
        <v>0</v>
      </c>
      <c r="AM72" s="552"/>
      <c r="AN72" s="552"/>
      <c r="AO72" s="552">
        <v>0</v>
      </c>
      <c r="AP72" s="552"/>
      <c r="AQ72" s="552"/>
      <c r="AR72" s="552"/>
      <c r="AS72" s="550"/>
      <c r="AT72" s="552">
        <v>0</v>
      </c>
      <c r="AU72" s="552"/>
      <c r="AV72" s="552"/>
      <c r="AW72" s="552">
        <v>0</v>
      </c>
      <c r="AX72" s="552"/>
      <c r="AY72" s="552"/>
      <c r="AZ72" s="552"/>
      <c r="BA72" s="550"/>
      <c r="BB72" s="552">
        <v>0</v>
      </c>
      <c r="BC72" s="552"/>
      <c r="BD72" s="552"/>
      <c r="BE72" s="552">
        <v>0</v>
      </c>
      <c r="BF72" s="552"/>
      <c r="BG72" s="552"/>
      <c r="BH72" s="552"/>
      <c r="BI72" s="550"/>
      <c r="BJ72" s="552">
        <v>0</v>
      </c>
      <c r="BK72" s="552"/>
      <c r="BL72" s="552"/>
      <c r="BM72" s="552">
        <v>0</v>
      </c>
      <c r="BN72" s="552"/>
      <c r="BO72" s="552"/>
      <c r="BP72" s="552"/>
      <c r="BQ72" s="550"/>
      <c r="BR72" s="552">
        <v>0</v>
      </c>
      <c r="BS72" s="552"/>
      <c r="BT72" s="552"/>
      <c r="BU72" s="552">
        <v>0</v>
      </c>
      <c r="BV72" s="552"/>
      <c r="BW72" s="552"/>
      <c r="BX72" s="552"/>
      <c r="BY72" s="550"/>
      <c r="BZ72" s="552">
        <v>0</v>
      </c>
      <c r="CA72" s="552"/>
      <c r="CB72" s="552"/>
      <c r="CC72" s="552">
        <v>0</v>
      </c>
      <c r="CD72" s="552"/>
      <c r="CE72" s="552"/>
      <c r="CF72" s="552"/>
      <c r="CG72" s="550"/>
      <c r="CH72" s="552">
        <v>0</v>
      </c>
      <c r="CI72" s="552"/>
      <c r="CJ72" s="552"/>
      <c r="CK72" s="552">
        <v>0</v>
      </c>
      <c r="CL72" s="552"/>
      <c r="CM72" s="552"/>
      <c r="CN72" s="552"/>
      <c r="CO72" s="550"/>
      <c r="CP72" s="552">
        <v>0</v>
      </c>
      <c r="CQ72" s="552"/>
      <c r="CR72" s="552"/>
      <c r="CS72" s="552">
        <v>0</v>
      </c>
      <c r="CT72" s="552"/>
      <c r="CU72" s="552"/>
      <c r="CV72" s="552"/>
      <c r="CW72" s="550"/>
      <c r="CX72" s="552">
        <v>0</v>
      </c>
      <c r="CY72" s="552"/>
      <c r="CZ72" s="552"/>
      <c r="DA72" s="552">
        <v>0</v>
      </c>
      <c r="DB72" s="552"/>
      <c r="DC72" s="552"/>
      <c r="DD72" s="552"/>
      <c r="DE72" s="550"/>
      <c r="DF72" s="552">
        <v>0</v>
      </c>
      <c r="DG72" s="552"/>
      <c r="DH72" s="552"/>
      <c r="DI72" s="552">
        <v>0</v>
      </c>
      <c r="DJ72" s="552"/>
      <c r="DK72" s="552"/>
      <c r="DL72" s="552"/>
      <c r="DM72" s="550"/>
      <c r="DN72" s="552">
        <v>0</v>
      </c>
      <c r="DO72" s="552"/>
      <c r="DP72" s="552"/>
      <c r="DQ72" s="552">
        <v>0</v>
      </c>
      <c r="DR72" s="552"/>
      <c r="DS72" s="552"/>
      <c r="DT72" s="552"/>
      <c r="DU72" s="550"/>
      <c r="DV72" s="552">
        <v>0</v>
      </c>
      <c r="DW72" s="552"/>
      <c r="DX72" s="552"/>
      <c r="DY72" s="552">
        <v>0</v>
      </c>
      <c r="DZ72" s="552"/>
      <c r="EA72" s="552"/>
      <c r="EB72" s="552"/>
      <c r="EC72" s="550"/>
      <c r="ED72" s="552">
        <v>0</v>
      </c>
      <c r="EE72" s="552"/>
      <c r="EF72" s="552"/>
      <c r="EG72" s="552">
        <v>0</v>
      </c>
      <c r="EH72" s="552">
        <v>0</v>
      </c>
      <c r="EI72" s="552"/>
      <c r="EJ72" s="552"/>
      <c r="EK72" s="552"/>
      <c r="EL72" s="552">
        <v>0</v>
      </c>
      <c r="EM72" s="552"/>
      <c r="EN72" s="552"/>
      <c r="EO72" s="552">
        <v>0</v>
      </c>
      <c r="EP72" s="552">
        <v>0</v>
      </c>
      <c r="EQ72" s="552"/>
      <c r="ER72" s="552"/>
      <c r="ES72" s="552"/>
      <c r="ET72" s="552">
        <v>0</v>
      </c>
      <c r="EU72" s="552"/>
      <c r="EV72" s="552"/>
      <c r="EW72" s="552">
        <v>0</v>
      </c>
      <c r="EX72" s="552">
        <v>0</v>
      </c>
      <c r="EY72" s="552"/>
      <c r="EZ72" s="552"/>
      <c r="FA72" s="552"/>
      <c r="FB72" s="552">
        <v>0</v>
      </c>
      <c r="FC72" s="552"/>
      <c r="FD72" s="552"/>
      <c r="FE72" s="552">
        <v>0</v>
      </c>
      <c r="FF72" s="552">
        <v>0</v>
      </c>
      <c r="FG72" s="552">
        <v>0</v>
      </c>
      <c r="FH72" s="552">
        <v>0</v>
      </c>
      <c r="FI72" s="550">
        <v>0</v>
      </c>
      <c r="FJ72" s="552">
        <v>0</v>
      </c>
      <c r="FK72" s="552">
        <v>0</v>
      </c>
      <c r="FL72" s="552"/>
      <c r="FM72" s="552">
        <v>0</v>
      </c>
      <c r="FN72" s="560">
        <v>0</v>
      </c>
      <c r="FO72" s="562"/>
      <c r="FP72" s="562"/>
      <c r="FQ72" s="563"/>
      <c r="FR72" s="587">
        <v>0</v>
      </c>
      <c r="FS72" s="583"/>
      <c r="FT72" s="587"/>
      <c r="FU72" s="552">
        <v>0</v>
      </c>
      <c r="FV72" s="552"/>
      <c r="FW72" s="552"/>
      <c r="FX72" s="552"/>
      <c r="FY72" s="550"/>
      <c r="FZ72" s="552">
        <v>0</v>
      </c>
      <c r="GA72" s="552"/>
      <c r="GB72" s="552"/>
      <c r="GC72" s="552">
        <v>0</v>
      </c>
      <c r="GD72" s="552"/>
      <c r="GE72" s="552"/>
      <c r="GF72" s="552"/>
      <c r="GG72" s="550"/>
      <c r="GH72" s="552">
        <v>0</v>
      </c>
      <c r="GI72" s="552"/>
      <c r="GJ72" s="552"/>
      <c r="GK72" s="552">
        <v>0</v>
      </c>
      <c r="GL72" s="552"/>
      <c r="GM72" s="552"/>
      <c r="GN72" s="552"/>
      <c r="GO72" s="550"/>
      <c r="GP72" s="552">
        <v>0</v>
      </c>
      <c r="GQ72" s="552"/>
      <c r="GR72" s="552"/>
      <c r="GS72" s="552">
        <v>0</v>
      </c>
      <c r="GT72" s="552">
        <v>0</v>
      </c>
      <c r="GU72" s="552">
        <v>0</v>
      </c>
      <c r="GV72" s="559">
        <v>0</v>
      </c>
      <c r="GW72" s="609">
        <v>0</v>
      </c>
      <c r="GX72" s="559">
        <v>0</v>
      </c>
      <c r="GY72" s="552">
        <v>0</v>
      </c>
      <c r="GZ72" s="552"/>
      <c r="HA72" s="552">
        <v>0</v>
      </c>
    </row>
    <row r="73" spans="1:211" ht="16.5" customHeight="1" x14ac:dyDescent="0.25">
      <c r="A73" s="36" t="s">
        <v>424</v>
      </c>
      <c r="B73" s="552"/>
      <c r="C73" s="552"/>
      <c r="D73" s="552"/>
      <c r="E73" s="550"/>
      <c r="F73" s="552">
        <v>0</v>
      </c>
      <c r="G73" s="552"/>
      <c r="H73" s="552"/>
      <c r="I73" s="552">
        <v>0</v>
      </c>
      <c r="J73" s="552"/>
      <c r="K73" s="552"/>
      <c r="L73" s="552"/>
      <c r="M73" s="550"/>
      <c r="N73" s="552">
        <v>0</v>
      </c>
      <c r="O73" s="552"/>
      <c r="P73" s="552"/>
      <c r="Q73" s="552">
        <v>0</v>
      </c>
      <c r="R73" s="552"/>
      <c r="S73" s="552"/>
      <c r="T73" s="552"/>
      <c r="U73" s="550"/>
      <c r="V73" s="552">
        <v>0</v>
      </c>
      <c r="W73" s="552"/>
      <c r="X73" s="552"/>
      <c r="Y73" s="552">
        <v>0</v>
      </c>
      <c r="Z73" s="552"/>
      <c r="AA73" s="552"/>
      <c r="AB73" s="552"/>
      <c r="AC73" s="550"/>
      <c r="AD73" s="552">
        <v>0</v>
      </c>
      <c r="AE73" s="552"/>
      <c r="AF73" s="552"/>
      <c r="AG73" s="552">
        <v>0</v>
      </c>
      <c r="AH73" s="552"/>
      <c r="AI73" s="552"/>
      <c r="AJ73" s="552"/>
      <c r="AK73" s="550"/>
      <c r="AL73" s="552">
        <v>0</v>
      </c>
      <c r="AM73" s="552"/>
      <c r="AN73" s="552"/>
      <c r="AO73" s="552">
        <v>0</v>
      </c>
      <c r="AP73" s="552"/>
      <c r="AQ73" s="552"/>
      <c r="AR73" s="552"/>
      <c r="AS73" s="550"/>
      <c r="AT73" s="552">
        <v>0</v>
      </c>
      <c r="AU73" s="552"/>
      <c r="AV73" s="552"/>
      <c r="AW73" s="552">
        <v>0</v>
      </c>
      <c r="AX73" s="552"/>
      <c r="AY73" s="552"/>
      <c r="AZ73" s="552"/>
      <c r="BA73" s="550"/>
      <c r="BB73" s="552">
        <v>0</v>
      </c>
      <c r="BC73" s="552"/>
      <c r="BD73" s="552"/>
      <c r="BE73" s="552">
        <v>0</v>
      </c>
      <c r="BF73" s="552"/>
      <c r="BG73" s="552"/>
      <c r="BH73" s="552"/>
      <c r="BI73" s="550"/>
      <c r="BJ73" s="552">
        <v>0</v>
      </c>
      <c r="BK73" s="552"/>
      <c r="BL73" s="552"/>
      <c r="BM73" s="552">
        <v>0</v>
      </c>
      <c r="BN73" s="552"/>
      <c r="BO73" s="552"/>
      <c r="BP73" s="552"/>
      <c r="BQ73" s="550"/>
      <c r="BR73" s="552">
        <v>0</v>
      </c>
      <c r="BS73" s="552"/>
      <c r="BT73" s="552"/>
      <c r="BU73" s="552">
        <v>0</v>
      </c>
      <c r="BV73" s="552"/>
      <c r="BW73" s="552"/>
      <c r="BX73" s="552"/>
      <c r="BY73" s="550"/>
      <c r="BZ73" s="552">
        <v>0</v>
      </c>
      <c r="CA73" s="552"/>
      <c r="CB73" s="552"/>
      <c r="CC73" s="552">
        <v>0</v>
      </c>
      <c r="CD73" s="552"/>
      <c r="CE73" s="552"/>
      <c r="CF73" s="552"/>
      <c r="CG73" s="550"/>
      <c r="CH73" s="552">
        <v>0</v>
      </c>
      <c r="CI73" s="552"/>
      <c r="CJ73" s="552"/>
      <c r="CK73" s="552">
        <v>0</v>
      </c>
      <c r="CL73" s="552"/>
      <c r="CM73" s="552"/>
      <c r="CN73" s="552"/>
      <c r="CO73" s="550"/>
      <c r="CP73" s="552">
        <v>0</v>
      </c>
      <c r="CQ73" s="552"/>
      <c r="CR73" s="552"/>
      <c r="CS73" s="552">
        <v>0</v>
      </c>
      <c r="CT73" s="552"/>
      <c r="CU73" s="552"/>
      <c r="CV73" s="552"/>
      <c r="CW73" s="550"/>
      <c r="CX73" s="552">
        <v>0</v>
      </c>
      <c r="CY73" s="552"/>
      <c r="CZ73" s="552"/>
      <c r="DA73" s="552">
        <v>0</v>
      </c>
      <c r="DB73" s="552"/>
      <c r="DC73" s="552"/>
      <c r="DD73" s="552"/>
      <c r="DE73" s="550"/>
      <c r="DF73" s="552">
        <v>0</v>
      </c>
      <c r="DG73" s="552"/>
      <c r="DH73" s="552"/>
      <c r="DI73" s="552">
        <v>0</v>
      </c>
      <c r="DJ73" s="552"/>
      <c r="DK73" s="552"/>
      <c r="DL73" s="552"/>
      <c r="DM73" s="550"/>
      <c r="DN73" s="552">
        <v>0</v>
      </c>
      <c r="DO73" s="552"/>
      <c r="DP73" s="552"/>
      <c r="DQ73" s="552">
        <v>0</v>
      </c>
      <c r="DR73" s="552"/>
      <c r="DS73" s="552"/>
      <c r="DT73" s="552"/>
      <c r="DU73" s="550"/>
      <c r="DV73" s="552">
        <v>0</v>
      </c>
      <c r="DW73" s="552"/>
      <c r="DX73" s="552"/>
      <c r="DY73" s="552">
        <v>0</v>
      </c>
      <c r="DZ73" s="552"/>
      <c r="EA73" s="552"/>
      <c r="EB73" s="552"/>
      <c r="EC73" s="550"/>
      <c r="ED73" s="552">
        <v>0</v>
      </c>
      <c r="EE73" s="552"/>
      <c r="EF73" s="552"/>
      <c r="EG73" s="552">
        <v>0</v>
      </c>
      <c r="EH73" s="552"/>
      <c r="EI73" s="552"/>
      <c r="EJ73" s="552"/>
      <c r="EK73" s="552"/>
      <c r="EL73" s="552">
        <v>0</v>
      </c>
      <c r="EM73" s="552"/>
      <c r="EN73" s="552"/>
      <c r="EO73" s="552">
        <v>0</v>
      </c>
      <c r="EP73" s="552"/>
      <c r="EQ73" s="552"/>
      <c r="ER73" s="552"/>
      <c r="ES73" s="552"/>
      <c r="ET73" s="552">
        <v>0</v>
      </c>
      <c r="EU73" s="552"/>
      <c r="EV73" s="552"/>
      <c r="EW73" s="552">
        <v>0</v>
      </c>
      <c r="EX73" s="552"/>
      <c r="EY73" s="552"/>
      <c r="EZ73" s="552"/>
      <c r="FA73" s="552"/>
      <c r="FB73" s="552">
        <v>0</v>
      </c>
      <c r="FC73" s="552"/>
      <c r="FD73" s="552"/>
      <c r="FE73" s="552">
        <v>0</v>
      </c>
      <c r="FF73" s="552">
        <v>0</v>
      </c>
      <c r="FG73" s="552">
        <v>0</v>
      </c>
      <c r="FH73" s="552">
        <v>0</v>
      </c>
      <c r="FI73" s="550">
        <v>0</v>
      </c>
      <c r="FJ73" s="552">
        <v>0</v>
      </c>
      <c r="FK73" s="552">
        <v>0</v>
      </c>
      <c r="FL73" s="552"/>
      <c r="FM73" s="552">
        <v>0</v>
      </c>
      <c r="FN73" s="553"/>
      <c r="FO73" s="554"/>
      <c r="FP73" s="554"/>
      <c r="FQ73" s="555"/>
      <c r="FR73" s="587">
        <v>0</v>
      </c>
      <c r="FS73" s="583"/>
      <c r="FT73" s="587"/>
      <c r="FU73" s="552">
        <v>0</v>
      </c>
      <c r="FV73" s="552"/>
      <c r="FW73" s="552"/>
      <c r="FX73" s="552">
        <v>4930214</v>
      </c>
      <c r="FY73" s="550"/>
      <c r="FZ73" s="552">
        <v>4930214</v>
      </c>
      <c r="GA73" s="552"/>
      <c r="GB73" s="552"/>
      <c r="GC73" s="552">
        <v>0</v>
      </c>
      <c r="GD73" s="552"/>
      <c r="GE73" s="552"/>
      <c r="GF73" s="552"/>
      <c r="GG73" s="550"/>
      <c r="GH73" s="552">
        <v>0</v>
      </c>
      <c r="GI73" s="552"/>
      <c r="GJ73" s="552"/>
      <c r="GK73" s="552">
        <v>0</v>
      </c>
      <c r="GL73" s="552"/>
      <c r="GM73" s="552"/>
      <c r="GN73" s="552"/>
      <c r="GO73" s="550"/>
      <c r="GP73" s="552">
        <v>0</v>
      </c>
      <c r="GQ73" s="552"/>
      <c r="GR73" s="552"/>
      <c r="GS73" s="552">
        <v>0</v>
      </c>
      <c r="GT73" s="552">
        <v>0</v>
      </c>
      <c r="GU73" s="552">
        <v>0</v>
      </c>
      <c r="GV73" s="559">
        <v>4930214</v>
      </c>
      <c r="GW73" s="609">
        <v>0</v>
      </c>
      <c r="GX73" s="559">
        <v>4930214</v>
      </c>
      <c r="GY73" s="552">
        <v>0</v>
      </c>
      <c r="GZ73" s="552"/>
      <c r="HA73" s="552">
        <v>0</v>
      </c>
    </row>
    <row r="74" spans="1:211" x14ac:dyDescent="0.25">
      <c r="A74" s="36" t="s">
        <v>1580</v>
      </c>
      <c r="B74" s="552"/>
      <c r="C74" s="552"/>
      <c r="D74" s="552"/>
      <c r="E74" s="550"/>
      <c r="F74" s="552">
        <v>0</v>
      </c>
      <c r="G74" s="552"/>
      <c r="H74" s="552"/>
      <c r="I74" s="552">
        <v>0</v>
      </c>
      <c r="J74" s="552"/>
      <c r="K74" s="552"/>
      <c r="L74" s="552"/>
      <c r="M74" s="550"/>
      <c r="N74" s="552">
        <v>0</v>
      </c>
      <c r="O74" s="552"/>
      <c r="P74" s="552"/>
      <c r="Q74" s="552">
        <v>0</v>
      </c>
      <c r="R74" s="552"/>
      <c r="S74" s="552"/>
      <c r="T74" s="552"/>
      <c r="U74" s="550"/>
      <c r="V74" s="552">
        <v>0</v>
      </c>
      <c r="W74" s="552"/>
      <c r="X74" s="552"/>
      <c r="Y74" s="552">
        <v>0</v>
      </c>
      <c r="Z74" s="552"/>
      <c r="AA74" s="552"/>
      <c r="AB74" s="552"/>
      <c r="AC74" s="550"/>
      <c r="AD74" s="552">
        <v>0</v>
      </c>
      <c r="AE74" s="552"/>
      <c r="AF74" s="552"/>
      <c r="AG74" s="552">
        <v>0</v>
      </c>
      <c r="AH74" s="552"/>
      <c r="AI74" s="552"/>
      <c r="AJ74" s="552"/>
      <c r="AK74" s="550"/>
      <c r="AL74" s="552">
        <v>0</v>
      </c>
      <c r="AM74" s="552"/>
      <c r="AN74" s="552"/>
      <c r="AO74" s="552">
        <v>0</v>
      </c>
      <c r="AP74" s="552"/>
      <c r="AQ74" s="552"/>
      <c r="AR74" s="552"/>
      <c r="AS74" s="550"/>
      <c r="AT74" s="552">
        <v>0</v>
      </c>
      <c r="AU74" s="552"/>
      <c r="AV74" s="552"/>
      <c r="AW74" s="552">
        <v>0</v>
      </c>
      <c r="AX74" s="552"/>
      <c r="AY74" s="552"/>
      <c r="AZ74" s="552"/>
      <c r="BA74" s="550"/>
      <c r="BB74" s="552">
        <v>0</v>
      </c>
      <c r="BC74" s="552"/>
      <c r="BD74" s="552"/>
      <c r="BE74" s="552">
        <v>0</v>
      </c>
      <c r="BF74" s="552"/>
      <c r="BG74" s="552"/>
      <c r="BH74" s="552"/>
      <c r="BI74" s="550"/>
      <c r="BJ74" s="552">
        <v>0</v>
      </c>
      <c r="BK74" s="552"/>
      <c r="BL74" s="552"/>
      <c r="BM74" s="552">
        <v>0</v>
      </c>
      <c r="BN74" s="552"/>
      <c r="BO74" s="552"/>
      <c r="BP74" s="552"/>
      <c r="BQ74" s="550"/>
      <c r="BR74" s="552">
        <v>0</v>
      </c>
      <c r="BS74" s="552"/>
      <c r="BT74" s="552"/>
      <c r="BU74" s="552">
        <v>0</v>
      </c>
      <c r="BV74" s="552"/>
      <c r="BW74" s="552"/>
      <c r="BX74" s="552"/>
      <c r="BY74" s="550"/>
      <c r="BZ74" s="552">
        <v>0</v>
      </c>
      <c r="CA74" s="552"/>
      <c r="CB74" s="552"/>
      <c r="CC74" s="552">
        <v>0</v>
      </c>
      <c r="CD74" s="552"/>
      <c r="CE74" s="552"/>
      <c r="CF74" s="552"/>
      <c r="CG74" s="550"/>
      <c r="CH74" s="552">
        <v>0</v>
      </c>
      <c r="CI74" s="552"/>
      <c r="CJ74" s="552"/>
      <c r="CK74" s="552">
        <v>0</v>
      </c>
      <c r="CL74" s="552"/>
      <c r="CM74" s="552"/>
      <c r="CN74" s="552"/>
      <c r="CO74" s="550"/>
      <c r="CP74" s="552">
        <v>0</v>
      </c>
      <c r="CQ74" s="552"/>
      <c r="CR74" s="552"/>
      <c r="CS74" s="552">
        <v>0</v>
      </c>
      <c r="CT74" s="552"/>
      <c r="CU74" s="552"/>
      <c r="CV74" s="552"/>
      <c r="CW74" s="550"/>
      <c r="CX74" s="552">
        <v>0</v>
      </c>
      <c r="CY74" s="552"/>
      <c r="CZ74" s="552"/>
      <c r="DA74" s="552">
        <v>0</v>
      </c>
      <c r="DB74" s="552"/>
      <c r="DC74" s="552"/>
      <c r="DD74" s="552"/>
      <c r="DE74" s="550"/>
      <c r="DF74" s="552">
        <v>0</v>
      </c>
      <c r="DG74" s="552"/>
      <c r="DH74" s="552"/>
      <c r="DI74" s="552">
        <v>0</v>
      </c>
      <c r="DJ74" s="552"/>
      <c r="DK74" s="552"/>
      <c r="DL74" s="552"/>
      <c r="DM74" s="550"/>
      <c r="DN74" s="552">
        <v>0</v>
      </c>
      <c r="DO74" s="552"/>
      <c r="DP74" s="552"/>
      <c r="DQ74" s="552">
        <v>0</v>
      </c>
      <c r="DR74" s="552"/>
      <c r="DS74" s="552"/>
      <c r="DT74" s="552"/>
      <c r="DU74" s="550"/>
      <c r="DV74" s="552">
        <v>0</v>
      </c>
      <c r="DW74" s="552"/>
      <c r="DX74" s="552"/>
      <c r="DY74" s="552">
        <v>0</v>
      </c>
      <c r="DZ74" s="552"/>
      <c r="EA74" s="552"/>
      <c r="EB74" s="552"/>
      <c r="EC74" s="550"/>
      <c r="ED74" s="552">
        <v>0</v>
      </c>
      <c r="EE74" s="552"/>
      <c r="EF74" s="552"/>
      <c r="EG74" s="552">
        <v>0</v>
      </c>
      <c r="EH74" s="552"/>
      <c r="EI74" s="552"/>
      <c r="EJ74" s="552"/>
      <c r="EK74" s="552"/>
      <c r="EL74" s="552">
        <v>0</v>
      </c>
      <c r="EM74" s="552"/>
      <c r="EN74" s="552"/>
      <c r="EO74" s="552">
        <v>0</v>
      </c>
      <c r="EP74" s="552"/>
      <c r="EQ74" s="552"/>
      <c r="ER74" s="552"/>
      <c r="ES74" s="552"/>
      <c r="ET74" s="552">
        <v>0</v>
      </c>
      <c r="EU74" s="552"/>
      <c r="EV74" s="552"/>
      <c r="EW74" s="552">
        <v>0</v>
      </c>
      <c r="EX74" s="552"/>
      <c r="EY74" s="552"/>
      <c r="EZ74" s="552"/>
      <c r="FA74" s="552"/>
      <c r="FB74" s="552">
        <v>0</v>
      </c>
      <c r="FC74" s="552"/>
      <c r="FD74" s="552"/>
      <c r="FE74" s="552">
        <v>0</v>
      </c>
      <c r="FF74" s="552">
        <v>0</v>
      </c>
      <c r="FG74" s="552">
        <v>0</v>
      </c>
      <c r="FH74" s="552">
        <v>0</v>
      </c>
      <c r="FI74" s="550">
        <v>0</v>
      </c>
      <c r="FJ74" s="552">
        <v>0</v>
      </c>
      <c r="FK74" s="552">
        <v>0</v>
      </c>
      <c r="FL74" s="552"/>
      <c r="FM74" s="552">
        <v>0</v>
      </c>
      <c r="FN74" s="560"/>
      <c r="FO74" s="562"/>
      <c r="FP74" s="562"/>
      <c r="FQ74" s="563"/>
      <c r="FR74" s="587">
        <v>0</v>
      </c>
      <c r="FS74" s="583"/>
      <c r="FT74" s="587"/>
      <c r="FU74" s="552">
        <v>0</v>
      </c>
      <c r="FV74" s="552"/>
      <c r="FW74" s="552"/>
      <c r="FX74" s="552"/>
      <c r="FY74" s="550"/>
      <c r="FZ74" s="552">
        <v>0</v>
      </c>
      <c r="GA74" s="552"/>
      <c r="GB74" s="552"/>
      <c r="GC74" s="552">
        <v>0</v>
      </c>
      <c r="GD74" s="552"/>
      <c r="GE74" s="552"/>
      <c r="GF74" s="552"/>
      <c r="GG74" s="550"/>
      <c r="GH74" s="552">
        <v>0</v>
      </c>
      <c r="GI74" s="552"/>
      <c r="GJ74" s="552"/>
      <c r="GK74" s="552">
        <v>0</v>
      </c>
      <c r="GL74" s="552"/>
      <c r="GM74" s="552"/>
      <c r="GN74" s="552"/>
      <c r="GO74" s="550"/>
      <c r="GP74" s="552">
        <v>0</v>
      </c>
      <c r="GQ74" s="552"/>
      <c r="GR74" s="552"/>
      <c r="GS74" s="552">
        <v>0</v>
      </c>
      <c r="GT74" s="552">
        <v>0</v>
      </c>
      <c r="GU74" s="552">
        <v>0</v>
      </c>
      <c r="GV74" s="559">
        <v>0</v>
      </c>
      <c r="GW74" s="609">
        <v>0</v>
      </c>
      <c r="GX74" s="559">
        <v>0</v>
      </c>
      <c r="GY74" s="552">
        <v>0</v>
      </c>
      <c r="GZ74" s="552"/>
      <c r="HA74" s="552">
        <v>0</v>
      </c>
    </row>
    <row r="75" spans="1:211" x14ac:dyDescent="0.25">
      <c r="A75" s="36" t="s">
        <v>786</v>
      </c>
      <c r="B75" s="552"/>
      <c r="C75" s="552"/>
      <c r="D75" s="552"/>
      <c r="E75" s="550"/>
      <c r="F75" s="552"/>
      <c r="G75" s="552"/>
      <c r="H75" s="552"/>
      <c r="I75" s="552"/>
      <c r="J75" s="552"/>
      <c r="K75" s="552"/>
      <c r="L75" s="552"/>
      <c r="M75" s="550"/>
      <c r="N75" s="552"/>
      <c r="O75" s="552"/>
      <c r="P75" s="552"/>
      <c r="Q75" s="552"/>
      <c r="R75" s="552"/>
      <c r="S75" s="552"/>
      <c r="T75" s="552"/>
      <c r="U75" s="550"/>
      <c r="V75" s="552"/>
      <c r="W75" s="552"/>
      <c r="X75" s="552"/>
      <c r="Y75" s="552"/>
      <c r="Z75" s="552"/>
      <c r="AA75" s="552"/>
      <c r="AB75" s="552"/>
      <c r="AC75" s="550"/>
      <c r="AD75" s="552"/>
      <c r="AE75" s="552"/>
      <c r="AF75" s="552"/>
      <c r="AG75" s="552"/>
      <c r="AH75" s="552"/>
      <c r="AI75" s="552"/>
      <c r="AJ75" s="552"/>
      <c r="AK75" s="550"/>
      <c r="AL75" s="552"/>
      <c r="AM75" s="552"/>
      <c r="AN75" s="552"/>
      <c r="AO75" s="552"/>
      <c r="AP75" s="552"/>
      <c r="AQ75" s="552"/>
      <c r="AR75" s="552"/>
      <c r="AS75" s="550"/>
      <c r="AT75" s="552"/>
      <c r="AU75" s="552"/>
      <c r="AV75" s="552"/>
      <c r="AW75" s="552"/>
      <c r="AX75" s="552"/>
      <c r="AY75" s="552"/>
      <c r="AZ75" s="552"/>
      <c r="BA75" s="550"/>
      <c r="BB75" s="552"/>
      <c r="BC75" s="552"/>
      <c r="BD75" s="552"/>
      <c r="BE75" s="552"/>
      <c r="BF75" s="552"/>
      <c r="BG75" s="552"/>
      <c r="BH75" s="552"/>
      <c r="BI75" s="550"/>
      <c r="BJ75" s="552"/>
      <c r="BK75" s="552"/>
      <c r="BL75" s="552"/>
      <c r="BM75" s="552"/>
      <c r="BN75" s="552"/>
      <c r="BO75" s="552"/>
      <c r="BP75" s="552"/>
      <c r="BQ75" s="550"/>
      <c r="BR75" s="552"/>
      <c r="BS75" s="552"/>
      <c r="BT75" s="552"/>
      <c r="BU75" s="552"/>
      <c r="BV75" s="552"/>
      <c r="BW75" s="552"/>
      <c r="BX75" s="552"/>
      <c r="BY75" s="550"/>
      <c r="BZ75" s="552"/>
      <c r="CA75" s="552"/>
      <c r="CB75" s="552"/>
      <c r="CC75" s="552"/>
      <c r="CD75" s="552"/>
      <c r="CE75" s="552"/>
      <c r="CF75" s="552"/>
      <c r="CG75" s="550"/>
      <c r="CH75" s="552"/>
      <c r="CI75" s="552"/>
      <c r="CJ75" s="552"/>
      <c r="CK75" s="552"/>
      <c r="CL75" s="552"/>
      <c r="CM75" s="552"/>
      <c r="CN75" s="552"/>
      <c r="CO75" s="550"/>
      <c r="CP75" s="552"/>
      <c r="CQ75" s="552"/>
      <c r="CR75" s="552"/>
      <c r="CS75" s="552"/>
      <c r="CT75" s="552"/>
      <c r="CU75" s="552"/>
      <c r="CV75" s="552"/>
      <c r="CW75" s="550"/>
      <c r="CX75" s="552"/>
      <c r="CY75" s="552"/>
      <c r="CZ75" s="552"/>
      <c r="DA75" s="552"/>
      <c r="DB75" s="552"/>
      <c r="DC75" s="552"/>
      <c r="DD75" s="552"/>
      <c r="DE75" s="550"/>
      <c r="DF75" s="552"/>
      <c r="DG75" s="552"/>
      <c r="DH75" s="552"/>
      <c r="DI75" s="552"/>
      <c r="DJ75" s="552"/>
      <c r="DK75" s="552"/>
      <c r="DL75" s="552"/>
      <c r="DM75" s="550"/>
      <c r="DN75" s="552"/>
      <c r="DO75" s="552"/>
      <c r="DP75" s="552"/>
      <c r="DQ75" s="552"/>
      <c r="DR75" s="552"/>
      <c r="DS75" s="552"/>
      <c r="DT75" s="552"/>
      <c r="DU75" s="550"/>
      <c r="DV75" s="552"/>
      <c r="DW75" s="552"/>
      <c r="DX75" s="552"/>
      <c r="DY75" s="552"/>
      <c r="DZ75" s="552"/>
      <c r="EA75" s="552"/>
      <c r="EB75" s="552"/>
      <c r="EC75" s="550"/>
      <c r="ED75" s="552"/>
      <c r="EE75" s="552"/>
      <c r="EF75" s="552"/>
      <c r="EG75" s="552"/>
      <c r="EH75" s="552"/>
      <c r="EI75" s="552"/>
      <c r="EJ75" s="552"/>
      <c r="EK75" s="552"/>
      <c r="EL75" s="552"/>
      <c r="EM75" s="552"/>
      <c r="EN75" s="552"/>
      <c r="EO75" s="552"/>
      <c r="EP75" s="552"/>
      <c r="EQ75" s="552"/>
      <c r="ER75" s="552"/>
      <c r="ES75" s="552"/>
      <c r="ET75" s="552"/>
      <c r="EU75" s="552"/>
      <c r="EV75" s="552"/>
      <c r="EW75" s="552"/>
      <c r="EX75" s="552"/>
      <c r="EY75" s="552"/>
      <c r="EZ75" s="552"/>
      <c r="FA75" s="552"/>
      <c r="FB75" s="552"/>
      <c r="FC75" s="552"/>
      <c r="FD75" s="552"/>
      <c r="FE75" s="552"/>
      <c r="FF75" s="552">
        <v>0</v>
      </c>
      <c r="FG75" s="552">
        <v>0</v>
      </c>
      <c r="FH75" s="552">
        <v>0</v>
      </c>
      <c r="FI75" s="550">
        <v>0</v>
      </c>
      <c r="FJ75" s="552"/>
      <c r="FK75" s="552">
        <v>0</v>
      </c>
      <c r="FL75" s="552"/>
      <c r="FM75" s="552"/>
      <c r="FN75" s="560"/>
      <c r="FO75" s="562"/>
      <c r="FP75" s="562"/>
      <c r="FQ75" s="563"/>
      <c r="FR75" s="587"/>
      <c r="FS75" s="583"/>
      <c r="FT75" s="587"/>
      <c r="FU75" s="552"/>
      <c r="FV75" s="552"/>
      <c r="FW75" s="552"/>
      <c r="FX75" s="552"/>
      <c r="FY75" s="550"/>
      <c r="FZ75" s="552"/>
      <c r="GA75" s="552"/>
      <c r="GB75" s="552"/>
      <c r="GC75" s="552"/>
      <c r="GD75" s="552"/>
      <c r="GE75" s="552"/>
      <c r="GF75" s="552"/>
      <c r="GG75" s="550"/>
      <c r="GH75" s="552"/>
      <c r="GI75" s="552"/>
      <c r="GJ75" s="552"/>
      <c r="GK75" s="552"/>
      <c r="GL75" s="552"/>
      <c r="GM75" s="552"/>
      <c r="GN75" s="552"/>
      <c r="GO75" s="550"/>
      <c r="GP75" s="552"/>
      <c r="GQ75" s="552"/>
      <c r="GR75" s="552"/>
      <c r="GS75" s="552"/>
      <c r="GT75" s="552"/>
      <c r="GU75" s="552"/>
      <c r="GV75" s="559"/>
      <c r="GW75" s="609"/>
      <c r="GX75" s="559"/>
      <c r="GY75" s="552"/>
      <c r="GZ75" s="552"/>
      <c r="HA75" s="552"/>
    </row>
    <row r="76" spans="1:211" ht="14.25" customHeight="1" x14ac:dyDescent="0.25">
      <c r="A76" s="36" t="s">
        <v>429</v>
      </c>
      <c r="B76" s="552"/>
      <c r="C76" s="552"/>
      <c r="D76" s="552"/>
      <c r="E76" s="550"/>
      <c r="F76" s="552">
        <v>0</v>
      </c>
      <c r="G76" s="552"/>
      <c r="H76" s="552"/>
      <c r="I76" s="552">
        <v>0</v>
      </c>
      <c r="J76" s="552"/>
      <c r="K76" s="552"/>
      <c r="L76" s="552"/>
      <c r="M76" s="550"/>
      <c r="N76" s="552">
        <v>0</v>
      </c>
      <c r="O76" s="552"/>
      <c r="P76" s="552"/>
      <c r="Q76" s="552">
        <v>0</v>
      </c>
      <c r="R76" s="552"/>
      <c r="S76" s="552"/>
      <c r="T76" s="552"/>
      <c r="U76" s="550"/>
      <c r="V76" s="552">
        <v>0</v>
      </c>
      <c r="W76" s="552"/>
      <c r="X76" s="552"/>
      <c r="Y76" s="552">
        <v>0</v>
      </c>
      <c r="Z76" s="552"/>
      <c r="AA76" s="552"/>
      <c r="AB76" s="552"/>
      <c r="AC76" s="550"/>
      <c r="AD76" s="552">
        <v>0</v>
      </c>
      <c r="AE76" s="552"/>
      <c r="AF76" s="552"/>
      <c r="AG76" s="552">
        <v>0</v>
      </c>
      <c r="AH76" s="552"/>
      <c r="AI76" s="552"/>
      <c r="AJ76" s="552"/>
      <c r="AK76" s="550"/>
      <c r="AL76" s="552">
        <v>0</v>
      </c>
      <c r="AM76" s="552"/>
      <c r="AN76" s="552"/>
      <c r="AO76" s="552">
        <v>0</v>
      </c>
      <c r="AP76" s="552"/>
      <c r="AQ76" s="552"/>
      <c r="AR76" s="552"/>
      <c r="AS76" s="550"/>
      <c r="AT76" s="552">
        <v>0</v>
      </c>
      <c r="AU76" s="552"/>
      <c r="AV76" s="552"/>
      <c r="AW76" s="552">
        <v>0</v>
      </c>
      <c r="AX76" s="552"/>
      <c r="AY76" s="552"/>
      <c r="AZ76" s="552"/>
      <c r="BA76" s="550"/>
      <c r="BB76" s="552">
        <v>0</v>
      </c>
      <c r="BC76" s="552"/>
      <c r="BD76" s="552"/>
      <c r="BE76" s="552">
        <v>0</v>
      </c>
      <c r="BF76" s="552"/>
      <c r="BG76" s="552"/>
      <c r="BH76" s="552"/>
      <c r="BI76" s="550"/>
      <c r="BJ76" s="552">
        <v>0</v>
      </c>
      <c r="BK76" s="552"/>
      <c r="BL76" s="552"/>
      <c r="BM76" s="552">
        <v>0</v>
      </c>
      <c r="BN76" s="552"/>
      <c r="BO76" s="552"/>
      <c r="BP76" s="552"/>
      <c r="BQ76" s="550"/>
      <c r="BR76" s="552">
        <v>0</v>
      </c>
      <c r="BS76" s="552"/>
      <c r="BT76" s="552"/>
      <c r="BU76" s="552">
        <v>0</v>
      </c>
      <c r="BV76" s="552"/>
      <c r="BW76" s="552"/>
      <c r="BX76" s="552"/>
      <c r="BY76" s="550"/>
      <c r="BZ76" s="552">
        <v>0</v>
      </c>
      <c r="CA76" s="552"/>
      <c r="CB76" s="552"/>
      <c r="CC76" s="552">
        <v>0</v>
      </c>
      <c r="CD76" s="552"/>
      <c r="CE76" s="552"/>
      <c r="CF76" s="552"/>
      <c r="CG76" s="550"/>
      <c r="CH76" s="552">
        <v>0</v>
      </c>
      <c r="CI76" s="552"/>
      <c r="CJ76" s="552"/>
      <c r="CK76" s="552">
        <v>0</v>
      </c>
      <c r="CL76" s="552"/>
      <c r="CM76" s="552"/>
      <c r="CN76" s="552"/>
      <c r="CO76" s="550"/>
      <c r="CP76" s="552">
        <v>0</v>
      </c>
      <c r="CQ76" s="552"/>
      <c r="CR76" s="552"/>
      <c r="CS76" s="552">
        <v>0</v>
      </c>
      <c r="CT76" s="552"/>
      <c r="CU76" s="552"/>
      <c r="CV76" s="552"/>
      <c r="CW76" s="550"/>
      <c r="CX76" s="552">
        <v>0</v>
      </c>
      <c r="CY76" s="552"/>
      <c r="CZ76" s="552"/>
      <c r="DA76" s="552">
        <v>0</v>
      </c>
      <c r="DB76" s="552"/>
      <c r="DC76" s="552"/>
      <c r="DD76" s="552"/>
      <c r="DE76" s="550"/>
      <c r="DF76" s="552">
        <v>0</v>
      </c>
      <c r="DG76" s="552"/>
      <c r="DH76" s="552"/>
      <c r="DI76" s="552">
        <v>0</v>
      </c>
      <c r="DJ76" s="552"/>
      <c r="DK76" s="552"/>
      <c r="DL76" s="552"/>
      <c r="DM76" s="550"/>
      <c r="DN76" s="552">
        <v>0</v>
      </c>
      <c r="DO76" s="552"/>
      <c r="DP76" s="552"/>
      <c r="DQ76" s="552">
        <v>0</v>
      </c>
      <c r="DR76" s="552"/>
      <c r="DS76" s="552"/>
      <c r="DT76" s="552"/>
      <c r="DU76" s="550"/>
      <c r="DV76" s="552">
        <v>0</v>
      </c>
      <c r="DW76" s="552"/>
      <c r="DX76" s="552"/>
      <c r="DY76" s="552">
        <v>0</v>
      </c>
      <c r="DZ76" s="552"/>
      <c r="EA76" s="552"/>
      <c r="EB76" s="552"/>
      <c r="EC76" s="550"/>
      <c r="ED76" s="552">
        <v>0</v>
      </c>
      <c r="EE76" s="552"/>
      <c r="EF76" s="552"/>
      <c r="EG76" s="552">
        <v>0</v>
      </c>
      <c r="EH76" s="552"/>
      <c r="EI76" s="552"/>
      <c r="EJ76" s="552"/>
      <c r="EK76" s="552"/>
      <c r="EL76" s="552">
        <v>0</v>
      </c>
      <c r="EM76" s="552"/>
      <c r="EN76" s="552"/>
      <c r="EO76" s="552">
        <v>0</v>
      </c>
      <c r="EP76" s="552"/>
      <c r="EQ76" s="552"/>
      <c r="ER76" s="552"/>
      <c r="ES76" s="552"/>
      <c r="ET76" s="552">
        <v>0</v>
      </c>
      <c r="EU76" s="552"/>
      <c r="EV76" s="552"/>
      <c r="EW76" s="552">
        <v>0</v>
      </c>
      <c r="EX76" s="552"/>
      <c r="EY76" s="552"/>
      <c r="EZ76" s="552"/>
      <c r="FA76" s="552"/>
      <c r="FB76" s="552">
        <v>0</v>
      </c>
      <c r="FC76" s="552"/>
      <c r="FD76" s="552"/>
      <c r="FE76" s="552">
        <v>0</v>
      </c>
      <c r="FF76" s="552">
        <v>0</v>
      </c>
      <c r="FG76" s="552">
        <v>0</v>
      </c>
      <c r="FH76" s="552">
        <v>0</v>
      </c>
      <c r="FI76" s="550">
        <v>0</v>
      </c>
      <c r="FJ76" s="552">
        <v>0</v>
      </c>
      <c r="FK76" s="552">
        <v>0</v>
      </c>
      <c r="FL76" s="552"/>
      <c r="FM76" s="552">
        <v>0</v>
      </c>
      <c r="FN76" s="560"/>
      <c r="FO76" s="562"/>
      <c r="FP76" s="562"/>
      <c r="FQ76" s="563"/>
      <c r="FR76" s="587">
        <v>0</v>
      </c>
      <c r="FS76" s="583"/>
      <c r="FT76" s="587"/>
      <c r="FU76" s="552">
        <v>0</v>
      </c>
      <c r="FV76" s="552"/>
      <c r="FW76" s="552"/>
      <c r="FX76" s="552"/>
      <c r="FY76" s="550"/>
      <c r="FZ76" s="552">
        <v>0</v>
      </c>
      <c r="GA76" s="552"/>
      <c r="GB76" s="552"/>
      <c r="GC76" s="552">
        <v>0</v>
      </c>
      <c r="GD76" s="552"/>
      <c r="GE76" s="552"/>
      <c r="GF76" s="552"/>
      <c r="GG76" s="550"/>
      <c r="GH76" s="552">
        <v>0</v>
      </c>
      <c r="GI76" s="552"/>
      <c r="GJ76" s="552"/>
      <c r="GK76" s="552">
        <v>0</v>
      </c>
      <c r="GL76" s="552"/>
      <c r="GM76" s="552"/>
      <c r="GN76" s="552"/>
      <c r="GO76" s="550"/>
      <c r="GP76" s="552">
        <v>0</v>
      </c>
      <c r="GQ76" s="552"/>
      <c r="GR76" s="552"/>
      <c r="GS76" s="552">
        <v>0</v>
      </c>
      <c r="GT76" s="552">
        <v>0</v>
      </c>
      <c r="GU76" s="552">
        <v>0</v>
      </c>
      <c r="GV76" s="559">
        <v>0</v>
      </c>
      <c r="GW76" s="609">
        <v>0</v>
      </c>
      <c r="GX76" s="559">
        <v>0</v>
      </c>
      <c r="GY76" s="552">
        <v>0</v>
      </c>
      <c r="GZ76" s="552"/>
      <c r="HA76" s="552">
        <v>0</v>
      </c>
    </row>
    <row r="77" spans="1:211" ht="15" customHeight="1" x14ac:dyDescent="0.25">
      <c r="A77" s="36" t="s">
        <v>677</v>
      </c>
      <c r="B77" s="552"/>
      <c r="C77" s="552"/>
      <c r="D77" s="552"/>
      <c r="E77" s="550"/>
      <c r="F77" s="552">
        <v>0</v>
      </c>
      <c r="G77" s="552"/>
      <c r="H77" s="552"/>
      <c r="I77" s="552">
        <v>0</v>
      </c>
      <c r="J77" s="552"/>
      <c r="K77" s="552"/>
      <c r="L77" s="552"/>
      <c r="M77" s="550"/>
      <c r="N77" s="552">
        <v>0</v>
      </c>
      <c r="O77" s="552"/>
      <c r="P77" s="552"/>
      <c r="Q77" s="552">
        <v>0</v>
      </c>
      <c r="R77" s="552"/>
      <c r="S77" s="552"/>
      <c r="T77" s="552"/>
      <c r="U77" s="550"/>
      <c r="V77" s="552">
        <v>0</v>
      </c>
      <c r="W77" s="552"/>
      <c r="X77" s="552"/>
      <c r="Y77" s="552">
        <v>0</v>
      </c>
      <c r="Z77" s="552"/>
      <c r="AA77" s="552"/>
      <c r="AB77" s="552"/>
      <c r="AC77" s="550"/>
      <c r="AD77" s="552">
        <v>0</v>
      </c>
      <c r="AE77" s="552"/>
      <c r="AF77" s="552"/>
      <c r="AG77" s="552">
        <v>0</v>
      </c>
      <c r="AH77" s="552"/>
      <c r="AI77" s="552"/>
      <c r="AJ77" s="552"/>
      <c r="AK77" s="550"/>
      <c r="AL77" s="552">
        <v>0</v>
      </c>
      <c r="AM77" s="552"/>
      <c r="AN77" s="552"/>
      <c r="AO77" s="552">
        <v>0</v>
      </c>
      <c r="AP77" s="552"/>
      <c r="AQ77" s="552"/>
      <c r="AR77" s="552"/>
      <c r="AS77" s="550"/>
      <c r="AT77" s="552">
        <v>0</v>
      </c>
      <c r="AU77" s="552"/>
      <c r="AV77" s="552"/>
      <c r="AW77" s="552">
        <v>0</v>
      </c>
      <c r="AX77" s="552"/>
      <c r="AY77" s="552"/>
      <c r="AZ77" s="552"/>
      <c r="BA77" s="550"/>
      <c r="BB77" s="552">
        <v>0</v>
      </c>
      <c r="BC77" s="552"/>
      <c r="BD77" s="552"/>
      <c r="BE77" s="552">
        <v>0</v>
      </c>
      <c r="BF77" s="552"/>
      <c r="BG77" s="552"/>
      <c r="BH77" s="552"/>
      <c r="BI77" s="550"/>
      <c r="BJ77" s="552">
        <v>0</v>
      </c>
      <c r="BK77" s="552"/>
      <c r="BL77" s="552"/>
      <c r="BM77" s="552">
        <v>0</v>
      </c>
      <c r="BN77" s="552"/>
      <c r="BO77" s="552"/>
      <c r="BP77" s="552"/>
      <c r="BQ77" s="550"/>
      <c r="BR77" s="552">
        <v>0</v>
      </c>
      <c r="BS77" s="552"/>
      <c r="BT77" s="552"/>
      <c r="BU77" s="552">
        <v>0</v>
      </c>
      <c r="BV77" s="552"/>
      <c r="BW77" s="552"/>
      <c r="BX77" s="552"/>
      <c r="BY77" s="550"/>
      <c r="BZ77" s="552">
        <v>0</v>
      </c>
      <c r="CA77" s="552"/>
      <c r="CB77" s="552"/>
      <c r="CC77" s="552">
        <v>0</v>
      </c>
      <c r="CD77" s="552"/>
      <c r="CE77" s="552"/>
      <c r="CF77" s="552"/>
      <c r="CG77" s="550"/>
      <c r="CH77" s="552">
        <v>0</v>
      </c>
      <c r="CI77" s="552"/>
      <c r="CJ77" s="552"/>
      <c r="CK77" s="552">
        <v>0</v>
      </c>
      <c r="CL77" s="552"/>
      <c r="CM77" s="552"/>
      <c r="CN77" s="552"/>
      <c r="CO77" s="550"/>
      <c r="CP77" s="552">
        <v>0</v>
      </c>
      <c r="CQ77" s="552"/>
      <c r="CR77" s="552"/>
      <c r="CS77" s="552">
        <v>0</v>
      </c>
      <c r="CT77" s="552"/>
      <c r="CU77" s="552"/>
      <c r="CV77" s="552"/>
      <c r="CW77" s="550"/>
      <c r="CX77" s="552">
        <v>0</v>
      </c>
      <c r="CY77" s="552"/>
      <c r="CZ77" s="552"/>
      <c r="DA77" s="552">
        <v>0</v>
      </c>
      <c r="DB77" s="552"/>
      <c r="DC77" s="552"/>
      <c r="DD77" s="552"/>
      <c r="DE77" s="550"/>
      <c r="DF77" s="552">
        <v>0</v>
      </c>
      <c r="DG77" s="552"/>
      <c r="DH77" s="552"/>
      <c r="DI77" s="552">
        <v>0</v>
      </c>
      <c r="DJ77" s="552"/>
      <c r="DK77" s="552"/>
      <c r="DL77" s="552"/>
      <c r="DM77" s="550"/>
      <c r="DN77" s="552">
        <v>0</v>
      </c>
      <c r="DO77" s="552"/>
      <c r="DP77" s="552"/>
      <c r="DQ77" s="552">
        <v>0</v>
      </c>
      <c r="DR77" s="552"/>
      <c r="DS77" s="552"/>
      <c r="DT77" s="552"/>
      <c r="DU77" s="550"/>
      <c r="DV77" s="552">
        <v>0</v>
      </c>
      <c r="DW77" s="552"/>
      <c r="DX77" s="552"/>
      <c r="DY77" s="552">
        <v>0</v>
      </c>
      <c r="DZ77" s="552"/>
      <c r="EA77" s="552"/>
      <c r="EB77" s="552"/>
      <c r="EC77" s="550"/>
      <c r="ED77" s="552">
        <v>0</v>
      </c>
      <c r="EE77" s="552"/>
      <c r="EF77" s="552"/>
      <c r="EG77" s="552">
        <v>0</v>
      </c>
      <c r="EH77" s="552"/>
      <c r="EI77" s="552"/>
      <c r="EJ77" s="552"/>
      <c r="EK77" s="552"/>
      <c r="EL77" s="552">
        <v>0</v>
      </c>
      <c r="EM77" s="552"/>
      <c r="EN77" s="552"/>
      <c r="EO77" s="552">
        <v>0</v>
      </c>
      <c r="EP77" s="552"/>
      <c r="EQ77" s="552"/>
      <c r="ER77" s="552"/>
      <c r="ES77" s="552"/>
      <c r="ET77" s="552">
        <v>0</v>
      </c>
      <c r="EU77" s="552"/>
      <c r="EV77" s="552"/>
      <c r="EW77" s="552">
        <v>0</v>
      </c>
      <c r="EX77" s="552"/>
      <c r="EY77" s="552"/>
      <c r="EZ77" s="552"/>
      <c r="FA77" s="552"/>
      <c r="FB77" s="552">
        <v>0</v>
      </c>
      <c r="FC77" s="552"/>
      <c r="FD77" s="552"/>
      <c r="FE77" s="552">
        <v>0</v>
      </c>
      <c r="FF77" s="552">
        <v>0</v>
      </c>
      <c r="FG77" s="552">
        <v>0</v>
      </c>
      <c r="FH77" s="552">
        <v>0</v>
      </c>
      <c r="FI77" s="550">
        <v>0</v>
      </c>
      <c r="FJ77" s="552">
        <v>0</v>
      </c>
      <c r="FK77" s="552">
        <v>0</v>
      </c>
      <c r="FL77" s="552"/>
      <c r="FM77" s="552">
        <v>0</v>
      </c>
      <c r="FN77" s="553"/>
      <c r="FO77" s="554"/>
      <c r="FP77" s="554"/>
      <c r="FQ77" s="555"/>
      <c r="FR77" s="587">
        <v>0</v>
      </c>
      <c r="FS77" s="583"/>
      <c r="FT77" s="587"/>
      <c r="FU77" s="552">
        <v>0</v>
      </c>
      <c r="FV77" s="552"/>
      <c r="FW77" s="552"/>
      <c r="FX77" s="552"/>
      <c r="FY77" s="550"/>
      <c r="FZ77" s="552">
        <v>0</v>
      </c>
      <c r="GA77" s="552"/>
      <c r="GB77" s="552"/>
      <c r="GC77" s="552">
        <v>0</v>
      </c>
      <c r="GD77" s="552"/>
      <c r="GE77" s="552"/>
      <c r="GF77" s="552"/>
      <c r="GG77" s="550"/>
      <c r="GH77" s="552">
        <v>0</v>
      </c>
      <c r="GI77" s="552"/>
      <c r="GJ77" s="552"/>
      <c r="GK77" s="552">
        <v>0</v>
      </c>
      <c r="GL77" s="552"/>
      <c r="GM77" s="552"/>
      <c r="GN77" s="552"/>
      <c r="GO77" s="550"/>
      <c r="GP77" s="552">
        <v>0</v>
      </c>
      <c r="GQ77" s="552"/>
      <c r="GR77" s="552"/>
      <c r="GS77" s="552">
        <v>0</v>
      </c>
      <c r="GT77" s="552">
        <v>0</v>
      </c>
      <c r="GU77" s="552">
        <v>0</v>
      </c>
      <c r="GV77" s="559">
        <v>0</v>
      </c>
      <c r="GW77" s="609">
        <v>0</v>
      </c>
      <c r="GX77" s="559">
        <v>0</v>
      </c>
      <c r="GY77" s="552">
        <v>0</v>
      </c>
      <c r="GZ77" s="552"/>
      <c r="HA77" s="552">
        <v>0</v>
      </c>
    </row>
    <row r="78" spans="1:211" s="87" customFormat="1" ht="15" customHeight="1" x14ac:dyDescent="0.2">
      <c r="A78" s="38" t="s">
        <v>219</v>
      </c>
      <c r="B78" s="589">
        <v>0</v>
      </c>
      <c r="C78" s="589">
        <v>0</v>
      </c>
      <c r="D78" s="589">
        <v>0</v>
      </c>
      <c r="E78" s="589">
        <v>0</v>
      </c>
      <c r="F78" s="589">
        <v>0</v>
      </c>
      <c r="G78" s="589">
        <v>0</v>
      </c>
      <c r="H78" s="589"/>
      <c r="I78" s="589">
        <v>0</v>
      </c>
      <c r="J78" s="589">
        <v>0</v>
      </c>
      <c r="K78" s="589">
        <v>0</v>
      </c>
      <c r="L78" s="589">
        <v>0</v>
      </c>
      <c r="M78" s="589">
        <v>0</v>
      </c>
      <c r="N78" s="589">
        <v>0</v>
      </c>
      <c r="O78" s="589">
        <v>0</v>
      </c>
      <c r="P78" s="589"/>
      <c r="Q78" s="589">
        <v>0</v>
      </c>
      <c r="R78" s="589">
        <v>0</v>
      </c>
      <c r="S78" s="589">
        <v>0</v>
      </c>
      <c r="T78" s="589">
        <v>0</v>
      </c>
      <c r="U78" s="589">
        <v>0</v>
      </c>
      <c r="V78" s="589">
        <v>0</v>
      </c>
      <c r="W78" s="589">
        <v>0</v>
      </c>
      <c r="X78" s="589"/>
      <c r="Y78" s="589">
        <v>0</v>
      </c>
      <c r="Z78" s="589">
        <v>0</v>
      </c>
      <c r="AA78" s="589">
        <v>0</v>
      </c>
      <c r="AB78" s="589">
        <v>0</v>
      </c>
      <c r="AC78" s="589">
        <v>0</v>
      </c>
      <c r="AD78" s="589">
        <v>0</v>
      </c>
      <c r="AE78" s="589">
        <v>0</v>
      </c>
      <c r="AF78" s="589"/>
      <c r="AG78" s="589">
        <v>0</v>
      </c>
      <c r="AH78" s="589">
        <v>0</v>
      </c>
      <c r="AI78" s="589">
        <v>0</v>
      </c>
      <c r="AJ78" s="589">
        <v>0</v>
      </c>
      <c r="AK78" s="589">
        <v>0</v>
      </c>
      <c r="AL78" s="589">
        <v>0</v>
      </c>
      <c r="AM78" s="589">
        <v>0</v>
      </c>
      <c r="AN78" s="589"/>
      <c r="AO78" s="589">
        <v>0</v>
      </c>
      <c r="AP78" s="589">
        <v>0</v>
      </c>
      <c r="AQ78" s="589">
        <v>0</v>
      </c>
      <c r="AR78" s="589">
        <v>0</v>
      </c>
      <c r="AS78" s="589">
        <v>0</v>
      </c>
      <c r="AT78" s="589">
        <v>0</v>
      </c>
      <c r="AU78" s="589">
        <v>0</v>
      </c>
      <c r="AV78" s="589"/>
      <c r="AW78" s="589">
        <v>0</v>
      </c>
      <c r="AX78" s="589">
        <v>0</v>
      </c>
      <c r="AY78" s="589">
        <v>0</v>
      </c>
      <c r="AZ78" s="589">
        <v>0</v>
      </c>
      <c r="BA78" s="589">
        <v>0</v>
      </c>
      <c r="BB78" s="589">
        <v>0</v>
      </c>
      <c r="BC78" s="589">
        <v>0</v>
      </c>
      <c r="BD78" s="589"/>
      <c r="BE78" s="589">
        <v>0</v>
      </c>
      <c r="BF78" s="589">
        <v>0</v>
      </c>
      <c r="BG78" s="589">
        <v>0</v>
      </c>
      <c r="BH78" s="589">
        <v>0</v>
      </c>
      <c r="BI78" s="589">
        <v>0</v>
      </c>
      <c r="BJ78" s="589">
        <v>0</v>
      </c>
      <c r="BK78" s="589">
        <v>0</v>
      </c>
      <c r="BL78" s="589"/>
      <c r="BM78" s="589">
        <v>0</v>
      </c>
      <c r="BN78" s="589">
        <v>0</v>
      </c>
      <c r="BO78" s="589">
        <v>0</v>
      </c>
      <c r="BP78" s="589">
        <v>0</v>
      </c>
      <c r="BQ78" s="589">
        <v>0</v>
      </c>
      <c r="BR78" s="589">
        <v>0</v>
      </c>
      <c r="BS78" s="589">
        <v>0</v>
      </c>
      <c r="BT78" s="589"/>
      <c r="BU78" s="589">
        <v>0</v>
      </c>
      <c r="BV78" s="589">
        <v>0</v>
      </c>
      <c r="BW78" s="589">
        <v>0</v>
      </c>
      <c r="BX78" s="589">
        <v>0</v>
      </c>
      <c r="BY78" s="589">
        <v>0</v>
      </c>
      <c r="BZ78" s="589">
        <v>0</v>
      </c>
      <c r="CA78" s="589">
        <v>0</v>
      </c>
      <c r="CB78" s="589"/>
      <c r="CC78" s="589">
        <v>0</v>
      </c>
      <c r="CD78" s="589">
        <v>0</v>
      </c>
      <c r="CE78" s="589">
        <v>0</v>
      </c>
      <c r="CF78" s="589">
        <v>0</v>
      </c>
      <c r="CG78" s="589">
        <v>0</v>
      </c>
      <c r="CH78" s="589">
        <v>0</v>
      </c>
      <c r="CI78" s="589">
        <v>0</v>
      </c>
      <c r="CJ78" s="589"/>
      <c r="CK78" s="589">
        <v>0</v>
      </c>
      <c r="CL78" s="589">
        <v>0</v>
      </c>
      <c r="CM78" s="589">
        <v>0</v>
      </c>
      <c r="CN78" s="589">
        <v>0</v>
      </c>
      <c r="CO78" s="589">
        <v>0</v>
      </c>
      <c r="CP78" s="589">
        <v>0</v>
      </c>
      <c r="CQ78" s="589">
        <v>0</v>
      </c>
      <c r="CR78" s="589"/>
      <c r="CS78" s="589">
        <v>0</v>
      </c>
      <c r="CT78" s="589">
        <v>0</v>
      </c>
      <c r="CU78" s="589">
        <v>0</v>
      </c>
      <c r="CV78" s="589">
        <v>0</v>
      </c>
      <c r="CW78" s="589">
        <v>0</v>
      </c>
      <c r="CX78" s="589">
        <v>0</v>
      </c>
      <c r="CY78" s="589">
        <v>0</v>
      </c>
      <c r="CZ78" s="589"/>
      <c r="DA78" s="589">
        <v>0</v>
      </c>
      <c r="DB78" s="589">
        <v>0</v>
      </c>
      <c r="DC78" s="589">
        <v>0</v>
      </c>
      <c r="DD78" s="589">
        <v>0</v>
      </c>
      <c r="DE78" s="589">
        <v>0</v>
      </c>
      <c r="DF78" s="589">
        <v>0</v>
      </c>
      <c r="DG78" s="589">
        <v>0</v>
      </c>
      <c r="DH78" s="589"/>
      <c r="DI78" s="589">
        <v>0</v>
      </c>
      <c r="DJ78" s="589">
        <v>0</v>
      </c>
      <c r="DK78" s="589">
        <v>0</v>
      </c>
      <c r="DL78" s="589">
        <v>0</v>
      </c>
      <c r="DM78" s="589">
        <v>0</v>
      </c>
      <c r="DN78" s="589">
        <v>0</v>
      </c>
      <c r="DO78" s="589">
        <v>0</v>
      </c>
      <c r="DP78" s="589"/>
      <c r="DQ78" s="589">
        <v>0</v>
      </c>
      <c r="DR78" s="589">
        <v>0</v>
      </c>
      <c r="DS78" s="589">
        <v>0</v>
      </c>
      <c r="DT78" s="589">
        <v>0</v>
      </c>
      <c r="DU78" s="589">
        <v>0</v>
      </c>
      <c r="DV78" s="589">
        <v>0</v>
      </c>
      <c r="DW78" s="589">
        <v>0</v>
      </c>
      <c r="DX78" s="589"/>
      <c r="DY78" s="589">
        <v>0</v>
      </c>
      <c r="DZ78" s="589">
        <v>0</v>
      </c>
      <c r="EA78" s="589">
        <v>0</v>
      </c>
      <c r="EB78" s="589">
        <v>0</v>
      </c>
      <c r="EC78" s="589">
        <v>0</v>
      </c>
      <c r="ED78" s="589">
        <v>0</v>
      </c>
      <c r="EE78" s="589">
        <v>0</v>
      </c>
      <c r="EF78" s="589"/>
      <c r="EG78" s="589">
        <v>0</v>
      </c>
      <c r="EH78" s="589">
        <v>0</v>
      </c>
      <c r="EI78" s="589">
        <v>0</v>
      </c>
      <c r="EJ78" s="589">
        <v>0</v>
      </c>
      <c r="EK78" s="589">
        <v>0</v>
      </c>
      <c r="EL78" s="589">
        <v>0</v>
      </c>
      <c r="EM78" s="589">
        <v>0</v>
      </c>
      <c r="EN78" s="589"/>
      <c r="EO78" s="589">
        <v>0</v>
      </c>
      <c r="EP78" s="589">
        <v>0</v>
      </c>
      <c r="EQ78" s="589">
        <v>0</v>
      </c>
      <c r="ER78" s="589">
        <v>0</v>
      </c>
      <c r="ES78" s="589">
        <v>0</v>
      </c>
      <c r="ET78" s="589">
        <v>0</v>
      </c>
      <c r="EU78" s="589">
        <v>0</v>
      </c>
      <c r="EV78" s="589"/>
      <c r="EW78" s="589">
        <v>0</v>
      </c>
      <c r="EX78" s="589">
        <v>0</v>
      </c>
      <c r="EY78" s="589">
        <v>0</v>
      </c>
      <c r="EZ78" s="589">
        <v>0</v>
      </c>
      <c r="FA78" s="589">
        <v>0</v>
      </c>
      <c r="FB78" s="589">
        <v>0</v>
      </c>
      <c r="FC78" s="589">
        <v>0</v>
      </c>
      <c r="FD78" s="589"/>
      <c r="FE78" s="589">
        <v>0</v>
      </c>
      <c r="FF78" s="589">
        <v>0</v>
      </c>
      <c r="FG78" s="589">
        <v>0</v>
      </c>
      <c r="FH78" s="589">
        <v>0</v>
      </c>
      <c r="FI78" s="589">
        <v>0</v>
      </c>
      <c r="FJ78" s="589">
        <v>0</v>
      </c>
      <c r="FK78" s="589">
        <v>0</v>
      </c>
      <c r="FL78" s="589"/>
      <c r="FM78" s="589">
        <v>0</v>
      </c>
      <c r="FN78" s="590">
        <v>0</v>
      </c>
      <c r="FO78" s="590">
        <v>0</v>
      </c>
      <c r="FP78" s="590">
        <v>0</v>
      </c>
      <c r="FQ78" s="590">
        <v>0</v>
      </c>
      <c r="FR78" s="589">
        <v>0</v>
      </c>
      <c r="FS78" s="589">
        <v>0</v>
      </c>
      <c r="FT78" s="589"/>
      <c r="FU78" s="589">
        <v>0</v>
      </c>
      <c r="FV78" s="589">
        <v>0</v>
      </c>
      <c r="FW78" s="589">
        <v>0</v>
      </c>
      <c r="FX78" s="589">
        <v>4930214</v>
      </c>
      <c r="FY78" s="589">
        <v>0</v>
      </c>
      <c r="FZ78" s="589">
        <v>4930214</v>
      </c>
      <c r="GA78" s="589">
        <v>0</v>
      </c>
      <c r="GB78" s="589"/>
      <c r="GC78" s="589">
        <v>0</v>
      </c>
      <c r="GD78" s="589">
        <v>0</v>
      </c>
      <c r="GE78" s="589">
        <v>0</v>
      </c>
      <c r="GF78" s="589">
        <v>0</v>
      </c>
      <c r="GG78" s="589">
        <v>0</v>
      </c>
      <c r="GH78" s="589">
        <v>0</v>
      </c>
      <c r="GI78" s="589">
        <v>0</v>
      </c>
      <c r="GJ78" s="589"/>
      <c r="GK78" s="589">
        <v>0</v>
      </c>
      <c r="GL78" s="589">
        <v>0</v>
      </c>
      <c r="GM78" s="589">
        <v>0</v>
      </c>
      <c r="GN78" s="589">
        <v>0</v>
      </c>
      <c r="GO78" s="589">
        <v>0</v>
      </c>
      <c r="GP78" s="589">
        <v>0</v>
      </c>
      <c r="GQ78" s="589">
        <v>0</v>
      </c>
      <c r="GR78" s="589"/>
      <c r="GS78" s="589">
        <v>0</v>
      </c>
      <c r="GT78" s="589">
        <v>0</v>
      </c>
      <c r="GU78" s="589">
        <v>0</v>
      </c>
      <c r="GV78" s="589">
        <v>4930214</v>
      </c>
      <c r="GW78" s="589">
        <v>0</v>
      </c>
      <c r="GX78" s="589">
        <v>4930214</v>
      </c>
      <c r="GY78" s="589">
        <v>0</v>
      </c>
      <c r="GZ78" s="589"/>
      <c r="HA78" s="589">
        <v>0</v>
      </c>
      <c r="HB78" s="548"/>
      <c r="HC78" s="548"/>
    </row>
    <row r="79" spans="1:211" s="87" customFormat="1" ht="13.5" customHeight="1" x14ac:dyDescent="0.2">
      <c r="A79" s="37" t="s">
        <v>451</v>
      </c>
      <c r="B79" s="545">
        <v>2999740</v>
      </c>
      <c r="C79" s="545">
        <v>4300000</v>
      </c>
      <c r="D79" s="545">
        <v>3700000</v>
      </c>
      <c r="E79" s="545">
        <v>0</v>
      </c>
      <c r="F79" s="546">
        <v>3700000</v>
      </c>
      <c r="G79" s="545">
        <v>0</v>
      </c>
      <c r="H79" s="546"/>
      <c r="I79" s="545">
        <v>1300260</v>
      </c>
      <c r="J79" s="545">
        <v>40000000</v>
      </c>
      <c r="K79" s="545">
        <v>40000000</v>
      </c>
      <c r="L79" s="545">
        <v>40024641</v>
      </c>
      <c r="M79" s="545">
        <v>0</v>
      </c>
      <c r="N79" s="545">
        <v>40024641</v>
      </c>
      <c r="O79" s="545">
        <v>0</v>
      </c>
      <c r="P79" s="545"/>
      <c r="Q79" s="545">
        <v>0</v>
      </c>
      <c r="R79" s="545">
        <v>0</v>
      </c>
      <c r="S79" s="545">
        <v>0</v>
      </c>
      <c r="T79" s="545">
        <v>0</v>
      </c>
      <c r="U79" s="545">
        <v>0</v>
      </c>
      <c r="V79" s="546">
        <v>0</v>
      </c>
      <c r="W79" s="545">
        <v>0</v>
      </c>
      <c r="X79" s="546"/>
      <c r="Y79" s="545">
        <v>0</v>
      </c>
      <c r="Z79" s="545">
        <v>400050</v>
      </c>
      <c r="AA79" s="545">
        <v>900000</v>
      </c>
      <c r="AB79" s="545">
        <v>400050</v>
      </c>
      <c r="AC79" s="545">
        <v>0</v>
      </c>
      <c r="AD79" s="545">
        <v>400050</v>
      </c>
      <c r="AE79" s="545">
        <v>0</v>
      </c>
      <c r="AF79" s="545"/>
      <c r="AG79" s="545">
        <v>499950</v>
      </c>
      <c r="AH79" s="545">
        <v>62865000</v>
      </c>
      <c r="AI79" s="545">
        <v>60602359</v>
      </c>
      <c r="AJ79" s="545">
        <v>63365438</v>
      </c>
      <c r="AK79" s="545">
        <v>0</v>
      </c>
      <c r="AL79" s="546">
        <v>63365438</v>
      </c>
      <c r="AM79" s="545">
        <v>0</v>
      </c>
      <c r="AN79" s="546"/>
      <c r="AO79" s="545">
        <v>-2262641</v>
      </c>
      <c r="AP79" s="545">
        <v>0</v>
      </c>
      <c r="AQ79" s="545">
        <v>0</v>
      </c>
      <c r="AR79" s="545">
        <v>30000</v>
      </c>
      <c r="AS79" s="545">
        <v>0</v>
      </c>
      <c r="AT79" s="545">
        <v>30000</v>
      </c>
      <c r="AU79" s="545">
        <v>0</v>
      </c>
      <c r="AV79" s="545"/>
      <c r="AW79" s="545">
        <v>0</v>
      </c>
      <c r="AX79" s="545">
        <v>0</v>
      </c>
      <c r="AY79" s="545">
        <v>0</v>
      </c>
      <c r="AZ79" s="545">
        <v>433620</v>
      </c>
      <c r="BA79" s="545">
        <v>0</v>
      </c>
      <c r="BB79" s="546">
        <v>433620</v>
      </c>
      <c r="BC79" s="545">
        <v>0</v>
      </c>
      <c r="BD79" s="546"/>
      <c r="BE79" s="545">
        <v>0</v>
      </c>
      <c r="BF79" s="545">
        <v>0</v>
      </c>
      <c r="BG79" s="545">
        <v>0</v>
      </c>
      <c r="BH79" s="545">
        <v>0</v>
      </c>
      <c r="BI79" s="545">
        <v>0</v>
      </c>
      <c r="BJ79" s="545">
        <v>0</v>
      </c>
      <c r="BK79" s="545">
        <v>0</v>
      </c>
      <c r="BL79" s="545"/>
      <c r="BM79" s="545">
        <v>0</v>
      </c>
      <c r="BN79" s="545">
        <v>0</v>
      </c>
      <c r="BO79" s="545">
        <v>0</v>
      </c>
      <c r="BP79" s="545">
        <v>0</v>
      </c>
      <c r="BQ79" s="545">
        <v>0</v>
      </c>
      <c r="BR79" s="546">
        <v>0</v>
      </c>
      <c r="BS79" s="545">
        <v>0</v>
      </c>
      <c r="BT79" s="546"/>
      <c r="BU79" s="545">
        <v>0</v>
      </c>
      <c r="BV79" s="545">
        <v>37189410</v>
      </c>
      <c r="BW79" s="545">
        <v>34562752</v>
      </c>
      <c r="BX79" s="545">
        <v>37189410</v>
      </c>
      <c r="BY79" s="545">
        <v>0</v>
      </c>
      <c r="BZ79" s="545">
        <v>37189410</v>
      </c>
      <c r="CA79" s="545">
        <v>0</v>
      </c>
      <c r="CB79" s="545"/>
      <c r="CC79" s="545">
        <v>-2626658</v>
      </c>
      <c r="CD79" s="545">
        <v>7337700</v>
      </c>
      <c r="CE79" s="545">
        <v>7049237</v>
      </c>
      <c r="CF79" s="545">
        <v>7337700</v>
      </c>
      <c r="CG79" s="545">
        <v>0</v>
      </c>
      <c r="CH79" s="546">
        <v>7337700</v>
      </c>
      <c r="CI79" s="545">
        <v>0</v>
      </c>
      <c r="CJ79" s="546"/>
      <c r="CK79" s="545">
        <v>-288463</v>
      </c>
      <c r="CL79" s="545">
        <v>2915920</v>
      </c>
      <c r="CM79" s="545">
        <v>2669085</v>
      </c>
      <c r="CN79" s="545">
        <v>2915920</v>
      </c>
      <c r="CO79" s="545">
        <v>0</v>
      </c>
      <c r="CP79" s="545">
        <v>2915920</v>
      </c>
      <c r="CQ79" s="545">
        <v>0</v>
      </c>
      <c r="CR79" s="545"/>
      <c r="CS79" s="545">
        <v>-246835</v>
      </c>
      <c r="CT79" s="545">
        <v>12444000</v>
      </c>
      <c r="CU79" s="545">
        <v>13603000</v>
      </c>
      <c r="CV79" s="545">
        <v>13071395</v>
      </c>
      <c r="CW79" s="545">
        <v>0</v>
      </c>
      <c r="CX79" s="546">
        <v>13071395</v>
      </c>
      <c r="CY79" s="545">
        <v>0</v>
      </c>
      <c r="CZ79" s="546"/>
      <c r="DA79" s="545">
        <v>1159000</v>
      </c>
      <c r="DB79" s="545">
        <v>0</v>
      </c>
      <c r="DC79" s="545">
        <v>0</v>
      </c>
      <c r="DD79" s="545">
        <v>0</v>
      </c>
      <c r="DE79" s="545">
        <v>0</v>
      </c>
      <c r="DF79" s="545">
        <v>0</v>
      </c>
      <c r="DG79" s="545">
        <v>0</v>
      </c>
      <c r="DH79" s="545"/>
      <c r="DI79" s="545">
        <v>0</v>
      </c>
      <c r="DJ79" s="545">
        <v>0</v>
      </c>
      <c r="DK79" s="545">
        <v>0</v>
      </c>
      <c r="DL79" s="545">
        <v>60000</v>
      </c>
      <c r="DM79" s="545">
        <v>0</v>
      </c>
      <c r="DN79" s="546">
        <v>60000</v>
      </c>
      <c r="DO79" s="545">
        <v>0</v>
      </c>
      <c r="DP79" s="546"/>
      <c r="DQ79" s="545">
        <v>0</v>
      </c>
      <c r="DR79" s="545">
        <v>0</v>
      </c>
      <c r="DS79" s="545">
        <v>0</v>
      </c>
      <c r="DT79" s="545">
        <v>0</v>
      </c>
      <c r="DU79" s="545">
        <v>0</v>
      </c>
      <c r="DV79" s="545">
        <v>0</v>
      </c>
      <c r="DW79" s="545">
        <v>0</v>
      </c>
      <c r="DX79" s="545"/>
      <c r="DY79" s="545">
        <v>0</v>
      </c>
      <c r="DZ79" s="545">
        <v>0</v>
      </c>
      <c r="EA79" s="545">
        <v>300000</v>
      </c>
      <c r="EB79" s="545">
        <v>125200</v>
      </c>
      <c r="EC79" s="545">
        <v>0</v>
      </c>
      <c r="ED79" s="546">
        <v>125200</v>
      </c>
      <c r="EE79" s="545">
        <v>0</v>
      </c>
      <c r="EF79" s="546"/>
      <c r="EG79" s="545">
        <v>300000</v>
      </c>
      <c r="EH79" s="545">
        <v>0</v>
      </c>
      <c r="EI79" s="545">
        <v>0</v>
      </c>
      <c r="EJ79" s="545">
        <v>0</v>
      </c>
      <c r="EK79" s="545">
        <v>0</v>
      </c>
      <c r="EL79" s="545">
        <v>0</v>
      </c>
      <c r="EM79" s="545">
        <v>0</v>
      </c>
      <c r="EN79" s="545"/>
      <c r="EO79" s="545">
        <v>0</v>
      </c>
      <c r="EP79" s="545">
        <v>0</v>
      </c>
      <c r="EQ79" s="545">
        <v>0</v>
      </c>
      <c r="ER79" s="545">
        <v>0</v>
      </c>
      <c r="ES79" s="545">
        <v>0</v>
      </c>
      <c r="ET79" s="546">
        <v>0</v>
      </c>
      <c r="EU79" s="545">
        <v>0</v>
      </c>
      <c r="EV79" s="546"/>
      <c r="EW79" s="545">
        <v>0</v>
      </c>
      <c r="EX79" s="545">
        <v>0</v>
      </c>
      <c r="EY79" s="545">
        <v>0</v>
      </c>
      <c r="EZ79" s="545">
        <v>0</v>
      </c>
      <c r="FA79" s="545">
        <v>0</v>
      </c>
      <c r="FB79" s="545">
        <v>0</v>
      </c>
      <c r="FC79" s="545">
        <v>0</v>
      </c>
      <c r="FD79" s="545"/>
      <c r="FE79" s="545">
        <v>0</v>
      </c>
      <c r="FF79" s="545">
        <v>166151820</v>
      </c>
      <c r="FG79" s="545">
        <v>163986433</v>
      </c>
      <c r="FH79" s="545">
        <v>168653374</v>
      </c>
      <c r="FI79" s="545">
        <v>0</v>
      </c>
      <c r="FJ79" s="546">
        <v>168653374</v>
      </c>
      <c r="FK79" s="545">
        <v>0</v>
      </c>
      <c r="FL79" s="546"/>
      <c r="FM79" s="545">
        <v>-2165387</v>
      </c>
      <c r="FN79" s="547">
        <v>0</v>
      </c>
      <c r="FO79" s="547">
        <v>0</v>
      </c>
      <c r="FP79" s="547">
        <v>0</v>
      </c>
      <c r="FQ79" s="547">
        <v>0</v>
      </c>
      <c r="FR79" s="545">
        <v>0</v>
      </c>
      <c r="FS79" s="545">
        <v>0</v>
      </c>
      <c r="FT79" s="545"/>
      <c r="FU79" s="545">
        <v>0</v>
      </c>
      <c r="FV79" s="545">
        <v>131104000</v>
      </c>
      <c r="FW79" s="545">
        <v>95774519</v>
      </c>
      <c r="FX79" s="545">
        <v>147757127</v>
      </c>
      <c r="FY79" s="545">
        <v>0</v>
      </c>
      <c r="FZ79" s="546">
        <v>147757127</v>
      </c>
      <c r="GA79" s="545">
        <v>0</v>
      </c>
      <c r="GB79" s="546"/>
      <c r="GC79" s="545">
        <v>-35329481</v>
      </c>
      <c r="GD79" s="545">
        <v>2449419000</v>
      </c>
      <c r="GE79" s="545">
        <v>2887932796</v>
      </c>
      <c r="GF79" s="545">
        <v>2292419000</v>
      </c>
      <c r="GG79" s="545">
        <v>0</v>
      </c>
      <c r="GH79" s="545">
        <v>2292419000</v>
      </c>
      <c r="GI79" s="545">
        <v>0</v>
      </c>
      <c r="GJ79" s="545"/>
      <c r="GK79" s="545">
        <v>438513796</v>
      </c>
      <c r="GL79" s="545">
        <v>0</v>
      </c>
      <c r="GM79" s="545">
        <v>0</v>
      </c>
      <c r="GN79" s="545">
        <v>2577934</v>
      </c>
      <c r="GO79" s="545">
        <v>0</v>
      </c>
      <c r="GP79" s="546">
        <v>2577934</v>
      </c>
      <c r="GQ79" s="545">
        <v>0</v>
      </c>
      <c r="GR79" s="546"/>
      <c r="GS79" s="545">
        <v>0</v>
      </c>
      <c r="GT79" s="545">
        <v>2746674820</v>
      </c>
      <c r="GU79" s="545">
        <v>3147693748</v>
      </c>
      <c r="GV79" s="545">
        <v>2611407435</v>
      </c>
      <c r="GW79" s="545">
        <v>0</v>
      </c>
      <c r="GX79" s="545">
        <v>2611407435</v>
      </c>
      <c r="GY79" s="545">
        <v>0</v>
      </c>
      <c r="GZ79" s="545"/>
      <c r="HA79" s="545">
        <v>401018928</v>
      </c>
      <c r="HB79" s="548"/>
      <c r="HC79" s="548"/>
    </row>
    <row r="80" spans="1:211" ht="13.5" customHeight="1" x14ac:dyDescent="0.25">
      <c r="A80" s="36" t="s">
        <v>343</v>
      </c>
      <c r="B80" s="551"/>
      <c r="C80" s="551"/>
      <c r="D80" s="551"/>
      <c r="E80" s="550"/>
      <c r="F80" s="551"/>
      <c r="G80" s="551"/>
      <c r="H80" s="551"/>
      <c r="I80" s="551"/>
      <c r="J80" s="551"/>
      <c r="K80" s="551"/>
      <c r="L80" s="551"/>
      <c r="M80" s="550"/>
      <c r="N80" s="551"/>
      <c r="O80" s="551"/>
      <c r="P80" s="551"/>
      <c r="Q80" s="551"/>
      <c r="R80" s="551"/>
      <c r="S80" s="551"/>
      <c r="T80" s="551"/>
      <c r="U80" s="550"/>
      <c r="V80" s="551"/>
      <c r="W80" s="551"/>
      <c r="X80" s="551"/>
      <c r="Y80" s="551"/>
      <c r="Z80" s="551"/>
      <c r="AA80" s="551"/>
      <c r="AB80" s="551"/>
      <c r="AC80" s="550"/>
      <c r="AD80" s="551"/>
      <c r="AE80" s="551"/>
      <c r="AF80" s="551"/>
      <c r="AG80" s="551"/>
      <c r="AH80" s="551"/>
      <c r="AI80" s="551"/>
      <c r="AJ80" s="551"/>
      <c r="AK80" s="550"/>
      <c r="AL80" s="551"/>
      <c r="AM80" s="551"/>
      <c r="AN80" s="551"/>
      <c r="AO80" s="551"/>
      <c r="AP80" s="551"/>
      <c r="AQ80" s="551"/>
      <c r="AR80" s="551"/>
      <c r="AS80" s="550"/>
      <c r="AT80" s="551"/>
      <c r="AU80" s="551"/>
      <c r="AV80" s="551"/>
      <c r="AW80" s="551"/>
      <c r="AX80" s="551"/>
      <c r="AY80" s="551"/>
      <c r="AZ80" s="551"/>
      <c r="BA80" s="550"/>
      <c r="BB80" s="551"/>
      <c r="BC80" s="551"/>
      <c r="BD80" s="551"/>
      <c r="BE80" s="551"/>
      <c r="BF80" s="551"/>
      <c r="BG80" s="551"/>
      <c r="BH80" s="551"/>
      <c r="BI80" s="550"/>
      <c r="BJ80" s="551"/>
      <c r="BK80" s="551"/>
      <c r="BL80" s="551"/>
      <c r="BM80" s="551"/>
      <c r="BN80" s="551"/>
      <c r="BO80" s="551"/>
      <c r="BP80" s="551"/>
      <c r="BQ80" s="550"/>
      <c r="BR80" s="551"/>
      <c r="BS80" s="551"/>
      <c r="BT80" s="551"/>
      <c r="BU80" s="551"/>
      <c r="BV80" s="551"/>
      <c r="BW80" s="551"/>
      <c r="BX80" s="551"/>
      <c r="BY80" s="550"/>
      <c r="BZ80" s="551"/>
      <c r="CA80" s="551"/>
      <c r="CB80" s="551"/>
      <c r="CC80" s="551"/>
      <c r="CD80" s="551"/>
      <c r="CE80" s="551"/>
      <c r="CF80" s="551"/>
      <c r="CG80" s="550"/>
      <c r="CH80" s="551"/>
      <c r="CI80" s="551"/>
      <c r="CJ80" s="551"/>
      <c r="CK80" s="551"/>
      <c r="CL80" s="551"/>
      <c r="CM80" s="551"/>
      <c r="CN80" s="551"/>
      <c r="CO80" s="550"/>
      <c r="CP80" s="551"/>
      <c r="CQ80" s="551"/>
      <c r="CR80" s="551"/>
      <c r="CS80" s="551"/>
      <c r="CT80" s="551"/>
      <c r="CU80" s="551"/>
      <c r="CV80" s="551"/>
      <c r="CW80" s="550"/>
      <c r="CX80" s="551"/>
      <c r="CY80" s="551"/>
      <c r="CZ80" s="551"/>
      <c r="DA80" s="551"/>
      <c r="DB80" s="551"/>
      <c r="DC80" s="551"/>
      <c r="DD80" s="551"/>
      <c r="DE80" s="550"/>
      <c r="DF80" s="551"/>
      <c r="DG80" s="551"/>
      <c r="DH80" s="551"/>
      <c r="DI80" s="551"/>
      <c r="DJ80" s="551"/>
      <c r="DK80" s="551"/>
      <c r="DL80" s="551"/>
      <c r="DM80" s="550"/>
      <c r="DN80" s="551"/>
      <c r="DO80" s="551"/>
      <c r="DP80" s="551"/>
      <c r="DQ80" s="551"/>
      <c r="DR80" s="551"/>
      <c r="DS80" s="551"/>
      <c r="DT80" s="551"/>
      <c r="DU80" s="550"/>
      <c r="DV80" s="551"/>
      <c r="DW80" s="551"/>
      <c r="DX80" s="551"/>
      <c r="DY80" s="551"/>
      <c r="DZ80" s="551"/>
      <c r="EA80" s="551"/>
      <c r="EB80" s="551"/>
      <c r="EC80" s="550"/>
      <c r="ED80" s="551"/>
      <c r="EE80" s="551"/>
      <c r="EF80" s="551"/>
      <c r="EG80" s="551"/>
      <c r="EH80" s="551"/>
      <c r="EI80" s="551"/>
      <c r="EJ80" s="551"/>
      <c r="EK80" s="551"/>
      <c r="EL80" s="551"/>
      <c r="EM80" s="551"/>
      <c r="EN80" s="551"/>
      <c r="EO80" s="551"/>
      <c r="EP80" s="551"/>
      <c r="EQ80" s="551"/>
      <c r="ER80" s="551"/>
      <c r="ES80" s="551"/>
      <c r="ET80" s="551"/>
      <c r="EU80" s="551"/>
      <c r="EV80" s="551"/>
      <c r="EW80" s="551"/>
      <c r="EX80" s="551"/>
      <c r="EY80" s="551"/>
      <c r="EZ80" s="551"/>
      <c r="FA80" s="551"/>
      <c r="FB80" s="551"/>
      <c r="FC80" s="551"/>
      <c r="FD80" s="551"/>
      <c r="FE80" s="551"/>
      <c r="FF80" s="551"/>
      <c r="FG80" s="551"/>
      <c r="FH80" s="551"/>
      <c r="FI80" s="550"/>
      <c r="FJ80" s="551"/>
      <c r="FK80" s="551"/>
      <c r="FL80" s="551"/>
      <c r="FM80" s="551"/>
      <c r="FN80" s="560"/>
      <c r="FO80" s="567"/>
      <c r="FP80" s="567"/>
      <c r="FQ80" s="563"/>
      <c r="FR80" s="587"/>
      <c r="FS80" s="583"/>
      <c r="FT80" s="587"/>
      <c r="FU80" s="587"/>
      <c r="FV80" s="551"/>
      <c r="FW80" s="551"/>
      <c r="FX80" s="551"/>
      <c r="FY80" s="550"/>
      <c r="FZ80" s="551"/>
      <c r="GA80" s="551"/>
      <c r="GB80" s="551"/>
      <c r="GC80" s="551"/>
      <c r="GD80" s="551"/>
      <c r="GE80" s="551"/>
      <c r="GF80" s="551"/>
      <c r="GG80" s="550"/>
      <c r="GH80" s="551"/>
      <c r="GI80" s="551"/>
      <c r="GJ80" s="551"/>
      <c r="GK80" s="551"/>
      <c r="GL80" s="551"/>
      <c r="GM80" s="551"/>
      <c r="GN80" s="551"/>
      <c r="GO80" s="550"/>
      <c r="GP80" s="551"/>
      <c r="GQ80" s="551"/>
      <c r="GR80" s="551"/>
      <c r="GS80" s="551"/>
      <c r="GT80" s="551"/>
      <c r="GU80" s="551"/>
      <c r="GV80" s="558"/>
      <c r="GW80" s="609"/>
      <c r="GX80" s="558"/>
      <c r="GY80" s="551"/>
      <c r="GZ80" s="551"/>
      <c r="HA80" s="551"/>
    </row>
    <row r="81" spans="1:211" ht="1.5" hidden="1" customHeight="1" x14ac:dyDescent="0.25">
      <c r="A81" s="32" t="s">
        <v>430</v>
      </c>
      <c r="B81" s="551">
        <v>0</v>
      </c>
      <c r="C81" s="551">
        <v>0</v>
      </c>
      <c r="D81" s="551">
        <v>0</v>
      </c>
      <c r="E81" s="550"/>
      <c r="F81" s="551">
        <v>0</v>
      </c>
      <c r="G81" s="551"/>
      <c r="H81" s="551"/>
      <c r="I81" s="551"/>
      <c r="J81" s="551">
        <v>0</v>
      </c>
      <c r="K81" s="551">
        <v>0</v>
      </c>
      <c r="L81" s="551">
        <v>0</v>
      </c>
      <c r="M81" s="550"/>
      <c r="N81" s="551">
        <v>0</v>
      </c>
      <c r="O81" s="551"/>
      <c r="P81" s="551"/>
      <c r="Q81" s="551"/>
      <c r="R81" s="551">
        <v>0</v>
      </c>
      <c r="S81" s="551">
        <v>0</v>
      </c>
      <c r="T81" s="551">
        <v>0</v>
      </c>
      <c r="U81" s="550"/>
      <c r="V81" s="551">
        <v>0</v>
      </c>
      <c r="W81" s="551"/>
      <c r="X81" s="551"/>
      <c r="Y81" s="551"/>
      <c r="Z81" s="551"/>
      <c r="AA81" s="551"/>
      <c r="AB81" s="551"/>
      <c r="AC81" s="550"/>
      <c r="AD81" s="551">
        <v>0</v>
      </c>
      <c r="AE81" s="551"/>
      <c r="AF81" s="551"/>
      <c r="AG81" s="551"/>
      <c r="AH81" s="551">
        <v>0</v>
      </c>
      <c r="AI81" s="551">
        <v>0</v>
      </c>
      <c r="AJ81" s="551">
        <v>0</v>
      </c>
      <c r="AK81" s="550"/>
      <c r="AL81" s="551">
        <v>0</v>
      </c>
      <c r="AM81" s="551"/>
      <c r="AN81" s="551"/>
      <c r="AO81" s="551"/>
      <c r="AP81" s="551">
        <v>0</v>
      </c>
      <c r="AQ81" s="551">
        <v>0</v>
      </c>
      <c r="AR81" s="551">
        <v>0</v>
      </c>
      <c r="AS81" s="550"/>
      <c r="AT81" s="551">
        <v>0</v>
      </c>
      <c r="AU81" s="551"/>
      <c r="AV81" s="551"/>
      <c r="AW81" s="551"/>
      <c r="AX81" s="551">
        <v>0</v>
      </c>
      <c r="AY81" s="551">
        <v>0</v>
      </c>
      <c r="AZ81" s="551">
        <v>0</v>
      </c>
      <c r="BA81" s="550"/>
      <c r="BB81" s="551">
        <v>0</v>
      </c>
      <c r="BC81" s="551"/>
      <c r="BD81" s="551"/>
      <c r="BE81" s="551"/>
      <c r="BF81" s="551">
        <v>0</v>
      </c>
      <c r="BG81" s="551">
        <v>0</v>
      </c>
      <c r="BH81" s="551">
        <v>0</v>
      </c>
      <c r="BI81" s="550"/>
      <c r="BJ81" s="551">
        <v>0</v>
      </c>
      <c r="BK81" s="551"/>
      <c r="BL81" s="551"/>
      <c r="BM81" s="551"/>
      <c r="BN81" s="551">
        <v>0</v>
      </c>
      <c r="BO81" s="551">
        <v>0</v>
      </c>
      <c r="BP81" s="551">
        <v>0</v>
      </c>
      <c r="BQ81" s="550"/>
      <c r="BR81" s="551">
        <v>0</v>
      </c>
      <c r="BS81" s="551"/>
      <c r="BT81" s="551"/>
      <c r="BU81" s="551"/>
      <c r="BV81" s="551">
        <v>0</v>
      </c>
      <c r="BW81" s="551">
        <v>0</v>
      </c>
      <c r="BX81" s="551">
        <v>0</v>
      </c>
      <c r="BY81" s="550"/>
      <c r="BZ81" s="551">
        <v>0</v>
      </c>
      <c r="CA81" s="551"/>
      <c r="CB81" s="551"/>
      <c r="CC81" s="551"/>
      <c r="CD81" s="551">
        <v>0</v>
      </c>
      <c r="CE81" s="551">
        <v>0</v>
      </c>
      <c r="CF81" s="551">
        <v>0</v>
      </c>
      <c r="CG81" s="550"/>
      <c r="CH81" s="551">
        <v>0</v>
      </c>
      <c r="CI81" s="551"/>
      <c r="CJ81" s="551"/>
      <c r="CK81" s="551"/>
      <c r="CL81" s="551">
        <v>0</v>
      </c>
      <c r="CM81" s="551"/>
      <c r="CN81" s="551">
        <v>0</v>
      </c>
      <c r="CO81" s="550"/>
      <c r="CP81" s="551">
        <v>0</v>
      </c>
      <c r="CQ81" s="551"/>
      <c r="CR81" s="551"/>
      <c r="CS81" s="551"/>
      <c r="CT81" s="551">
        <v>0</v>
      </c>
      <c r="CU81" s="551">
        <v>0</v>
      </c>
      <c r="CV81" s="551">
        <v>0</v>
      </c>
      <c r="CW81" s="550"/>
      <c r="CX81" s="551">
        <v>0</v>
      </c>
      <c r="CY81" s="551"/>
      <c r="CZ81" s="551"/>
      <c r="DA81" s="551"/>
      <c r="DB81" s="551">
        <v>0</v>
      </c>
      <c r="DC81" s="551">
        <v>0</v>
      </c>
      <c r="DD81" s="551">
        <v>0</v>
      </c>
      <c r="DE81" s="550"/>
      <c r="DF81" s="551">
        <v>0</v>
      </c>
      <c r="DG81" s="551"/>
      <c r="DH81" s="551"/>
      <c r="DI81" s="551"/>
      <c r="DJ81" s="551">
        <v>0</v>
      </c>
      <c r="DK81" s="551">
        <v>0</v>
      </c>
      <c r="DL81" s="551">
        <v>0</v>
      </c>
      <c r="DM81" s="550"/>
      <c r="DN81" s="551">
        <v>0</v>
      </c>
      <c r="DO81" s="551"/>
      <c r="DP81" s="551"/>
      <c r="DQ81" s="551"/>
      <c r="DR81" s="551">
        <v>0</v>
      </c>
      <c r="DS81" s="551">
        <v>0</v>
      </c>
      <c r="DT81" s="551">
        <v>0</v>
      </c>
      <c r="DU81" s="550"/>
      <c r="DV81" s="551">
        <v>0</v>
      </c>
      <c r="DW81" s="551"/>
      <c r="DX81" s="551"/>
      <c r="DY81" s="551"/>
      <c r="DZ81" s="551">
        <v>0</v>
      </c>
      <c r="EA81" s="551">
        <v>0</v>
      </c>
      <c r="EB81" s="551">
        <v>0</v>
      </c>
      <c r="EC81" s="550"/>
      <c r="ED81" s="551">
        <v>0</v>
      </c>
      <c r="EE81" s="551"/>
      <c r="EF81" s="551"/>
      <c r="EG81" s="551"/>
      <c r="EH81" s="551"/>
      <c r="EI81" s="551">
        <v>0</v>
      </c>
      <c r="EJ81" s="551">
        <v>0</v>
      </c>
      <c r="EK81" s="551"/>
      <c r="EL81" s="551">
        <v>0</v>
      </c>
      <c r="EM81" s="551"/>
      <c r="EN81" s="551"/>
      <c r="EO81" s="551"/>
      <c r="EP81" s="551"/>
      <c r="EQ81" s="551">
        <v>0</v>
      </c>
      <c r="ER81" s="551">
        <v>0</v>
      </c>
      <c r="ES81" s="551"/>
      <c r="ET81" s="551">
        <v>0</v>
      </c>
      <c r="EU81" s="551"/>
      <c r="EV81" s="551"/>
      <c r="EW81" s="551"/>
      <c r="EX81" s="551"/>
      <c r="EY81" s="551">
        <v>0</v>
      </c>
      <c r="EZ81" s="551">
        <v>0</v>
      </c>
      <c r="FA81" s="551"/>
      <c r="FB81" s="551">
        <v>0</v>
      </c>
      <c r="FC81" s="551"/>
      <c r="FD81" s="551"/>
      <c r="FE81" s="551"/>
      <c r="FF81" s="551"/>
      <c r="FG81" s="551"/>
      <c r="FH81" s="551"/>
      <c r="FI81" s="550"/>
      <c r="FJ81" s="551">
        <v>0</v>
      </c>
      <c r="FK81" s="551"/>
      <c r="FL81" s="551"/>
      <c r="FM81" s="551"/>
      <c r="FN81" s="560"/>
      <c r="FO81" s="567">
        <v>0</v>
      </c>
      <c r="FP81" s="567">
        <v>0</v>
      </c>
      <c r="FQ81" s="563"/>
      <c r="FR81" s="587">
        <v>0</v>
      </c>
      <c r="FS81" s="536"/>
      <c r="FT81" s="587"/>
      <c r="FU81" s="587"/>
      <c r="FV81" s="551">
        <v>0</v>
      </c>
      <c r="FW81" s="551">
        <v>0</v>
      </c>
      <c r="FX81" s="551">
        <v>0</v>
      </c>
      <c r="FY81" s="550"/>
      <c r="FZ81" s="551">
        <v>0</v>
      </c>
      <c r="GA81" s="551"/>
      <c r="GB81" s="551"/>
      <c r="GC81" s="551"/>
      <c r="GD81" s="551">
        <v>0</v>
      </c>
      <c r="GE81" s="551">
        <v>0</v>
      </c>
      <c r="GF81" s="551">
        <v>0</v>
      </c>
      <c r="GG81" s="550"/>
      <c r="GH81" s="551">
        <v>0</v>
      </c>
      <c r="GI81" s="551"/>
      <c r="GJ81" s="551"/>
      <c r="GK81" s="551"/>
      <c r="GL81" s="551">
        <v>0</v>
      </c>
      <c r="GM81" s="551">
        <v>0</v>
      </c>
      <c r="GN81" s="551">
        <v>0</v>
      </c>
      <c r="GO81" s="550"/>
      <c r="GP81" s="551">
        <v>0</v>
      </c>
      <c r="GQ81" s="551"/>
      <c r="GR81" s="551"/>
      <c r="GS81" s="551"/>
      <c r="GT81" s="551">
        <v>0</v>
      </c>
      <c r="GU81" s="551">
        <v>0</v>
      </c>
      <c r="GV81" s="558">
        <v>0</v>
      </c>
      <c r="GW81" s="609">
        <v>0</v>
      </c>
      <c r="GX81" s="558">
        <v>0</v>
      </c>
      <c r="GY81" s="551">
        <v>0</v>
      </c>
      <c r="GZ81" s="551"/>
      <c r="HA81" s="551"/>
    </row>
    <row r="82" spans="1:211" ht="1.5" hidden="1" customHeight="1" x14ac:dyDescent="0.25">
      <c r="A82" s="32" t="s">
        <v>344</v>
      </c>
      <c r="B82" s="551">
        <v>0</v>
      </c>
      <c r="C82" s="551">
        <v>0</v>
      </c>
      <c r="D82" s="551">
        <v>0</v>
      </c>
      <c r="E82" s="550"/>
      <c r="F82" s="551">
        <v>0</v>
      </c>
      <c r="G82" s="551"/>
      <c r="H82" s="551"/>
      <c r="I82" s="551"/>
      <c r="J82" s="551">
        <v>0</v>
      </c>
      <c r="K82" s="551">
        <v>0</v>
      </c>
      <c r="L82" s="551">
        <v>0</v>
      </c>
      <c r="M82" s="550"/>
      <c r="N82" s="551">
        <v>0</v>
      </c>
      <c r="O82" s="551"/>
      <c r="P82" s="551"/>
      <c r="Q82" s="551"/>
      <c r="R82" s="551">
        <v>0</v>
      </c>
      <c r="S82" s="551">
        <v>0</v>
      </c>
      <c r="T82" s="551">
        <v>0</v>
      </c>
      <c r="U82" s="550"/>
      <c r="V82" s="551">
        <v>0</v>
      </c>
      <c r="W82" s="551"/>
      <c r="X82" s="551"/>
      <c r="Y82" s="551"/>
      <c r="Z82" s="551"/>
      <c r="AA82" s="551"/>
      <c r="AB82" s="551"/>
      <c r="AC82" s="550"/>
      <c r="AD82" s="551">
        <v>0</v>
      </c>
      <c r="AE82" s="551"/>
      <c r="AF82" s="551"/>
      <c r="AG82" s="551"/>
      <c r="AH82" s="551">
        <v>0</v>
      </c>
      <c r="AI82" s="551">
        <v>0</v>
      </c>
      <c r="AJ82" s="551">
        <v>0</v>
      </c>
      <c r="AK82" s="550"/>
      <c r="AL82" s="551">
        <v>0</v>
      </c>
      <c r="AM82" s="551"/>
      <c r="AN82" s="551"/>
      <c r="AO82" s="551"/>
      <c r="AP82" s="551">
        <v>0</v>
      </c>
      <c r="AQ82" s="551">
        <v>0</v>
      </c>
      <c r="AR82" s="551">
        <v>0</v>
      </c>
      <c r="AS82" s="550"/>
      <c r="AT82" s="551">
        <v>0</v>
      </c>
      <c r="AU82" s="551"/>
      <c r="AV82" s="551"/>
      <c r="AW82" s="551"/>
      <c r="AX82" s="551">
        <v>0</v>
      </c>
      <c r="AY82" s="551">
        <v>0</v>
      </c>
      <c r="AZ82" s="551">
        <v>0</v>
      </c>
      <c r="BA82" s="550"/>
      <c r="BB82" s="551">
        <v>0</v>
      </c>
      <c r="BC82" s="551"/>
      <c r="BD82" s="551"/>
      <c r="BE82" s="551"/>
      <c r="BF82" s="551">
        <v>0</v>
      </c>
      <c r="BG82" s="551">
        <v>0</v>
      </c>
      <c r="BH82" s="551">
        <v>0</v>
      </c>
      <c r="BI82" s="550"/>
      <c r="BJ82" s="551">
        <v>0</v>
      </c>
      <c r="BK82" s="551"/>
      <c r="BL82" s="551"/>
      <c r="BM82" s="551"/>
      <c r="BN82" s="551">
        <v>0</v>
      </c>
      <c r="BO82" s="551">
        <v>0</v>
      </c>
      <c r="BP82" s="551">
        <v>0</v>
      </c>
      <c r="BQ82" s="550"/>
      <c r="BR82" s="551">
        <v>0</v>
      </c>
      <c r="BS82" s="551"/>
      <c r="BT82" s="551"/>
      <c r="BU82" s="551"/>
      <c r="BV82" s="551">
        <v>0</v>
      </c>
      <c r="BW82" s="551">
        <v>0</v>
      </c>
      <c r="BX82" s="551">
        <v>0</v>
      </c>
      <c r="BY82" s="550"/>
      <c r="BZ82" s="551">
        <v>0</v>
      </c>
      <c r="CA82" s="551"/>
      <c r="CB82" s="551"/>
      <c r="CC82" s="551"/>
      <c r="CD82" s="551">
        <v>0</v>
      </c>
      <c r="CE82" s="551">
        <v>0</v>
      </c>
      <c r="CF82" s="551">
        <v>0</v>
      </c>
      <c r="CG82" s="550"/>
      <c r="CH82" s="551">
        <v>0</v>
      </c>
      <c r="CI82" s="551"/>
      <c r="CJ82" s="551"/>
      <c r="CK82" s="551"/>
      <c r="CL82" s="551">
        <v>0</v>
      </c>
      <c r="CM82" s="551"/>
      <c r="CN82" s="551">
        <v>0</v>
      </c>
      <c r="CO82" s="550"/>
      <c r="CP82" s="551">
        <v>0</v>
      </c>
      <c r="CQ82" s="551"/>
      <c r="CR82" s="551"/>
      <c r="CS82" s="551"/>
      <c r="CT82" s="551">
        <v>0</v>
      </c>
      <c r="CU82" s="551">
        <v>0</v>
      </c>
      <c r="CV82" s="551">
        <v>0</v>
      </c>
      <c r="CW82" s="550"/>
      <c r="CX82" s="551">
        <v>0</v>
      </c>
      <c r="CY82" s="551"/>
      <c r="CZ82" s="551"/>
      <c r="DA82" s="551"/>
      <c r="DB82" s="551">
        <v>0</v>
      </c>
      <c r="DC82" s="551">
        <v>0</v>
      </c>
      <c r="DD82" s="551">
        <v>0</v>
      </c>
      <c r="DE82" s="550"/>
      <c r="DF82" s="551">
        <v>0</v>
      </c>
      <c r="DG82" s="551"/>
      <c r="DH82" s="551"/>
      <c r="DI82" s="551"/>
      <c r="DJ82" s="551">
        <v>0</v>
      </c>
      <c r="DK82" s="551">
        <v>0</v>
      </c>
      <c r="DL82" s="551">
        <v>0</v>
      </c>
      <c r="DM82" s="550"/>
      <c r="DN82" s="551">
        <v>0</v>
      </c>
      <c r="DO82" s="551"/>
      <c r="DP82" s="551"/>
      <c r="DQ82" s="551"/>
      <c r="DR82" s="551">
        <v>0</v>
      </c>
      <c r="DS82" s="551">
        <v>0</v>
      </c>
      <c r="DT82" s="551">
        <v>0</v>
      </c>
      <c r="DU82" s="550"/>
      <c r="DV82" s="551">
        <v>0</v>
      </c>
      <c r="DW82" s="551"/>
      <c r="DX82" s="551"/>
      <c r="DY82" s="551"/>
      <c r="DZ82" s="551">
        <v>0</v>
      </c>
      <c r="EA82" s="551">
        <v>0</v>
      </c>
      <c r="EB82" s="551">
        <v>0</v>
      </c>
      <c r="EC82" s="550"/>
      <c r="ED82" s="551">
        <v>0</v>
      </c>
      <c r="EE82" s="551"/>
      <c r="EF82" s="551"/>
      <c r="EG82" s="551"/>
      <c r="EH82" s="551"/>
      <c r="EI82" s="551">
        <v>0</v>
      </c>
      <c r="EJ82" s="551">
        <v>0</v>
      </c>
      <c r="EK82" s="551"/>
      <c r="EL82" s="551">
        <v>0</v>
      </c>
      <c r="EM82" s="551"/>
      <c r="EN82" s="551"/>
      <c r="EO82" s="551"/>
      <c r="EP82" s="551"/>
      <c r="EQ82" s="551">
        <v>0</v>
      </c>
      <c r="ER82" s="551">
        <v>0</v>
      </c>
      <c r="ES82" s="551"/>
      <c r="ET82" s="551">
        <v>0</v>
      </c>
      <c r="EU82" s="551"/>
      <c r="EV82" s="551"/>
      <c r="EW82" s="551"/>
      <c r="EX82" s="551"/>
      <c r="EY82" s="551">
        <v>0</v>
      </c>
      <c r="EZ82" s="551">
        <v>0</v>
      </c>
      <c r="FA82" s="551"/>
      <c r="FB82" s="551">
        <v>0</v>
      </c>
      <c r="FC82" s="551"/>
      <c r="FD82" s="551"/>
      <c r="FE82" s="551"/>
      <c r="FF82" s="551"/>
      <c r="FG82" s="551"/>
      <c r="FH82" s="551"/>
      <c r="FI82" s="550"/>
      <c r="FJ82" s="551">
        <v>0</v>
      </c>
      <c r="FK82" s="551"/>
      <c r="FL82" s="551"/>
      <c r="FM82" s="551"/>
      <c r="FN82" s="560"/>
      <c r="FO82" s="567">
        <v>0</v>
      </c>
      <c r="FP82" s="567">
        <v>0</v>
      </c>
      <c r="FQ82" s="563"/>
      <c r="FR82" s="587">
        <v>0</v>
      </c>
      <c r="FS82" s="536"/>
      <c r="FT82" s="587"/>
      <c r="FU82" s="587"/>
      <c r="FV82" s="551">
        <v>0</v>
      </c>
      <c r="FW82" s="551">
        <v>0</v>
      </c>
      <c r="FX82" s="551">
        <v>0</v>
      </c>
      <c r="FY82" s="550"/>
      <c r="FZ82" s="551">
        <v>0</v>
      </c>
      <c r="GA82" s="551"/>
      <c r="GB82" s="551"/>
      <c r="GC82" s="551"/>
      <c r="GD82" s="551">
        <v>0</v>
      </c>
      <c r="GE82" s="551">
        <v>0</v>
      </c>
      <c r="GF82" s="551">
        <v>0</v>
      </c>
      <c r="GG82" s="550"/>
      <c r="GH82" s="551">
        <v>0</v>
      </c>
      <c r="GI82" s="551"/>
      <c r="GJ82" s="551"/>
      <c r="GK82" s="551"/>
      <c r="GL82" s="551">
        <v>0</v>
      </c>
      <c r="GM82" s="551">
        <v>0</v>
      </c>
      <c r="GN82" s="551">
        <v>0</v>
      </c>
      <c r="GO82" s="550"/>
      <c r="GP82" s="551">
        <v>0</v>
      </c>
      <c r="GQ82" s="551"/>
      <c r="GR82" s="551"/>
      <c r="GS82" s="551"/>
      <c r="GT82" s="551">
        <v>0</v>
      </c>
      <c r="GU82" s="551">
        <v>0</v>
      </c>
      <c r="GV82" s="558">
        <v>0</v>
      </c>
      <c r="GW82" s="609">
        <v>0</v>
      </c>
      <c r="GX82" s="558">
        <v>0</v>
      </c>
      <c r="GY82" s="551">
        <v>0</v>
      </c>
      <c r="GZ82" s="551"/>
      <c r="HA82" s="551"/>
    </row>
    <row r="83" spans="1:211" ht="1.5" hidden="1" customHeight="1" x14ac:dyDescent="0.25">
      <c r="A83" s="32" t="s">
        <v>345</v>
      </c>
      <c r="B83" s="551">
        <v>0</v>
      </c>
      <c r="C83" s="551">
        <v>0</v>
      </c>
      <c r="D83" s="551">
        <v>0</v>
      </c>
      <c r="E83" s="550"/>
      <c r="F83" s="551">
        <v>0</v>
      </c>
      <c r="G83" s="551"/>
      <c r="H83" s="551"/>
      <c r="I83" s="551"/>
      <c r="J83" s="551">
        <v>0</v>
      </c>
      <c r="K83" s="551">
        <v>0</v>
      </c>
      <c r="L83" s="551">
        <v>0</v>
      </c>
      <c r="M83" s="550"/>
      <c r="N83" s="551">
        <v>0</v>
      </c>
      <c r="O83" s="551"/>
      <c r="P83" s="551"/>
      <c r="Q83" s="551"/>
      <c r="R83" s="551">
        <v>0</v>
      </c>
      <c r="S83" s="551">
        <v>0</v>
      </c>
      <c r="T83" s="551">
        <v>0</v>
      </c>
      <c r="U83" s="550"/>
      <c r="V83" s="551">
        <v>0</v>
      </c>
      <c r="W83" s="551"/>
      <c r="X83" s="551"/>
      <c r="Y83" s="551"/>
      <c r="Z83" s="551"/>
      <c r="AA83" s="551"/>
      <c r="AB83" s="551"/>
      <c r="AC83" s="550"/>
      <c r="AD83" s="551">
        <v>0</v>
      </c>
      <c r="AE83" s="551"/>
      <c r="AF83" s="551"/>
      <c r="AG83" s="551"/>
      <c r="AH83" s="551">
        <v>0</v>
      </c>
      <c r="AI83" s="551">
        <v>0</v>
      </c>
      <c r="AJ83" s="551">
        <v>0</v>
      </c>
      <c r="AK83" s="550"/>
      <c r="AL83" s="551">
        <v>0</v>
      </c>
      <c r="AM83" s="551"/>
      <c r="AN83" s="551"/>
      <c r="AO83" s="551"/>
      <c r="AP83" s="551">
        <v>0</v>
      </c>
      <c r="AQ83" s="551">
        <v>0</v>
      </c>
      <c r="AR83" s="551">
        <v>0</v>
      </c>
      <c r="AS83" s="550"/>
      <c r="AT83" s="551">
        <v>0</v>
      </c>
      <c r="AU83" s="551"/>
      <c r="AV83" s="551"/>
      <c r="AW83" s="551"/>
      <c r="AX83" s="551">
        <v>0</v>
      </c>
      <c r="AY83" s="551">
        <v>0</v>
      </c>
      <c r="AZ83" s="551">
        <v>0</v>
      </c>
      <c r="BA83" s="550"/>
      <c r="BB83" s="551">
        <v>0</v>
      </c>
      <c r="BC83" s="551"/>
      <c r="BD83" s="551"/>
      <c r="BE83" s="551"/>
      <c r="BF83" s="551">
        <v>0</v>
      </c>
      <c r="BG83" s="551">
        <v>0</v>
      </c>
      <c r="BH83" s="551">
        <v>0</v>
      </c>
      <c r="BI83" s="550"/>
      <c r="BJ83" s="551">
        <v>0</v>
      </c>
      <c r="BK83" s="551"/>
      <c r="BL83" s="551"/>
      <c r="BM83" s="551"/>
      <c r="BN83" s="551">
        <v>0</v>
      </c>
      <c r="BO83" s="551">
        <v>0</v>
      </c>
      <c r="BP83" s="551">
        <v>0</v>
      </c>
      <c r="BQ83" s="550"/>
      <c r="BR83" s="551">
        <v>0</v>
      </c>
      <c r="BS83" s="551"/>
      <c r="BT83" s="551"/>
      <c r="BU83" s="551"/>
      <c r="BV83" s="551">
        <v>0</v>
      </c>
      <c r="BW83" s="551">
        <v>0</v>
      </c>
      <c r="BX83" s="551">
        <v>0</v>
      </c>
      <c r="BY83" s="550"/>
      <c r="BZ83" s="551">
        <v>0</v>
      </c>
      <c r="CA83" s="551"/>
      <c r="CB83" s="551"/>
      <c r="CC83" s="551"/>
      <c r="CD83" s="551">
        <v>0</v>
      </c>
      <c r="CE83" s="551">
        <v>0</v>
      </c>
      <c r="CF83" s="551">
        <v>0</v>
      </c>
      <c r="CG83" s="550"/>
      <c r="CH83" s="551">
        <v>0</v>
      </c>
      <c r="CI83" s="551"/>
      <c r="CJ83" s="551"/>
      <c r="CK83" s="551"/>
      <c r="CL83" s="551">
        <v>0</v>
      </c>
      <c r="CM83" s="551"/>
      <c r="CN83" s="551">
        <v>0</v>
      </c>
      <c r="CO83" s="550"/>
      <c r="CP83" s="551">
        <v>0</v>
      </c>
      <c r="CQ83" s="551"/>
      <c r="CR83" s="551"/>
      <c r="CS83" s="551"/>
      <c r="CT83" s="551">
        <v>0</v>
      </c>
      <c r="CU83" s="551">
        <v>0</v>
      </c>
      <c r="CV83" s="551">
        <v>0</v>
      </c>
      <c r="CW83" s="550"/>
      <c r="CX83" s="551">
        <v>0</v>
      </c>
      <c r="CY83" s="551"/>
      <c r="CZ83" s="551"/>
      <c r="DA83" s="551"/>
      <c r="DB83" s="551">
        <v>0</v>
      </c>
      <c r="DC83" s="551">
        <v>0</v>
      </c>
      <c r="DD83" s="551">
        <v>0</v>
      </c>
      <c r="DE83" s="550"/>
      <c r="DF83" s="551">
        <v>0</v>
      </c>
      <c r="DG83" s="551"/>
      <c r="DH83" s="551"/>
      <c r="DI83" s="551"/>
      <c r="DJ83" s="551">
        <v>0</v>
      </c>
      <c r="DK83" s="551">
        <v>0</v>
      </c>
      <c r="DL83" s="551">
        <v>0</v>
      </c>
      <c r="DM83" s="550"/>
      <c r="DN83" s="551">
        <v>0</v>
      </c>
      <c r="DO83" s="551"/>
      <c r="DP83" s="551"/>
      <c r="DQ83" s="551"/>
      <c r="DR83" s="551">
        <v>0</v>
      </c>
      <c r="DS83" s="551">
        <v>0</v>
      </c>
      <c r="DT83" s="551">
        <v>0</v>
      </c>
      <c r="DU83" s="550"/>
      <c r="DV83" s="551">
        <v>0</v>
      </c>
      <c r="DW83" s="551"/>
      <c r="DX83" s="551"/>
      <c r="DY83" s="551"/>
      <c r="DZ83" s="551">
        <v>0</v>
      </c>
      <c r="EA83" s="551">
        <v>0</v>
      </c>
      <c r="EB83" s="551">
        <v>0</v>
      </c>
      <c r="EC83" s="550"/>
      <c r="ED83" s="551">
        <v>0</v>
      </c>
      <c r="EE83" s="551"/>
      <c r="EF83" s="551"/>
      <c r="EG83" s="551"/>
      <c r="EH83" s="551"/>
      <c r="EI83" s="551">
        <v>0</v>
      </c>
      <c r="EJ83" s="551">
        <v>0</v>
      </c>
      <c r="EK83" s="551"/>
      <c r="EL83" s="551">
        <v>0</v>
      </c>
      <c r="EM83" s="551"/>
      <c r="EN83" s="551"/>
      <c r="EO83" s="551"/>
      <c r="EP83" s="551"/>
      <c r="EQ83" s="551">
        <v>0</v>
      </c>
      <c r="ER83" s="551">
        <v>0</v>
      </c>
      <c r="ES83" s="551"/>
      <c r="ET83" s="551">
        <v>0</v>
      </c>
      <c r="EU83" s="551"/>
      <c r="EV83" s="551"/>
      <c r="EW83" s="551"/>
      <c r="EX83" s="551"/>
      <c r="EY83" s="551">
        <v>0</v>
      </c>
      <c r="EZ83" s="551">
        <v>0</v>
      </c>
      <c r="FA83" s="551"/>
      <c r="FB83" s="551">
        <v>0</v>
      </c>
      <c r="FC83" s="551"/>
      <c r="FD83" s="551"/>
      <c r="FE83" s="551"/>
      <c r="FF83" s="551"/>
      <c r="FG83" s="551"/>
      <c r="FH83" s="551"/>
      <c r="FI83" s="550"/>
      <c r="FJ83" s="551">
        <v>0</v>
      </c>
      <c r="FK83" s="551"/>
      <c r="FL83" s="551"/>
      <c r="FM83" s="551"/>
      <c r="FN83" s="560"/>
      <c r="FO83" s="567">
        <v>0</v>
      </c>
      <c r="FP83" s="567">
        <v>0</v>
      </c>
      <c r="FQ83" s="563"/>
      <c r="FR83" s="587">
        <v>0</v>
      </c>
      <c r="FS83" s="536"/>
      <c r="FT83" s="587"/>
      <c r="FU83" s="587"/>
      <c r="FV83" s="551">
        <v>0</v>
      </c>
      <c r="FW83" s="551">
        <v>0</v>
      </c>
      <c r="FX83" s="551">
        <v>0</v>
      </c>
      <c r="FY83" s="550"/>
      <c r="FZ83" s="551">
        <v>0</v>
      </c>
      <c r="GA83" s="551"/>
      <c r="GB83" s="551"/>
      <c r="GC83" s="551"/>
      <c r="GD83" s="551">
        <v>0</v>
      </c>
      <c r="GE83" s="551">
        <v>0</v>
      </c>
      <c r="GF83" s="551">
        <v>0</v>
      </c>
      <c r="GG83" s="550"/>
      <c r="GH83" s="551">
        <v>0</v>
      </c>
      <c r="GI83" s="551"/>
      <c r="GJ83" s="551"/>
      <c r="GK83" s="551"/>
      <c r="GL83" s="551">
        <v>0</v>
      </c>
      <c r="GM83" s="551">
        <v>0</v>
      </c>
      <c r="GN83" s="551">
        <v>0</v>
      </c>
      <c r="GO83" s="550"/>
      <c r="GP83" s="551">
        <v>0</v>
      </c>
      <c r="GQ83" s="551"/>
      <c r="GR83" s="551"/>
      <c r="GS83" s="551"/>
      <c r="GT83" s="551">
        <v>0</v>
      </c>
      <c r="GU83" s="551">
        <v>0</v>
      </c>
      <c r="GV83" s="558">
        <v>0</v>
      </c>
      <c r="GW83" s="609">
        <v>0</v>
      </c>
      <c r="GX83" s="558">
        <v>0</v>
      </c>
      <c r="GY83" s="551">
        <v>0</v>
      </c>
      <c r="GZ83" s="551"/>
      <c r="HA83" s="551"/>
    </row>
    <row r="84" spans="1:211" ht="1.5" hidden="1" customHeight="1" x14ac:dyDescent="0.25">
      <c r="A84" s="32" t="s">
        <v>346</v>
      </c>
      <c r="B84" s="551">
        <v>0</v>
      </c>
      <c r="C84" s="551">
        <v>0</v>
      </c>
      <c r="D84" s="551">
        <v>0</v>
      </c>
      <c r="E84" s="550"/>
      <c r="F84" s="551">
        <v>0</v>
      </c>
      <c r="G84" s="551"/>
      <c r="H84" s="551"/>
      <c r="I84" s="551"/>
      <c r="J84" s="551">
        <v>0</v>
      </c>
      <c r="K84" s="551">
        <v>0</v>
      </c>
      <c r="L84" s="551">
        <v>0</v>
      </c>
      <c r="M84" s="550"/>
      <c r="N84" s="551">
        <v>0</v>
      </c>
      <c r="O84" s="551"/>
      <c r="P84" s="551"/>
      <c r="Q84" s="551"/>
      <c r="R84" s="551">
        <v>0</v>
      </c>
      <c r="S84" s="551">
        <v>0</v>
      </c>
      <c r="T84" s="551">
        <v>0</v>
      </c>
      <c r="U84" s="550"/>
      <c r="V84" s="551">
        <v>0</v>
      </c>
      <c r="W84" s="551"/>
      <c r="X84" s="551"/>
      <c r="Y84" s="551"/>
      <c r="Z84" s="551"/>
      <c r="AA84" s="551"/>
      <c r="AB84" s="551"/>
      <c r="AC84" s="550"/>
      <c r="AD84" s="551">
        <v>0</v>
      </c>
      <c r="AE84" s="551"/>
      <c r="AF84" s="551"/>
      <c r="AG84" s="551"/>
      <c r="AH84" s="551">
        <v>0</v>
      </c>
      <c r="AI84" s="551">
        <v>0</v>
      </c>
      <c r="AJ84" s="551">
        <v>0</v>
      </c>
      <c r="AK84" s="550"/>
      <c r="AL84" s="551">
        <v>0</v>
      </c>
      <c r="AM84" s="551"/>
      <c r="AN84" s="551"/>
      <c r="AO84" s="551"/>
      <c r="AP84" s="551">
        <v>0</v>
      </c>
      <c r="AQ84" s="551">
        <v>0</v>
      </c>
      <c r="AR84" s="551">
        <v>0</v>
      </c>
      <c r="AS84" s="550"/>
      <c r="AT84" s="551">
        <v>0</v>
      </c>
      <c r="AU84" s="551"/>
      <c r="AV84" s="551"/>
      <c r="AW84" s="551"/>
      <c r="AX84" s="551">
        <v>0</v>
      </c>
      <c r="AY84" s="551">
        <v>0</v>
      </c>
      <c r="AZ84" s="551">
        <v>0</v>
      </c>
      <c r="BA84" s="550"/>
      <c r="BB84" s="551">
        <v>0</v>
      </c>
      <c r="BC84" s="551"/>
      <c r="BD84" s="551"/>
      <c r="BE84" s="551"/>
      <c r="BF84" s="551">
        <v>0</v>
      </c>
      <c r="BG84" s="551">
        <v>0</v>
      </c>
      <c r="BH84" s="551">
        <v>0</v>
      </c>
      <c r="BI84" s="550"/>
      <c r="BJ84" s="551">
        <v>0</v>
      </c>
      <c r="BK84" s="551"/>
      <c r="BL84" s="551"/>
      <c r="BM84" s="551"/>
      <c r="BN84" s="551">
        <v>0</v>
      </c>
      <c r="BO84" s="551">
        <v>0</v>
      </c>
      <c r="BP84" s="551">
        <v>0</v>
      </c>
      <c r="BQ84" s="550"/>
      <c r="BR84" s="551">
        <v>0</v>
      </c>
      <c r="BS84" s="551"/>
      <c r="BT84" s="551"/>
      <c r="BU84" s="551"/>
      <c r="BV84" s="551">
        <v>0</v>
      </c>
      <c r="BW84" s="551">
        <v>0</v>
      </c>
      <c r="BX84" s="551">
        <v>0</v>
      </c>
      <c r="BY84" s="550"/>
      <c r="BZ84" s="551">
        <v>0</v>
      </c>
      <c r="CA84" s="551"/>
      <c r="CB84" s="551"/>
      <c r="CC84" s="551"/>
      <c r="CD84" s="551">
        <v>0</v>
      </c>
      <c r="CE84" s="551">
        <v>0</v>
      </c>
      <c r="CF84" s="551">
        <v>0</v>
      </c>
      <c r="CG84" s="550"/>
      <c r="CH84" s="551">
        <v>0</v>
      </c>
      <c r="CI84" s="551"/>
      <c r="CJ84" s="551"/>
      <c r="CK84" s="551"/>
      <c r="CL84" s="551">
        <v>0</v>
      </c>
      <c r="CM84" s="551"/>
      <c r="CN84" s="551">
        <v>0</v>
      </c>
      <c r="CO84" s="550"/>
      <c r="CP84" s="551">
        <v>0</v>
      </c>
      <c r="CQ84" s="551"/>
      <c r="CR84" s="551"/>
      <c r="CS84" s="551"/>
      <c r="CT84" s="551">
        <v>0</v>
      </c>
      <c r="CU84" s="551">
        <v>0</v>
      </c>
      <c r="CV84" s="551">
        <v>0</v>
      </c>
      <c r="CW84" s="550"/>
      <c r="CX84" s="551">
        <v>0</v>
      </c>
      <c r="CY84" s="551"/>
      <c r="CZ84" s="551"/>
      <c r="DA84" s="551"/>
      <c r="DB84" s="551">
        <v>0</v>
      </c>
      <c r="DC84" s="551">
        <v>0</v>
      </c>
      <c r="DD84" s="551">
        <v>0</v>
      </c>
      <c r="DE84" s="550"/>
      <c r="DF84" s="551">
        <v>0</v>
      </c>
      <c r="DG84" s="551"/>
      <c r="DH84" s="551"/>
      <c r="DI84" s="551"/>
      <c r="DJ84" s="551">
        <v>0</v>
      </c>
      <c r="DK84" s="551">
        <v>0</v>
      </c>
      <c r="DL84" s="551">
        <v>0</v>
      </c>
      <c r="DM84" s="550"/>
      <c r="DN84" s="551">
        <v>0</v>
      </c>
      <c r="DO84" s="551"/>
      <c r="DP84" s="551"/>
      <c r="DQ84" s="551"/>
      <c r="DR84" s="551">
        <v>0</v>
      </c>
      <c r="DS84" s="551">
        <v>0</v>
      </c>
      <c r="DT84" s="551">
        <v>0</v>
      </c>
      <c r="DU84" s="550"/>
      <c r="DV84" s="551">
        <v>0</v>
      </c>
      <c r="DW84" s="551"/>
      <c r="DX84" s="551"/>
      <c r="DY84" s="551"/>
      <c r="DZ84" s="551">
        <v>0</v>
      </c>
      <c r="EA84" s="551">
        <v>0</v>
      </c>
      <c r="EB84" s="551">
        <v>0</v>
      </c>
      <c r="EC84" s="550"/>
      <c r="ED84" s="551">
        <v>0</v>
      </c>
      <c r="EE84" s="551"/>
      <c r="EF84" s="551"/>
      <c r="EG84" s="551"/>
      <c r="EH84" s="551"/>
      <c r="EI84" s="551">
        <v>0</v>
      </c>
      <c r="EJ84" s="551">
        <v>0</v>
      </c>
      <c r="EK84" s="551"/>
      <c r="EL84" s="551">
        <v>0</v>
      </c>
      <c r="EM84" s="551"/>
      <c r="EN84" s="551"/>
      <c r="EO84" s="551"/>
      <c r="EP84" s="551"/>
      <c r="EQ84" s="551">
        <v>0</v>
      </c>
      <c r="ER84" s="551">
        <v>0</v>
      </c>
      <c r="ES84" s="551"/>
      <c r="ET84" s="551">
        <v>0</v>
      </c>
      <c r="EU84" s="551"/>
      <c r="EV84" s="551"/>
      <c r="EW84" s="551"/>
      <c r="EX84" s="551"/>
      <c r="EY84" s="551">
        <v>0</v>
      </c>
      <c r="EZ84" s="551">
        <v>0</v>
      </c>
      <c r="FA84" s="551"/>
      <c r="FB84" s="551">
        <v>0</v>
      </c>
      <c r="FC84" s="551"/>
      <c r="FD84" s="551"/>
      <c r="FE84" s="551"/>
      <c r="FF84" s="551"/>
      <c r="FG84" s="551"/>
      <c r="FH84" s="551"/>
      <c r="FI84" s="550"/>
      <c r="FJ84" s="551">
        <v>0</v>
      </c>
      <c r="FK84" s="551"/>
      <c r="FL84" s="551"/>
      <c r="FM84" s="551"/>
      <c r="FN84" s="560"/>
      <c r="FO84" s="567">
        <v>0</v>
      </c>
      <c r="FP84" s="567">
        <v>0</v>
      </c>
      <c r="FQ84" s="563"/>
      <c r="FR84" s="587">
        <v>0</v>
      </c>
      <c r="FS84" s="536"/>
      <c r="FT84" s="587"/>
      <c r="FU84" s="587"/>
      <c r="FV84" s="551">
        <v>0</v>
      </c>
      <c r="FW84" s="551">
        <v>0</v>
      </c>
      <c r="FX84" s="551">
        <v>0</v>
      </c>
      <c r="FY84" s="550"/>
      <c r="FZ84" s="551">
        <v>0</v>
      </c>
      <c r="GA84" s="551"/>
      <c r="GB84" s="551"/>
      <c r="GC84" s="551"/>
      <c r="GD84" s="551">
        <v>0</v>
      </c>
      <c r="GE84" s="551">
        <v>0</v>
      </c>
      <c r="GF84" s="551">
        <v>0</v>
      </c>
      <c r="GG84" s="550"/>
      <c r="GH84" s="551">
        <v>0</v>
      </c>
      <c r="GI84" s="551"/>
      <c r="GJ84" s="551"/>
      <c r="GK84" s="551"/>
      <c r="GL84" s="551">
        <v>0</v>
      </c>
      <c r="GM84" s="551">
        <v>0</v>
      </c>
      <c r="GN84" s="551">
        <v>0</v>
      </c>
      <c r="GO84" s="550"/>
      <c r="GP84" s="551">
        <v>0</v>
      </c>
      <c r="GQ84" s="551"/>
      <c r="GR84" s="551"/>
      <c r="GS84" s="551"/>
      <c r="GT84" s="551">
        <v>0</v>
      </c>
      <c r="GU84" s="551">
        <v>0</v>
      </c>
      <c r="GV84" s="558">
        <v>0</v>
      </c>
      <c r="GW84" s="609">
        <v>0</v>
      </c>
      <c r="GX84" s="558">
        <v>0</v>
      </c>
      <c r="GY84" s="551">
        <v>0</v>
      </c>
      <c r="GZ84" s="551"/>
      <c r="HA84" s="551"/>
    </row>
    <row r="85" spans="1:211" ht="13.5" customHeight="1" x14ac:dyDescent="0.25">
      <c r="A85" s="32" t="s">
        <v>347</v>
      </c>
      <c r="B85" s="551"/>
      <c r="C85" s="551"/>
      <c r="D85" s="551"/>
      <c r="E85" s="550"/>
      <c r="F85" s="551">
        <v>0</v>
      </c>
      <c r="G85" s="551"/>
      <c r="H85" s="551"/>
      <c r="I85" s="551"/>
      <c r="J85" s="551"/>
      <c r="K85" s="551"/>
      <c r="L85" s="551"/>
      <c r="M85" s="550"/>
      <c r="N85" s="551">
        <v>0</v>
      </c>
      <c r="O85" s="551"/>
      <c r="P85" s="551"/>
      <c r="Q85" s="551"/>
      <c r="R85" s="551">
        <v>0</v>
      </c>
      <c r="S85" s="551">
        <v>0</v>
      </c>
      <c r="T85" s="551">
        <v>0</v>
      </c>
      <c r="U85" s="550"/>
      <c r="V85" s="551">
        <v>0</v>
      </c>
      <c r="W85" s="551"/>
      <c r="X85" s="551"/>
      <c r="Y85" s="551"/>
      <c r="Z85" s="551"/>
      <c r="AA85" s="551"/>
      <c r="AB85" s="551"/>
      <c r="AC85" s="550"/>
      <c r="AD85" s="551">
        <v>0</v>
      </c>
      <c r="AE85" s="551"/>
      <c r="AF85" s="551"/>
      <c r="AG85" s="551"/>
      <c r="AH85" s="551"/>
      <c r="AI85" s="551"/>
      <c r="AJ85" s="551"/>
      <c r="AK85" s="550"/>
      <c r="AL85" s="551">
        <v>0</v>
      </c>
      <c r="AM85" s="551"/>
      <c r="AN85" s="551"/>
      <c r="AO85" s="551"/>
      <c r="AP85" s="551"/>
      <c r="AQ85" s="551"/>
      <c r="AR85" s="551"/>
      <c r="AS85" s="550"/>
      <c r="AT85" s="551">
        <v>0</v>
      </c>
      <c r="AU85" s="551"/>
      <c r="AV85" s="551"/>
      <c r="AW85" s="551"/>
      <c r="AX85" s="551"/>
      <c r="AY85" s="551"/>
      <c r="AZ85" s="551"/>
      <c r="BA85" s="550"/>
      <c r="BB85" s="551">
        <v>0</v>
      </c>
      <c r="BC85" s="551"/>
      <c r="BD85" s="551"/>
      <c r="BE85" s="551"/>
      <c r="BF85" s="551"/>
      <c r="BG85" s="551"/>
      <c r="BH85" s="551"/>
      <c r="BI85" s="550"/>
      <c r="BJ85" s="551">
        <v>0</v>
      </c>
      <c r="BK85" s="551"/>
      <c r="BL85" s="551"/>
      <c r="BM85" s="551"/>
      <c r="BN85" s="551">
        <v>0</v>
      </c>
      <c r="BO85" s="551">
        <v>0</v>
      </c>
      <c r="BP85" s="551">
        <v>0</v>
      </c>
      <c r="BQ85" s="550"/>
      <c r="BR85" s="551">
        <v>0</v>
      </c>
      <c r="BS85" s="551"/>
      <c r="BT85" s="551"/>
      <c r="BU85" s="551"/>
      <c r="BV85" s="551"/>
      <c r="BW85" s="551"/>
      <c r="BX85" s="551"/>
      <c r="BY85" s="550"/>
      <c r="BZ85" s="551">
        <v>0</v>
      </c>
      <c r="CA85" s="551"/>
      <c r="CB85" s="551"/>
      <c r="CC85" s="551"/>
      <c r="CD85" s="551"/>
      <c r="CE85" s="551"/>
      <c r="CF85" s="551"/>
      <c r="CG85" s="550"/>
      <c r="CH85" s="551">
        <v>0</v>
      </c>
      <c r="CI85" s="551"/>
      <c r="CJ85" s="551"/>
      <c r="CK85" s="551"/>
      <c r="CL85" s="551"/>
      <c r="CM85" s="551"/>
      <c r="CN85" s="551"/>
      <c r="CO85" s="550"/>
      <c r="CP85" s="551">
        <v>0</v>
      </c>
      <c r="CQ85" s="551"/>
      <c r="CR85" s="551"/>
      <c r="CS85" s="551"/>
      <c r="CT85" s="551"/>
      <c r="CU85" s="551"/>
      <c r="CV85" s="551"/>
      <c r="CW85" s="550"/>
      <c r="CX85" s="551">
        <v>0</v>
      </c>
      <c r="CY85" s="551"/>
      <c r="CZ85" s="551"/>
      <c r="DA85" s="551"/>
      <c r="DB85" s="551">
        <v>0</v>
      </c>
      <c r="DC85" s="551">
        <v>0</v>
      </c>
      <c r="DD85" s="551">
        <v>0</v>
      </c>
      <c r="DE85" s="550"/>
      <c r="DF85" s="551">
        <v>0</v>
      </c>
      <c r="DG85" s="551"/>
      <c r="DH85" s="551"/>
      <c r="DI85" s="551"/>
      <c r="DJ85" s="551"/>
      <c r="DK85" s="551"/>
      <c r="DL85" s="551"/>
      <c r="DM85" s="550"/>
      <c r="DN85" s="551">
        <v>0</v>
      </c>
      <c r="DO85" s="551"/>
      <c r="DP85" s="551"/>
      <c r="DQ85" s="551"/>
      <c r="DR85" s="551"/>
      <c r="DS85" s="551"/>
      <c r="DT85" s="551"/>
      <c r="DU85" s="550"/>
      <c r="DV85" s="551">
        <v>0</v>
      </c>
      <c r="DW85" s="551"/>
      <c r="DX85" s="551"/>
      <c r="DY85" s="551"/>
      <c r="DZ85" s="551"/>
      <c r="EA85" s="551"/>
      <c r="EB85" s="551"/>
      <c r="EC85" s="550"/>
      <c r="ED85" s="551">
        <v>0</v>
      </c>
      <c r="EE85" s="551"/>
      <c r="EF85" s="551"/>
      <c r="EG85" s="551"/>
      <c r="EH85" s="551"/>
      <c r="EI85" s="551">
        <v>0</v>
      </c>
      <c r="EJ85" s="551">
        <v>0</v>
      </c>
      <c r="EK85" s="551"/>
      <c r="EL85" s="551">
        <v>0</v>
      </c>
      <c r="EM85" s="551"/>
      <c r="EN85" s="551"/>
      <c r="EO85" s="551"/>
      <c r="EP85" s="551"/>
      <c r="EQ85" s="551">
        <v>0</v>
      </c>
      <c r="ER85" s="551">
        <v>0</v>
      </c>
      <c r="ES85" s="551"/>
      <c r="ET85" s="551">
        <v>0</v>
      </c>
      <c r="EU85" s="551"/>
      <c r="EV85" s="551"/>
      <c r="EW85" s="551"/>
      <c r="EX85" s="551"/>
      <c r="EY85" s="551">
        <v>0</v>
      </c>
      <c r="EZ85" s="551">
        <v>0</v>
      </c>
      <c r="FA85" s="551"/>
      <c r="FB85" s="551">
        <v>0</v>
      </c>
      <c r="FC85" s="551"/>
      <c r="FD85" s="551"/>
      <c r="FE85" s="551"/>
      <c r="FF85" s="551"/>
      <c r="FG85" s="551"/>
      <c r="FH85" s="551"/>
      <c r="FI85" s="550"/>
      <c r="FJ85" s="551">
        <v>0</v>
      </c>
      <c r="FK85" s="551"/>
      <c r="FL85" s="551"/>
      <c r="FM85" s="551"/>
      <c r="FN85" s="560"/>
      <c r="FO85" s="567">
        <v>0</v>
      </c>
      <c r="FP85" s="567">
        <v>0</v>
      </c>
      <c r="FQ85" s="563"/>
      <c r="FR85" s="587">
        <v>0</v>
      </c>
      <c r="FS85" s="536"/>
      <c r="FT85" s="587"/>
      <c r="FU85" s="587"/>
      <c r="FV85" s="551"/>
      <c r="FW85" s="551"/>
      <c r="FX85" s="551"/>
      <c r="FY85" s="550"/>
      <c r="FZ85" s="551">
        <v>0</v>
      </c>
      <c r="GA85" s="551"/>
      <c r="GB85" s="551"/>
      <c r="GC85" s="551"/>
      <c r="GD85" s="551"/>
      <c r="GE85" s="551"/>
      <c r="GF85" s="551"/>
      <c r="GG85" s="550"/>
      <c r="GH85" s="551">
        <v>0</v>
      </c>
      <c r="GI85" s="551"/>
      <c r="GJ85" s="551"/>
      <c r="GK85" s="551"/>
      <c r="GL85" s="551"/>
      <c r="GM85" s="551"/>
      <c r="GN85" s="551"/>
      <c r="GO85" s="550"/>
      <c r="GP85" s="551">
        <v>0</v>
      </c>
      <c r="GQ85" s="551"/>
      <c r="GR85" s="551"/>
      <c r="GS85" s="551"/>
      <c r="GT85" s="551">
        <v>0</v>
      </c>
      <c r="GU85" s="551">
        <v>0</v>
      </c>
      <c r="GV85" s="558">
        <v>0</v>
      </c>
      <c r="GW85" s="609">
        <v>0</v>
      </c>
      <c r="GX85" s="558">
        <v>0</v>
      </c>
      <c r="GY85" s="551">
        <v>0</v>
      </c>
      <c r="GZ85" s="551"/>
      <c r="HA85" s="551"/>
    </row>
    <row r="86" spans="1:211" ht="1.5" hidden="1" customHeight="1" x14ac:dyDescent="0.25">
      <c r="A86" s="32" t="s">
        <v>348</v>
      </c>
      <c r="B86" s="551"/>
      <c r="C86" s="551"/>
      <c r="D86" s="551"/>
      <c r="E86" s="550"/>
      <c r="F86" s="551">
        <v>0</v>
      </c>
      <c r="G86" s="551"/>
      <c r="H86" s="551"/>
      <c r="I86" s="551"/>
      <c r="J86" s="551">
        <v>0</v>
      </c>
      <c r="K86" s="551">
        <v>0</v>
      </c>
      <c r="L86" s="551">
        <v>0</v>
      </c>
      <c r="M86" s="550"/>
      <c r="N86" s="551">
        <v>0</v>
      </c>
      <c r="O86" s="551"/>
      <c r="P86" s="551"/>
      <c r="Q86" s="551"/>
      <c r="R86" s="551">
        <v>0</v>
      </c>
      <c r="S86" s="551">
        <v>0</v>
      </c>
      <c r="T86" s="551">
        <v>0</v>
      </c>
      <c r="U86" s="550"/>
      <c r="V86" s="551">
        <v>0</v>
      </c>
      <c r="W86" s="551"/>
      <c r="X86" s="551"/>
      <c r="Y86" s="551"/>
      <c r="Z86" s="551"/>
      <c r="AA86" s="551"/>
      <c r="AB86" s="551"/>
      <c r="AC86" s="550"/>
      <c r="AD86" s="551">
        <v>0</v>
      </c>
      <c r="AE86" s="551"/>
      <c r="AF86" s="551"/>
      <c r="AG86" s="551"/>
      <c r="AH86" s="551">
        <v>0</v>
      </c>
      <c r="AI86" s="551">
        <v>0</v>
      </c>
      <c r="AJ86" s="551">
        <v>0</v>
      </c>
      <c r="AK86" s="550"/>
      <c r="AL86" s="551">
        <v>0</v>
      </c>
      <c r="AM86" s="551"/>
      <c r="AN86" s="551"/>
      <c r="AO86" s="551"/>
      <c r="AP86" s="551">
        <v>0</v>
      </c>
      <c r="AQ86" s="551">
        <v>0</v>
      </c>
      <c r="AR86" s="551">
        <v>0</v>
      </c>
      <c r="AS86" s="550"/>
      <c r="AT86" s="551">
        <v>0</v>
      </c>
      <c r="AU86" s="551"/>
      <c r="AV86" s="551"/>
      <c r="AW86" s="551"/>
      <c r="AX86" s="551">
        <v>0</v>
      </c>
      <c r="AY86" s="551">
        <v>0</v>
      </c>
      <c r="AZ86" s="551">
        <v>0</v>
      </c>
      <c r="BA86" s="550"/>
      <c r="BB86" s="551">
        <v>0</v>
      </c>
      <c r="BC86" s="551"/>
      <c r="BD86" s="551"/>
      <c r="BE86" s="551"/>
      <c r="BF86" s="551">
        <v>0</v>
      </c>
      <c r="BG86" s="551">
        <v>0</v>
      </c>
      <c r="BH86" s="551">
        <v>0</v>
      </c>
      <c r="BI86" s="550"/>
      <c r="BJ86" s="551">
        <v>0</v>
      </c>
      <c r="BK86" s="551"/>
      <c r="BL86" s="551"/>
      <c r="BM86" s="551"/>
      <c r="BN86" s="551">
        <v>0</v>
      </c>
      <c r="BO86" s="551">
        <v>0</v>
      </c>
      <c r="BP86" s="551">
        <v>0</v>
      </c>
      <c r="BQ86" s="550"/>
      <c r="BR86" s="551">
        <v>0</v>
      </c>
      <c r="BS86" s="551"/>
      <c r="BT86" s="551"/>
      <c r="BU86" s="551"/>
      <c r="BV86" s="551">
        <v>0</v>
      </c>
      <c r="BW86" s="551">
        <v>0</v>
      </c>
      <c r="BX86" s="551">
        <v>0</v>
      </c>
      <c r="BY86" s="550"/>
      <c r="BZ86" s="551">
        <v>0</v>
      </c>
      <c r="CA86" s="551"/>
      <c r="CB86" s="551"/>
      <c r="CC86" s="551"/>
      <c r="CD86" s="551"/>
      <c r="CE86" s="551"/>
      <c r="CF86" s="551"/>
      <c r="CG86" s="550"/>
      <c r="CH86" s="551">
        <v>0</v>
      </c>
      <c r="CI86" s="551"/>
      <c r="CJ86" s="551"/>
      <c r="CK86" s="551"/>
      <c r="CL86" s="551">
        <v>0</v>
      </c>
      <c r="CM86" s="551"/>
      <c r="CN86" s="551">
        <v>0</v>
      </c>
      <c r="CO86" s="550"/>
      <c r="CP86" s="551">
        <v>0</v>
      </c>
      <c r="CQ86" s="551"/>
      <c r="CR86" s="551"/>
      <c r="CS86" s="551"/>
      <c r="CT86" s="551"/>
      <c r="CU86" s="551"/>
      <c r="CV86" s="551"/>
      <c r="CW86" s="550"/>
      <c r="CX86" s="551">
        <v>0</v>
      </c>
      <c r="CY86" s="551"/>
      <c r="CZ86" s="551"/>
      <c r="DA86" s="551"/>
      <c r="DB86" s="551">
        <v>0</v>
      </c>
      <c r="DC86" s="551">
        <v>0</v>
      </c>
      <c r="DD86" s="551">
        <v>0</v>
      </c>
      <c r="DE86" s="550"/>
      <c r="DF86" s="551">
        <v>0</v>
      </c>
      <c r="DG86" s="551"/>
      <c r="DH86" s="551"/>
      <c r="DI86" s="551"/>
      <c r="DJ86" s="551">
        <v>0</v>
      </c>
      <c r="DK86" s="551">
        <v>0</v>
      </c>
      <c r="DL86" s="551">
        <v>0</v>
      </c>
      <c r="DM86" s="550"/>
      <c r="DN86" s="551">
        <v>0</v>
      </c>
      <c r="DO86" s="551"/>
      <c r="DP86" s="551"/>
      <c r="DQ86" s="551"/>
      <c r="DR86" s="551">
        <v>0</v>
      </c>
      <c r="DS86" s="551">
        <v>0</v>
      </c>
      <c r="DT86" s="551">
        <v>0</v>
      </c>
      <c r="DU86" s="550"/>
      <c r="DV86" s="551">
        <v>0</v>
      </c>
      <c r="DW86" s="551"/>
      <c r="DX86" s="551"/>
      <c r="DY86" s="551"/>
      <c r="DZ86" s="551">
        <v>0</v>
      </c>
      <c r="EA86" s="551"/>
      <c r="EB86" s="551">
        <v>0</v>
      </c>
      <c r="EC86" s="550"/>
      <c r="ED86" s="551">
        <v>0</v>
      </c>
      <c r="EE86" s="551"/>
      <c r="EF86" s="551"/>
      <c r="EG86" s="551"/>
      <c r="EH86" s="551"/>
      <c r="EI86" s="551">
        <v>0</v>
      </c>
      <c r="EJ86" s="551">
        <v>0</v>
      </c>
      <c r="EK86" s="551"/>
      <c r="EL86" s="551">
        <v>0</v>
      </c>
      <c r="EM86" s="551"/>
      <c r="EN86" s="551"/>
      <c r="EO86" s="551"/>
      <c r="EP86" s="551"/>
      <c r="EQ86" s="551">
        <v>0</v>
      </c>
      <c r="ER86" s="551">
        <v>0</v>
      </c>
      <c r="ES86" s="551"/>
      <c r="ET86" s="551">
        <v>0</v>
      </c>
      <c r="EU86" s="551"/>
      <c r="EV86" s="551"/>
      <c r="EW86" s="551"/>
      <c r="EX86" s="551"/>
      <c r="EY86" s="551">
        <v>0</v>
      </c>
      <c r="EZ86" s="551">
        <v>0</v>
      </c>
      <c r="FA86" s="551"/>
      <c r="FB86" s="551">
        <v>0</v>
      </c>
      <c r="FC86" s="551"/>
      <c r="FD86" s="551"/>
      <c r="FE86" s="551"/>
      <c r="FF86" s="551"/>
      <c r="FG86" s="551"/>
      <c r="FH86" s="551"/>
      <c r="FI86" s="550"/>
      <c r="FJ86" s="551">
        <v>0</v>
      </c>
      <c r="FK86" s="551"/>
      <c r="FL86" s="551"/>
      <c r="FM86" s="551"/>
      <c r="FN86" s="560"/>
      <c r="FO86" s="567">
        <v>0</v>
      </c>
      <c r="FP86" s="567">
        <v>0</v>
      </c>
      <c r="FQ86" s="563"/>
      <c r="FR86" s="587">
        <v>0</v>
      </c>
      <c r="FS86" s="536"/>
      <c r="FT86" s="587"/>
      <c r="FU86" s="587"/>
      <c r="FV86" s="551">
        <v>0</v>
      </c>
      <c r="FW86" s="551">
        <v>0</v>
      </c>
      <c r="FX86" s="551">
        <v>0</v>
      </c>
      <c r="FY86" s="550"/>
      <c r="FZ86" s="551">
        <v>0</v>
      </c>
      <c r="GA86" s="551"/>
      <c r="GB86" s="551"/>
      <c r="GC86" s="551"/>
      <c r="GD86" s="551">
        <v>0</v>
      </c>
      <c r="GE86" s="551">
        <v>0</v>
      </c>
      <c r="GF86" s="551">
        <v>0</v>
      </c>
      <c r="GG86" s="550"/>
      <c r="GH86" s="551">
        <v>0</v>
      </c>
      <c r="GI86" s="551"/>
      <c r="GJ86" s="551"/>
      <c r="GK86" s="551"/>
      <c r="GL86" s="551">
        <v>0</v>
      </c>
      <c r="GM86" s="551">
        <v>0</v>
      </c>
      <c r="GN86" s="551">
        <v>0</v>
      </c>
      <c r="GO86" s="550"/>
      <c r="GP86" s="551">
        <v>0</v>
      </c>
      <c r="GQ86" s="551"/>
      <c r="GR86" s="551"/>
      <c r="GS86" s="551"/>
      <c r="GT86" s="551">
        <v>0</v>
      </c>
      <c r="GU86" s="551">
        <v>0</v>
      </c>
      <c r="GV86" s="558">
        <v>0</v>
      </c>
      <c r="GW86" s="609">
        <v>0</v>
      </c>
      <c r="GX86" s="558">
        <v>0</v>
      </c>
      <c r="GY86" s="551">
        <v>0</v>
      </c>
      <c r="GZ86" s="551"/>
      <c r="HA86" s="551"/>
    </row>
    <row r="87" spans="1:211" ht="1.5" hidden="1" customHeight="1" x14ac:dyDescent="0.25">
      <c r="A87" s="36" t="s">
        <v>349</v>
      </c>
      <c r="B87" s="551"/>
      <c r="C87" s="551"/>
      <c r="D87" s="551"/>
      <c r="E87" s="550"/>
      <c r="F87" s="551">
        <v>0</v>
      </c>
      <c r="G87" s="551"/>
      <c r="H87" s="551"/>
      <c r="I87" s="551"/>
      <c r="J87" s="551"/>
      <c r="K87" s="551"/>
      <c r="L87" s="551"/>
      <c r="M87" s="550"/>
      <c r="N87" s="551">
        <v>0</v>
      </c>
      <c r="O87" s="551"/>
      <c r="P87" s="551"/>
      <c r="Q87" s="551"/>
      <c r="R87" s="551"/>
      <c r="S87" s="551"/>
      <c r="T87" s="551"/>
      <c r="U87" s="550"/>
      <c r="V87" s="551">
        <v>0</v>
      </c>
      <c r="W87" s="551"/>
      <c r="X87" s="551"/>
      <c r="Y87" s="551"/>
      <c r="Z87" s="551"/>
      <c r="AA87" s="551"/>
      <c r="AB87" s="551"/>
      <c r="AC87" s="550"/>
      <c r="AD87" s="551">
        <v>0</v>
      </c>
      <c r="AE87" s="551"/>
      <c r="AF87" s="551"/>
      <c r="AG87" s="551"/>
      <c r="AH87" s="551"/>
      <c r="AI87" s="551"/>
      <c r="AJ87" s="551"/>
      <c r="AK87" s="550"/>
      <c r="AL87" s="551">
        <v>0</v>
      </c>
      <c r="AM87" s="551"/>
      <c r="AN87" s="551"/>
      <c r="AO87" s="551"/>
      <c r="AP87" s="551"/>
      <c r="AQ87" s="551"/>
      <c r="AR87" s="551"/>
      <c r="AS87" s="550"/>
      <c r="AT87" s="551">
        <v>0</v>
      </c>
      <c r="AU87" s="551"/>
      <c r="AV87" s="551"/>
      <c r="AW87" s="551"/>
      <c r="AX87" s="551"/>
      <c r="AY87" s="551"/>
      <c r="AZ87" s="551"/>
      <c r="BA87" s="550"/>
      <c r="BB87" s="551">
        <v>0</v>
      </c>
      <c r="BC87" s="551"/>
      <c r="BD87" s="551"/>
      <c r="BE87" s="551"/>
      <c r="BF87" s="551"/>
      <c r="BG87" s="551"/>
      <c r="BH87" s="551"/>
      <c r="BI87" s="550"/>
      <c r="BJ87" s="551">
        <v>0</v>
      </c>
      <c r="BK87" s="551"/>
      <c r="BL87" s="551"/>
      <c r="BM87" s="551"/>
      <c r="BN87" s="551"/>
      <c r="BO87" s="551"/>
      <c r="BP87" s="551"/>
      <c r="BQ87" s="550"/>
      <c r="BR87" s="551">
        <v>0</v>
      </c>
      <c r="BS87" s="551"/>
      <c r="BT87" s="551"/>
      <c r="BU87" s="551"/>
      <c r="BV87" s="551"/>
      <c r="BW87" s="551"/>
      <c r="BX87" s="551"/>
      <c r="BY87" s="550"/>
      <c r="BZ87" s="551">
        <v>0</v>
      </c>
      <c r="CA87" s="551"/>
      <c r="CB87" s="551"/>
      <c r="CC87" s="551"/>
      <c r="CD87" s="551"/>
      <c r="CE87" s="551"/>
      <c r="CF87" s="551"/>
      <c r="CG87" s="550"/>
      <c r="CH87" s="551">
        <v>0</v>
      </c>
      <c r="CI87" s="551"/>
      <c r="CJ87" s="551"/>
      <c r="CK87" s="551"/>
      <c r="CL87" s="551"/>
      <c r="CM87" s="551"/>
      <c r="CN87" s="551"/>
      <c r="CO87" s="550"/>
      <c r="CP87" s="551">
        <v>0</v>
      </c>
      <c r="CQ87" s="551"/>
      <c r="CR87" s="551"/>
      <c r="CS87" s="551"/>
      <c r="CT87" s="551"/>
      <c r="CU87" s="551"/>
      <c r="CV87" s="551"/>
      <c r="CW87" s="550"/>
      <c r="CX87" s="551">
        <v>0</v>
      </c>
      <c r="CY87" s="551"/>
      <c r="CZ87" s="551"/>
      <c r="DA87" s="551"/>
      <c r="DB87" s="551"/>
      <c r="DC87" s="551"/>
      <c r="DD87" s="551"/>
      <c r="DE87" s="550"/>
      <c r="DF87" s="551">
        <v>0</v>
      </c>
      <c r="DG87" s="551"/>
      <c r="DH87" s="551"/>
      <c r="DI87" s="551"/>
      <c r="DJ87" s="551"/>
      <c r="DK87" s="551"/>
      <c r="DL87" s="551"/>
      <c r="DM87" s="550"/>
      <c r="DN87" s="551">
        <v>0</v>
      </c>
      <c r="DO87" s="551"/>
      <c r="DP87" s="551"/>
      <c r="DQ87" s="551"/>
      <c r="DR87" s="551"/>
      <c r="DS87" s="551"/>
      <c r="DT87" s="551"/>
      <c r="DU87" s="550"/>
      <c r="DV87" s="551">
        <v>0</v>
      </c>
      <c r="DW87" s="551"/>
      <c r="DX87" s="551"/>
      <c r="DY87" s="551"/>
      <c r="DZ87" s="551"/>
      <c r="EA87" s="551"/>
      <c r="EB87" s="551"/>
      <c r="EC87" s="550"/>
      <c r="ED87" s="551">
        <v>0</v>
      </c>
      <c r="EE87" s="551"/>
      <c r="EF87" s="551"/>
      <c r="EG87" s="551"/>
      <c r="EH87" s="551"/>
      <c r="EI87" s="551"/>
      <c r="EJ87" s="551"/>
      <c r="EK87" s="551"/>
      <c r="EL87" s="551">
        <v>0</v>
      </c>
      <c r="EM87" s="551"/>
      <c r="EN87" s="551"/>
      <c r="EO87" s="551"/>
      <c r="EP87" s="551"/>
      <c r="EQ87" s="551"/>
      <c r="ER87" s="551"/>
      <c r="ES87" s="551"/>
      <c r="ET87" s="551">
        <v>0</v>
      </c>
      <c r="EU87" s="551"/>
      <c r="EV87" s="551"/>
      <c r="EW87" s="551"/>
      <c r="EX87" s="551"/>
      <c r="EY87" s="551"/>
      <c r="EZ87" s="551"/>
      <c r="FA87" s="551"/>
      <c r="FB87" s="551">
        <v>0</v>
      </c>
      <c r="FC87" s="551"/>
      <c r="FD87" s="551"/>
      <c r="FE87" s="551"/>
      <c r="FF87" s="551"/>
      <c r="FG87" s="551"/>
      <c r="FH87" s="551"/>
      <c r="FI87" s="550"/>
      <c r="FJ87" s="551">
        <v>0</v>
      </c>
      <c r="FK87" s="551"/>
      <c r="FL87" s="551"/>
      <c r="FM87" s="551"/>
      <c r="FN87" s="560"/>
      <c r="FO87" s="562"/>
      <c r="FP87" s="562"/>
      <c r="FQ87" s="563"/>
      <c r="FR87" s="587">
        <v>0</v>
      </c>
      <c r="FS87" s="583"/>
      <c r="FT87" s="587"/>
      <c r="FU87" s="587"/>
      <c r="FV87" s="551"/>
      <c r="FW87" s="551"/>
      <c r="FX87" s="551"/>
      <c r="FY87" s="550"/>
      <c r="FZ87" s="551">
        <v>0</v>
      </c>
      <c r="GA87" s="551"/>
      <c r="GB87" s="551"/>
      <c r="GC87" s="551"/>
      <c r="GD87" s="551"/>
      <c r="GE87" s="551"/>
      <c r="GF87" s="551"/>
      <c r="GG87" s="550"/>
      <c r="GH87" s="551">
        <v>0</v>
      </c>
      <c r="GI87" s="551"/>
      <c r="GJ87" s="551"/>
      <c r="GK87" s="551"/>
      <c r="GL87" s="551"/>
      <c r="GM87" s="551"/>
      <c r="GN87" s="551"/>
      <c r="GO87" s="550"/>
      <c r="GP87" s="551">
        <v>0</v>
      </c>
      <c r="GQ87" s="551"/>
      <c r="GR87" s="551"/>
      <c r="GS87" s="551"/>
      <c r="GT87" s="551">
        <v>0</v>
      </c>
      <c r="GU87" s="551">
        <v>0</v>
      </c>
      <c r="GV87" s="558">
        <v>0</v>
      </c>
      <c r="GW87" s="609">
        <v>0</v>
      </c>
      <c r="GX87" s="558">
        <v>0</v>
      </c>
      <c r="GY87" s="551">
        <v>0</v>
      </c>
      <c r="GZ87" s="551"/>
      <c r="HA87" s="551"/>
    </row>
    <row r="88" spans="1:211" s="66" customFormat="1" ht="13.5" customHeight="1" x14ac:dyDescent="0.25">
      <c r="A88" s="36" t="s">
        <v>350</v>
      </c>
      <c r="B88" s="552"/>
      <c r="C88" s="552"/>
      <c r="D88" s="552">
        <v>176875</v>
      </c>
      <c r="E88" s="550"/>
      <c r="F88" s="552">
        <v>176875</v>
      </c>
      <c r="G88" s="552"/>
      <c r="H88" s="552"/>
      <c r="I88" s="552">
        <v>0</v>
      </c>
      <c r="J88" s="552"/>
      <c r="K88" s="552"/>
      <c r="L88" s="552">
        <v>65515931</v>
      </c>
      <c r="M88" s="550"/>
      <c r="N88" s="552">
        <v>65515931</v>
      </c>
      <c r="O88" s="552"/>
      <c r="P88" s="552"/>
      <c r="Q88" s="552">
        <v>0</v>
      </c>
      <c r="R88" s="552"/>
      <c r="S88" s="552"/>
      <c r="T88" s="552"/>
      <c r="U88" s="550"/>
      <c r="V88" s="552">
        <v>0</v>
      </c>
      <c r="W88" s="552"/>
      <c r="X88" s="552"/>
      <c r="Y88" s="552">
        <v>0</v>
      </c>
      <c r="Z88" s="552"/>
      <c r="AA88" s="552"/>
      <c r="AB88" s="552"/>
      <c r="AC88" s="550"/>
      <c r="AD88" s="552">
        <v>0</v>
      </c>
      <c r="AE88" s="552"/>
      <c r="AF88" s="552"/>
      <c r="AG88" s="552">
        <v>0</v>
      </c>
      <c r="AH88" s="552"/>
      <c r="AI88" s="552"/>
      <c r="AJ88" s="552">
        <v>5853761</v>
      </c>
      <c r="AK88" s="550"/>
      <c r="AL88" s="552">
        <v>5853761</v>
      </c>
      <c r="AM88" s="552"/>
      <c r="AN88" s="552"/>
      <c r="AO88" s="552">
        <v>0</v>
      </c>
      <c r="AP88" s="552"/>
      <c r="AQ88" s="552"/>
      <c r="AR88" s="552">
        <v>52841</v>
      </c>
      <c r="AS88" s="550"/>
      <c r="AT88" s="552">
        <v>52841</v>
      </c>
      <c r="AU88" s="552"/>
      <c r="AV88" s="552"/>
      <c r="AW88" s="552">
        <v>0</v>
      </c>
      <c r="AX88" s="552"/>
      <c r="AY88" s="552"/>
      <c r="AZ88" s="552">
        <v>57910</v>
      </c>
      <c r="BA88" s="550"/>
      <c r="BB88" s="552">
        <v>57910</v>
      </c>
      <c r="BC88" s="552"/>
      <c r="BD88" s="552"/>
      <c r="BE88" s="552">
        <v>0</v>
      </c>
      <c r="BF88" s="552"/>
      <c r="BG88" s="552"/>
      <c r="BH88" s="552">
        <v>59906</v>
      </c>
      <c r="BI88" s="550"/>
      <c r="BJ88" s="552">
        <v>59906</v>
      </c>
      <c r="BK88" s="552"/>
      <c r="BL88" s="552"/>
      <c r="BM88" s="552">
        <v>0</v>
      </c>
      <c r="BN88" s="552"/>
      <c r="BO88" s="552"/>
      <c r="BP88" s="552">
        <v>359584</v>
      </c>
      <c r="BQ88" s="550"/>
      <c r="BR88" s="552">
        <v>359584</v>
      </c>
      <c r="BS88" s="552"/>
      <c r="BT88" s="552"/>
      <c r="BU88" s="552">
        <v>0</v>
      </c>
      <c r="BV88" s="552"/>
      <c r="BW88" s="552"/>
      <c r="BX88" s="552">
        <v>19670</v>
      </c>
      <c r="BY88" s="550"/>
      <c r="BZ88" s="552">
        <v>19670</v>
      </c>
      <c r="CA88" s="552"/>
      <c r="CB88" s="552"/>
      <c r="CC88" s="552">
        <v>0</v>
      </c>
      <c r="CD88" s="552"/>
      <c r="CE88" s="552"/>
      <c r="CF88" s="552"/>
      <c r="CG88" s="550"/>
      <c r="CH88" s="552">
        <v>0</v>
      </c>
      <c r="CI88" s="552"/>
      <c r="CJ88" s="552"/>
      <c r="CK88" s="552">
        <v>0</v>
      </c>
      <c r="CL88" s="552"/>
      <c r="CM88" s="552"/>
      <c r="CN88" s="552">
        <v>20728</v>
      </c>
      <c r="CO88" s="550"/>
      <c r="CP88" s="552">
        <v>20728</v>
      </c>
      <c r="CQ88" s="552"/>
      <c r="CR88" s="552"/>
      <c r="CS88" s="552">
        <v>0</v>
      </c>
      <c r="CT88" s="552"/>
      <c r="CU88" s="552"/>
      <c r="CV88" s="552">
        <v>2675400</v>
      </c>
      <c r="CW88" s="550"/>
      <c r="CX88" s="552">
        <v>2675400</v>
      </c>
      <c r="CY88" s="552"/>
      <c r="CZ88" s="552"/>
      <c r="DA88" s="552">
        <v>0</v>
      </c>
      <c r="DB88" s="552"/>
      <c r="DC88" s="552"/>
      <c r="DD88" s="552"/>
      <c r="DE88" s="550"/>
      <c r="DF88" s="552">
        <v>0</v>
      </c>
      <c r="DG88" s="552"/>
      <c r="DH88" s="552"/>
      <c r="DI88" s="552">
        <v>0</v>
      </c>
      <c r="DJ88" s="552"/>
      <c r="DK88" s="552"/>
      <c r="DL88" s="552">
        <v>24900</v>
      </c>
      <c r="DM88" s="550"/>
      <c r="DN88" s="552">
        <v>24900</v>
      </c>
      <c r="DO88" s="552"/>
      <c r="DP88" s="552"/>
      <c r="DQ88" s="552">
        <v>0</v>
      </c>
      <c r="DR88" s="552"/>
      <c r="DS88" s="552"/>
      <c r="DT88" s="552">
        <v>120290</v>
      </c>
      <c r="DU88" s="550"/>
      <c r="DV88" s="552">
        <v>120290</v>
      </c>
      <c r="DW88" s="552"/>
      <c r="DX88" s="552"/>
      <c r="DY88" s="552">
        <v>0</v>
      </c>
      <c r="DZ88" s="552">
        <v>184880000</v>
      </c>
      <c r="EA88" s="552">
        <v>16471509</v>
      </c>
      <c r="EB88" s="552">
        <v>198801494</v>
      </c>
      <c r="EC88" s="550"/>
      <c r="ED88" s="552">
        <v>198801494</v>
      </c>
      <c r="EE88" s="552"/>
      <c r="EF88" s="552"/>
      <c r="EG88" s="552">
        <v>-168408491</v>
      </c>
      <c r="EH88" s="552"/>
      <c r="EI88" s="552"/>
      <c r="EJ88" s="552"/>
      <c r="EK88" s="552"/>
      <c r="EL88" s="552">
        <v>0</v>
      </c>
      <c r="EM88" s="552"/>
      <c r="EN88" s="552"/>
      <c r="EO88" s="552">
        <v>0</v>
      </c>
      <c r="EP88" s="552"/>
      <c r="EQ88" s="552"/>
      <c r="ER88" s="552"/>
      <c r="ES88" s="552"/>
      <c r="ET88" s="552">
        <v>0</v>
      </c>
      <c r="EU88" s="552"/>
      <c r="EV88" s="552"/>
      <c r="EW88" s="552">
        <v>0</v>
      </c>
      <c r="EX88" s="552"/>
      <c r="EY88" s="552"/>
      <c r="EZ88" s="552"/>
      <c r="FA88" s="552"/>
      <c r="FB88" s="552">
        <v>0</v>
      </c>
      <c r="FC88" s="552"/>
      <c r="FD88" s="552"/>
      <c r="FE88" s="552">
        <v>0</v>
      </c>
      <c r="FF88" s="552">
        <v>184880000</v>
      </c>
      <c r="FG88" s="552">
        <v>16471509</v>
      </c>
      <c r="FH88" s="552">
        <v>273739290</v>
      </c>
      <c r="FI88" s="550">
        <v>0</v>
      </c>
      <c r="FJ88" s="552">
        <v>273739290</v>
      </c>
      <c r="FK88" s="552">
        <v>0</v>
      </c>
      <c r="FL88" s="552"/>
      <c r="FM88" s="552">
        <v>-168408491</v>
      </c>
      <c r="FN88" s="553"/>
      <c r="FO88" s="554"/>
      <c r="FP88" s="554"/>
      <c r="FQ88" s="555"/>
      <c r="FR88" s="556">
        <v>0</v>
      </c>
      <c r="FS88" s="583"/>
      <c r="FT88" s="556"/>
      <c r="FU88" s="552">
        <v>0</v>
      </c>
      <c r="FV88" s="552"/>
      <c r="FW88" s="552"/>
      <c r="FX88" s="552">
        <v>41568544</v>
      </c>
      <c r="FY88" s="550"/>
      <c r="FZ88" s="552">
        <v>41568544</v>
      </c>
      <c r="GA88" s="552"/>
      <c r="GB88" s="552"/>
      <c r="GC88" s="552">
        <v>0</v>
      </c>
      <c r="GD88" s="552"/>
      <c r="GE88" s="552"/>
      <c r="GF88" s="552">
        <v>121238704</v>
      </c>
      <c r="GG88" s="550"/>
      <c r="GH88" s="552">
        <v>121238704</v>
      </c>
      <c r="GI88" s="552"/>
      <c r="GJ88" s="552"/>
      <c r="GK88" s="552">
        <v>0</v>
      </c>
      <c r="GL88" s="552"/>
      <c r="GM88" s="552"/>
      <c r="GN88" s="552">
        <v>56978769</v>
      </c>
      <c r="GO88" s="550"/>
      <c r="GP88" s="552">
        <v>56978769</v>
      </c>
      <c r="GQ88" s="552"/>
      <c r="GR88" s="552"/>
      <c r="GS88" s="552">
        <v>0</v>
      </c>
      <c r="GT88" s="552">
        <v>184880000</v>
      </c>
      <c r="GU88" s="552">
        <v>16471509</v>
      </c>
      <c r="GV88" s="559">
        <v>493525307</v>
      </c>
      <c r="GW88" s="609">
        <v>0</v>
      </c>
      <c r="GX88" s="559">
        <v>493525307</v>
      </c>
      <c r="GY88" s="552">
        <v>0</v>
      </c>
      <c r="GZ88" s="552"/>
      <c r="HA88" s="552">
        <v>-168408491</v>
      </c>
      <c r="HB88" s="534"/>
      <c r="HC88" s="534"/>
    </row>
    <row r="89" spans="1:211" x14ac:dyDescent="0.25">
      <c r="A89" s="36" t="s">
        <v>351</v>
      </c>
      <c r="B89" s="552"/>
      <c r="C89" s="552">
        <v>161940</v>
      </c>
      <c r="D89" s="552">
        <v>0</v>
      </c>
      <c r="E89" s="550"/>
      <c r="F89" s="552">
        <v>0</v>
      </c>
      <c r="G89" s="552"/>
      <c r="H89" s="552"/>
      <c r="I89" s="552">
        <v>161940</v>
      </c>
      <c r="J89" s="552"/>
      <c r="K89" s="552">
        <v>6265283</v>
      </c>
      <c r="L89" s="552">
        <v>0</v>
      </c>
      <c r="M89" s="550"/>
      <c r="N89" s="552">
        <v>0</v>
      </c>
      <c r="O89" s="552"/>
      <c r="P89" s="552"/>
      <c r="Q89" s="552">
        <v>6265283</v>
      </c>
      <c r="R89" s="552"/>
      <c r="S89" s="552">
        <v>193004</v>
      </c>
      <c r="T89" s="552"/>
      <c r="U89" s="550"/>
      <c r="V89" s="552">
        <v>0</v>
      </c>
      <c r="W89" s="552"/>
      <c r="X89" s="552"/>
      <c r="Y89" s="552">
        <v>193004</v>
      </c>
      <c r="Z89" s="552"/>
      <c r="AA89" s="552">
        <v>161939</v>
      </c>
      <c r="AB89" s="552"/>
      <c r="AC89" s="550"/>
      <c r="AD89" s="552">
        <v>0</v>
      </c>
      <c r="AE89" s="552"/>
      <c r="AF89" s="552"/>
      <c r="AG89" s="552">
        <v>161939</v>
      </c>
      <c r="AH89" s="552"/>
      <c r="AI89" s="552">
        <v>121898</v>
      </c>
      <c r="AJ89" s="552"/>
      <c r="AK89" s="550"/>
      <c r="AL89" s="552">
        <v>0</v>
      </c>
      <c r="AM89" s="552"/>
      <c r="AN89" s="552"/>
      <c r="AO89" s="552">
        <v>121898</v>
      </c>
      <c r="AP89" s="552"/>
      <c r="AQ89" s="552">
        <v>101575</v>
      </c>
      <c r="AR89" s="552"/>
      <c r="AS89" s="550"/>
      <c r="AT89" s="552">
        <v>0</v>
      </c>
      <c r="AU89" s="552"/>
      <c r="AV89" s="552"/>
      <c r="AW89" s="552">
        <v>101575</v>
      </c>
      <c r="AX89" s="552"/>
      <c r="AY89" s="552">
        <v>989300</v>
      </c>
      <c r="AZ89" s="552"/>
      <c r="BA89" s="550"/>
      <c r="BB89" s="552">
        <v>0</v>
      </c>
      <c r="BC89" s="552"/>
      <c r="BD89" s="552"/>
      <c r="BE89" s="552">
        <v>989300</v>
      </c>
      <c r="BF89" s="552"/>
      <c r="BG89" s="552">
        <v>161940</v>
      </c>
      <c r="BH89" s="552"/>
      <c r="BI89" s="550"/>
      <c r="BJ89" s="552">
        <v>0</v>
      </c>
      <c r="BK89" s="552"/>
      <c r="BL89" s="552"/>
      <c r="BM89" s="552">
        <v>161940</v>
      </c>
      <c r="BN89" s="552"/>
      <c r="BO89" s="552">
        <v>53980</v>
      </c>
      <c r="BP89" s="552"/>
      <c r="BQ89" s="550"/>
      <c r="BR89" s="552">
        <v>0</v>
      </c>
      <c r="BS89" s="552"/>
      <c r="BT89" s="552"/>
      <c r="BU89" s="552">
        <v>53980</v>
      </c>
      <c r="BV89" s="552"/>
      <c r="BW89" s="552"/>
      <c r="BX89" s="552"/>
      <c r="BY89" s="550"/>
      <c r="BZ89" s="552">
        <v>0</v>
      </c>
      <c r="CA89" s="552"/>
      <c r="CB89" s="552"/>
      <c r="CC89" s="552">
        <v>0</v>
      </c>
      <c r="CD89" s="552"/>
      <c r="CE89" s="552"/>
      <c r="CF89" s="552"/>
      <c r="CG89" s="550"/>
      <c r="CH89" s="552">
        <v>0</v>
      </c>
      <c r="CI89" s="552"/>
      <c r="CJ89" s="552"/>
      <c r="CK89" s="552">
        <v>0</v>
      </c>
      <c r="CL89" s="552">
        <v>8999266</v>
      </c>
      <c r="CM89" s="552"/>
      <c r="CN89" s="552">
        <v>3395340</v>
      </c>
      <c r="CO89" s="550"/>
      <c r="CP89" s="552">
        <v>3395340</v>
      </c>
      <c r="CQ89" s="552"/>
      <c r="CR89" s="552"/>
      <c r="CS89" s="552">
        <v>-8999266</v>
      </c>
      <c r="CT89" s="552"/>
      <c r="CU89" s="552"/>
      <c r="CV89" s="552">
        <v>0</v>
      </c>
      <c r="CW89" s="550"/>
      <c r="CX89" s="552">
        <v>0</v>
      </c>
      <c r="CY89" s="552"/>
      <c r="CZ89" s="552"/>
      <c r="DA89" s="552">
        <v>0</v>
      </c>
      <c r="DB89" s="552"/>
      <c r="DC89" s="552">
        <v>53980</v>
      </c>
      <c r="DD89" s="552"/>
      <c r="DE89" s="550"/>
      <c r="DF89" s="552">
        <v>0</v>
      </c>
      <c r="DG89" s="552"/>
      <c r="DH89" s="552"/>
      <c r="DI89" s="552">
        <v>53980</v>
      </c>
      <c r="DJ89" s="552">
        <v>3543195</v>
      </c>
      <c r="DK89" s="552">
        <v>161940</v>
      </c>
      <c r="DL89" s="552">
        <v>2779606</v>
      </c>
      <c r="DM89" s="550"/>
      <c r="DN89" s="552">
        <v>2779606</v>
      </c>
      <c r="DO89" s="552"/>
      <c r="DP89" s="552"/>
      <c r="DQ89" s="552">
        <v>-3381255</v>
      </c>
      <c r="DR89" s="552"/>
      <c r="DS89" s="552">
        <v>730678</v>
      </c>
      <c r="DT89" s="552"/>
      <c r="DU89" s="550"/>
      <c r="DV89" s="552">
        <v>0</v>
      </c>
      <c r="DW89" s="552"/>
      <c r="DX89" s="552"/>
      <c r="DY89" s="552">
        <v>730678</v>
      </c>
      <c r="DZ89" s="552">
        <v>49999900</v>
      </c>
      <c r="EA89" s="552">
        <v>133350</v>
      </c>
      <c r="EB89" s="552">
        <v>50000000</v>
      </c>
      <c r="EC89" s="550"/>
      <c r="ED89" s="552">
        <v>50000000</v>
      </c>
      <c r="EE89" s="552"/>
      <c r="EF89" s="552"/>
      <c r="EG89" s="552">
        <v>-49866550</v>
      </c>
      <c r="EH89" s="552"/>
      <c r="EI89" s="552"/>
      <c r="EJ89" s="552"/>
      <c r="EK89" s="552"/>
      <c r="EL89" s="552">
        <v>0</v>
      </c>
      <c r="EM89" s="552"/>
      <c r="EN89" s="552"/>
      <c r="EO89" s="552">
        <v>0</v>
      </c>
      <c r="EP89" s="552"/>
      <c r="EQ89" s="552"/>
      <c r="ER89" s="552"/>
      <c r="ES89" s="552"/>
      <c r="ET89" s="552">
        <v>0</v>
      </c>
      <c r="EU89" s="552"/>
      <c r="EV89" s="552"/>
      <c r="EW89" s="552">
        <v>0</v>
      </c>
      <c r="EX89" s="552"/>
      <c r="EY89" s="552"/>
      <c r="EZ89" s="552"/>
      <c r="FA89" s="552"/>
      <c r="FB89" s="552">
        <v>0</v>
      </c>
      <c r="FC89" s="552"/>
      <c r="FD89" s="552"/>
      <c r="FE89" s="552">
        <v>0</v>
      </c>
      <c r="FF89" s="552">
        <v>62542361</v>
      </c>
      <c r="FG89" s="552">
        <v>9290807</v>
      </c>
      <c r="FH89" s="552">
        <v>56174946</v>
      </c>
      <c r="FI89" s="550">
        <v>0</v>
      </c>
      <c r="FJ89" s="552">
        <v>56174946</v>
      </c>
      <c r="FK89" s="552">
        <v>0</v>
      </c>
      <c r="FL89" s="552"/>
      <c r="FM89" s="552">
        <v>-53251554</v>
      </c>
      <c r="FN89" s="553"/>
      <c r="FO89" s="554"/>
      <c r="FP89" s="554"/>
      <c r="FQ89" s="555"/>
      <c r="FR89" s="587">
        <v>0</v>
      </c>
      <c r="FS89" s="583"/>
      <c r="FT89" s="587"/>
      <c r="FU89" s="552">
        <v>0</v>
      </c>
      <c r="FV89" s="552"/>
      <c r="FW89" s="552">
        <v>23600000</v>
      </c>
      <c r="FX89" s="552">
        <v>431167</v>
      </c>
      <c r="FY89" s="550"/>
      <c r="FZ89" s="552">
        <v>431167</v>
      </c>
      <c r="GA89" s="552"/>
      <c r="GB89" s="552"/>
      <c r="GC89" s="552">
        <v>23600000</v>
      </c>
      <c r="GD89" s="552"/>
      <c r="GE89" s="552">
        <v>7200900</v>
      </c>
      <c r="GF89" s="552">
        <v>4114000</v>
      </c>
      <c r="GG89" s="550"/>
      <c r="GH89" s="552">
        <v>4114000</v>
      </c>
      <c r="GI89" s="552"/>
      <c r="GJ89" s="552"/>
      <c r="GK89" s="552">
        <v>7200900</v>
      </c>
      <c r="GL89" s="552"/>
      <c r="GM89" s="552">
        <v>5387681</v>
      </c>
      <c r="GN89" s="552"/>
      <c r="GO89" s="550"/>
      <c r="GP89" s="552">
        <v>0</v>
      </c>
      <c r="GQ89" s="552"/>
      <c r="GR89" s="552"/>
      <c r="GS89" s="552">
        <v>5387681</v>
      </c>
      <c r="GT89" s="552">
        <v>62542361</v>
      </c>
      <c r="GU89" s="552">
        <v>45479388</v>
      </c>
      <c r="GV89" s="559">
        <v>60720113</v>
      </c>
      <c r="GW89" s="609">
        <v>0</v>
      </c>
      <c r="GX89" s="559">
        <v>60720113</v>
      </c>
      <c r="GY89" s="552">
        <v>0</v>
      </c>
      <c r="GZ89" s="552"/>
      <c r="HA89" s="552">
        <v>-17062973</v>
      </c>
    </row>
    <row r="90" spans="1:211" ht="15.75" customHeight="1" x14ac:dyDescent="0.25">
      <c r="A90" s="32" t="s">
        <v>607</v>
      </c>
      <c r="B90" s="552"/>
      <c r="C90" s="552"/>
      <c r="D90" s="552">
        <v>0</v>
      </c>
      <c r="E90" s="550"/>
      <c r="F90" s="552">
        <v>0</v>
      </c>
      <c r="G90" s="552"/>
      <c r="H90" s="552"/>
      <c r="I90" s="552">
        <v>0</v>
      </c>
      <c r="J90" s="552"/>
      <c r="K90" s="552"/>
      <c r="L90" s="552">
        <v>0</v>
      </c>
      <c r="M90" s="550"/>
      <c r="N90" s="552">
        <v>0</v>
      </c>
      <c r="O90" s="552"/>
      <c r="P90" s="552"/>
      <c r="Q90" s="552">
        <v>0</v>
      </c>
      <c r="R90" s="552"/>
      <c r="S90" s="552"/>
      <c r="T90" s="552"/>
      <c r="U90" s="550"/>
      <c r="V90" s="552">
        <v>0</v>
      </c>
      <c r="W90" s="552"/>
      <c r="X90" s="552"/>
      <c r="Y90" s="552">
        <v>0</v>
      </c>
      <c r="Z90" s="552"/>
      <c r="AA90" s="552"/>
      <c r="AB90" s="552"/>
      <c r="AC90" s="550"/>
      <c r="AD90" s="552">
        <v>0</v>
      </c>
      <c r="AE90" s="552"/>
      <c r="AF90" s="552"/>
      <c r="AG90" s="552">
        <v>0</v>
      </c>
      <c r="AH90" s="552"/>
      <c r="AI90" s="552"/>
      <c r="AJ90" s="552"/>
      <c r="AK90" s="550"/>
      <c r="AL90" s="552">
        <v>0</v>
      </c>
      <c r="AM90" s="552"/>
      <c r="AN90" s="552"/>
      <c r="AO90" s="552">
        <v>0</v>
      </c>
      <c r="AP90" s="552"/>
      <c r="AQ90" s="552"/>
      <c r="AR90" s="552"/>
      <c r="AS90" s="550"/>
      <c r="AT90" s="552">
        <v>0</v>
      </c>
      <c r="AU90" s="552"/>
      <c r="AV90" s="552"/>
      <c r="AW90" s="552">
        <v>0</v>
      </c>
      <c r="AX90" s="552"/>
      <c r="AY90" s="552"/>
      <c r="AZ90" s="552"/>
      <c r="BA90" s="550"/>
      <c r="BB90" s="552">
        <v>0</v>
      </c>
      <c r="BC90" s="552"/>
      <c r="BD90" s="552"/>
      <c r="BE90" s="552">
        <v>0</v>
      </c>
      <c r="BF90" s="552"/>
      <c r="BG90" s="552"/>
      <c r="BH90" s="552"/>
      <c r="BI90" s="550"/>
      <c r="BJ90" s="552">
        <v>0</v>
      </c>
      <c r="BK90" s="552"/>
      <c r="BL90" s="552"/>
      <c r="BM90" s="552">
        <v>0</v>
      </c>
      <c r="BN90" s="552"/>
      <c r="BO90" s="552"/>
      <c r="BP90" s="552"/>
      <c r="BQ90" s="550"/>
      <c r="BR90" s="552">
        <v>0</v>
      </c>
      <c r="BS90" s="552"/>
      <c r="BT90" s="552"/>
      <c r="BU90" s="552">
        <v>0</v>
      </c>
      <c r="BV90" s="552"/>
      <c r="BW90" s="552"/>
      <c r="BX90" s="552"/>
      <c r="BY90" s="550"/>
      <c r="BZ90" s="552">
        <v>0</v>
      </c>
      <c r="CA90" s="552"/>
      <c r="CB90" s="552"/>
      <c r="CC90" s="552">
        <v>0</v>
      </c>
      <c r="CD90" s="552"/>
      <c r="CE90" s="552"/>
      <c r="CF90" s="552"/>
      <c r="CG90" s="550"/>
      <c r="CH90" s="552">
        <v>0</v>
      </c>
      <c r="CI90" s="552"/>
      <c r="CJ90" s="552"/>
      <c r="CK90" s="552">
        <v>0</v>
      </c>
      <c r="CL90" s="552"/>
      <c r="CM90" s="552"/>
      <c r="CN90" s="552"/>
      <c r="CO90" s="550"/>
      <c r="CP90" s="552">
        <v>0</v>
      </c>
      <c r="CQ90" s="552"/>
      <c r="CR90" s="552"/>
      <c r="CS90" s="552">
        <v>0</v>
      </c>
      <c r="CT90" s="552"/>
      <c r="CU90" s="552"/>
      <c r="CV90" s="552">
        <v>0</v>
      </c>
      <c r="CW90" s="550"/>
      <c r="CX90" s="552">
        <v>0</v>
      </c>
      <c r="CY90" s="552"/>
      <c r="CZ90" s="552"/>
      <c r="DA90" s="552">
        <v>0</v>
      </c>
      <c r="DB90" s="552"/>
      <c r="DC90" s="552"/>
      <c r="DD90" s="552"/>
      <c r="DE90" s="550"/>
      <c r="DF90" s="552">
        <v>0</v>
      </c>
      <c r="DG90" s="552"/>
      <c r="DH90" s="552"/>
      <c r="DI90" s="552">
        <v>0</v>
      </c>
      <c r="DJ90" s="552"/>
      <c r="DK90" s="552"/>
      <c r="DL90" s="552"/>
      <c r="DM90" s="550"/>
      <c r="DN90" s="552">
        <v>0</v>
      </c>
      <c r="DO90" s="552"/>
      <c r="DP90" s="552"/>
      <c r="DQ90" s="552">
        <v>0</v>
      </c>
      <c r="DR90" s="552"/>
      <c r="DS90" s="552"/>
      <c r="DT90" s="552"/>
      <c r="DU90" s="550"/>
      <c r="DV90" s="552">
        <v>0</v>
      </c>
      <c r="DW90" s="552"/>
      <c r="DX90" s="552"/>
      <c r="DY90" s="552">
        <v>0</v>
      </c>
      <c r="DZ90" s="552"/>
      <c r="EA90" s="552"/>
      <c r="EB90" s="552"/>
      <c r="EC90" s="550"/>
      <c r="ED90" s="552">
        <v>0</v>
      </c>
      <c r="EE90" s="552"/>
      <c r="EF90" s="552"/>
      <c r="EG90" s="552">
        <v>0</v>
      </c>
      <c r="EH90" s="552"/>
      <c r="EI90" s="552"/>
      <c r="EJ90" s="552"/>
      <c r="EK90" s="552"/>
      <c r="EL90" s="552">
        <v>0</v>
      </c>
      <c r="EM90" s="552"/>
      <c r="EN90" s="552"/>
      <c r="EO90" s="552">
        <v>0</v>
      </c>
      <c r="EP90" s="552"/>
      <c r="EQ90" s="552"/>
      <c r="ER90" s="552"/>
      <c r="ES90" s="552"/>
      <c r="ET90" s="552">
        <v>0</v>
      </c>
      <c r="EU90" s="552"/>
      <c r="EV90" s="552"/>
      <c r="EW90" s="552">
        <v>0</v>
      </c>
      <c r="EX90" s="552"/>
      <c r="EY90" s="552"/>
      <c r="EZ90" s="552"/>
      <c r="FA90" s="552"/>
      <c r="FB90" s="552">
        <v>0</v>
      </c>
      <c r="FC90" s="552"/>
      <c r="FD90" s="552"/>
      <c r="FE90" s="552">
        <v>0</v>
      </c>
      <c r="FF90" s="552">
        <v>0</v>
      </c>
      <c r="FG90" s="552">
        <v>0</v>
      </c>
      <c r="FH90" s="552">
        <v>0</v>
      </c>
      <c r="FI90" s="550">
        <v>0</v>
      </c>
      <c r="FJ90" s="552">
        <v>0</v>
      </c>
      <c r="FK90" s="552">
        <v>0</v>
      </c>
      <c r="FL90" s="552"/>
      <c r="FM90" s="552">
        <v>0</v>
      </c>
      <c r="FN90" s="560"/>
      <c r="FO90" s="562"/>
      <c r="FP90" s="562"/>
      <c r="FQ90" s="563"/>
      <c r="FR90" s="587">
        <v>0</v>
      </c>
      <c r="FS90" s="551"/>
      <c r="FT90" s="587"/>
      <c r="FU90" s="552">
        <v>0</v>
      </c>
      <c r="FV90" s="552"/>
      <c r="FW90" s="552"/>
      <c r="FX90" s="552"/>
      <c r="FY90" s="550"/>
      <c r="FZ90" s="552">
        <v>0</v>
      </c>
      <c r="GA90" s="552"/>
      <c r="GB90" s="552"/>
      <c r="GC90" s="552">
        <v>0</v>
      </c>
      <c r="GD90" s="552"/>
      <c r="GE90" s="552"/>
      <c r="GF90" s="552"/>
      <c r="GG90" s="550"/>
      <c r="GH90" s="552">
        <v>0</v>
      </c>
      <c r="GI90" s="552"/>
      <c r="GJ90" s="552"/>
      <c r="GK90" s="552">
        <v>0</v>
      </c>
      <c r="GL90" s="552"/>
      <c r="GM90" s="552"/>
      <c r="GN90" s="552"/>
      <c r="GO90" s="550"/>
      <c r="GP90" s="552">
        <v>0</v>
      </c>
      <c r="GQ90" s="552"/>
      <c r="GR90" s="552"/>
      <c r="GS90" s="552">
        <v>0</v>
      </c>
      <c r="GT90" s="552">
        <v>0</v>
      </c>
      <c r="GU90" s="552">
        <v>0</v>
      </c>
      <c r="GV90" s="559">
        <v>0</v>
      </c>
      <c r="GW90" s="609">
        <v>0</v>
      </c>
      <c r="GX90" s="559">
        <v>0</v>
      </c>
      <c r="GY90" s="552">
        <v>0</v>
      </c>
      <c r="GZ90" s="552"/>
      <c r="HA90" s="552">
        <v>0</v>
      </c>
    </row>
    <row r="91" spans="1:211" s="66" customFormat="1" ht="15.75" customHeight="1" x14ac:dyDescent="0.25">
      <c r="A91" s="32" t="s">
        <v>545</v>
      </c>
      <c r="B91" s="552"/>
      <c r="C91" s="552"/>
      <c r="D91" s="552">
        <v>5692532</v>
      </c>
      <c r="E91" s="550"/>
      <c r="F91" s="552">
        <v>5692532</v>
      </c>
      <c r="G91" s="552"/>
      <c r="H91" s="552"/>
      <c r="I91" s="552">
        <v>0</v>
      </c>
      <c r="J91" s="552"/>
      <c r="K91" s="552"/>
      <c r="L91" s="552">
        <v>17052669</v>
      </c>
      <c r="M91" s="550"/>
      <c r="N91" s="552">
        <v>17052669</v>
      </c>
      <c r="O91" s="552"/>
      <c r="P91" s="552"/>
      <c r="Q91" s="552">
        <v>0</v>
      </c>
      <c r="R91" s="552">
        <v>21898800</v>
      </c>
      <c r="S91" s="552">
        <v>25833500</v>
      </c>
      <c r="T91" s="552">
        <v>24984878</v>
      </c>
      <c r="U91" s="550"/>
      <c r="V91" s="552">
        <v>24984878</v>
      </c>
      <c r="W91" s="552"/>
      <c r="X91" s="552"/>
      <c r="Y91" s="552">
        <v>3934700</v>
      </c>
      <c r="Z91" s="552"/>
      <c r="AA91" s="552"/>
      <c r="AB91" s="552">
        <v>1945074</v>
      </c>
      <c r="AC91" s="550"/>
      <c r="AD91" s="552">
        <v>1945074</v>
      </c>
      <c r="AE91" s="552"/>
      <c r="AF91" s="552"/>
      <c r="AG91" s="552">
        <v>0</v>
      </c>
      <c r="AH91" s="552">
        <v>338096438</v>
      </c>
      <c r="AI91" s="552">
        <v>270543975</v>
      </c>
      <c r="AJ91" s="552">
        <v>264874297</v>
      </c>
      <c r="AK91" s="550"/>
      <c r="AL91" s="552">
        <v>264874297</v>
      </c>
      <c r="AM91" s="552"/>
      <c r="AN91" s="552"/>
      <c r="AO91" s="552">
        <v>-67552463</v>
      </c>
      <c r="AP91" s="552">
        <v>24190000</v>
      </c>
      <c r="AQ91" s="552">
        <v>30260746</v>
      </c>
      <c r="AR91" s="552">
        <v>57355810</v>
      </c>
      <c r="AS91" s="550"/>
      <c r="AT91" s="552">
        <v>57355810</v>
      </c>
      <c r="AU91" s="552"/>
      <c r="AV91" s="552"/>
      <c r="AW91" s="552">
        <v>6070746</v>
      </c>
      <c r="AX91" s="552">
        <v>25185000</v>
      </c>
      <c r="AY91" s="552">
        <v>33423393</v>
      </c>
      <c r="AZ91" s="552">
        <v>52276994</v>
      </c>
      <c r="BA91" s="550"/>
      <c r="BB91" s="552">
        <v>52276994</v>
      </c>
      <c r="BC91" s="552"/>
      <c r="BD91" s="552"/>
      <c r="BE91" s="552">
        <v>8238393</v>
      </c>
      <c r="BF91" s="552">
        <v>34843059</v>
      </c>
      <c r="BG91" s="552">
        <v>32449631</v>
      </c>
      <c r="BH91" s="552">
        <v>40244311</v>
      </c>
      <c r="BI91" s="550"/>
      <c r="BJ91" s="552">
        <v>40244311</v>
      </c>
      <c r="BK91" s="552"/>
      <c r="BL91" s="552"/>
      <c r="BM91" s="552">
        <v>-2393428</v>
      </c>
      <c r="BN91" s="552"/>
      <c r="BO91" s="552"/>
      <c r="BP91" s="552"/>
      <c r="BQ91" s="550"/>
      <c r="BR91" s="552">
        <v>0</v>
      </c>
      <c r="BS91" s="552"/>
      <c r="BT91" s="552"/>
      <c r="BU91" s="552">
        <v>0</v>
      </c>
      <c r="BV91" s="552">
        <v>2853480</v>
      </c>
      <c r="BW91" s="552">
        <v>14466760</v>
      </c>
      <c r="BX91" s="552">
        <v>4111097</v>
      </c>
      <c r="BY91" s="550"/>
      <c r="BZ91" s="552">
        <v>4111097</v>
      </c>
      <c r="CA91" s="552"/>
      <c r="CB91" s="552"/>
      <c r="CC91" s="552">
        <v>11613280</v>
      </c>
      <c r="CD91" s="552">
        <v>21955000</v>
      </c>
      <c r="CE91" s="552">
        <v>27061540</v>
      </c>
      <c r="CF91" s="552">
        <v>36072366</v>
      </c>
      <c r="CG91" s="550"/>
      <c r="CH91" s="552">
        <v>36072366</v>
      </c>
      <c r="CI91" s="552"/>
      <c r="CJ91" s="552"/>
      <c r="CK91" s="552">
        <v>5106540</v>
      </c>
      <c r="CL91" s="552">
        <v>89945680</v>
      </c>
      <c r="CM91" s="552">
        <v>86410150</v>
      </c>
      <c r="CN91" s="552">
        <v>102153652</v>
      </c>
      <c r="CO91" s="550"/>
      <c r="CP91" s="552">
        <v>102153652</v>
      </c>
      <c r="CQ91" s="552"/>
      <c r="CR91" s="552"/>
      <c r="CS91" s="552">
        <v>-3535530</v>
      </c>
      <c r="CT91" s="552">
        <v>34491536</v>
      </c>
      <c r="CU91" s="552">
        <v>41097051</v>
      </c>
      <c r="CV91" s="552">
        <v>44095703</v>
      </c>
      <c r="CW91" s="550"/>
      <c r="CX91" s="552">
        <v>44095703</v>
      </c>
      <c r="CY91" s="552"/>
      <c r="CZ91" s="552"/>
      <c r="DA91" s="552">
        <v>6605515</v>
      </c>
      <c r="DB91" s="552"/>
      <c r="DC91" s="552"/>
      <c r="DD91" s="552">
        <v>2272632</v>
      </c>
      <c r="DE91" s="550"/>
      <c r="DF91" s="552">
        <v>2272632</v>
      </c>
      <c r="DG91" s="552"/>
      <c r="DH91" s="552"/>
      <c r="DI91" s="552">
        <v>0</v>
      </c>
      <c r="DJ91" s="552">
        <v>15497060</v>
      </c>
      <c r="DK91" s="552">
        <v>18747597</v>
      </c>
      <c r="DL91" s="552">
        <v>20433965</v>
      </c>
      <c r="DM91" s="550"/>
      <c r="DN91" s="552">
        <v>20433965</v>
      </c>
      <c r="DO91" s="552"/>
      <c r="DP91" s="552"/>
      <c r="DQ91" s="552">
        <v>3250537</v>
      </c>
      <c r="DR91" s="552">
        <v>41340924</v>
      </c>
      <c r="DS91" s="552">
        <v>51886052</v>
      </c>
      <c r="DT91" s="552">
        <v>49653710</v>
      </c>
      <c r="DU91" s="550"/>
      <c r="DV91" s="552">
        <v>49653710</v>
      </c>
      <c r="DW91" s="552"/>
      <c r="DX91" s="552"/>
      <c r="DY91" s="552">
        <v>10545128</v>
      </c>
      <c r="DZ91" s="552"/>
      <c r="EA91" s="552"/>
      <c r="EB91" s="552"/>
      <c r="EC91" s="550"/>
      <c r="ED91" s="552">
        <v>0</v>
      </c>
      <c r="EE91" s="552"/>
      <c r="EF91" s="552"/>
      <c r="EG91" s="552">
        <v>0</v>
      </c>
      <c r="EH91" s="552"/>
      <c r="EI91" s="552"/>
      <c r="EJ91" s="552"/>
      <c r="EK91" s="552"/>
      <c r="EL91" s="552">
        <v>0</v>
      </c>
      <c r="EM91" s="552"/>
      <c r="EN91" s="552"/>
      <c r="EO91" s="552">
        <v>0</v>
      </c>
      <c r="EP91" s="552"/>
      <c r="EQ91" s="552"/>
      <c r="ER91" s="552"/>
      <c r="ES91" s="552"/>
      <c r="ET91" s="552">
        <v>0</v>
      </c>
      <c r="EU91" s="552"/>
      <c r="EV91" s="552"/>
      <c r="EW91" s="552">
        <v>0</v>
      </c>
      <c r="EX91" s="552"/>
      <c r="EY91" s="552"/>
      <c r="EZ91" s="552"/>
      <c r="FA91" s="552"/>
      <c r="FB91" s="552">
        <v>0</v>
      </c>
      <c r="FC91" s="552"/>
      <c r="FD91" s="552"/>
      <c r="FE91" s="552">
        <v>0</v>
      </c>
      <c r="FF91" s="552">
        <v>650296977</v>
      </c>
      <c r="FG91" s="552">
        <v>632180395</v>
      </c>
      <c r="FH91" s="552">
        <v>723219690</v>
      </c>
      <c r="FI91" s="550">
        <v>0</v>
      </c>
      <c r="FJ91" s="552">
        <v>723219690</v>
      </c>
      <c r="FK91" s="552">
        <v>0</v>
      </c>
      <c r="FL91" s="552"/>
      <c r="FM91" s="552">
        <v>-18116582</v>
      </c>
      <c r="FN91" s="549"/>
      <c r="FO91" s="769"/>
      <c r="FP91" s="769"/>
      <c r="FQ91" s="769"/>
      <c r="FR91" s="556">
        <v>0</v>
      </c>
      <c r="FS91" s="552"/>
      <c r="FT91" s="556"/>
      <c r="FU91" s="552">
        <v>0</v>
      </c>
      <c r="FV91" s="552">
        <v>492000348</v>
      </c>
      <c r="FW91" s="552">
        <v>645671858</v>
      </c>
      <c r="FX91" s="552">
        <v>486492707</v>
      </c>
      <c r="FY91" s="550"/>
      <c r="FZ91" s="552">
        <v>486492707</v>
      </c>
      <c r="GA91" s="552"/>
      <c r="GB91" s="552"/>
      <c r="GC91" s="552">
        <v>153671510</v>
      </c>
      <c r="GD91" s="552"/>
      <c r="GE91" s="552"/>
      <c r="GF91" s="552"/>
      <c r="GG91" s="550"/>
      <c r="GH91" s="552">
        <v>0</v>
      </c>
      <c r="GI91" s="552"/>
      <c r="GJ91" s="552"/>
      <c r="GK91" s="552">
        <v>0</v>
      </c>
      <c r="GL91" s="552">
        <v>840353150</v>
      </c>
      <c r="GM91" s="552">
        <v>983039580</v>
      </c>
      <c r="GN91" s="552">
        <v>874696050</v>
      </c>
      <c r="GO91" s="550"/>
      <c r="GP91" s="552">
        <v>874696050</v>
      </c>
      <c r="GQ91" s="552"/>
      <c r="GR91" s="552"/>
      <c r="GS91" s="552">
        <v>142686430</v>
      </c>
      <c r="GT91" s="552">
        <v>1982650475</v>
      </c>
      <c r="GU91" s="552">
        <v>2260891833</v>
      </c>
      <c r="GV91" s="559">
        <v>2084408447</v>
      </c>
      <c r="GW91" s="609">
        <v>0</v>
      </c>
      <c r="GX91" s="559">
        <v>2084408447</v>
      </c>
      <c r="GY91" s="552">
        <v>0</v>
      </c>
      <c r="GZ91" s="552"/>
      <c r="HA91" s="552">
        <v>278241358</v>
      </c>
      <c r="HB91" s="534"/>
      <c r="HC91" s="534"/>
    </row>
    <row r="92" spans="1:211" s="66" customFormat="1" ht="15" customHeight="1" x14ac:dyDescent="0.25">
      <c r="A92" s="33" t="s">
        <v>546</v>
      </c>
      <c r="B92" s="552">
        <v>72132700</v>
      </c>
      <c r="C92" s="552">
        <v>119226760</v>
      </c>
      <c r="D92" s="552">
        <v>67934671</v>
      </c>
      <c r="E92" s="550"/>
      <c r="F92" s="552">
        <v>67934671</v>
      </c>
      <c r="G92" s="552"/>
      <c r="H92" s="552"/>
      <c r="I92" s="552">
        <v>47094060</v>
      </c>
      <c r="J92" s="552">
        <v>120440800</v>
      </c>
      <c r="K92" s="552">
        <v>170351751</v>
      </c>
      <c r="L92" s="552">
        <v>122203384</v>
      </c>
      <c r="M92" s="550"/>
      <c r="N92" s="552">
        <v>122203384</v>
      </c>
      <c r="O92" s="552"/>
      <c r="P92" s="552"/>
      <c r="Q92" s="552">
        <v>49910951</v>
      </c>
      <c r="R92" s="552">
        <v>46599070</v>
      </c>
      <c r="S92" s="552">
        <v>51816526</v>
      </c>
      <c r="T92" s="552">
        <v>67522206</v>
      </c>
      <c r="U92" s="550"/>
      <c r="V92" s="552">
        <v>67522206</v>
      </c>
      <c r="W92" s="552"/>
      <c r="X92" s="552"/>
      <c r="Y92" s="552">
        <v>5217456</v>
      </c>
      <c r="Z92" s="552">
        <v>15348160</v>
      </c>
      <c r="AA92" s="552">
        <v>26407573</v>
      </c>
      <c r="AB92" s="552">
        <v>16604413</v>
      </c>
      <c r="AC92" s="550"/>
      <c r="AD92" s="552">
        <v>16604413</v>
      </c>
      <c r="AE92" s="552"/>
      <c r="AF92" s="552"/>
      <c r="AG92" s="552">
        <v>11059413</v>
      </c>
      <c r="AH92" s="552">
        <v>179296522</v>
      </c>
      <c r="AI92" s="552">
        <v>167453407</v>
      </c>
      <c r="AJ92" s="552">
        <v>266482652</v>
      </c>
      <c r="AK92" s="550"/>
      <c r="AL92" s="552">
        <v>266482652</v>
      </c>
      <c r="AM92" s="552"/>
      <c r="AN92" s="552"/>
      <c r="AO92" s="552">
        <v>-11843115</v>
      </c>
      <c r="AP92" s="552">
        <v>133246950</v>
      </c>
      <c r="AQ92" s="552">
        <v>163479852</v>
      </c>
      <c r="AR92" s="552">
        <v>130305839</v>
      </c>
      <c r="AS92" s="550"/>
      <c r="AT92" s="552">
        <v>130305839</v>
      </c>
      <c r="AU92" s="552"/>
      <c r="AV92" s="552"/>
      <c r="AW92" s="552">
        <v>30232902</v>
      </c>
      <c r="AX92" s="552">
        <v>120264680</v>
      </c>
      <c r="AY92" s="552">
        <v>134987879</v>
      </c>
      <c r="AZ92" s="552">
        <v>126564814</v>
      </c>
      <c r="BA92" s="550"/>
      <c r="BB92" s="552">
        <v>126564814</v>
      </c>
      <c r="BC92" s="552"/>
      <c r="BD92" s="552"/>
      <c r="BE92" s="552">
        <v>14723199</v>
      </c>
      <c r="BF92" s="552">
        <v>11617041</v>
      </c>
      <c r="BG92" s="552">
        <v>19115420</v>
      </c>
      <c r="BH92" s="552">
        <v>39282</v>
      </c>
      <c r="BI92" s="550"/>
      <c r="BJ92" s="552">
        <v>39282</v>
      </c>
      <c r="BK92" s="552"/>
      <c r="BL92" s="552"/>
      <c r="BM92" s="552">
        <v>7498379</v>
      </c>
      <c r="BN92" s="552"/>
      <c r="BO92" s="552"/>
      <c r="BP92" s="552"/>
      <c r="BQ92" s="550"/>
      <c r="BR92" s="552">
        <v>0</v>
      </c>
      <c r="BS92" s="552"/>
      <c r="BT92" s="552"/>
      <c r="BU92" s="552">
        <v>0</v>
      </c>
      <c r="BV92" s="552">
        <v>59936610</v>
      </c>
      <c r="BW92" s="552">
        <v>33348138</v>
      </c>
      <c r="BX92" s="552">
        <v>59227113</v>
      </c>
      <c r="BY92" s="550"/>
      <c r="BZ92" s="552">
        <v>59227113</v>
      </c>
      <c r="CA92" s="552"/>
      <c r="CB92" s="552"/>
      <c r="CC92" s="552">
        <v>-26588472</v>
      </c>
      <c r="CD92" s="552">
        <v>114923210</v>
      </c>
      <c r="CE92" s="552">
        <v>142701828</v>
      </c>
      <c r="CF92" s="552">
        <v>112008783</v>
      </c>
      <c r="CG92" s="550"/>
      <c r="CH92" s="552">
        <v>112008783</v>
      </c>
      <c r="CI92" s="552"/>
      <c r="CJ92" s="552"/>
      <c r="CK92" s="552">
        <v>27778618</v>
      </c>
      <c r="CL92" s="552">
        <v>54419170</v>
      </c>
      <c r="CM92" s="552">
        <v>65221825</v>
      </c>
      <c r="CN92" s="552">
        <v>69361780</v>
      </c>
      <c r="CO92" s="550"/>
      <c r="CP92" s="552">
        <v>69361780</v>
      </c>
      <c r="CQ92" s="552"/>
      <c r="CR92" s="552"/>
      <c r="CS92" s="552">
        <v>10802655</v>
      </c>
      <c r="CT92" s="552">
        <v>56474624</v>
      </c>
      <c r="CU92" s="552">
        <v>58720071</v>
      </c>
      <c r="CV92" s="552">
        <v>61818252</v>
      </c>
      <c r="CW92" s="550"/>
      <c r="CX92" s="552">
        <v>61818252</v>
      </c>
      <c r="CY92" s="552"/>
      <c r="CZ92" s="552"/>
      <c r="DA92" s="552">
        <v>2245447</v>
      </c>
      <c r="DB92" s="552">
        <v>21823150</v>
      </c>
      <c r="DC92" s="552">
        <v>25849467</v>
      </c>
      <c r="DD92" s="552">
        <v>22682838</v>
      </c>
      <c r="DE92" s="550"/>
      <c r="DF92" s="552">
        <v>22682838</v>
      </c>
      <c r="DG92" s="552"/>
      <c r="DH92" s="552"/>
      <c r="DI92" s="552">
        <v>4026317</v>
      </c>
      <c r="DJ92" s="552">
        <v>41278990</v>
      </c>
      <c r="DK92" s="552">
        <v>44128189</v>
      </c>
      <c r="DL92" s="552">
        <v>40881121</v>
      </c>
      <c r="DM92" s="550"/>
      <c r="DN92" s="552">
        <v>40881121</v>
      </c>
      <c r="DO92" s="552"/>
      <c r="DP92" s="552"/>
      <c r="DQ92" s="552">
        <v>2849199</v>
      </c>
      <c r="DR92" s="552">
        <v>25889936</v>
      </c>
      <c r="DS92" s="552">
        <v>23422458</v>
      </c>
      <c r="DT92" s="552">
        <v>26816337</v>
      </c>
      <c r="DU92" s="550"/>
      <c r="DV92" s="552">
        <v>26816337</v>
      </c>
      <c r="DW92" s="552"/>
      <c r="DX92" s="552"/>
      <c r="DY92" s="552">
        <v>-2467478</v>
      </c>
      <c r="DZ92" s="552">
        <v>10596270</v>
      </c>
      <c r="EA92" s="552">
        <v>7927606</v>
      </c>
      <c r="EB92" s="552">
        <v>12263646</v>
      </c>
      <c r="EC92" s="550"/>
      <c r="ED92" s="552">
        <v>12263646</v>
      </c>
      <c r="EE92" s="552"/>
      <c r="EF92" s="552"/>
      <c r="EG92" s="552">
        <v>-2668664</v>
      </c>
      <c r="EH92" s="552"/>
      <c r="EI92" s="552"/>
      <c r="EJ92" s="552"/>
      <c r="EK92" s="552"/>
      <c r="EL92" s="552">
        <v>0</v>
      </c>
      <c r="EM92" s="552"/>
      <c r="EN92" s="552"/>
      <c r="EO92" s="552">
        <v>0</v>
      </c>
      <c r="EP92" s="552"/>
      <c r="EQ92" s="552"/>
      <c r="ER92" s="552"/>
      <c r="ES92" s="552"/>
      <c r="ET92" s="552">
        <v>0</v>
      </c>
      <c r="EU92" s="552"/>
      <c r="EV92" s="552"/>
      <c r="EW92" s="552">
        <v>0</v>
      </c>
      <c r="EX92" s="552"/>
      <c r="EY92" s="552"/>
      <c r="EZ92" s="552"/>
      <c r="FA92" s="552"/>
      <c r="FB92" s="552">
        <v>0</v>
      </c>
      <c r="FC92" s="552"/>
      <c r="FD92" s="552"/>
      <c r="FE92" s="552">
        <v>0</v>
      </c>
      <c r="FF92" s="552">
        <v>1084287883</v>
      </c>
      <c r="FG92" s="552">
        <v>1254158750</v>
      </c>
      <c r="FH92" s="552">
        <v>1202717131</v>
      </c>
      <c r="FI92" s="550">
        <v>0</v>
      </c>
      <c r="FJ92" s="552">
        <v>1202717131</v>
      </c>
      <c r="FK92" s="552">
        <v>0</v>
      </c>
      <c r="FL92" s="552"/>
      <c r="FM92" s="552">
        <v>169870867</v>
      </c>
      <c r="FN92" s="549"/>
      <c r="FO92" s="769"/>
      <c r="FP92" s="769"/>
      <c r="FQ92" s="769"/>
      <c r="FR92" s="556">
        <v>0</v>
      </c>
      <c r="FS92" s="552"/>
      <c r="FT92" s="556"/>
      <c r="FU92" s="552">
        <v>0</v>
      </c>
      <c r="FV92" s="552">
        <v>504431652</v>
      </c>
      <c r="FW92" s="552">
        <v>669394622</v>
      </c>
      <c r="FX92" s="552">
        <v>561931829</v>
      </c>
      <c r="FY92" s="550"/>
      <c r="FZ92" s="552">
        <v>561931829</v>
      </c>
      <c r="GA92" s="552"/>
      <c r="GB92" s="552"/>
      <c r="GC92" s="552">
        <v>164962970</v>
      </c>
      <c r="GD92" s="552">
        <v>144568000</v>
      </c>
      <c r="GE92" s="552">
        <v>162619070</v>
      </c>
      <c r="GF92" s="552">
        <v>144568000</v>
      </c>
      <c r="GG92" s="550"/>
      <c r="GH92" s="552">
        <v>144568000</v>
      </c>
      <c r="GI92" s="552"/>
      <c r="GJ92" s="552"/>
      <c r="GK92" s="552">
        <v>18051070</v>
      </c>
      <c r="GL92" s="552">
        <v>533892850</v>
      </c>
      <c r="GM92" s="552">
        <v>577101910</v>
      </c>
      <c r="GN92" s="552">
        <v>426195012</v>
      </c>
      <c r="GO92" s="550"/>
      <c r="GP92" s="552">
        <v>426195012</v>
      </c>
      <c r="GQ92" s="552"/>
      <c r="GR92" s="552"/>
      <c r="GS92" s="552">
        <v>43209060</v>
      </c>
      <c r="GT92" s="552">
        <v>2267180385</v>
      </c>
      <c r="GU92" s="552">
        <v>2663274352</v>
      </c>
      <c r="GV92" s="559">
        <v>2335411972</v>
      </c>
      <c r="GW92" s="609">
        <v>0</v>
      </c>
      <c r="GX92" s="559">
        <v>2335411972</v>
      </c>
      <c r="GY92" s="552">
        <v>0</v>
      </c>
      <c r="GZ92" s="552"/>
      <c r="HA92" s="552">
        <v>396093967</v>
      </c>
      <c r="HB92" s="534"/>
      <c r="HC92" s="534"/>
    </row>
    <row r="93" spans="1:211" s="66" customFormat="1" ht="15" customHeight="1" x14ac:dyDescent="0.25">
      <c r="A93" s="32" t="s">
        <v>547</v>
      </c>
      <c r="B93" s="552"/>
      <c r="C93" s="552"/>
      <c r="D93" s="552">
        <v>0</v>
      </c>
      <c r="E93" s="550"/>
      <c r="F93" s="552">
        <v>0</v>
      </c>
      <c r="G93" s="552"/>
      <c r="H93" s="552"/>
      <c r="I93" s="552">
        <v>0</v>
      </c>
      <c r="J93" s="552"/>
      <c r="K93" s="552"/>
      <c r="L93" s="552">
        <v>0</v>
      </c>
      <c r="M93" s="550"/>
      <c r="N93" s="552">
        <v>0</v>
      </c>
      <c r="O93" s="552"/>
      <c r="P93" s="552"/>
      <c r="Q93" s="552">
        <v>0</v>
      </c>
      <c r="R93" s="552"/>
      <c r="S93" s="552"/>
      <c r="T93" s="552">
        <v>0</v>
      </c>
      <c r="U93" s="550"/>
      <c r="V93" s="552">
        <v>0</v>
      </c>
      <c r="W93" s="552"/>
      <c r="X93" s="552"/>
      <c r="Y93" s="552">
        <v>0</v>
      </c>
      <c r="Z93" s="552"/>
      <c r="AA93" s="552"/>
      <c r="AB93" s="552">
        <v>0</v>
      </c>
      <c r="AC93" s="550"/>
      <c r="AD93" s="552">
        <v>0</v>
      </c>
      <c r="AE93" s="552"/>
      <c r="AF93" s="552"/>
      <c r="AG93" s="552">
        <v>0</v>
      </c>
      <c r="AH93" s="552"/>
      <c r="AI93" s="552"/>
      <c r="AJ93" s="552"/>
      <c r="AK93" s="550"/>
      <c r="AL93" s="552">
        <v>0</v>
      </c>
      <c r="AM93" s="552"/>
      <c r="AN93" s="552"/>
      <c r="AO93" s="552">
        <v>0</v>
      </c>
      <c r="AP93" s="552"/>
      <c r="AQ93" s="552"/>
      <c r="AR93" s="552"/>
      <c r="AS93" s="550"/>
      <c r="AT93" s="552">
        <v>0</v>
      </c>
      <c r="AU93" s="552"/>
      <c r="AV93" s="552"/>
      <c r="AW93" s="552">
        <v>0</v>
      </c>
      <c r="AX93" s="552"/>
      <c r="AY93" s="552"/>
      <c r="AZ93" s="552">
        <v>0</v>
      </c>
      <c r="BA93" s="550"/>
      <c r="BB93" s="552">
        <v>0</v>
      </c>
      <c r="BC93" s="552"/>
      <c r="BD93" s="552"/>
      <c r="BE93" s="552">
        <v>0</v>
      </c>
      <c r="BF93" s="552"/>
      <c r="BG93" s="552"/>
      <c r="BH93" s="552">
        <v>0</v>
      </c>
      <c r="BI93" s="550"/>
      <c r="BJ93" s="552">
        <v>0</v>
      </c>
      <c r="BK93" s="552"/>
      <c r="BL93" s="552"/>
      <c r="BM93" s="552">
        <v>0</v>
      </c>
      <c r="BN93" s="552"/>
      <c r="BO93" s="552"/>
      <c r="BP93" s="552"/>
      <c r="BQ93" s="550"/>
      <c r="BR93" s="552">
        <v>0</v>
      </c>
      <c r="BS93" s="552"/>
      <c r="BT93" s="552"/>
      <c r="BU93" s="552">
        <v>0</v>
      </c>
      <c r="BV93" s="552"/>
      <c r="BW93" s="552"/>
      <c r="BX93" s="552"/>
      <c r="BY93" s="550"/>
      <c r="BZ93" s="552">
        <v>0</v>
      </c>
      <c r="CA93" s="552"/>
      <c r="CB93" s="552"/>
      <c r="CC93" s="552">
        <v>0</v>
      </c>
      <c r="CD93" s="552"/>
      <c r="CE93" s="552"/>
      <c r="CF93" s="552"/>
      <c r="CG93" s="550"/>
      <c r="CH93" s="552">
        <v>0</v>
      </c>
      <c r="CI93" s="552"/>
      <c r="CJ93" s="552"/>
      <c r="CK93" s="552">
        <v>0</v>
      </c>
      <c r="CL93" s="552"/>
      <c r="CM93" s="552"/>
      <c r="CN93" s="552"/>
      <c r="CO93" s="550"/>
      <c r="CP93" s="552">
        <v>0</v>
      </c>
      <c r="CQ93" s="552"/>
      <c r="CR93" s="552"/>
      <c r="CS93" s="552">
        <v>0</v>
      </c>
      <c r="CT93" s="552"/>
      <c r="CU93" s="552"/>
      <c r="CV93" s="552"/>
      <c r="CW93" s="550"/>
      <c r="CX93" s="552">
        <v>0</v>
      </c>
      <c r="CY93" s="552"/>
      <c r="CZ93" s="552"/>
      <c r="DA93" s="552">
        <v>0</v>
      </c>
      <c r="DB93" s="552"/>
      <c r="DC93" s="552"/>
      <c r="DD93" s="552"/>
      <c r="DE93" s="550"/>
      <c r="DF93" s="552">
        <v>0</v>
      </c>
      <c r="DG93" s="552"/>
      <c r="DH93" s="552"/>
      <c r="DI93" s="552">
        <v>0</v>
      </c>
      <c r="DJ93" s="552"/>
      <c r="DK93" s="552"/>
      <c r="DL93" s="552"/>
      <c r="DM93" s="550"/>
      <c r="DN93" s="552">
        <v>0</v>
      </c>
      <c r="DO93" s="552"/>
      <c r="DP93" s="552"/>
      <c r="DQ93" s="552">
        <v>0</v>
      </c>
      <c r="DR93" s="552"/>
      <c r="DS93" s="552"/>
      <c r="DT93" s="552">
        <v>0</v>
      </c>
      <c r="DU93" s="550"/>
      <c r="DV93" s="552">
        <v>0</v>
      </c>
      <c r="DW93" s="552"/>
      <c r="DX93" s="552"/>
      <c r="DY93" s="552">
        <v>0</v>
      </c>
      <c r="DZ93" s="552"/>
      <c r="EA93" s="552"/>
      <c r="EB93" s="552"/>
      <c r="EC93" s="550"/>
      <c r="ED93" s="552">
        <v>0</v>
      </c>
      <c r="EE93" s="552"/>
      <c r="EF93" s="552"/>
      <c r="EG93" s="552">
        <v>0</v>
      </c>
      <c r="EH93" s="552"/>
      <c r="EI93" s="552"/>
      <c r="EJ93" s="552"/>
      <c r="EK93" s="552"/>
      <c r="EL93" s="552">
        <v>0</v>
      </c>
      <c r="EM93" s="552"/>
      <c r="EN93" s="552"/>
      <c r="EO93" s="552">
        <v>0</v>
      </c>
      <c r="EP93" s="552"/>
      <c r="EQ93" s="552"/>
      <c r="ER93" s="552"/>
      <c r="ES93" s="552"/>
      <c r="ET93" s="552">
        <v>0</v>
      </c>
      <c r="EU93" s="552"/>
      <c r="EV93" s="552"/>
      <c r="EW93" s="552">
        <v>0</v>
      </c>
      <c r="EX93" s="552"/>
      <c r="EY93" s="552"/>
      <c r="EZ93" s="552"/>
      <c r="FA93" s="552"/>
      <c r="FB93" s="552">
        <v>0</v>
      </c>
      <c r="FC93" s="552"/>
      <c r="FD93" s="552"/>
      <c r="FE93" s="552">
        <v>0</v>
      </c>
      <c r="FF93" s="552">
        <v>0</v>
      </c>
      <c r="FG93" s="552">
        <v>0</v>
      </c>
      <c r="FH93" s="552">
        <v>0</v>
      </c>
      <c r="FI93" s="550">
        <v>0</v>
      </c>
      <c r="FJ93" s="552">
        <v>0</v>
      </c>
      <c r="FK93" s="552">
        <v>0</v>
      </c>
      <c r="FL93" s="552"/>
      <c r="FM93" s="552">
        <v>0</v>
      </c>
      <c r="FN93" s="927"/>
      <c r="FO93" s="769"/>
      <c r="FP93" s="769"/>
      <c r="FQ93" s="769"/>
      <c r="FR93" s="556">
        <v>0</v>
      </c>
      <c r="FS93" s="552"/>
      <c r="FT93" s="556"/>
      <c r="FU93" s="552">
        <v>0</v>
      </c>
      <c r="FV93" s="552"/>
      <c r="FW93" s="552"/>
      <c r="FX93" s="552">
        <v>0</v>
      </c>
      <c r="FY93" s="550"/>
      <c r="FZ93" s="552">
        <v>0</v>
      </c>
      <c r="GA93" s="552"/>
      <c r="GB93" s="552"/>
      <c r="GC93" s="552">
        <v>0</v>
      </c>
      <c r="GD93" s="552"/>
      <c r="GE93" s="552"/>
      <c r="GF93" s="552"/>
      <c r="GG93" s="550"/>
      <c r="GH93" s="552">
        <v>0</v>
      </c>
      <c r="GI93" s="552"/>
      <c r="GJ93" s="552"/>
      <c r="GK93" s="552">
        <v>0</v>
      </c>
      <c r="GL93" s="552"/>
      <c r="GM93" s="552"/>
      <c r="GN93" s="552">
        <v>0</v>
      </c>
      <c r="GO93" s="550"/>
      <c r="GP93" s="552">
        <v>0</v>
      </c>
      <c r="GQ93" s="552"/>
      <c r="GR93" s="552"/>
      <c r="GS93" s="552">
        <v>0</v>
      </c>
      <c r="GT93" s="552">
        <v>0</v>
      </c>
      <c r="GU93" s="552">
        <v>0</v>
      </c>
      <c r="GV93" s="559">
        <v>0</v>
      </c>
      <c r="GW93" s="609">
        <v>0</v>
      </c>
      <c r="GX93" s="559">
        <v>0</v>
      </c>
      <c r="GY93" s="552">
        <v>0</v>
      </c>
      <c r="GZ93" s="552"/>
      <c r="HA93" s="552">
        <v>0</v>
      </c>
      <c r="HB93" s="534"/>
      <c r="HC93" s="534"/>
    </row>
    <row r="94" spans="1:211" s="66" customFormat="1" ht="14.25" customHeight="1" x14ac:dyDescent="0.25">
      <c r="A94" s="32" t="s">
        <v>548</v>
      </c>
      <c r="B94" s="552">
        <v>3799840</v>
      </c>
      <c r="C94" s="552">
        <v>510000</v>
      </c>
      <c r="D94" s="552">
        <v>3799840</v>
      </c>
      <c r="E94" s="550"/>
      <c r="F94" s="552">
        <v>3799840</v>
      </c>
      <c r="G94" s="552"/>
      <c r="H94" s="552"/>
      <c r="I94" s="552">
        <v>-3289840</v>
      </c>
      <c r="J94" s="552">
        <v>400050</v>
      </c>
      <c r="K94" s="552">
        <v>6200000</v>
      </c>
      <c r="L94" s="552">
        <v>6060050</v>
      </c>
      <c r="M94" s="550"/>
      <c r="N94" s="552">
        <v>6060050</v>
      </c>
      <c r="O94" s="552"/>
      <c r="P94" s="552"/>
      <c r="Q94" s="552">
        <v>5799950</v>
      </c>
      <c r="R94" s="552">
        <v>199390</v>
      </c>
      <c r="S94" s="552">
        <v>200000</v>
      </c>
      <c r="T94" s="552">
        <v>6199390</v>
      </c>
      <c r="U94" s="550"/>
      <c r="V94" s="552">
        <v>6199390</v>
      </c>
      <c r="W94" s="552"/>
      <c r="X94" s="552"/>
      <c r="Y94" s="552">
        <v>610</v>
      </c>
      <c r="Z94" s="552">
        <v>199390</v>
      </c>
      <c r="AA94" s="552">
        <v>200000</v>
      </c>
      <c r="AB94" s="552">
        <v>199390</v>
      </c>
      <c r="AC94" s="550"/>
      <c r="AD94" s="552">
        <v>199390</v>
      </c>
      <c r="AE94" s="552"/>
      <c r="AF94" s="552"/>
      <c r="AG94" s="552">
        <v>610</v>
      </c>
      <c r="AH94" s="552">
        <v>299720</v>
      </c>
      <c r="AI94" s="552">
        <v>2300000</v>
      </c>
      <c r="AJ94" s="552">
        <v>299720</v>
      </c>
      <c r="AK94" s="550"/>
      <c r="AL94" s="552">
        <v>299720</v>
      </c>
      <c r="AM94" s="552"/>
      <c r="AN94" s="552"/>
      <c r="AO94" s="552">
        <v>2000280</v>
      </c>
      <c r="AP94" s="552">
        <v>400050</v>
      </c>
      <c r="AQ94" s="552">
        <v>6400000</v>
      </c>
      <c r="AR94" s="552">
        <v>400050</v>
      </c>
      <c r="AS94" s="550"/>
      <c r="AT94" s="552">
        <v>400050</v>
      </c>
      <c r="AU94" s="552"/>
      <c r="AV94" s="552"/>
      <c r="AW94" s="552">
        <v>5999950</v>
      </c>
      <c r="AX94" s="552">
        <v>899160</v>
      </c>
      <c r="AY94" s="552">
        <v>1481000</v>
      </c>
      <c r="AZ94" s="552">
        <v>7199160</v>
      </c>
      <c r="BA94" s="550"/>
      <c r="BB94" s="552">
        <v>7199160</v>
      </c>
      <c r="BC94" s="552"/>
      <c r="BD94" s="552"/>
      <c r="BE94" s="552">
        <v>581840</v>
      </c>
      <c r="BF94" s="552">
        <v>3700780</v>
      </c>
      <c r="BG94" s="552"/>
      <c r="BH94" s="552">
        <v>3700780</v>
      </c>
      <c r="BI94" s="550"/>
      <c r="BJ94" s="552">
        <v>3700780</v>
      </c>
      <c r="BK94" s="552"/>
      <c r="BL94" s="552"/>
      <c r="BM94" s="552">
        <v>-3700780</v>
      </c>
      <c r="BN94" s="552"/>
      <c r="BO94" s="552"/>
      <c r="BP94" s="552"/>
      <c r="BQ94" s="550"/>
      <c r="BR94" s="552">
        <v>0</v>
      </c>
      <c r="BS94" s="552"/>
      <c r="BT94" s="552"/>
      <c r="BU94" s="552">
        <v>0</v>
      </c>
      <c r="BV94" s="552"/>
      <c r="BW94" s="552"/>
      <c r="BX94" s="552"/>
      <c r="BY94" s="550"/>
      <c r="BZ94" s="552">
        <v>0</v>
      </c>
      <c r="CA94" s="552"/>
      <c r="CB94" s="552"/>
      <c r="CC94" s="552">
        <v>0</v>
      </c>
      <c r="CD94" s="552">
        <v>400050</v>
      </c>
      <c r="CE94" s="552">
        <v>12051000</v>
      </c>
      <c r="CF94" s="552">
        <v>400050</v>
      </c>
      <c r="CG94" s="550"/>
      <c r="CH94" s="552">
        <v>400050</v>
      </c>
      <c r="CI94" s="552"/>
      <c r="CJ94" s="552"/>
      <c r="CK94" s="552">
        <v>11650950</v>
      </c>
      <c r="CL94" s="552">
        <v>500380</v>
      </c>
      <c r="CM94" s="552">
        <v>1000000</v>
      </c>
      <c r="CN94" s="552">
        <v>500380</v>
      </c>
      <c r="CO94" s="550"/>
      <c r="CP94" s="552">
        <v>500380</v>
      </c>
      <c r="CQ94" s="552"/>
      <c r="CR94" s="552"/>
      <c r="CS94" s="552">
        <v>499620</v>
      </c>
      <c r="CT94" s="552">
        <v>500380</v>
      </c>
      <c r="CU94" s="552">
        <v>500000</v>
      </c>
      <c r="CV94" s="552">
        <v>500380</v>
      </c>
      <c r="CW94" s="550"/>
      <c r="CX94" s="552">
        <v>500380</v>
      </c>
      <c r="CY94" s="552"/>
      <c r="CZ94" s="552"/>
      <c r="DA94" s="552">
        <v>-380</v>
      </c>
      <c r="DB94" s="552">
        <v>100330</v>
      </c>
      <c r="DC94" s="552">
        <v>100000</v>
      </c>
      <c r="DD94" s="552">
        <v>100330</v>
      </c>
      <c r="DE94" s="550"/>
      <c r="DF94" s="552">
        <v>100330</v>
      </c>
      <c r="DG94" s="552"/>
      <c r="DH94" s="552"/>
      <c r="DI94" s="552">
        <v>-330</v>
      </c>
      <c r="DJ94" s="552">
        <v>299720</v>
      </c>
      <c r="DK94" s="552">
        <v>600000</v>
      </c>
      <c r="DL94" s="552">
        <v>299720</v>
      </c>
      <c r="DM94" s="550"/>
      <c r="DN94" s="552">
        <v>299720</v>
      </c>
      <c r="DO94" s="552"/>
      <c r="DP94" s="552"/>
      <c r="DQ94" s="552">
        <v>300280</v>
      </c>
      <c r="DR94" s="552">
        <v>299720</v>
      </c>
      <c r="DS94" s="552">
        <v>3475000</v>
      </c>
      <c r="DT94" s="552">
        <v>299720</v>
      </c>
      <c r="DU94" s="550"/>
      <c r="DV94" s="552">
        <v>299720</v>
      </c>
      <c r="DW94" s="552"/>
      <c r="DX94" s="552"/>
      <c r="DY94" s="552">
        <v>3175280</v>
      </c>
      <c r="DZ94" s="552"/>
      <c r="EA94" s="552"/>
      <c r="EB94" s="552"/>
      <c r="EC94" s="550"/>
      <c r="ED94" s="552">
        <v>0</v>
      </c>
      <c r="EE94" s="552"/>
      <c r="EF94" s="552"/>
      <c r="EG94" s="552">
        <v>0</v>
      </c>
      <c r="EH94" s="552"/>
      <c r="EI94" s="552"/>
      <c r="EJ94" s="552"/>
      <c r="EK94" s="552"/>
      <c r="EL94" s="552">
        <v>0</v>
      </c>
      <c r="EM94" s="552"/>
      <c r="EN94" s="552"/>
      <c r="EO94" s="552">
        <v>0</v>
      </c>
      <c r="EP94" s="552"/>
      <c r="EQ94" s="552"/>
      <c r="ER94" s="552"/>
      <c r="ES94" s="552"/>
      <c r="ET94" s="552">
        <v>0</v>
      </c>
      <c r="EU94" s="552"/>
      <c r="EV94" s="552"/>
      <c r="EW94" s="552">
        <v>0</v>
      </c>
      <c r="EX94" s="552"/>
      <c r="EY94" s="552"/>
      <c r="EZ94" s="552"/>
      <c r="FA94" s="552"/>
      <c r="FB94" s="552">
        <v>0</v>
      </c>
      <c r="FC94" s="552"/>
      <c r="FD94" s="552"/>
      <c r="FE94" s="552">
        <v>0</v>
      </c>
      <c r="FF94" s="552">
        <v>11998960</v>
      </c>
      <c r="FG94" s="552">
        <v>35017000</v>
      </c>
      <c r="FH94" s="552">
        <v>29958960</v>
      </c>
      <c r="FI94" s="550">
        <v>0</v>
      </c>
      <c r="FJ94" s="552">
        <v>29958960</v>
      </c>
      <c r="FK94" s="552">
        <v>0</v>
      </c>
      <c r="FL94" s="552"/>
      <c r="FM94" s="552">
        <v>23018040</v>
      </c>
      <c r="FN94" s="549"/>
      <c r="FO94" s="769"/>
      <c r="FP94" s="769"/>
      <c r="FQ94" s="769"/>
      <c r="FR94" s="556">
        <v>0</v>
      </c>
      <c r="FS94" s="552"/>
      <c r="FT94" s="556"/>
      <c r="FU94" s="552">
        <v>0</v>
      </c>
      <c r="FV94" s="552">
        <v>10618000</v>
      </c>
      <c r="FW94" s="552">
        <v>29350000</v>
      </c>
      <c r="FX94" s="552">
        <v>38691275</v>
      </c>
      <c r="FY94" s="550"/>
      <c r="FZ94" s="552">
        <v>38691275</v>
      </c>
      <c r="GA94" s="552"/>
      <c r="GB94" s="552"/>
      <c r="GC94" s="552">
        <v>18732000</v>
      </c>
      <c r="GD94" s="552">
        <v>4000000</v>
      </c>
      <c r="GE94" s="552">
        <v>4000500</v>
      </c>
      <c r="GF94" s="552">
        <v>4000000</v>
      </c>
      <c r="GG94" s="550"/>
      <c r="GH94" s="552">
        <v>4000000</v>
      </c>
      <c r="GI94" s="552"/>
      <c r="GJ94" s="552"/>
      <c r="GK94" s="552">
        <v>500</v>
      </c>
      <c r="GL94" s="552">
        <v>65500000</v>
      </c>
      <c r="GM94" s="552">
        <v>193760000</v>
      </c>
      <c r="GN94" s="552">
        <v>80194155</v>
      </c>
      <c r="GO94" s="550"/>
      <c r="GP94" s="552">
        <v>80194155</v>
      </c>
      <c r="GQ94" s="552"/>
      <c r="GR94" s="552"/>
      <c r="GS94" s="552">
        <v>128260000</v>
      </c>
      <c r="GT94" s="552">
        <v>92116960</v>
      </c>
      <c r="GU94" s="552">
        <v>262127500</v>
      </c>
      <c r="GV94" s="559">
        <v>152844390</v>
      </c>
      <c r="GW94" s="609">
        <v>0</v>
      </c>
      <c r="GX94" s="559">
        <v>152844390</v>
      </c>
      <c r="GY94" s="552">
        <v>0</v>
      </c>
      <c r="GZ94" s="552"/>
      <c r="HA94" s="552">
        <v>170010540</v>
      </c>
      <c r="HB94" s="534"/>
      <c r="HC94" s="534"/>
    </row>
    <row r="95" spans="1:211" ht="1.5" hidden="1" customHeight="1" x14ac:dyDescent="0.25">
      <c r="A95" s="32" t="s">
        <v>352</v>
      </c>
      <c r="B95" s="565">
        <v>0</v>
      </c>
      <c r="C95" s="565">
        <v>0</v>
      </c>
      <c r="D95" s="565">
        <v>0</v>
      </c>
      <c r="E95" s="566"/>
      <c r="F95" s="551">
        <v>0</v>
      </c>
      <c r="G95" s="536"/>
      <c r="H95" s="551"/>
      <c r="I95" s="551">
        <v>0</v>
      </c>
      <c r="J95" s="565">
        <v>0</v>
      </c>
      <c r="K95" s="565">
        <v>0</v>
      </c>
      <c r="L95" s="565">
        <v>0</v>
      </c>
      <c r="M95" s="566"/>
      <c r="N95" s="551">
        <v>0</v>
      </c>
      <c r="O95" s="536"/>
      <c r="P95" s="551"/>
      <c r="Q95" s="551">
        <v>0</v>
      </c>
      <c r="R95" s="565">
        <v>0</v>
      </c>
      <c r="S95" s="565">
        <v>0</v>
      </c>
      <c r="T95" s="565">
        <v>0</v>
      </c>
      <c r="U95" s="566"/>
      <c r="V95" s="551">
        <v>0</v>
      </c>
      <c r="W95" s="536"/>
      <c r="X95" s="551"/>
      <c r="Y95" s="551">
        <v>0</v>
      </c>
      <c r="Z95" s="565"/>
      <c r="AA95" s="565"/>
      <c r="AB95" s="565"/>
      <c r="AC95" s="566"/>
      <c r="AD95" s="551">
        <v>0</v>
      </c>
      <c r="AE95" s="536"/>
      <c r="AF95" s="551"/>
      <c r="AG95" s="551">
        <v>0</v>
      </c>
      <c r="AH95" s="565">
        <v>0</v>
      </c>
      <c r="AI95" s="565">
        <v>0</v>
      </c>
      <c r="AJ95" s="565">
        <v>0</v>
      </c>
      <c r="AK95" s="566"/>
      <c r="AL95" s="551">
        <v>0</v>
      </c>
      <c r="AM95" s="536"/>
      <c r="AN95" s="551"/>
      <c r="AO95" s="551">
        <v>0</v>
      </c>
      <c r="AP95" s="565">
        <v>0</v>
      </c>
      <c r="AQ95" s="565">
        <v>0</v>
      </c>
      <c r="AR95" s="565">
        <v>0</v>
      </c>
      <c r="AS95" s="566"/>
      <c r="AT95" s="551">
        <v>0</v>
      </c>
      <c r="AU95" s="536"/>
      <c r="AV95" s="551"/>
      <c r="AW95" s="551">
        <v>0</v>
      </c>
      <c r="AX95" s="565">
        <v>0</v>
      </c>
      <c r="AY95" s="565">
        <v>0</v>
      </c>
      <c r="AZ95" s="565">
        <v>0</v>
      </c>
      <c r="BA95" s="566"/>
      <c r="BB95" s="551">
        <v>0</v>
      </c>
      <c r="BC95" s="536"/>
      <c r="BD95" s="551"/>
      <c r="BE95" s="551">
        <v>0</v>
      </c>
      <c r="BF95" s="565">
        <v>0</v>
      </c>
      <c r="BG95" s="565">
        <v>0</v>
      </c>
      <c r="BH95" s="565">
        <v>0</v>
      </c>
      <c r="BI95" s="566"/>
      <c r="BJ95" s="551">
        <v>0</v>
      </c>
      <c r="BK95" s="536"/>
      <c r="BL95" s="551"/>
      <c r="BM95" s="551">
        <v>0</v>
      </c>
      <c r="BN95" s="565">
        <v>0</v>
      </c>
      <c r="BO95" s="565">
        <v>0</v>
      </c>
      <c r="BP95" s="565">
        <v>0</v>
      </c>
      <c r="BQ95" s="566"/>
      <c r="BR95" s="551">
        <v>0</v>
      </c>
      <c r="BS95" s="536"/>
      <c r="BT95" s="551"/>
      <c r="BU95" s="551">
        <v>0</v>
      </c>
      <c r="BV95" s="565">
        <v>0</v>
      </c>
      <c r="BW95" s="565">
        <v>0</v>
      </c>
      <c r="BX95" s="565">
        <v>0</v>
      </c>
      <c r="BY95" s="566"/>
      <c r="BZ95" s="551">
        <v>0</v>
      </c>
      <c r="CA95" s="536"/>
      <c r="CB95" s="551"/>
      <c r="CC95" s="551">
        <v>0</v>
      </c>
      <c r="CD95" s="565">
        <v>0</v>
      </c>
      <c r="CE95" s="565">
        <v>0</v>
      </c>
      <c r="CF95" s="565">
        <v>0</v>
      </c>
      <c r="CG95" s="566"/>
      <c r="CH95" s="551">
        <v>0</v>
      </c>
      <c r="CI95" s="536"/>
      <c r="CJ95" s="551"/>
      <c r="CK95" s="551">
        <v>0</v>
      </c>
      <c r="CL95" s="565">
        <v>0</v>
      </c>
      <c r="CM95" s="565">
        <v>0</v>
      </c>
      <c r="CN95" s="565">
        <v>0</v>
      </c>
      <c r="CO95" s="566"/>
      <c r="CP95" s="551">
        <v>0</v>
      </c>
      <c r="CQ95" s="536"/>
      <c r="CR95" s="551"/>
      <c r="CS95" s="551">
        <v>0</v>
      </c>
      <c r="CT95" s="565">
        <v>0</v>
      </c>
      <c r="CU95" s="565">
        <v>0</v>
      </c>
      <c r="CV95" s="565">
        <v>0</v>
      </c>
      <c r="CW95" s="566"/>
      <c r="CX95" s="551">
        <v>0</v>
      </c>
      <c r="CY95" s="536"/>
      <c r="CZ95" s="551"/>
      <c r="DA95" s="551">
        <v>0</v>
      </c>
      <c r="DB95" s="565">
        <v>0</v>
      </c>
      <c r="DC95" s="565">
        <v>0</v>
      </c>
      <c r="DD95" s="565">
        <v>0</v>
      </c>
      <c r="DE95" s="566"/>
      <c r="DF95" s="551">
        <v>0</v>
      </c>
      <c r="DG95" s="536"/>
      <c r="DH95" s="551"/>
      <c r="DI95" s="551">
        <v>0</v>
      </c>
      <c r="DJ95" s="565">
        <v>0</v>
      </c>
      <c r="DK95" s="565">
        <v>0</v>
      </c>
      <c r="DL95" s="565">
        <v>0</v>
      </c>
      <c r="DM95" s="566"/>
      <c r="DN95" s="551">
        <v>0</v>
      </c>
      <c r="DO95" s="536"/>
      <c r="DP95" s="551"/>
      <c r="DQ95" s="551">
        <v>0</v>
      </c>
      <c r="DR95" s="565">
        <v>0</v>
      </c>
      <c r="DS95" s="565">
        <v>0</v>
      </c>
      <c r="DT95" s="565">
        <v>0</v>
      </c>
      <c r="DU95" s="566"/>
      <c r="DV95" s="551">
        <v>0</v>
      </c>
      <c r="DW95" s="536"/>
      <c r="DX95" s="551"/>
      <c r="DY95" s="551">
        <v>0</v>
      </c>
      <c r="DZ95" s="565">
        <v>0</v>
      </c>
      <c r="EA95" s="565">
        <v>0</v>
      </c>
      <c r="EB95" s="565">
        <v>0</v>
      </c>
      <c r="EC95" s="566"/>
      <c r="ED95" s="551">
        <v>0</v>
      </c>
      <c r="EE95" s="536"/>
      <c r="EF95" s="551"/>
      <c r="EG95" s="551">
        <v>0</v>
      </c>
      <c r="EH95" s="565"/>
      <c r="EI95" s="565">
        <v>0</v>
      </c>
      <c r="EJ95" s="565">
        <v>0</v>
      </c>
      <c r="EK95" s="566"/>
      <c r="EL95" s="551">
        <v>0</v>
      </c>
      <c r="EM95" s="536"/>
      <c r="EN95" s="551"/>
      <c r="EO95" s="551">
        <v>0</v>
      </c>
      <c r="EP95" s="565"/>
      <c r="EQ95" s="565">
        <v>0</v>
      </c>
      <c r="ER95" s="565">
        <v>0</v>
      </c>
      <c r="ES95" s="566"/>
      <c r="ET95" s="551">
        <v>0</v>
      </c>
      <c r="EU95" s="536"/>
      <c r="EV95" s="551"/>
      <c r="EW95" s="551">
        <v>0</v>
      </c>
      <c r="EX95" s="565"/>
      <c r="EY95" s="565">
        <v>0</v>
      </c>
      <c r="EZ95" s="565">
        <v>0</v>
      </c>
      <c r="FA95" s="566"/>
      <c r="FB95" s="551">
        <v>0</v>
      </c>
      <c r="FC95" s="536"/>
      <c r="FD95" s="551"/>
      <c r="FE95" s="551">
        <v>0</v>
      </c>
      <c r="FF95" s="565"/>
      <c r="FG95" s="565"/>
      <c r="FH95" s="565"/>
      <c r="FI95" s="566"/>
      <c r="FJ95" s="551">
        <v>0</v>
      </c>
      <c r="FK95" s="536"/>
      <c r="FL95" s="551"/>
      <c r="FM95" s="551">
        <v>0</v>
      </c>
      <c r="FN95" s="565"/>
      <c r="FO95" s="556">
        <v>0</v>
      </c>
      <c r="FP95" s="556">
        <v>0</v>
      </c>
      <c r="FQ95" s="591"/>
      <c r="FR95" s="587">
        <v>0</v>
      </c>
      <c r="FS95" s="536"/>
      <c r="FT95" s="587"/>
      <c r="FU95" s="587">
        <v>0</v>
      </c>
      <c r="FV95" s="565">
        <v>0</v>
      </c>
      <c r="FW95" s="565">
        <v>0</v>
      </c>
      <c r="FX95" s="565">
        <v>0</v>
      </c>
      <c r="FY95" s="566"/>
      <c r="FZ95" s="551">
        <v>0</v>
      </c>
      <c r="GA95" s="536"/>
      <c r="GB95" s="551"/>
      <c r="GC95" s="551">
        <v>0</v>
      </c>
      <c r="GD95" s="565">
        <v>0</v>
      </c>
      <c r="GE95" s="565">
        <v>0</v>
      </c>
      <c r="GF95" s="565">
        <v>0</v>
      </c>
      <c r="GG95" s="566"/>
      <c r="GH95" s="551">
        <v>0</v>
      </c>
      <c r="GI95" s="536"/>
      <c r="GJ95" s="551"/>
      <c r="GK95" s="551">
        <v>0</v>
      </c>
      <c r="GL95" s="565">
        <v>0</v>
      </c>
      <c r="GM95" s="565">
        <v>0</v>
      </c>
      <c r="GN95" s="565">
        <v>0</v>
      </c>
      <c r="GO95" s="566"/>
      <c r="GP95" s="551">
        <v>0</v>
      </c>
      <c r="GQ95" s="536"/>
      <c r="GR95" s="551"/>
      <c r="GS95" s="551">
        <v>0</v>
      </c>
      <c r="GT95" s="565">
        <v>0</v>
      </c>
      <c r="GU95" s="565">
        <v>0</v>
      </c>
      <c r="GV95">
        <v>0</v>
      </c>
      <c r="GW95" s="633">
        <v>0</v>
      </c>
      <c r="GX95" s="558">
        <v>0</v>
      </c>
      <c r="GY95" s="536">
        <v>0</v>
      </c>
      <c r="GZ95" s="551"/>
      <c r="HA95" s="551">
        <v>0</v>
      </c>
    </row>
    <row r="96" spans="1:211" s="87" customFormat="1" ht="14.25" customHeight="1" thickBot="1" x14ac:dyDescent="0.25">
      <c r="A96" s="38" t="s">
        <v>353</v>
      </c>
      <c r="B96" s="589">
        <v>75932540</v>
      </c>
      <c r="C96" s="589">
        <v>119898700</v>
      </c>
      <c r="D96" s="589">
        <v>77603918</v>
      </c>
      <c r="E96" s="589">
        <v>0</v>
      </c>
      <c r="F96" s="589">
        <v>77603918</v>
      </c>
      <c r="G96" s="589">
        <v>0</v>
      </c>
      <c r="H96" s="589"/>
      <c r="I96" s="589">
        <v>43966160</v>
      </c>
      <c r="J96" s="589">
        <v>120840850</v>
      </c>
      <c r="K96" s="589">
        <v>182817034</v>
      </c>
      <c r="L96" s="589">
        <v>210832034</v>
      </c>
      <c r="M96" s="589">
        <v>0</v>
      </c>
      <c r="N96" s="589">
        <v>210832034</v>
      </c>
      <c r="O96" s="589">
        <v>0</v>
      </c>
      <c r="P96" s="589"/>
      <c r="Q96" s="589">
        <v>61976184</v>
      </c>
      <c r="R96" s="589">
        <v>68697260</v>
      </c>
      <c r="S96" s="589">
        <v>78043030</v>
      </c>
      <c r="T96" s="589">
        <v>98706474</v>
      </c>
      <c r="U96" s="589">
        <v>0</v>
      </c>
      <c r="V96" s="589">
        <v>98706474</v>
      </c>
      <c r="W96" s="589">
        <v>0</v>
      </c>
      <c r="X96" s="589"/>
      <c r="Y96" s="589">
        <v>9345770</v>
      </c>
      <c r="Z96" s="589">
        <v>15547550</v>
      </c>
      <c r="AA96" s="589">
        <v>26769512</v>
      </c>
      <c r="AB96" s="589">
        <v>18748877</v>
      </c>
      <c r="AC96" s="589">
        <v>0</v>
      </c>
      <c r="AD96" s="589">
        <v>18748877</v>
      </c>
      <c r="AE96" s="589">
        <v>0</v>
      </c>
      <c r="AF96" s="589"/>
      <c r="AG96" s="589">
        <v>11221962</v>
      </c>
      <c r="AH96" s="589">
        <v>517692680</v>
      </c>
      <c r="AI96" s="589">
        <v>440419280</v>
      </c>
      <c r="AJ96" s="589">
        <v>537510430</v>
      </c>
      <c r="AK96" s="589">
        <v>0</v>
      </c>
      <c r="AL96" s="589">
        <v>537510430</v>
      </c>
      <c r="AM96" s="589">
        <v>0</v>
      </c>
      <c r="AN96" s="589"/>
      <c r="AO96" s="589">
        <v>-77273400</v>
      </c>
      <c r="AP96" s="589">
        <v>157837000</v>
      </c>
      <c r="AQ96" s="589">
        <v>200242173</v>
      </c>
      <c r="AR96" s="589">
        <v>188114540</v>
      </c>
      <c r="AS96" s="589">
        <v>0</v>
      </c>
      <c r="AT96" s="589">
        <v>188114540</v>
      </c>
      <c r="AU96" s="589">
        <v>0</v>
      </c>
      <c r="AV96" s="589"/>
      <c r="AW96" s="589">
        <v>42405173</v>
      </c>
      <c r="AX96" s="589">
        <v>146348840</v>
      </c>
      <c r="AY96" s="589">
        <v>170881572</v>
      </c>
      <c r="AZ96" s="589">
        <v>186098878</v>
      </c>
      <c r="BA96" s="589">
        <v>0</v>
      </c>
      <c r="BB96" s="589">
        <v>186098878</v>
      </c>
      <c r="BC96" s="589">
        <v>0</v>
      </c>
      <c r="BD96" s="589"/>
      <c r="BE96" s="589">
        <v>24532732</v>
      </c>
      <c r="BF96" s="589">
        <v>50160880</v>
      </c>
      <c r="BG96" s="589">
        <v>51726991</v>
      </c>
      <c r="BH96" s="589">
        <v>44044279</v>
      </c>
      <c r="BI96" s="589">
        <v>0</v>
      </c>
      <c r="BJ96" s="589">
        <v>44044279</v>
      </c>
      <c r="BK96" s="589">
        <v>0</v>
      </c>
      <c r="BL96" s="589"/>
      <c r="BM96" s="589">
        <v>1566111</v>
      </c>
      <c r="BN96" s="589">
        <v>0</v>
      </c>
      <c r="BO96" s="589">
        <v>53980</v>
      </c>
      <c r="BP96" s="589">
        <v>359584</v>
      </c>
      <c r="BQ96" s="589">
        <v>0</v>
      </c>
      <c r="BR96" s="589">
        <v>359584</v>
      </c>
      <c r="BS96" s="589">
        <v>0</v>
      </c>
      <c r="BT96" s="589"/>
      <c r="BU96" s="589">
        <v>53980</v>
      </c>
      <c r="BV96" s="589">
        <v>62790090</v>
      </c>
      <c r="BW96" s="589">
        <v>47814898</v>
      </c>
      <c r="BX96" s="589">
        <v>63357880</v>
      </c>
      <c r="BY96" s="589">
        <v>0</v>
      </c>
      <c r="BZ96" s="589">
        <v>63357880</v>
      </c>
      <c r="CA96" s="589">
        <v>0</v>
      </c>
      <c r="CB96" s="589"/>
      <c r="CC96" s="589">
        <v>-14975192</v>
      </c>
      <c r="CD96" s="589">
        <v>137278260</v>
      </c>
      <c r="CE96" s="589">
        <v>181814368</v>
      </c>
      <c r="CF96" s="589">
        <v>148481199</v>
      </c>
      <c r="CG96" s="589">
        <v>0</v>
      </c>
      <c r="CH96" s="589">
        <v>148481199</v>
      </c>
      <c r="CI96" s="589">
        <v>0</v>
      </c>
      <c r="CJ96" s="589"/>
      <c r="CK96" s="589">
        <v>44536108</v>
      </c>
      <c r="CL96" s="589">
        <v>153864496</v>
      </c>
      <c r="CM96" s="589">
        <v>152631975</v>
      </c>
      <c r="CN96" s="589">
        <v>175431880</v>
      </c>
      <c r="CO96" s="589">
        <v>0</v>
      </c>
      <c r="CP96" s="589">
        <v>175431880</v>
      </c>
      <c r="CQ96" s="589">
        <v>0</v>
      </c>
      <c r="CR96" s="589"/>
      <c r="CS96" s="589">
        <v>-1232521</v>
      </c>
      <c r="CT96" s="589">
        <v>91466540</v>
      </c>
      <c r="CU96" s="589">
        <v>100317122</v>
      </c>
      <c r="CV96" s="589">
        <v>109089735</v>
      </c>
      <c r="CW96" s="589">
        <v>0</v>
      </c>
      <c r="CX96" s="589">
        <v>109089735</v>
      </c>
      <c r="CY96" s="589">
        <v>0</v>
      </c>
      <c r="CZ96" s="589"/>
      <c r="DA96" s="589">
        <v>8850582</v>
      </c>
      <c r="DB96" s="589">
        <v>21923480</v>
      </c>
      <c r="DC96" s="589">
        <v>26003447</v>
      </c>
      <c r="DD96" s="589">
        <v>25055800</v>
      </c>
      <c r="DE96" s="589">
        <v>0</v>
      </c>
      <c r="DF96" s="589">
        <v>25055800</v>
      </c>
      <c r="DG96" s="589">
        <v>0</v>
      </c>
      <c r="DH96" s="589"/>
      <c r="DI96" s="589">
        <v>4079967</v>
      </c>
      <c r="DJ96" s="589">
        <v>60618965</v>
      </c>
      <c r="DK96" s="589">
        <v>63637726</v>
      </c>
      <c r="DL96" s="589">
        <v>64419312</v>
      </c>
      <c r="DM96" s="589">
        <v>0</v>
      </c>
      <c r="DN96" s="589">
        <v>64419312</v>
      </c>
      <c r="DO96" s="589">
        <v>0</v>
      </c>
      <c r="DP96" s="589"/>
      <c r="DQ96" s="589">
        <v>3018761</v>
      </c>
      <c r="DR96" s="589">
        <v>67530580</v>
      </c>
      <c r="DS96" s="589">
        <v>79514188</v>
      </c>
      <c r="DT96" s="589">
        <v>76890057</v>
      </c>
      <c r="DU96" s="589">
        <v>0</v>
      </c>
      <c r="DV96" s="589">
        <v>76890057</v>
      </c>
      <c r="DW96" s="589">
        <v>0</v>
      </c>
      <c r="DX96" s="589"/>
      <c r="DY96" s="589">
        <v>11983608</v>
      </c>
      <c r="DZ96" s="589">
        <v>245476170</v>
      </c>
      <c r="EA96" s="589">
        <v>24532465</v>
      </c>
      <c r="EB96" s="589">
        <v>261065140</v>
      </c>
      <c r="EC96" s="589">
        <v>0</v>
      </c>
      <c r="ED96" s="589">
        <v>261065140</v>
      </c>
      <c r="EE96" s="589">
        <v>0</v>
      </c>
      <c r="EF96" s="589"/>
      <c r="EG96" s="589">
        <v>-220943705</v>
      </c>
      <c r="EH96" s="589">
        <v>0</v>
      </c>
      <c r="EI96" s="589">
        <v>0</v>
      </c>
      <c r="EJ96" s="589">
        <v>0</v>
      </c>
      <c r="EK96" s="589">
        <v>0</v>
      </c>
      <c r="EL96" s="589">
        <v>0</v>
      </c>
      <c r="EM96" s="589">
        <v>0</v>
      </c>
      <c r="EN96" s="589"/>
      <c r="EO96" s="589">
        <v>0</v>
      </c>
      <c r="EP96" s="589">
        <v>0</v>
      </c>
      <c r="EQ96" s="589">
        <v>0</v>
      </c>
      <c r="ER96" s="589">
        <v>0</v>
      </c>
      <c r="ES96" s="589">
        <v>0</v>
      </c>
      <c r="ET96" s="589">
        <v>0</v>
      </c>
      <c r="EU96" s="589">
        <v>0</v>
      </c>
      <c r="EV96" s="589"/>
      <c r="EW96" s="589">
        <v>0</v>
      </c>
      <c r="EX96" s="589">
        <v>0</v>
      </c>
      <c r="EY96" s="589">
        <v>0</v>
      </c>
      <c r="EZ96" s="589">
        <v>0</v>
      </c>
      <c r="FA96" s="589">
        <v>0</v>
      </c>
      <c r="FB96" s="589">
        <v>0</v>
      </c>
      <c r="FC96" s="589">
        <v>0</v>
      </c>
      <c r="FD96" s="589"/>
      <c r="FE96" s="589">
        <v>0</v>
      </c>
      <c r="FF96" s="589">
        <v>1994006181</v>
      </c>
      <c r="FG96" s="589">
        <v>1947118461</v>
      </c>
      <c r="FH96" s="589">
        <v>2285810017</v>
      </c>
      <c r="FI96" s="589">
        <v>0</v>
      </c>
      <c r="FJ96" s="589">
        <v>2285810017</v>
      </c>
      <c r="FK96" s="589">
        <v>0</v>
      </c>
      <c r="FL96" s="589"/>
      <c r="FM96" s="589">
        <v>-46887720</v>
      </c>
      <c r="FN96" s="589">
        <v>0</v>
      </c>
      <c r="FO96" s="589">
        <v>0</v>
      </c>
      <c r="FP96" s="589">
        <v>0</v>
      </c>
      <c r="FQ96" s="589">
        <v>0</v>
      </c>
      <c r="FR96" s="589">
        <v>0</v>
      </c>
      <c r="FS96" s="589">
        <v>0</v>
      </c>
      <c r="FT96" s="589"/>
      <c r="FU96" s="589">
        <v>0</v>
      </c>
      <c r="FV96" s="589">
        <v>1007050000</v>
      </c>
      <c r="FW96" s="589">
        <v>1368016480</v>
      </c>
      <c r="FX96" s="589">
        <v>1129115522</v>
      </c>
      <c r="FY96" s="589">
        <v>0</v>
      </c>
      <c r="FZ96" s="589">
        <v>1129115522</v>
      </c>
      <c r="GA96" s="589">
        <v>0</v>
      </c>
      <c r="GB96" s="589"/>
      <c r="GC96" s="589">
        <v>360966480</v>
      </c>
      <c r="GD96" s="589">
        <v>148568000</v>
      </c>
      <c r="GE96" s="589">
        <v>173820470</v>
      </c>
      <c r="GF96" s="589">
        <v>273920704</v>
      </c>
      <c r="GG96" s="589">
        <v>0</v>
      </c>
      <c r="GH96" s="589">
        <v>273920704</v>
      </c>
      <c r="GI96" s="589">
        <v>0</v>
      </c>
      <c r="GJ96" s="589"/>
      <c r="GK96" s="589">
        <v>25252470</v>
      </c>
      <c r="GL96" s="589">
        <v>1439746000</v>
      </c>
      <c r="GM96" s="589">
        <v>1759289171</v>
      </c>
      <c r="GN96" s="589">
        <v>1438063986</v>
      </c>
      <c r="GO96" s="589">
        <v>0</v>
      </c>
      <c r="GP96" s="589">
        <v>1438063986</v>
      </c>
      <c r="GQ96" s="589">
        <v>0</v>
      </c>
      <c r="GR96" s="589"/>
      <c r="GS96" s="589">
        <v>319543171</v>
      </c>
      <c r="GT96" s="589">
        <v>4589370181</v>
      </c>
      <c r="GU96" s="589">
        <v>5248244582</v>
      </c>
      <c r="GV96" s="589">
        <v>5126910229</v>
      </c>
      <c r="GW96" s="589">
        <v>0</v>
      </c>
      <c r="GX96" s="589">
        <v>5126910229</v>
      </c>
      <c r="GY96" s="589">
        <v>0</v>
      </c>
      <c r="GZ96" s="589"/>
      <c r="HA96" s="589">
        <v>658874401</v>
      </c>
      <c r="HB96" s="548"/>
      <c r="HC96" s="548"/>
    </row>
    <row r="97" spans="1:211" s="1358" customFormat="1" ht="22.5" customHeight="1" thickBot="1" x14ac:dyDescent="0.25">
      <c r="A97" s="1340" t="s">
        <v>220</v>
      </c>
      <c r="B97" s="1356">
        <v>78932280</v>
      </c>
      <c r="C97" s="1356">
        <v>124198700</v>
      </c>
      <c r="D97" s="1356">
        <v>81303918</v>
      </c>
      <c r="E97" s="1356">
        <v>0</v>
      </c>
      <c r="F97" s="1356">
        <v>81303918</v>
      </c>
      <c r="G97" s="1356">
        <v>0</v>
      </c>
      <c r="H97" s="1356"/>
      <c r="I97" s="1356">
        <v>45266420</v>
      </c>
      <c r="J97" s="1356">
        <v>160840850</v>
      </c>
      <c r="K97" s="1356">
        <v>222817034</v>
      </c>
      <c r="L97" s="1356">
        <v>250856675</v>
      </c>
      <c r="M97" s="1356">
        <v>0</v>
      </c>
      <c r="N97" s="1356">
        <v>250856675</v>
      </c>
      <c r="O97" s="1356">
        <v>0</v>
      </c>
      <c r="P97" s="1356"/>
      <c r="Q97" s="1356">
        <v>61976184</v>
      </c>
      <c r="R97" s="1356">
        <v>68697260</v>
      </c>
      <c r="S97" s="1356">
        <v>78043030</v>
      </c>
      <c r="T97" s="1356">
        <v>98706474</v>
      </c>
      <c r="U97" s="1356">
        <v>0</v>
      </c>
      <c r="V97" s="1356">
        <v>98706474</v>
      </c>
      <c r="W97" s="1356">
        <v>0</v>
      </c>
      <c r="X97" s="1356"/>
      <c r="Y97" s="1356">
        <v>9345770</v>
      </c>
      <c r="Z97" s="1356">
        <v>15947600</v>
      </c>
      <c r="AA97" s="1356">
        <v>27669512</v>
      </c>
      <c r="AB97" s="1356">
        <v>19148927</v>
      </c>
      <c r="AC97" s="1356">
        <v>0</v>
      </c>
      <c r="AD97" s="1356">
        <v>19148927</v>
      </c>
      <c r="AE97" s="1356">
        <v>0</v>
      </c>
      <c r="AF97" s="1356"/>
      <c r="AG97" s="1356">
        <v>11721912</v>
      </c>
      <c r="AH97" s="1356">
        <v>580557680</v>
      </c>
      <c r="AI97" s="1356">
        <v>501021639</v>
      </c>
      <c r="AJ97" s="1356">
        <v>600875868</v>
      </c>
      <c r="AK97" s="1356">
        <v>0</v>
      </c>
      <c r="AL97" s="1356">
        <v>600875868</v>
      </c>
      <c r="AM97" s="1356">
        <v>0</v>
      </c>
      <c r="AN97" s="1356"/>
      <c r="AO97" s="1356">
        <v>-79536041</v>
      </c>
      <c r="AP97" s="1356">
        <v>157837000</v>
      </c>
      <c r="AQ97" s="1356">
        <v>200242173</v>
      </c>
      <c r="AR97" s="1356">
        <v>188144540</v>
      </c>
      <c r="AS97" s="1356">
        <v>0</v>
      </c>
      <c r="AT97" s="1356">
        <v>188144540</v>
      </c>
      <c r="AU97" s="1356">
        <v>0</v>
      </c>
      <c r="AV97" s="1356"/>
      <c r="AW97" s="1356">
        <v>42405173</v>
      </c>
      <c r="AX97" s="1356">
        <v>146348840</v>
      </c>
      <c r="AY97" s="1356">
        <v>170881572</v>
      </c>
      <c r="AZ97" s="1356">
        <v>186532498</v>
      </c>
      <c r="BA97" s="1356">
        <v>0</v>
      </c>
      <c r="BB97" s="1356">
        <v>186532498</v>
      </c>
      <c r="BC97" s="1356">
        <v>0</v>
      </c>
      <c r="BD97" s="1356"/>
      <c r="BE97" s="1356">
        <v>24532732</v>
      </c>
      <c r="BF97" s="1356">
        <v>50160880</v>
      </c>
      <c r="BG97" s="1356">
        <v>51726991</v>
      </c>
      <c r="BH97" s="1356">
        <v>44044279</v>
      </c>
      <c r="BI97" s="1356">
        <v>0</v>
      </c>
      <c r="BJ97" s="1356">
        <v>44044279</v>
      </c>
      <c r="BK97" s="1356">
        <v>0</v>
      </c>
      <c r="BL97" s="1356"/>
      <c r="BM97" s="1356">
        <v>1566111</v>
      </c>
      <c r="BN97" s="1356">
        <v>0</v>
      </c>
      <c r="BO97" s="1356">
        <v>53980</v>
      </c>
      <c r="BP97" s="1356">
        <v>359584</v>
      </c>
      <c r="BQ97" s="1356">
        <v>0</v>
      </c>
      <c r="BR97" s="1356">
        <v>359584</v>
      </c>
      <c r="BS97" s="1356">
        <v>0</v>
      </c>
      <c r="BT97" s="1356"/>
      <c r="BU97" s="1356">
        <v>53980</v>
      </c>
      <c r="BV97" s="1356">
        <v>99979500</v>
      </c>
      <c r="BW97" s="1356">
        <v>82377650</v>
      </c>
      <c r="BX97" s="1356">
        <v>100547290</v>
      </c>
      <c r="BY97" s="1356">
        <v>0</v>
      </c>
      <c r="BZ97" s="1356">
        <v>100547290</v>
      </c>
      <c r="CA97" s="1356">
        <v>0</v>
      </c>
      <c r="CB97" s="1356"/>
      <c r="CC97" s="1356">
        <v>-17601850</v>
      </c>
      <c r="CD97" s="1356">
        <v>144615960</v>
      </c>
      <c r="CE97" s="1356">
        <v>188863605</v>
      </c>
      <c r="CF97" s="1356">
        <v>155818899</v>
      </c>
      <c r="CG97" s="1356">
        <v>0</v>
      </c>
      <c r="CH97" s="1356">
        <v>155818899</v>
      </c>
      <c r="CI97" s="1356">
        <v>0</v>
      </c>
      <c r="CJ97" s="1356"/>
      <c r="CK97" s="1356">
        <v>44247645</v>
      </c>
      <c r="CL97" s="1356">
        <v>156780416</v>
      </c>
      <c r="CM97" s="1356">
        <v>155301060</v>
      </c>
      <c r="CN97" s="1356">
        <v>178347800</v>
      </c>
      <c r="CO97" s="1356">
        <v>0</v>
      </c>
      <c r="CP97" s="1356">
        <v>178347800</v>
      </c>
      <c r="CQ97" s="1356">
        <v>0</v>
      </c>
      <c r="CR97" s="1356"/>
      <c r="CS97" s="1356">
        <v>-1479356</v>
      </c>
      <c r="CT97" s="1356">
        <v>103910540</v>
      </c>
      <c r="CU97" s="1356">
        <v>113920122</v>
      </c>
      <c r="CV97" s="1356">
        <v>122161130</v>
      </c>
      <c r="CW97" s="1356">
        <v>0</v>
      </c>
      <c r="CX97" s="1356">
        <v>122161130</v>
      </c>
      <c r="CY97" s="1356">
        <v>0</v>
      </c>
      <c r="CZ97" s="1356"/>
      <c r="DA97" s="1356">
        <v>10009582</v>
      </c>
      <c r="DB97" s="1356">
        <v>21923480</v>
      </c>
      <c r="DC97" s="1356">
        <v>26003447</v>
      </c>
      <c r="DD97" s="1356">
        <v>25055800</v>
      </c>
      <c r="DE97" s="1356">
        <v>0</v>
      </c>
      <c r="DF97" s="1356">
        <v>25055800</v>
      </c>
      <c r="DG97" s="1356">
        <v>0</v>
      </c>
      <c r="DH97" s="1356"/>
      <c r="DI97" s="1356">
        <v>4079967</v>
      </c>
      <c r="DJ97" s="1356">
        <v>60618965</v>
      </c>
      <c r="DK97" s="1356">
        <v>63637726</v>
      </c>
      <c r="DL97" s="1356">
        <v>64479312</v>
      </c>
      <c r="DM97" s="1356">
        <v>0</v>
      </c>
      <c r="DN97" s="1356">
        <v>64479312</v>
      </c>
      <c r="DO97" s="1356">
        <v>0</v>
      </c>
      <c r="DP97" s="1356"/>
      <c r="DQ97" s="1356">
        <v>3018761</v>
      </c>
      <c r="DR97" s="1356">
        <v>67530580</v>
      </c>
      <c r="DS97" s="1356">
        <v>79514188</v>
      </c>
      <c r="DT97" s="1356">
        <v>76890057</v>
      </c>
      <c r="DU97" s="1356">
        <v>0</v>
      </c>
      <c r="DV97" s="1356">
        <v>76890057</v>
      </c>
      <c r="DW97" s="1356">
        <v>0</v>
      </c>
      <c r="DX97" s="1356"/>
      <c r="DY97" s="1356">
        <v>11983608</v>
      </c>
      <c r="DZ97" s="1356">
        <v>245476170</v>
      </c>
      <c r="EA97" s="1356">
        <v>24832465</v>
      </c>
      <c r="EB97" s="1356">
        <v>261190340</v>
      </c>
      <c r="EC97" s="1356">
        <v>0</v>
      </c>
      <c r="ED97" s="1356">
        <v>261190340</v>
      </c>
      <c r="EE97" s="1356">
        <v>0</v>
      </c>
      <c r="EF97" s="1356"/>
      <c r="EG97" s="1356">
        <v>-220643705</v>
      </c>
      <c r="EH97" s="1356">
        <v>0</v>
      </c>
      <c r="EI97" s="1356">
        <v>0</v>
      </c>
      <c r="EJ97" s="1356">
        <v>0</v>
      </c>
      <c r="EK97" s="1356">
        <v>0</v>
      </c>
      <c r="EL97" s="1356">
        <v>0</v>
      </c>
      <c r="EM97" s="1356">
        <v>0</v>
      </c>
      <c r="EN97" s="1356"/>
      <c r="EO97" s="1356">
        <v>0</v>
      </c>
      <c r="EP97" s="1356">
        <v>0</v>
      </c>
      <c r="EQ97" s="1356">
        <v>0</v>
      </c>
      <c r="ER97" s="1356">
        <v>0</v>
      </c>
      <c r="ES97" s="1356">
        <v>0</v>
      </c>
      <c r="ET97" s="1356">
        <v>0</v>
      </c>
      <c r="EU97" s="1356">
        <v>0</v>
      </c>
      <c r="EV97" s="1356"/>
      <c r="EW97" s="1356">
        <v>0</v>
      </c>
      <c r="EX97" s="1356">
        <v>0</v>
      </c>
      <c r="EY97" s="1356">
        <v>0</v>
      </c>
      <c r="EZ97" s="1356">
        <v>0</v>
      </c>
      <c r="FA97" s="1356">
        <v>0</v>
      </c>
      <c r="FB97" s="1356">
        <v>0</v>
      </c>
      <c r="FC97" s="1356">
        <v>0</v>
      </c>
      <c r="FD97" s="1356"/>
      <c r="FE97" s="1356">
        <v>0</v>
      </c>
      <c r="FF97" s="1356">
        <v>2160158001</v>
      </c>
      <c r="FG97" s="1356">
        <v>2111104894</v>
      </c>
      <c r="FH97" s="1356">
        <v>2454463391</v>
      </c>
      <c r="FI97" s="1356">
        <v>0</v>
      </c>
      <c r="FJ97" s="1356">
        <v>2454463391</v>
      </c>
      <c r="FK97" s="1356">
        <v>0</v>
      </c>
      <c r="FL97" s="1356"/>
      <c r="FM97" s="1356">
        <v>-49053107</v>
      </c>
      <c r="FN97" s="1663">
        <v>0</v>
      </c>
      <c r="FO97" s="1663">
        <v>0</v>
      </c>
      <c r="FP97" s="1663">
        <v>0</v>
      </c>
      <c r="FQ97" s="1663">
        <v>0</v>
      </c>
      <c r="FR97" s="1356">
        <v>0</v>
      </c>
      <c r="FS97" s="1356">
        <v>0</v>
      </c>
      <c r="FT97" s="1356"/>
      <c r="FU97" s="1356">
        <v>0</v>
      </c>
      <c r="FV97" s="1356">
        <v>1138154000</v>
      </c>
      <c r="FW97" s="1356">
        <v>1463790999</v>
      </c>
      <c r="FX97" s="1356">
        <v>1276872649</v>
      </c>
      <c r="FY97" s="1356">
        <v>0</v>
      </c>
      <c r="FZ97" s="1356">
        <v>1276872649</v>
      </c>
      <c r="GA97" s="1356">
        <v>0</v>
      </c>
      <c r="GB97" s="1356"/>
      <c r="GC97" s="1356">
        <v>325636999</v>
      </c>
      <c r="GD97" s="1356">
        <v>2597987000</v>
      </c>
      <c r="GE97" s="1356">
        <v>3061753266</v>
      </c>
      <c r="GF97" s="1356">
        <v>2566339704</v>
      </c>
      <c r="GG97" s="1356">
        <v>0</v>
      </c>
      <c r="GH97" s="1356">
        <v>2566339704</v>
      </c>
      <c r="GI97" s="1356">
        <v>0</v>
      </c>
      <c r="GJ97" s="1356"/>
      <c r="GK97" s="1356">
        <v>463766266</v>
      </c>
      <c r="GL97" s="1356">
        <v>1439746000</v>
      </c>
      <c r="GM97" s="1356">
        <v>1759289171</v>
      </c>
      <c r="GN97" s="1356">
        <v>1440641920</v>
      </c>
      <c r="GO97" s="1356">
        <v>0</v>
      </c>
      <c r="GP97" s="1356">
        <v>1440641920</v>
      </c>
      <c r="GQ97" s="1356">
        <v>0</v>
      </c>
      <c r="GR97" s="1356"/>
      <c r="GS97" s="1356">
        <v>319543171</v>
      </c>
      <c r="GT97" s="1356">
        <v>7336045001</v>
      </c>
      <c r="GU97" s="1356">
        <v>8395938330</v>
      </c>
      <c r="GV97" s="1356">
        <v>7738317664</v>
      </c>
      <c r="GW97" s="1356">
        <v>0</v>
      </c>
      <c r="GX97" s="1356">
        <v>7738317664</v>
      </c>
      <c r="GY97" s="1356">
        <v>0</v>
      </c>
      <c r="GZ97" s="1356"/>
      <c r="HA97" s="1356">
        <v>1059893329</v>
      </c>
      <c r="HB97" s="1357"/>
      <c r="HC97" s="1357"/>
    </row>
    <row r="98" spans="1:211" ht="15" customHeight="1" x14ac:dyDescent="0.25">
      <c r="A98" s="36" t="s">
        <v>288</v>
      </c>
      <c r="B98" s="592">
        <v>0</v>
      </c>
      <c r="C98" s="592">
        <v>0</v>
      </c>
      <c r="D98" s="592">
        <v>0</v>
      </c>
      <c r="E98" s="592">
        <v>0</v>
      </c>
      <c r="F98" s="592">
        <v>0</v>
      </c>
      <c r="G98" s="592">
        <v>0</v>
      </c>
      <c r="H98" s="592"/>
      <c r="I98" s="592">
        <v>0</v>
      </c>
      <c r="J98" s="592">
        <v>0</v>
      </c>
      <c r="K98" s="592">
        <v>0</v>
      </c>
      <c r="L98" s="592">
        <v>0</v>
      </c>
      <c r="M98" s="592">
        <v>0</v>
      </c>
      <c r="N98" s="592">
        <v>0</v>
      </c>
      <c r="O98" s="592">
        <v>0</v>
      </c>
      <c r="P98" s="592"/>
      <c r="Q98" s="592">
        <v>0</v>
      </c>
      <c r="R98" s="592">
        <v>0</v>
      </c>
      <c r="S98" s="592">
        <v>0</v>
      </c>
      <c r="T98" s="592">
        <v>0</v>
      </c>
      <c r="U98" s="592">
        <v>0</v>
      </c>
      <c r="V98" s="592">
        <v>0</v>
      </c>
      <c r="W98" s="592">
        <v>0</v>
      </c>
      <c r="X98" s="592"/>
      <c r="Y98" s="592">
        <v>0</v>
      </c>
      <c r="Z98" s="592">
        <v>0</v>
      </c>
      <c r="AA98" s="592">
        <v>0</v>
      </c>
      <c r="AB98" s="592">
        <v>0</v>
      </c>
      <c r="AC98" s="592">
        <v>0</v>
      </c>
      <c r="AD98" s="592">
        <v>0</v>
      </c>
      <c r="AE98" s="592">
        <v>0</v>
      </c>
      <c r="AF98" s="592"/>
      <c r="AG98" s="592">
        <v>0</v>
      </c>
      <c r="AH98" s="592">
        <v>0</v>
      </c>
      <c r="AI98" s="592">
        <v>0</v>
      </c>
      <c r="AJ98" s="592">
        <v>0</v>
      </c>
      <c r="AK98" s="592">
        <v>0</v>
      </c>
      <c r="AL98" s="592">
        <v>0</v>
      </c>
      <c r="AM98" s="592">
        <v>0</v>
      </c>
      <c r="AN98" s="592"/>
      <c r="AO98" s="592">
        <v>0</v>
      </c>
      <c r="AP98" s="592">
        <v>0</v>
      </c>
      <c r="AQ98" s="592">
        <v>0</v>
      </c>
      <c r="AR98" s="592">
        <v>0</v>
      </c>
      <c r="AS98" s="592">
        <v>0</v>
      </c>
      <c r="AT98" s="592">
        <v>0</v>
      </c>
      <c r="AU98" s="592">
        <v>0</v>
      </c>
      <c r="AV98" s="592"/>
      <c r="AW98" s="592">
        <v>0</v>
      </c>
      <c r="AX98" s="592">
        <v>0</v>
      </c>
      <c r="AY98" s="592">
        <v>0</v>
      </c>
      <c r="AZ98" s="592">
        <v>0</v>
      </c>
      <c r="BA98" s="592">
        <v>0</v>
      </c>
      <c r="BB98" s="592">
        <v>0</v>
      </c>
      <c r="BC98" s="592">
        <v>0</v>
      </c>
      <c r="BD98" s="592"/>
      <c r="BE98" s="592">
        <v>0</v>
      </c>
      <c r="BF98" s="592">
        <v>0</v>
      </c>
      <c r="BG98" s="592">
        <v>0</v>
      </c>
      <c r="BH98" s="592">
        <v>0</v>
      </c>
      <c r="BI98" s="592">
        <v>0</v>
      </c>
      <c r="BJ98" s="592">
        <v>0</v>
      </c>
      <c r="BK98" s="592">
        <v>0</v>
      </c>
      <c r="BL98" s="592"/>
      <c r="BM98" s="592">
        <v>0</v>
      </c>
      <c r="BN98" s="592">
        <v>0</v>
      </c>
      <c r="BO98" s="592">
        <v>0</v>
      </c>
      <c r="BP98" s="592">
        <v>0</v>
      </c>
      <c r="BQ98" s="592">
        <v>0</v>
      </c>
      <c r="BR98" s="592">
        <v>0</v>
      </c>
      <c r="BS98" s="592">
        <v>0</v>
      </c>
      <c r="BT98" s="592"/>
      <c r="BU98" s="592">
        <v>0</v>
      </c>
      <c r="BV98" s="592">
        <v>0</v>
      </c>
      <c r="BW98" s="592">
        <v>0</v>
      </c>
      <c r="BX98" s="592">
        <v>0</v>
      </c>
      <c r="BY98" s="592">
        <v>0</v>
      </c>
      <c r="BZ98" s="592">
        <v>0</v>
      </c>
      <c r="CA98" s="592">
        <v>0</v>
      </c>
      <c r="CB98" s="592"/>
      <c r="CC98" s="592">
        <v>0</v>
      </c>
      <c r="CD98" s="592">
        <v>0</v>
      </c>
      <c r="CE98" s="592">
        <v>0</v>
      </c>
      <c r="CF98" s="592">
        <v>0</v>
      </c>
      <c r="CG98" s="592">
        <v>0</v>
      </c>
      <c r="CH98" s="592">
        <v>0</v>
      </c>
      <c r="CI98" s="592">
        <v>0</v>
      </c>
      <c r="CJ98" s="592"/>
      <c r="CK98" s="592">
        <v>0</v>
      </c>
      <c r="CL98" s="592">
        <v>0</v>
      </c>
      <c r="CM98" s="592">
        <v>0</v>
      </c>
      <c r="CN98" s="592">
        <v>0</v>
      </c>
      <c r="CO98" s="592">
        <v>0</v>
      </c>
      <c r="CP98" s="592">
        <v>0</v>
      </c>
      <c r="CQ98" s="592">
        <v>0</v>
      </c>
      <c r="CR98" s="592"/>
      <c r="CS98" s="592">
        <v>0</v>
      </c>
      <c r="CT98" s="592">
        <v>0</v>
      </c>
      <c r="CU98" s="592">
        <v>0</v>
      </c>
      <c r="CV98" s="592">
        <v>0</v>
      </c>
      <c r="CW98" s="592">
        <v>0</v>
      </c>
      <c r="CX98" s="592">
        <v>0</v>
      </c>
      <c r="CY98" s="592">
        <v>0</v>
      </c>
      <c r="CZ98" s="592"/>
      <c r="DA98" s="592">
        <v>0</v>
      </c>
      <c r="DB98" s="592">
        <v>0</v>
      </c>
      <c r="DC98" s="592">
        <v>0</v>
      </c>
      <c r="DD98" s="592">
        <v>0</v>
      </c>
      <c r="DE98" s="592">
        <v>0</v>
      </c>
      <c r="DF98" s="592">
        <v>0</v>
      </c>
      <c r="DG98" s="592">
        <v>0</v>
      </c>
      <c r="DH98" s="592"/>
      <c r="DI98" s="592">
        <v>0</v>
      </c>
      <c r="DJ98" s="592">
        <v>0</v>
      </c>
      <c r="DK98" s="592">
        <v>0</v>
      </c>
      <c r="DL98" s="592">
        <v>0</v>
      </c>
      <c r="DM98" s="592">
        <v>0</v>
      </c>
      <c r="DN98" s="592">
        <v>0</v>
      </c>
      <c r="DO98" s="592">
        <v>0</v>
      </c>
      <c r="DP98" s="592"/>
      <c r="DQ98" s="592">
        <v>0</v>
      </c>
      <c r="DR98" s="592">
        <v>0</v>
      </c>
      <c r="DS98" s="592">
        <v>0</v>
      </c>
      <c r="DT98" s="592">
        <v>0</v>
      </c>
      <c r="DU98" s="592">
        <v>0</v>
      </c>
      <c r="DV98" s="592">
        <v>0</v>
      </c>
      <c r="DW98" s="592">
        <v>0</v>
      </c>
      <c r="DX98" s="592"/>
      <c r="DY98" s="592">
        <v>0</v>
      </c>
      <c r="DZ98" s="592">
        <v>0</v>
      </c>
      <c r="EA98" s="592">
        <v>0</v>
      </c>
      <c r="EB98" s="592">
        <v>0</v>
      </c>
      <c r="EC98" s="592">
        <v>0</v>
      </c>
      <c r="ED98" s="592">
        <v>0</v>
      </c>
      <c r="EE98" s="592">
        <v>0</v>
      </c>
      <c r="EF98" s="592"/>
      <c r="EG98" s="592">
        <v>0</v>
      </c>
      <c r="EH98" s="592">
        <v>0</v>
      </c>
      <c r="EI98" s="592">
        <v>0</v>
      </c>
      <c r="EJ98" s="592">
        <v>0</v>
      </c>
      <c r="EK98" s="592">
        <v>0</v>
      </c>
      <c r="EL98" s="592">
        <v>0</v>
      </c>
      <c r="EM98" s="592">
        <v>0</v>
      </c>
      <c r="EN98" s="592"/>
      <c r="EO98" s="592">
        <v>0</v>
      </c>
      <c r="EP98" s="592">
        <v>0</v>
      </c>
      <c r="EQ98" s="592">
        <v>0</v>
      </c>
      <c r="ER98" s="592">
        <v>0</v>
      </c>
      <c r="ES98" s="592">
        <v>0</v>
      </c>
      <c r="ET98" s="592">
        <v>0</v>
      </c>
      <c r="EU98" s="592">
        <v>0</v>
      </c>
      <c r="EV98" s="592"/>
      <c r="EW98" s="592">
        <v>0</v>
      </c>
      <c r="EX98" s="592">
        <v>0</v>
      </c>
      <c r="EY98" s="592">
        <v>0</v>
      </c>
      <c r="EZ98" s="592">
        <v>0</v>
      </c>
      <c r="FA98" s="592">
        <v>0</v>
      </c>
      <c r="FB98" s="592">
        <v>0</v>
      </c>
      <c r="FC98" s="592">
        <v>0</v>
      </c>
      <c r="FD98" s="592"/>
      <c r="FE98" s="592">
        <v>0</v>
      </c>
      <c r="FF98" s="592">
        <v>0</v>
      </c>
      <c r="FG98" s="592">
        <v>0</v>
      </c>
      <c r="FH98" s="592">
        <v>0</v>
      </c>
      <c r="FI98" s="592">
        <v>0</v>
      </c>
      <c r="FJ98" s="592">
        <v>0</v>
      </c>
      <c r="FK98" s="592">
        <v>0</v>
      </c>
      <c r="FL98" s="592"/>
      <c r="FM98" s="592">
        <v>0</v>
      </c>
      <c r="FN98" s="592">
        <v>0</v>
      </c>
      <c r="FO98" s="592">
        <v>0</v>
      </c>
      <c r="FP98" s="592">
        <v>0</v>
      </c>
      <c r="FQ98" s="592">
        <v>0</v>
      </c>
      <c r="FR98" s="592">
        <v>0</v>
      </c>
      <c r="FS98" s="592">
        <v>0</v>
      </c>
      <c r="FT98" s="592"/>
      <c r="FU98" s="592">
        <v>0</v>
      </c>
      <c r="FV98" s="592">
        <v>0</v>
      </c>
      <c r="FW98" s="592">
        <v>0</v>
      </c>
      <c r="FX98" s="592">
        <v>0</v>
      </c>
      <c r="FY98" s="592">
        <v>0</v>
      </c>
      <c r="FZ98" s="592">
        <v>0</v>
      </c>
      <c r="GA98" s="592">
        <v>0</v>
      </c>
      <c r="GB98" s="592"/>
      <c r="GC98" s="592">
        <v>0</v>
      </c>
      <c r="GD98" s="592">
        <v>0</v>
      </c>
      <c r="GE98" s="592">
        <v>0</v>
      </c>
      <c r="GF98" s="592">
        <v>0</v>
      </c>
      <c r="GG98" s="592">
        <v>0</v>
      </c>
      <c r="GH98" s="592">
        <v>0</v>
      </c>
      <c r="GI98" s="592">
        <v>0</v>
      </c>
      <c r="GJ98" s="592"/>
      <c r="GK98" s="592">
        <v>0</v>
      </c>
      <c r="GL98" s="592">
        <v>0</v>
      </c>
      <c r="GM98" s="592">
        <v>0</v>
      </c>
      <c r="GN98" s="592">
        <v>0</v>
      </c>
      <c r="GO98" s="592">
        <v>0</v>
      </c>
      <c r="GP98" s="592">
        <v>0</v>
      </c>
      <c r="GQ98" s="592">
        <v>0</v>
      </c>
      <c r="GR98" s="592"/>
      <c r="GS98" s="592">
        <v>0</v>
      </c>
      <c r="GT98" s="592">
        <v>0</v>
      </c>
      <c r="GU98" s="592">
        <v>0</v>
      </c>
      <c r="GV98" s="593">
        <v>0</v>
      </c>
      <c r="GW98" s="593">
        <v>0</v>
      </c>
      <c r="GX98" s="593">
        <v>0</v>
      </c>
      <c r="GY98" s="592">
        <v>0</v>
      </c>
      <c r="GZ98" s="592"/>
      <c r="HA98" s="593">
        <v>0</v>
      </c>
      <c r="HB98" s="534"/>
      <c r="HC98" s="534"/>
    </row>
    <row r="99" spans="1:211" ht="15" customHeight="1" thickBot="1" x14ac:dyDescent="0.3">
      <c r="D99" s="540"/>
      <c r="E99" s="540"/>
      <c r="F99" s="542"/>
      <c r="G99" s="540"/>
      <c r="H99" s="540"/>
      <c r="I99" s="540"/>
      <c r="J99" s="542"/>
      <c r="K99" s="540"/>
      <c r="L99" s="534"/>
      <c r="M99" s="534"/>
      <c r="N99" s="534"/>
      <c r="O99" s="534"/>
      <c r="P99" s="534"/>
      <c r="Q99" s="534"/>
      <c r="R99" s="534"/>
      <c r="S99" s="583"/>
      <c r="T99" s="534"/>
      <c r="U99" s="534"/>
      <c r="V99" s="534"/>
      <c r="W99" s="534"/>
      <c r="X99" s="534"/>
      <c r="Y99" s="534"/>
      <c r="Z99" s="534"/>
      <c r="AA99" s="583"/>
      <c r="AB99" s="534"/>
      <c r="AC99" s="534"/>
      <c r="AD99" s="534"/>
      <c r="AE99" s="534"/>
      <c r="AF99" s="534"/>
      <c r="AG99" s="534"/>
      <c r="AH99" s="534"/>
      <c r="AI99" s="594"/>
      <c r="AJ99" s="595"/>
      <c r="AK99" s="596"/>
      <c r="AL99" s="596"/>
      <c r="AM99" s="596"/>
      <c r="AN99" s="596"/>
      <c r="AO99" s="596"/>
      <c r="AP99" s="534"/>
      <c r="AQ99" s="564"/>
      <c r="AR99" s="595"/>
      <c r="AS99" s="596"/>
      <c r="AT99" s="596"/>
      <c r="AU99" s="596"/>
      <c r="AV99" s="596"/>
      <c r="AW99" s="596"/>
      <c r="AX99" s="534"/>
      <c r="AY99" s="564"/>
      <c r="AZ99" s="564"/>
      <c r="BA99" s="594"/>
      <c r="BB99" s="594"/>
      <c r="BC99" s="594"/>
      <c r="BD99" s="594"/>
      <c r="BE99" s="594"/>
      <c r="BF99" s="534"/>
      <c r="BG99" s="564"/>
      <c r="BH99" s="564"/>
      <c r="BI99" s="594"/>
      <c r="BJ99" s="594"/>
      <c r="BK99" s="594"/>
      <c r="BL99" s="594"/>
      <c r="BM99" s="594"/>
      <c r="BN99" s="534"/>
      <c r="BO99" s="564"/>
      <c r="BP99" s="564"/>
      <c r="BQ99" s="594"/>
      <c r="BR99" s="594"/>
      <c r="BS99" s="594"/>
      <c r="BT99" s="594"/>
      <c r="BU99" s="594"/>
      <c r="BV99" s="534"/>
      <c r="BW99" s="564"/>
      <c r="BX99" s="564"/>
      <c r="BY99" s="594"/>
      <c r="BZ99" s="594"/>
      <c r="CA99" s="594"/>
      <c r="CB99" s="594"/>
      <c r="CC99" s="594"/>
      <c r="CD99" s="534"/>
      <c r="CE99" s="564"/>
      <c r="CF99" s="564"/>
      <c r="CG99" s="594"/>
      <c r="CH99" s="594"/>
      <c r="CI99" s="594"/>
      <c r="CJ99" s="594"/>
      <c r="CK99" s="594"/>
      <c r="CL99" s="534"/>
      <c r="CM99" s="564"/>
      <c r="CN99" s="564"/>
      <c r="CO99" s="594"/>
      <c r="CP99" s="594"/>
      <c r="CQ99" s="594"/>
      <c r="CR99" s="594"/>
      <c r="CS99" s="594"/>
      <c r="CT99" s="534"/>
      <c r="CU99" s="564"/>
      <c r="CV99" s="564"/>
      <c r="CW99" s="594"/>
      <c r="CX99" s="594"/>
      <c r="CY99" s="594"/>
      <c r="CZ99" s="594"/>
      <c r="DA99" s="594"/>
      <c r="DB99" s="534"/>
      <c r="DC99" s="564"/>
      <c r="DD99" s="564"/>
      <c r="DE99" s="594"/>
      <c r="DF99" s="594"/>
      <c r="DG99" s="594"/>
      <c r="DH99" s="594"/>
      <c r="DI99" s="594"/>
      <c r="DJ99" s="534"/>
      <c r="DK99" s="564"/>
      <c r="DL99" s="564"/>
      <c r="DM99" s="594"/>
      <c r="DN99" s="594"/>
      <c r="DO99" s="594"/>
      <c r="DP99" s="594"/>
      <c r="DQ99" s="594"/>
      <c r="DR99" s="534"/>
      <c r="DS99" s="564"/>
      <c r="DT99" s="564"/>
      <c r="DU99" s="594"/>
      <c r="DV99" s="594"/>
      <c r="DW99" s="594"/>
      <c r="DX99" s="594"/>
      <c r="DY99" s="594"/>
      <c r="DZ99" s="534"/>
      <c r="EA99" s="564"/>
      <c r="EB99" s="564"/>
      <c r="EC99" s="594"/>
      <c r="ED99" s="594"/>
      <c r="EE99" s="594"/>
      <c r="EF99" s="594"/>
      <c r="EG99" s="594"/>
      <c r="EH99" s="534"/>
      <c r="EI99" s="564"/>
      <c r="EJ99" s="564"/>
      <c r="EK99" s="594"/>
      <c r="EL99" s="594"/>
      <c r="EM99" s="594"/>
      <c r="EN99" s="594"/>
      <c r="EO99" s="594"/>
      <c r="EP99" s="534"/>
      <c r="EQ99" s="564"/>
      <c r="ER99" s="564"/>
      <c r="ES99" s="594"/>
      <c r="ET99" s="594"/>
      <c r="EU99" s="594"/>
      <c r="EV99" s="594"/>
      <c r="EW99" s="594"/>
      <c r="EX99" s="534"/>
      <c r="EY99" s="564"/>
      <c r="EZ99" s="564"/>
      <c r="FA99" s="594"/>
      <c r="FB99" s="594"/>
      <c r="FC99" s="594"/>
      <c r="FD99" s="594"/>
      <c r="FE99" s="594"/>
      <c r="FF99" s="534"/>
      <c r="FG99" s="564"/>
      <c r="FH99" s="564"/>
      <c r="FI99" s="594"/>
      <c r="FJ99" s="594"/>
      <c r="FK99" s="594"/>
      <c r="FL99" s="594"/>
      <c r="FM99" s="594"/>
      <c r="FN99" s="534"/>
      <c r="FO99" s="564"/>
      <c r="FP99" s="564"/>
      <c r="FQ99" s="594"/>
      <c r="FR99" s="594"/>
      <c r="FS99" s="594"/>
      <c r="FT99" s="594"/>
      <c r="FU99" s="594"/>
      <c r="FV99" s="534"/>
      <c r="FW99" s="564"/>
      <c r="FX99" s="564"/>
      <c r="FY99" s="594"/>
      <c r="FZ99" s="594"/>
      <c r="GA99" s="594"/>
      <c r="GB99" s="594"/>
      <c r="GC99" s="594"/>
      <c r="GD99" s="534"/>
      <c r="GE99" s="564"/>
      <c r="GF99" s="564"/>
      <c r="GG99" s="594"/>
      <c r="GH99" s="594"/>
      <c r="GI99" s="594"/>
      <c r="GJ99" s="594"/>
      <c r="GK99" s="594"/>
      <c r="GL99" s="534"/>
      <c r="GM99" s="564"/>
      <c r="GN99" s="595"/>
      <c r="GO99" s="596"/>
      <c r="GP99" s="596"/>
      <c r="GQ99" s="596"/>
      <c r="GR99" s="596"/>
      <c r="GS99" s="596"/>
      <c r="GT99" s="597"/>
      <c r="GU99" s="597"/>
      <c r="GV99" s="598"/>
      <c r="GW99" s="598"/>
      <c r="GX99" s="598"/>
      <c r="GY99" s="598"/>
      <c r="GZ99" s="598"/>
      <c r="HA99" s="597"/>
      <c r="HB99" s="534"/>
      <c r="HC99" s="534"/>
    </row>
    <row r="100" spans="1:211" s="74" customFormat="1" ht="15" customHeight="1" x14ac:dyDescent="0.2">
      <c r="A100" s="269" t="s">
        <v>787</v>
      </c>
      <c r="B100" s="599">
        <v>0</v>
      </c>
      <c r="C100" s="599">
        <v>0</v>
      </c>
      <c r="D100" s="599">
        <v>0</v>
      </c>
      <c r="E100" s="599">
        <v>0</v>
      </c>
      <c r="F100" s="599">
        <v>0</v>
      </c>
      <c r="G100" s="599">
        <v>0</v>
      </c>
      <c r="H100" s="599">
        <v>0</v>
      </c>
      <c r="I100" s="599">
        <v>0</v>
      </c>
      <c r="J100" s="599">
        <v>0</v>
      </c>
      <c r="K100" s="599">
        <v>0</v>
      </c>
      <c r="L100" s="599">
        <v>0</v>
      </c>
      <c r="M100" s="599">
        <v>0</v>
      </c>
      <c r="N100" s="599">
        <v>0</v>
      </c>
      <c r="O100" s="599">
        <v>0</v>
      </c>
      <c r="P100" s="599">
        <v>0</v>
      </c>
      <c r="Q100" s="599">
        <v>0</v>
      </c>
      <c r="R100" s="599">
        <v>0</v>
      </c>
      <c r="S100" s="599">
        <v>0</v>
      </c>
      <c r="T100" s="599">
        <v>0</v>
      </c>
      <c r="U100" s="599">
        <v>0</v>
      </c>
      <c r="V100" s="599">
        <v>0</v>
      </c>
      <c r="W100" s="599">
        <v>0</v>
      </c>
      <c r="X100" s="599">
        <v>0</v>
      </c>
      <c r="Y100" s="599">
        <v>0</v>
      </c>
      <c r="Z100" s="599">
        <v>0</v>
      </c>
      <c r="AA100" s="599">
        <v>0</v>
      </c>
      <c r="AB100" s="599">
        <v>0</v>
      </c>
      <c r="AC100" s="599">
        <v>0</v>
      </c>
      <c r="AD100" s="599">
        <v>0</v>
      </c>
      <c r="AE100" s="599">
        <v>0</v>
      </c>
      <c r="AF100" s="599">
        <v>0</v>
      </c>
      <c r="AG100" s="599">
        <v>0</v>
      </c>
      <c r="AH100" s="599">
        <v>0</v>
      </c>
      <c r="AI100" s="599">
        <v>0</v>
      </c>
      <c r="AJ100" s="599">
        <v>0</v>
      </c>
      <c r="AK100" s="599">
        <v>0</v>
      </c>
      <c r="AL100" s="599">
        <v>0</v>
      </c>
      <c r="AM100" s="599">
        <v>0</v>
      </c>
      <c r="AN100" s="599">
        <v>0</v>
      </c>
      <c r="AO100" s="599">
        <v>0</v>
      </c>
      <c r="AP100" s="599">
        <v>0</v>
      </c>
      <c r="AQ100" s="599">
        <v>0</v>
      </c>
      <c r="AR100" s="599">
        <v>0</v>
      </c>
      <c r="AS100" s="599">
        <v>0</v>
      </c>
      <c r="AT100" s="599">
        <v>0</v>
      </c>
      <c r="AU100" s="599">
        <v>0</v>
      </c>
      <c r="AV100" s="599">
        <v>0</v>
      </c>
      <c r="AW100" s="599">
        <v>0</v>
      </c>
      <c r="AX100" s="599">
        <v>0</v>
      </c>
      <c r="AY100" s="599">
        <v>0</v>
      </c>
      <c r="AZ100" s="599">
        <v>0</v>
      </c>
      <c r="BA100" s="599">
        <v>0</v>
      </c>
      <c r="BB100" s="599">
        <v>0</v>
      </c>
      <c r="BC100" s="599">
        <v>0</v>
      </c>
      <c r="BD100" s="599">
        <v>0</v>
      </c>
      <c r="BE100" s="599">
        <v>0</v>
      </c>
      <c r="BF100" s="599">
        <v>0</v>
      </c>
      <c r="BG100" s="599">
        <v>0</v>
      </c>
      <c r="BH100" s="599">
        <v>0</v>
      </c>
      <c r="BI100" s="599">
        <v>0</v>
      </c>
      <c r="BJ100" s="599">
        <v>0</v>
      </c>
      <c r="BK100" s="599">
        <v>0</v>
      </c>
      <c r="BL100" s="599">
        <v>0</v>
      </c>
      <c r="BM100" s="599">
        <v>0</v>
      </c>
      <c r="BN100" s="599">
        <v>0</v>
      </c>
      <c r="BO100" s="599">
        <v>0</v>
      </c>
      <c r="BP100" s="599">
        <v>0</v>
      </c>
      <c r="BQ100" s="599">
        <v>0</v>
      </c>
      <c r="BR100" s="599">
        <v>0</v>
      </c>
      <c r="BS100" s="599">
        <v>0</v>
      </c>
      <c r="BT100" s="599">
        <v>0</v>
      </c>
      <c r="BU100" s="599">
        <v>0</v>
      </c>
      <c r="BV100" s="599">
        <v>0</v>
      </c>
      <c r="BW100" s="599">
        <v>0</v>
      </c>
      <c r="BX100" s="599">
        <v>0</v>
      </c>
      <c r="BY100" s="599">
        <v>0</v>
      </c>
      <c r="BZ100" s="599">
        <v>0</v>
      </c>
      <c r="CA100" s="599">
        <v>0</v>
      </c>
      <c r="CB100" s="599">
        <v>0</v>
      </c>
      <c r="CC100" s="599">
        <v>0</v>
      </c>
      <c r="CD100" s="599">
        <v>0</v>
      </c>
      <c r="CE100" s="599">
        <v>0</v>
      </c>
      <c r="CF100" s="599">
        <v>0</v>
      </c>
      <c r="CG100" s="599">
        <v>0</v>
      </c>
      <c r="CH100" s="599">
        <v>0</v>
      </c>
      <c r="CI100" s="599">
        <v>0</v>
      </c>
      <c r="CJ100" s="599">
        <v>0</v>
      </c>
      <c r="CK100" s="599">
        <v>0</v>
      </c>
      <c r="CL100" s="599">
        <v>0</v>
      </c>
      <c r="CM100" s="599">
        <v>0</v>
      </c>
      <c r="CN100" s="599">
        <v>0</v>
      </c>
      <c r="CO100" s="599">
        <v>0</v>
      </c>
      <c r="CP100" s="599">
        <v>0</v>
      </c>
      <c r="CQ100" s="599">
        <v>0</v>
      </c>
      <c r="CR100" s="599">
        <v>0</v>
      </c>
      <c r="CS100" s="599">
        <v>0</v>
      </c>
      <c r="CT100" s="599">
        <v>0</v>
      </c>
      <c r="CU100" s="599">
        <v>0</v>
      </c>
      <c r="CV100" s="599">
        <v>0</v>
      </c>
      <c r="CW100" s="599">
        <v>0</v>
      </c>
      <c r="CX100" s="599">
        <v>0</v>
      </c>
      <c r="CY100" s="599">
        <v>0</v>
      </c>
      <c r="CZ100" s="599">
        <v>0</v>
      </c>
      <c r="DA100" s="599">
        <v>0</v>
      </c>
      <c r="DB100" s="599">
        <v>0</v>
      </c>
      <c r="DC100" s="599">
        <v>0</v>
      </c>
      <c r="DD100" s="599">
        <v>0</v>
      </c>
      <c r="DE100" s="599">
        <v>0</v>
      </c>
      <c r="DF100" s="599">
        <v>0</v>
      </c>
      <c r="DG100" s="599">
        <v>0</v>
      </c>
      <c r="DH100" s="599">
        <v>0</v>
      </c>
      <c r="DI100" s="599">
        <v>0</v>
      </c>
      <c r="DJ100" s="599">
        <v>0</v>
      </c>
      <c r="DK100" s="599">
        <v>0</v>
      </c>
      <c r="DL100" s="599">
        <v>0</v>
      </c>
      <c r="DM100" s="599">
        <v>0</v>
      </c>
      <c r="DN100" s="599">
        <v>0</v>
      </c>
      <c r="DO100" s="599">
        <v>0</v>
      </c>
      <c r="DP100" s="599">
        <v>0</v>
      </c>
      <c r="DQ100" s="599">
        <v>0</v>
      </c>
      <c r="DR100" s="599">
        <v>0</v>
      </c>
      <c r="DS100" s="599">
        <v>0</v>
      </c>
      <c r="DT100" s="599">
        <v>0</v>
      </c>
      <c r="DU100" s="599">
        <v>0</v>
      </c>
      <c r="DV100" s="599">
        <v>0</v>
      </c>
      <c r="DW100" s="599">
        <v>0</v>
      </c>
      <c r="DX100" s="599">
        <v>0</v>
      </c>
      <c r="DY100" s="599">
        <v>0</v>
      </c>
      <c r="DZ100" s="599">
        <v>0</v>
      </c>
      <c r="EA100" s="599">
        <v>0</v>
      </c>
      <c r="EB100" s="599">
        <v>0</v>
      </c>
      <c r="EC100" s="599">
        <v>0</v>
      </c>
      <c r="ED100" s="599">
        <v>0</v>
      </c>
      <c r="EE100" s="599">
        <v>0</v>
      </c>
      <c r="EF100" s="599">
        <v>0</v>
      </c>
      <c r="EG100" s="599">
        <v>0</v>
      </c>
      <c r="EH100" s="599">
        <v>0</v>
      </c>
      <c r="EI100" s="599">
        <v>0</v>
      </c>
      <c r="EJ100" s="599">
        <v>0</v>
      </c>
      <c r="EK100" s="599">
        <v>0</v>
      </c>
      <c r="EL100" s="599">
        <v>0</v>
      </c>
      <c r="EM100" s="599">
        <v>0</v>
      </c>
      <c r="EN100" s="599">
        <v>0</v>
      </c>
      <c r="EO100" s="599">
        <v>0</v>
      </c>
      <c r="EP100" s="599">
        <v>0</v>
      </c>
      <c r="EQ100" s="599">
        <v>0</v>
      </c>
      <c r="ER100" s="599">
        <v>0</v>
      </c>
      <c r="ES100" s="599">
        <v>0</v>
      </c>
      <c r="ET100" s="599">
        <v>0</v>
      </c>
      <c r="EU100" s="599">
        <v>0</v>
      </c>
      <c r="EV100" s="599">
        <v>0</v>
      </c>
      <c r="EW100" s="599">
        <v>0</v>
      </c>
      <c r="EX100" s="599">
        <v>0</v>
      </c>
      <c r="EY100" s="599">
        <v>0</v>
      </c>
      <c r="EZ100" s="599">
        <v>0</v>
      </c>
      <c r="FA100" s="599">
        <v>0</v>
      </c>
      <c r="FB100" s="599">
        <v>0</v>
      </c>
      <c r="FC100" s="599">
        <v>0</v>
      </c>
      <c r="FD100" s="599">
        <v>0</v>
      </c>
      <c r="FE100" s="599">
        <v>0</v>
      </c>
      <c r="FF100" s="599">
        <v>0</v>
      </c>
      <c r="FG100" s="599">
        <v>0</v>
      </c>
      <c r="FH100" s="599">
        <v>0</v>
      </c>
      <c r="FI100" s="599">
        <v>0</v>
      </c>
      <c r="FJ100" s="599">
        <v>0</v>
      </c>
      <c r="FK100" s="599">
        <v>0</v>
      </c>
      <c r="FL100" s="599">
        <v>0</v>
      </c>
      <c r="FM100" s="599">
        <v>0</v>
      </c>
      <c r="FN100" s="599">
        <v>0</v>
      </c>
      <c r="FO100" s="599">
        <v>0</v>
      </c>
      <c r="FP100" s="599">
        <v>0</v>
      </c>
      <c r="FQ100" s="599">
        <v>0</v>
      </c>
      <c r="FR100" s="599">
        <v>0</v>
      </c>
      <c r="FS100" s="599">
        <v>0</v>
      </c>
      <c r="FT100" s="599">
        <v>0</v>
      </c>
      <c r="FU100" s="599">
        <v>0</v>
      </c>
      <c r="FV100" s="599">
        <v>0</v>
      </c>
      <c r="FW100" s="599">
        <v>0</v>
      </c>
      <c r="FX100" s="599">
        <v>0</v>
      </c>
      <c r="FY100" s="599">
        <v>0</v>
      </c>
      <c r="FZ100" s="599">
        <v>0</v>
      </c>
      <c r="GA100" s="599">
        <v>0</v>
      </c>
      <c r="GB100" s="599">
        <v>0</v>
      </c>
      <c r="GC100" s="599">
        <v>0</v>
      </c>
      <c r="GD100" s="599">
        <v>0</v>
      </c>
      <c r="GE100" s="599">
        <v>0</v>
      </c>
      <c r="GF100" s="599">
        <v>0</v>
      </c>
      <c r="GG100" s="599">
        <v>0</v>
      </c>
      <c r="GH100" s="599">
        <v>0</v>
      </c>
      <c r="GI100" s="599">
        <v>0</v>
      </c>
      <c r="GJ100" s="599">
        <v>0</v>
      </c>
      <c r="GK100" s="599">
        <v>0</v>
      </c>
      <c r="GL100" s="599">
        <v>0</v>
      </c>
      <c r="GM100" s="599">
        <v>0</v>
      </c>
      <c r="GN100" s="599">
        <v>0</v>
      </c>
      <c r="GO100" s="599">
        <v>0</v>
      </c>
      <c r="GP100" s="599">
        <v>0</v>
      </c>
      <c r="GQ100" s="599">
        <v>0</v>
      </c>
      <c r="GR100" s="599">
        <v>0</v>
      </c>
      <c r="GS100" s="599">
        <v>0</v>
      </c>
      <c r="GT100" s="599">
        <v>0</v>
      </c>
      <c r="GU100" s="599">
        <v>0</v>
      </c>
      <c r="GV100" s="599">
        <v>0</v>
      </c>
      <c r="GW100" s="599">
        <v>0</v>
      </c>
      <c r="GX100" s="599">
        <v>0</v>
      </c>
      <c r="GY100" s="599">
        <v>0</v>
      </c>
      <c r="GZ100" s="599">
        <v>0</v>
      </c>
      <c r="HA100" s="600">
        <v>0</v>
      </c>
      <c r="HB100" s="548"/>
      <c r="HC100" s="548"/>
    </row>
    <row r="101" spans="1:211" s="74" customFormat="1" ht="15" customHeight="1" thickBot="1" x14ac:dyDescent="0.25">
      <c r="A101" s="270" t="s">
        <v>788</v>
      </c>
      <c r="B101" s="601">
        <v>0</v>
      </c>
      <c r="C101" s="601">
        <v>0</v>
      </c>
      <c r="D101" s="601">
        <v>0</v>
      </c>
      <c r="E101" s="601">
        <v>0</v>
      </c>
      <c r="F101" s="601">
        <v>0</v>
      </c>
      <c r="G101" s="601">
        <v>0</v>
      </c>
      <c r="H101" s="601">
        <v>0</v>
      </c>
      <c r="I101" s="601">
        <v>0</v>
      </c>
      <c r="J101" s="601">
        <v>0</v>
      </c>
      <c r="K101" s="601">
        <v>0</v>
      </c>
      <c r="L101" s="601">
        <v>0</v>
      </c>
      <c r="M101" s="601">
        <v>0</v>
      </c>
      <c r="N101" s="601">
        <v>0</v>
      </c>
      <c r="O101" s="601">
        <v>0</v>
      </c>
      <c r="P101" s="601">
        <v>0</v>
      </c>
      <c r="Q101" s="601">
        <v>0</v>
      </c>
      <c r="R101" s="601">
        <v>0</v>
      </c>
      <c r="S101" s="601">
        <v>0</v>
      </c>
      <c r="T101" s="601">
        <v>0</v>
      </c>
      <c r="U101" s="601">
        <v>0</v>
      </c>
      <c r="V101" s="601">
        <v>0</v>
      </c>
      <c r="W101" s="601">
        <v>0</v>
      </c>
      <c r="X101" s="601">
        <v>0</v>
      </c>
      <c r="Y101" s="601">
        <v>0</v>
      </c>
      <c r="Z101" s="601">
        <v>0</v>
      </c>
      <c r="AA101" s="601">
        <v>0</v>
      </c>
      <c r="AB101" s="601">
        <v>0</v>
      </c>
      <c r="AC101" s="601">
        <v>0</v>
      </c>
      <c r="AD101" s="601">
        <v>0</v>
      </c>
      <c r="AE101" s="601">
        <v>0</v>
      </c>
      <c r="AF101" s="601">
        <v>0</v>
      </c>
      <c r="AG101" s="601">
        <v>0</v>
      </c>
      <c r="AH101" s="601">
        <v>0</v>
      </c>
      <c r="AI101" s="601">
        <v>0</v>
      </c>
      <c r="AJ101" s="601">
        <v>0</v>
      </c>
      <c r="AK101" s="601">
        <v>0</v>
      </c>
      <c r="AL101" s="601">
        <v>0</v>
      </c>
      <c r="AM101" s="601">
        <v>0</v>
      </c>
      <c r="AN101" s="601">
        <v>0</v>
      </c>
      <c r="AO101" s="601">
        <v>0</v>
      </c>
      <c r="AP101" s="601">
        <v>0</v>
      </c>
      <c r="AQ101" s="601">
        <v>0</v>
      </c>
      <c r="AR101" s="601">
        <v>0</v>
      </c>
      <c r="AS101" s="601">
        <v>0</v>
      </c>
      <c r="AT101" s="601">
        <v>0</v>
      </c>
      <c r="AU101" s="601">
        <v>0</v>
      </c>
      <c r="AV101" s="601">
        <v>0</v>
      </c>
      <c r="AW101" s="601">
        <v>0</v>
      </c>
      <c r="AX101" s="601">
        <v>0</v>
      </c>
      <c r="AY101" s="601">
        <v>0</v>
      </c>
      <c r="AZ101" s="601">
        <v>0</v>
      </c>
      <c r="BA101" s="601">
        <v>0</v>
      </c>
      <c r="BB101" s="601">
        <v>0</v>
      </c>
      <c r="BC101" s="601">
        <v>0</v>
      </c>
      <c r="BD101" s="601">
        <v>0</v>
      </c>
      <c r="BE101" s="601">
        <v>0</v>
      </c>
      <c r="BF101" s="601">
        <v>0</v>
      </c>
      <c r="BG101" s="601">
        <v>0</v>
      </c>
      <c r="BH101" s="601">
        <v>0</v>
      </c>
      <c r="BI101" s="601">
        <v>0</v>
      </c>
      <c r="BJ101" s="601">
        <v>0</v>
      </c>
      <c r="BK101" s="601">
        <v>0</v>
      </c>
      <c r="BL101" s="601">
        <v>0</v>
      </c>
      <c r="BM101" s="601">
        <v>0</v>
      </c>
      <c r="BN101" s="601">
        <v>0</v>
      </c>
      <c r="BO101" s="601">
        <v>0</v>
      </c>
      <c r="BP101" s="601">
        <v>0</v>
      </c>
      <c r="BQ101" s="601">
        <v>0</v>
      </c>
      <c r="BR101" s="601">
        <v>0</v>
      </c>
      <c r="BS101" s="601">
        <v>0</v>
      </c>
      <c r="BT101" s="601">
        <v>0</v>
      </c>
      <c r="BU101" s="601">
        <v>0</v>
      </c>
      <c r="BV101" s="601">
        <v>0</v>
      </c>
      <c r="BW101" s="601">
        <v>0</v>
      </c>
      <c r="BX101" s="601">
        <v>0</v>
      </c>
      <c r="BY101" s="601">
        <v>0</v>
      </c>
      <c r="BZ101" s="601">
        <v>0</v>
      </c>
      <c r="CA101" s="601">
        <v>0</v>
      </c>
      <c r="CB101" s="601">
        <v>0</v>
      </c>
      <c r="CC101" s="601">
        <v>0</v>
      </c>
      <c r="CD101" s="601">
        <v>0</v>
      </c>
      <c r="CE101" s="601">
        <v>0</v>
      </c>
      <c r="CF101" s="601">
        <v>0</v>
      </c>
      <c r="CG101" s="601">
        <v>0</v>
      </c>
      <c r="CH101" s="601">
        <v>0</v>
      </c>
      <c r="CI101" s="601">
        <v>0</v>
      </c>
      <c r="CJ101" s="601">
        <v>0</v>
      </c>
      <c r="CK101" s="601">
        <v>0</v>
      </c>
      <c r="CL101" s="601">
        <v>0</v>
      </c>
      <c r="CM101" s="601">
        <v>0</v>
      </c>
      <c r="CN101" s="601">
        <v>0</v>
      </c>
      <c r="CO101" s="601">
        <v>0</v>
      </c>
      <c r="CP101" s="601">
        <v>0</v>
      </c>
      <c r="CQ101" s="601">
        <v>0</v>
      </c>
      <c r="CR101" s="601">
        <v>0</v>
      </c>
      <c r="CS101" s="601">
        <v>0</v>
      </c>
      <c r="CT101" s="601">
        <v>0</v>
      </c>
      <c r="CU101" s="601">
        <v>0</v>
      </c>
      <c r="CV101" s="601">
        <v>0</v>
      </c>
      <c r="CW101" s="601">
        <v>0</v>
      </c>
      <c r="CX101" s="601">
        <v>0</v>
      </c>
      <c r="CY101" s="601">
        <v>0</v>
      </c>
      <c r="CZ101" s="601">
        <v>0</v>
      </c>
      <c r="DA101" s="601">
        <v>0</v>
      </c>
      <c r="DB101" s="601">
        <v>0</v>
      </c>
      <c r="DC101" s="601">
        <v>0</v>
      </c>
      <c r="DD101" s="601">
        <v>0</v>
      </c>
      <c r="DE101" s="601">
        <v>0</v>
      </c>
      <c r="DF101" s="601">
        <v>0</v>
      </c>
      <c r="DG101" s="601">
        <v>0</v>
      </c>
      <c r="DH101" s="601">
        <v>0</v>
      </c>
      <c r="DI101" s="601">
        <v>0</v>
      </c>
      <c r="DJ101" s="601">
        <v>0</v>
      </c>
      <c r="DK101" s="601">
        <v>0</v>
      </c>
      <c r="DL101" s="601">
        <v>0</v>
      </c>
      <c r="DM101" s="601">
        <v>0</v>
      </c>
      <c r="DN101" s="601">
        <v>0</v>
      </c>
      <c r="DO101" s="601">
        <v>0</v>
      </c>
      <c r="DP101" s="601">
        <v>0</v>
      </c>
      <c r="DQ101" s="601">
        <v>0</v>
      </c>
      <c r="DR101" s="601">
        <v>0</v>
      </c>
      <c r="DS101" s="601">
        <v>0</v>
      </c>
      <c r="DT101" s="601">
        <v>0</v>
      </c>
      <c r="DU101" s="601">
        <v>0</v>
      </c>
      <c r="DV101" s="601">
        <v>0</v>
      </c>
      <c r="DW101" s="601">
        <v>0</v>
      </c>
      <c r="DX101" s="601">
        <v>0</v>
      </c>
      <c r="DY101" s="601">
        <v>0</v>
      </c>
      <c r="DZ101" s="601">
        <v>0</v>
      </c>
      <c r="EA101" s="601">
        <v>0</v>
      </c>
      <c r="EB101" s="601">
        <v>0</v>
      </c>
      <c r="EC101" s="601">
        <v>0</v>
      </c>
      <c r="ED101" s="601">
        <v>0</v>
      </c>
      <c r="EE101" s="601">
        <v>0</v>
      </c>
      <c r="EF101" s="601">
        <v>0</v>
      </c>
      <c r="EG101" s="601">
        <v>0</v>
      </c>
      <c r="EH101" s="601">
        <v>0</v>
      </c>
      <c r="EI101" s="601">
        <v>0</v>
      </c>
      <c r="EJ101" s="601">
        <v>0</v>
      </c>
      <c r="EK101" s="601">
        <v>0</v>
      </c>
      <c r="EL101" s="601">
        <v>0</v>
      </c>
      <c r="EM101" s="601">
        <v>0</v>
      </c>
      <c r="EN101" s="601">
        <v>0</v>
      </c>
      <c r="EO101" s="601">
        <v>0</v>
      </c>
      <c r="EP101" s="601">
        <v>0</v>
      </c>
      <c r="EQ101" s="601">
        <v>0</v>
      </c>
      <c r="ER101" s="601">
        <v>0</v>
      </c>
      <c r="ES101" s="601">
        <v>0</v>
      </c>
      <c r="ET101" s="601">
        <v>0</v>
      </c>
      <c r="EU101" s="601">
        <v>0</v>
      </c>
      <c r="EV101" s="601">
        <v>0</v>
      </c>
      <c r="EW101" s="601">
        <v>0</v>
      </c>
      <c r="EX101" s="601">
        <v>0</v>
      </c>
      <c r="EY101" s="601">
        <v>0</v>
      </c>
      <c r="EZ101" s="601">
        <v>0</v>
      </c>
      <c r="FA101" s="601">
        <v>0</v>
      </c>
      <c r="FB101" s="601">
        <v>0</v>
      </c>
      <c r="FC101" s="601">
        <v>0</v>
      </c>
      <c r="FD101" s="601">
        <v>0</v>
      </c>
      <c r="FE101" s="601">
        <v>0</v>
      </c>
      <c r="FF101" s="601">
        <v>0</v>
      </c>
      <c r="FG101" s="601">
        <v>0</v>
      </c>
      <c r="FH101" s="601">
        <v>0</v>
      </c>
      <c r="FI101" s="601">
        <v>0</v>
      </c>
      <c r="FJ101" s="601">
        <v>0</v>
      </c>
      <c r="FK101" s="601">
        <v>0</v>
      </c>
      <c r="FL101" s="601">
        <v>0</v>
      </c>
      <c r="FM101" s="601">
        <v>0</v>
      </c>
      <c r="FN101" s="601">
        <v>0</v>
      </c>
      <c r="FO101" s="601">
        <v>0</v>
      </c>
      <c r="FP101" s="601">
        <v>0</v>
      </c>
      <c r="FQ101" s="601">
        <v>0</v>
      </c>
      <c r="FR101" s="601">
        <v>0</v>
      </c>
      <c r="FS101" s="601">
        <v>0</v>
      </c>
      <c r="FT101" s="601">
        <v>0</v>
      </c>
      <c r="FU101" s="601">
        <v>0</v>
      </c>
      <c r="FV101" s="601">
        <v>0</v>
      </c>
      <c r="FW101" s="601">
        <v>0</v>
      </c>
      <c r="FX101" s="601">
        <v>0</v>
      </c>
      <c r="FY101" s="601">
        <v>0</v>
      </c>
      <c r="FZ101" s="601">
        <v>0</v>
      </c>
      <c r="GA101" s="601">
        <v>0</v>
      </c>
      <c r="GB101" s="601">
        <v>0</v>
      </c>
      <c r="GC101" s="601">
        <v>0</v>
      </c>
      <c r="GD101" s="601">
        <v>0</v>
      </c>
      <c r="GE101" s="601">
        <v>0</v>
      </c>
      <c r="GF101" s="601">
        <v>0</v>
      </c>
      <c r="GG101" s="601">
        <v>0</v>
      </c>
      <c r="GH101" s="601">
        <v>0</v>
      </c>
      <c r="GI101" s="601">
        <v>0</v>
      </c>
      <c r="GJ101" s="601">
        <v>0</v>
      </c>
      <c r="GK101" s="601">
        <v>0</v>
      </c>
      <c r="GL101" s="601">
        <v>0</v>
      </c>
      <c r="GM101" s="601">
        <v>0</v>
      </c>
      <c r="GN101" s="601">
        <v>0</v>
      </c>
      <c r="GO101" s="601">
        <v>0</v>
      </c>
      <c r="GP101" s="601">
        <v>0</v>
      </c>
      <c r="GQ101" s="601">
        <v>0</v>
      </c>
      <c r="GR101" s="601">
        <v>0</v>
      </c>
      <c r="GS101" s="601">
        <v>0</v>
      </c>
      <c r="GT101" s="601">
        <v>0</v>
      </c>
      <c r="GU101" s="601">
        <v>0</v>
      </c>
      <c r="GV101" s="601">
        <v>0</v>
      </c>
      <c r="GW101" s="601">
        <v>0</v>
      </c>
      <c r="GX101" s="601">
        <v>0</v>
      </c>
      <c r="GY101" s="601">
        <v>0</v>
      </c>
      <c r="GZ101" s="601">
        <v>0</v>
      </c>
      <c r="HA101" s="602">
        <v>0</v>
      </c>
      <c r="HB101" s="548"/>
      <c r="HC101" s="548"/>
    </row>
    <row r="102" spans="1:211" ht="15" customHeight="1" x14ac:dyDescent="0.25">
      <c r="U102" s="595"/>
      <c r="GV102" s="603"/>
      <c r="GW102" s="603"/>
      <c r="GX102" s="603"/>
      <c r="GY102" s="603"/>
      <c r="GZ102" s="603"/>
      <c r="HA102" s="603"/>
    </row>
    <row r="103" spans="1:211" ht="15" customHeight="1" x14ac:dyDescent="0.25">
      <c r="GV103" s="603"/>
      <c r="GW103" s="603"/>
      <c r="GX103" s="603"/>
      <c r="GY103" s="603"/>
      <c r="GZ103" s="603"/>
      <c r="HA103" s="603"/>
    </row>
    <row r="104" spans="1:211" ht="15" customHeight="1" x14ac:dyDescent="0.25">
      <c r="GV104" s="603"/>
      <c r="GW104" s="603"/>
      <c r="GX104" s="603"/>
      <c r="GY104" s="603"/>
      <c r="GZ104" s="603"/>
      <c r="HA104" s="603"/>
    </row>
    <row r="105" spans="1:211" ht="15" customHeight="1" x14ac:dyDescent="0.25">
      <c r="GV105" s="603"/>
      <c r="GW105" s="603"/>
      <c r="GX105" s="603"/>
      <c r="GY105" s="603"/>
      <c r="GZ105" s="603"/>
      <c r="HA105" s="603"/>
    </row>
    <row r="106" spans="1:211" ht="15" customHeight="1" x14ac:dyDescent="0.25">
      <c r="GV106" s="603"/>
      <c r="GW106" s="603"/>
      <c r="GX106" s="603"/>
      <c r="GY106" s="603"/>
      <c r="GZ106" s="603"/>
      <c r="HA106" s="603"/>
    </row>
    <row r="107" spans="1:211" ht="15" customHeight="1" x14ac:dyDescent="0.25">
      <c r="GV107" s="603"/>
      <c r="GW107" s="603"/>
      <c r="GX107" s="603"/>
      <c r="GY107" s="603"/>
      <c r="GZ107" s="603"/>
      <c r="HA107" s="603"/>
    </row>
    <row r="108" spans="1:211" ht="15" customHeight="1" x14ac:dyDescent="0.25">
      <c r="GV108" s="603"/>
      <c r="GW108" s="603"/>
      <c r="GX108" s="603"/>
      <c r="GY108" s="603"/>
      <c r="GZ108" s="603"/>
      <c r="HA108" s="603"/>
    </row>
    <row r="109" spans="1:211" ht="15" customHeight="1" x14ac:dyDescent="0.25">
      <c r="GV109" s="603"/>
      <c r="GW109" s="603"/>
      <c r="GX109" s="603"/>
      <c r="GY109" s="603"/>
      <c r="GZ109" s="603"/>
      <c r="HA109" s="603"/>
    </row>
    <row r="110" spans="1:211" ht="15" customHeight="1" x14ac:dyDescent="0.25">
      <c r="GV110" s="603"/>
      <c r="GW110" s="603"/>
      <c r="GX110" s="603"/>
      <c r="GY110" s="603"/>
      <c r="GZ110" s="603"/>
      <c r="HA110" s="603"/>
    </row>
    <row r="111" spans="1:211" ht="15" customHeight="1" x14ac:dyDescent="0.25">
      <c r="GV111" s="603"/>
      <c r="GW111" s="603"/>
      <c r="GX111" s="603"/>
      <c r="GY111" s="603"/>
      <c r="GZ111" s="603"/>
      <c r="HA111" s="603"/>
    </row>
    <row r="112" spans="1:211" ht="15" customHeight="1" x14ac:dyDescent="0.25">
      <c r="GV112" s="603"/>
      <c r="GW112" s="603"/>
      <c r="GX112" s="603"/>
      <c r="GY112" s="603"/>
      <c r="GZ112" s="603"/>
      <c r="HA112" s="603"/>
    </row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</sheetData>
  <mergeCells count="104">
    <mergeCell ref="EH2:EO2"/>
    <mergeCell ref="EH3:EO3"/>
    <mergeCell ref="EJ4:EL4"/>
    <mergeCell ref="GN4:GP4"/>
    <mergeCell ref="DB2:DI2"/>
    <mergeCell ref="GN1:GP1"/>
    <mergeCell ref="FF2:FM2"/>
    <mergeCell ref="FH4:FJ4"/>
    <mergeCell ref="EZ1:FB1"/>
    <mergeCell ref="EX2:FE2"/>
    <mergeCell ref="EZ4:FB4"/>
    <mergeCell ref="GF4:GH4"/>
    <mergeCell ref="FH1:FJ1"/>
    <mergeCell ref="FX1:FZ1"/>
    <mergeCell ref="FV2:GC2"/>
    <mergeCell ref="FX4:FZ4"/>
    <mergeCell ref="FP1:FR1"/>
    <mergeCell ref="FN2:FU2"/>
    <mergeCell ref="FP4:FR4"/>
    <mergeCell ref="EB1:ED1"/>
    <mergeCell ref="DZ2:EG2"/>
    <mergeCell ref="EB4:ED4"/>
    <mergeCell ref="DR2:DY2"/>
    <mergeCell ref="ER1:ET1"/>
    <mergeCell ref="EP2:EW2"/>
    <mergeCell ref="EP3:EW3"/>
    <mergeCell ref="GV4:GX4"/>
    <mergeCell ref="D1:F1"/>
    <mergeCell ref="T1:V1"/>
    <mergeCell ref="GT2:HA2"/>
    <mergeCell ref="GL2:GS2"/>
    <mergeCell ref="AJ1:AL1"/>
    <mergeCell ref="GF1:GH1"/>
    <mergeCell ref="Z2:AG2"/>
    <mergeCell ref="D4:F4"/>
    <mergeCell ref="T4:V4"/>
    <mergeCell ref="L4:N4"/>
    <mergeCell ref="B2:I2"/>
    <mergeCell ref="J2:Q2"/>
    <mergeCell ref="R2:Y2"/>
    <mergeCell ref="CV1:CX1"/>
    <mergeCell ref="CL2:CS2"/>
    <mergeCell ref="CN4:CP4"/>
    <mergeCell ref="DD4:DF4"/>
    <mergeCell ref="GV1:GX1"/>
    <mergeCell ref="AH2:AO2"/>
    <mergeCell ref="ER4:ET4"/>
    <mergeCell ref="AJ4:AL4"/>
    <mergeCell ref="AP2:AW2"/>
    <mergeCell ref="AR4:AT4"/>
    <mergeCell ref="GD2:GK2"/>
    <mergeCell ref="DL1:DN1"/>
    <mergeCell ref="DJ2:DQ2"/>
    <mergeCell ref="DL4:DN4"/>
    <mergeCell ref="AB4:AD4"/>
    <mergeCell ref="CT2:DA2"/>
    <mergeCell ref="CV4:CX4"/>
    <mergeCell ref="BF2:BM2"/>
    <mergeCell ref="BH4:BJ4"/>
    <mergeCell ref="CF1:CH1"/>
    <mergeCell ref="CD2:CK2"/>
    <mergeCell ref="CF4:CH4"/>
    <mergeCell ref="BV2:CC2"/>
    <mergeCell ref="BX4:BZ4"/>
    <mergeCell ref="BP1:BR1"/>
    <mergeCell ref="BN2:BU2"/>
    <mergeCell ref="BP4:BR4"/>
    <mergeCell ref="AZ1:BB1"/>
    <mergeCell ref="AX2:BE2"/>
    <mergeCell ref="AZ4:BB4"/>
    <mergeCell ref="DT4:DV4"/>
    <mergeCell ref="FN3:FU3"/>
    <mergeCell ref="J3:Q3"/>
    <mergeCell ref="B3:I3"/>
    <mergeCell ref="R3:Y3"/>
    <mergeCell ref="Z3:AG3"/>
    <mergeCell ref="AH3:AO3"/>
    <mergeCell ref="AP3:AW3"/>
    <mergeCell ref="AX3:BE3"/>
    <mergeCell ref="BF3:BM3"/>
    <mergeCell ref="BN3:BU3"/>
    <mergeCell ref="L1:S1"/>
    <mergeCell ref="AB1:AI1"/>
    <mergeCell ref="AR1:AY1"/>
    <mergeCell ref="BH1:BO1"/>
    <mergeCell ref="BX1:CE1"/>
    <mergeCell ref="CN1:CU1"/>
    <mergeCell ref="DD1:DK1"/>
    <mergeCell ref="DT1:EA1"/>
    <mergeCell ref="EJ1:EQ1"/>
    <mergeCell ref="FV3:GC3"/>
    <mergeCell ref="GD3:GK3"/>
    <mergeCell ref="GL3:GS3"/>
    <mergeCell ref="GT3:HA3"/>
    <mergeCell ref="BV3:CC3"/>
    <mergeCell ref="CD3:CK3"/>
    <mergeCell ref="CL3:CS3"/>
    <mergeCell ref="CT3:DA3"/>
    <mergeCell ref="DB3:DI3"/>
    <mergeCell ref="DJ3:DQ3"/>
    <mergeCell ref="DR3:DY3"/>
    <mergeCell ref="DZ3:EG3"/>
    <mergeCell ref="FF3:FM3"/>
    <mergeCell ref="EX3:FE3"/>
  </mergeCells>
  <phoneticPr fontId="13" type="noConversion"/>
  <printOptions horizontalCentered="1"/>
  <pageMargins left="0.43307086614173229" right="0.39370078740157483" top="0.78740157480314965" bottom="0.39370078740157483" header="7.874015748031496E-2" footer="0.19685039370078741"/>
  <pageSetup paperSize="9" scale="65" orientation="portrait" r:id="rId1"/>
  <headerFooter alignWithMargins="0">
    <oddHeader>&amp;C&amp;"Arial CE,Félkövér"&amp;14
Budapest Főváros VIII. kerület Józsefvárosi Önkormányzat  költségvetési intézmények
  2022. évi költségvetési előirányzatainak részletezése&amp;R&amp;"Arial CE,Félkövér"5.4 melléklet a(z) ...../2022.(     ) önkormányzati rendelethez</oddHeader>
    <oddFooter>&amp;C&amp;P</oddFooter>
  </headerFooter>
  <colBreaks count="10" manualBreakCount="10">
    <brk id="17" max="96" man="1"/>
    <brk id="33" max="96" man="1"/>
    <brk id="49" max="1048575" man="1"/>
    <brk id="65" max="96" man="1"/>
    <brk id="81" max="96" man="1"/>
    <brk id="97" max="96" man="1"/>
    <brk id="113" max="96" man="1"/>
    <brk id="129" max="96" man="1"/>
    <brk id="177" max="96" man="1"/>
    <brk id="193" max="9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5">
    <tabColor rgb="FF92D050"/>
  </sheetPr>
  <dimension ref="A1:DA162"/>
  <sheetViews>
    <sheetView view="pageBreakPreview" zoomScaleNormal="100" zoomScaleSheetLayoutView="100" workbookViewId="0">
      <pane xSplit="1" ySplit="7" topLeftCell="Q85" activePane="bottomRight" state="frozen"/>
      <selection activeCell="I19" sqref="I19"/>
      <selection pane="topRight" activeCell="I19" sqref="I19"/>
      <selection pane="bottomLeft" activeCell="I19" sqref="I19"/>
      <selection pane="bottomRight" sqref="A1:XFD1048576"/>
    </sheetView>
  </sheetViews>
  <sheetFormatPr defaultColWidth="9.140625" defaultRowHeight="15" x14ac:dyDescent="0.25"/>
  <cols>
    <col min="1" max="1" width="49.28515625" style="36" customWidth="1"/>
    <col min="2" max="2" width="16.5703125" style="119" customWidth="1"/>
    <col min="3" max="3" width="16.85546875" style="119" customWidth="1"/>
    <col min="4" max="4" width="16.7109375" style="119" hidden="1" customWidth="1"/>
    <col min="5" max="7" width="15.85546875" style="106" hidden="1" customWidth="1"/>
    <col min="8" max="8" width="12.42578125" style="106" hidden="1" customWidth="1"/>
    <col min="9" max="9" width="15.85546875" style="106" customWidth="1"/>
    <col min="10" max="10" width="15" style="36" customWidth="1"/>
    <col min="11" max="11" width="16" style="36" customWidth="1"/>
    <col min="12" max="12" width="16.42578125" style="36" hidden="1" customWidth="1"/>
    <col min="13" max="13" width="14.28515625" style="5" hidden="1" customWidth="1"/>
    <col min="14" max="16" width="16.140625" style="5" hidden="1" customWidth="1"/>
    <col min="17" max="17" width="16.5703125" style="5" customWidth="1"/>
    <col min="18" max="18" width="15.42578125" style="36" customWidth="1"/>
    <col min="19" max="19" width="16.42578125" style="36" customWidth="1"/>
    <col min="20" max="23" width="15.42578125" style="36" hidden="1" customWidth="1"/>
    <col min="24" max="24" width="11.28515625" style="36" hidden="1" customWidth="1"/>
    <col min="25" max="25" width="15.42578125" style="36" customWidth="1"/>
    <col min="26" max="26" width="16.140625" style="119" customWidth="1"/>
    <col min="27" max="27" width="17.140625" style="119" customWidth="1"/>
    <col min="28" max="28" width="16.140625" style="119" hidden="1" customWidth="1"/>
    <col min="29" max="29" width="15.42578125" style="106" hidden="1" customWidth="1"/>
    <col min="30" max="30" width="16.140625" style="106" hidden="1" customWidth="1"/>
    <col min="31" max="31" width="15.42578125" style="106" hidden="1" customWidth="1"/>
    <col min="32" max="32" width="11.7109375" style="106" hidden="1" customWidth="1"/>
    <col min="33" max="33" width="15.42578125" style="106" customWidth="1"/>
    <col min="34" max="36" width="16" style="77" hidden="1" customWidth="1"/>
    <col min="37" max="37" width="14.28515625" style="74" hidden="1" customWidth="1"/>
    <col min="38" max="40" width="16" style="74" hidden="1" customWidth="1"/>
    <col min="41" max="41" width="17" style="74" hidden="1" customWidth="1"/>
    <col min="42" max="42" width="21.7109375" style="119" customWidth="1"/>
    <col min="43" max="43" width="19.7109375" style="119" customWidth="1"/>
    <col min="44" max="44" width="16.7109375" style="119" hidden="1" customWidth="1"/>
    <col min="45" max="45" width="18.28515625" style="106" hidden="1" customWidth="1"/>
    <col min="46" max="46" width="17.85546875" style="106" hidden="1" customWidth="1"/>
    <col min="47" max="47" width="9.5703125" style="106" hidden="1" customWidth="1"/>
    <col min="48" max="48" width="10.28515625" style="106" hidden="1" customWidth="1"/>
    <col min="49" max="49" width="20.42578125" style="106" customWidth="1"/>
    <col min="50" max="16384" width="9.140625" style="64"/>
  </cols>
  <sheetData>
    <row r="1" spans="1:52" s="84" customFormat="1" ht="15.75" thickBot="1" x14ac:dyDescent="0.3">
      <c r="A1" s="320"/>
      <c r="B1" s="2093"/>
      <c r="C1" s="2093"/>
      <c r="D1" s="2094"/>
      <c r="E1" s="2094"/>
      <c r="F1" s="2094"/>
      <c r="G1" s="2094"/>
      <c r="H1" s="2094"/>
      <c r="I1" s="2094"/>
      <c r="J1" s="2095" t="s">
        <v>812</v>
      </c>
      <c r="K1" s="2095"/>
      <c r="L1" s="2095"/>
      <c r="M1" s="2095"/>
      <c r="N1" s="2095"/>
      <c r="O1" s="2095"/>
      <c r="P1" s="2095"/>
      <c r="Q1" s="2095"/>
      <c r="R1" s="2096"/>
      <c r="S1" s="2096"/>
      <c r="T1" s="2097"/>
      <c r="U1" s="2097"/>
      <c r="V1" s="2097"/>
      <c r="W1" s="2097"/>
      <c r="X1" s="2097"/>
      <c r="Y1" s="2097"/>
      <c r="Z1" s="2095" t="s">
        <v>812</v>
      </c>
      <c r="AA1" s="2095"/>
      <c r="AB1" s="2095"/>
      <c r="AC1" s="2095"/>
      <c r="AD1" s="2095"/>
      <c r="AE1" s="2095"/>
      <c r="AF1" s="2095"/>
      <c r="AG1" s="2095"/>
      <c r="AH1" s="2088"/>
      <c r="AI1" s="2088"/>
      <c r="AJ1" s="2088"/>
      <c r="AK1" s="2088"/>
      <c r="AL1" s="2088"/>
      <c r="AM1" s="2088"/>
      <c r="AN1" s="2088"/>
      <c r="AO1" s="2088"/>
      <c r="AP1" s="2092" t="s">
        <v>812</v>
      </c>
      <c r="AQ1" s="2092"/>
      <c r="AR1" s="2092"/>
      <c r="AS1" s="2092"/>
      <c r="AT1" s="2092"/>
      <c r="AU1" s="2092"/>
      <c r="AV1" s="2092"/>
      <c r="AW1" s="2092"/>
    </row>
    <row r="2" spans="1:52" s="1280" customFormat="1" ht="29.25" customHeight="1" thickBot="1" x14ac:dyDescent="0.3">
      <c r="A2" s="1359" t="s">
        <v>790</v>
      </c>
      <c r="B2" s="2098">
        <v>10000</v>
      </c>
      <c r="C2" s="2099"/>
      <c r="D2" s="2100"/>
      <c r="E2" s="2100"/>
      <c r="F2" s="2100"/>
      <c r="G2" s="2100"/>
      <c r="H2" s="2100"/>
      <c r="I2" s="2101"/>
      <c r="J2" s="2098"/>
      <c r="K2" s="2099"/>
      <c r="L2" s="2100"/>
      <c r="M2" s="2100"/>
      <c r="N2" s="2100"/>
      <c r="O2" s="2100"/>
      <c r="P2" s="2100"/>
      <c r="Q2" s="2101"/>
      <c r="R2" s="2098"/>
      <c r="S2" s="2099"/>
      <c r="T2" s="2100"/>
      <c r="U2" s="2100"/>
      <c r="V2" s="2100"/>
      <c r="W2" s="2100"/>
      <c r="X2" s="2100"/>
      <c r="Y2" s="2101"/>
      <c r="Z2" s="2098"/>
      <c r="AA2" s="2099"/>
      <c r="AB2" s="2100"/>
      <c r="AC2" s="2100"/>
      <c r="AD2" s="2100"/>
      <c r="AE2" s="2100"/>
      <c r="AF2" s="2100"/>
      <c r="AG2" s="2101"/>
      <c r="AH2" s="2089"/>
      <c r="AI2" s="2090"/>
      <c r="AJ2" s="2090"/>
      <c r="AK2" s="2090"/>
      <c r="AL2" s="2090"/>
      <c r="AM2" s="2090"/>
      <c r="AN2" s="2090"/>
      <c r="AO2" s="2091"/>
      <c r="AP2" s="2089">
        <v>10000</v>
      </c>
      <c r="AQ2" s="2090"/>
      <c r="AR2" s="2090"/>
      <c r="AS2" s="2090"/>
      <c r="AT2" s="2090"/>
      <c r="AU2" s="2090"/>
      <c r="AV2" s="2090"/>
      <c r="AW2" s="2091"/>
    </row>
    <row r="3" spans="1:52" s="1280" customFormat="1" ht="37.5" customHeight="1" x14ac:dyDescent="0.25">
      <c r="A3" s="1345" t="s">
        <v>1175</v>
      </c>
      <c r="B3" s="2085" t="s">
        <v>773</v>
      </c>
      <c r="C3" s="2086"/>
      <c r="D3" s="2086"/>
      <c r="E3" s="2086"/>
      <c r="F3" s="2086"/>
      <c r="G3" s="2086"/>
      <c r="H3" s="2086"/>
      <c r="I3" s="2087"/>
      <c r="J3" s="2085" t="s">
        <v>1108</v>
      </c>
      <c r="K3" s="2086"/>
      <c r="L3" s="2086" t="s">
        <v>1108</v>
      </c>
      <c r="M3" s="2086"/>
      <c r="N3" s="2086"/>
      <c r="O3" s="2086"/>
      <c r="P3" s="2086"/>
      <c r="Q3" s="2087"/>
      <c r="R3" s="2085" t="s">
        <v>1109</v>
      </c>
      <c r="S3" s="2086"/>
      <c r="T3" s="2086" t="s">
        <v>1109</v>
      </c>
      <c r="U3" s="2086"/>
      <c r="V3" s="2086"/>
      <c r="W3" s="2086"/>
      <c r="X3" s="2086"/>
      <c r="Y3" s="2087"/>
      <c r="Z3" s="2085" t="s">
        <v>1110</v>
      </c>
      <c r="AA3" s="2086"/>
      <c r="AB3" s="2086" t="s">
        <v>1110</v>
      </c>
      <c r="AC3" s="2086"/>
      <c r="AD3" s="2086"/>
      <c r="AE3" s="2086"/>
      <c r="AF3" s="2086"/>
      <c r="AG3" s="2087"/>
      <c r="AH3" s="2085" t="s">
        <v>636</v>
      </c>
      <c r="AI3" s="2086"/>
      <c r="AJ3" s="2086" t="s">
        <v>636</v>
      </c>
      <c r="AK3" s="2086"/>
      <c r="AL3" s="2086"/>
      <c r="AM3" s="2086"/>
      <c r="AN3" s="2086"/>
      <c r="AO3" s="2087"/>
      <c r="AP3" s="2085" t="s">
        <v>946</v>
      </c>
      <c r="AQ3" s="2086"/>
      <c r="AR3" s="2086" t="s">
        <v>946</v>
      </c>
      <c r="AS3" s="2086"/>
      <c r="AT3" s="2086"/>
      <c r="AU3" s="2086"/>
      <c r="AV3" s="2086"/>
      <c r="AW3" s="2087"/>
    </row>
    <row r="4" spans="1:52" s="1321" customFormat="1" ht="22.5" customHeight="1" thickBot="1" x14ac:dyDescent="0.25">
      <c r="A4" s="1284"/>
      <c r="B4" s="2079" t="s">
        <v>89</v>
      </c>
      <c r="C4" s="2080"/>
      <c r="D4" s="2080"/>
      <c r="E4" s="2080"/>
      <c r="F4" s="2080"/>
      <c r="G4" s="2080"/>
      <c r="H4" s="2080"/>
      <c r="I4" s="2081"/>
      <c r="J4" s="2082" t="s">
        <v>1111</v>
      </c>
      <c r="K4" s="2083"/>
      <c r="L4" s="2083"/>
      <c r="M4" s="2083"/>
      <c r="N4" s="2083"/>
      <c r="O4" s="2083"/>
      <c r="P4" s="2083"/>
      <c r="Q4" s="2084"/>
      <c r="R4" s="2082" t="s">
        <v>1111</v>
      </c>
      <c r="S4" s="2083"/>
      <c r="T4" s="2083"/>
      <c r="U4" s="2083"/>
      <c r="V4" s="2083"/>
      <c r="W4" s="2083"/>
      <c r="X4" s="2083"/>
      <c r="Y4" s="2084"/>
      <c r="Z4" s="2082" t="s">
        <v>1111</v>
      </c>
      <c r="AA4" s="2083"/>
      <c r="AB4" s="2083"/>
      <c r="AC4" s="2083"/>
      <c r="AD4" s="2083"/>
      <c r="AE4" s="2083"/>
      <c r="AF4" s="2083"/>
      <c r="AG4" s="2084"/>
      <c r="AH4" s="2070" t="s">
        <v>678</v>
      </c>
      <c r="AI4" s="2071"/>
      <c r="AJ4" s="2071"/>
      <c r="AK4" s="2071"/>
      <c r="AL4" s="2071"/>
      <c r="AM4" s="2071"/>
      <c r="AN4" s="2071"/>
      <c r="AO4" s="2072"/>
      <c r="AP4" s="2070" t="s">
        <v>570</v>
      </c>
      <c r="AQ4" s="2071"/>
      <c r="AR4" s="2071"/>
      <c r="AS4" s="2071"/>
      <c r="AT4" s="2071"/>
      <c r="AU4" s="2071"/>
      <c r="AV4" s="2071"/>
      <c r="AW4" s="2072"/>
    </row>
    <row r="5" spans="1:52" s="1280" customFormat="1" ht="34.5" hidden="1" customHeight="1" x14ac:dyDescent="0.25">
      <c r="A5" s="1287" t="s">
        <v>90</v>
      </c>
      <c r="B5" s="1360"/>
      <c r="C5" s="1361"/>
      <c r="D5" s="2076"/>
      <c r="E5" s="2077"/>
      <c r="F5" s="2078"/>
      <c r="G5" s="1362"/>
      <c r="H5" s="1362"/>
      <c r="I5" s="1363"/>
      <c r="J5" s="1364"/>
      <c r="K5" s="1365"/>
      <c r="L5" s="2073"/>
      <c r="M5" s="2074"/>
      <c r="N5" s="2075"/>
      <c r="O5" s="1365"/>
      <c r="P5" s="1365"/>
      <c r="Q5" s="1366"/>
      <c r="R5" s="1364"/>
      <c r="S5" s="1365"/>
      <c r="T5" s="2073"/>
      <c r="U5" s="2074"/>
      <c r="V5" s="2075"/>
      <c r="W5" s="1365"/>
      <c r="X5" s="1365"/>
      <c r="Y5" s="1366"/>
      <c r="Z5" s="1367"/>
      <c r="AA5" s="1362"/>
      <c r="AB5" s="2076"/>
      <c r="AC5" s="2077"/>
      <c r="AD5" s="2078"/>
      <c r="AE5" s="1362"/>
      <c r="AF5" s="1362"/>
      <c r="AG5" s="1363"/>
      <c r="AH5" s="1367"/>
      <c r="AI5" s="1362"/>
      <c r="AJ5" s="2067"/>
      <c r="AK5" s="2068"/>
      <c r="AL5" s="2069"/>
      <c r="AM5" s="1362"/>
      <c r="AN5" s="1362"/>
      <c r="AO5" s="1363"/>
      <c r="AP5" s="1367"/>
      <c r="AQ5" s="1362"/>
      <c r="AR5" s="2067"/>
      <c r="AS5" s="2068"/>
      <c r="AT5" s="2069"/>
      <c r="AU5" s="1362"/>
      <c r="AV5" s="1362"/>
      <c r="AW5" s="1363"/>
    </row>
    <row r="6" spans="1:52" s="1280" customFormat="1" ht="51.75" customHeight="1" thickBot="1" x14ac:dyDescent="0.3">
      <c r="A6" s="1284" t="s">
        <v>92</v>
      </c>
      <c r="B6" s="1299" t="s">
        <v>767</v>
      </c>
      <c r="C6" s="1299" t="s">
        <v>1186</v>
      </c>
      <c r="D6" s="1299" t="s">
        <v>1284</v>
      </c>
      <c r="E6" s="1299" t="s">
        <v>766</v>
      </c>
      <c r="F6" s="1299" t="s">
        <v>1300</v>
      </c>
      <c r="G6" s="1299" t="s">
        <v>750</v>
      </c>
      <c r="H6" s="1299" t="s">
        <v>687</v>
      </c>
      <c r="I6" s="1299" t="s">
        <v>774</v>
      </c>
      <c r="J6" s="1299" t="s">
        <v>767</v>
      </c>
      <c r="K6" s="1299" t="s">
        <v>1186</v>
      </c>
      <c r="L6" s="1299" t="s">
        <v>1284</v>
      </c>
      <c r="M6" s="1299" t="s">
        <v>766</v>
      </c>
      <c r="N6" s="1299" t="s">
        <v>1300</v>
      </c>
      <c r="O6" s="1299" t="s">
        <v>750</v>
      </c>
      <c r="P6" s="1299" t="s">
        <v>687</v>
      </c>
      <c r="Q6" s="1299" t="s">
        <v>774</v>
      </c>
      <c r="R6" s="1299" t="s">
        <v>767</v>
      </c>
      <c r="S6" s="1299" t="s">
        <v>1186</v>
      </c>
      <c r="T6" s="1299" t="s">
        <v>1284</v>
      </c>
      <c r="U6" s="1299" t="s">
        <v>766</v>
      </c>
      <c r="V6" s="1299" t="s">
        <v>1300</v>
      </c>
      <c r="W6" s="1299" t="s">
        <v>750</v>
      </c>
      <c r="X6" s="1299" t="s">
        <v>687</v>
      </c>
      <c r="Y6" s="1299" t="s">
        <v>774</v>
      </c>
      <c r="Z6" s="1299" t="s">
        <v>767</v>
      </c>
      <c r="AA6" s="1299" t="s">
        <v>1186</v>
      </c>
      <c r="AB6" s="1299" t="s">
        <v>1284</v>
      </c>
      <c r="AC6" s="1299" t="s">
        <v>766</v>
      </c>
      <c r="AD6" s="1299" t="s">
        <v>1300</v>
      </c>
      <c r="AE6" s="1299" t="s">
        <v>750</v>
      </c>
      <c r="AF6" s="1299" t="s">
        <v>687</v>
      </c>
      <c r="AG6" s="1299" t="s">
        <v>774</v>
      </c>
      <c r="AH6" s="1299" t="s">
        <v>767</v>
      </c>
      <c r="AI6" s="1299" t="s">
        <v>1186</v>
      </c>
      <c r="AJ6" s="1368" t="s">
        <v>748</v>
      </c>
      <c r="AK6" s="1369" t="s">
        <v>11</v>
      </c>
      <c r="AL6" s="1368" t="s">
        <v>749</v>
      </c>
      <c r="AM6" s="1368" t="s">
        <v>750</v>
      </c>
      <c r="AN6" s="1368" t="s">
        <v>687</v>
      </c>
      <c r="AO6" s="1370" t="s">
        <v>774</v>
      </c>
      <c r="AP6" s="1299" t="s">
        <v>767</v>
      </c>
      <c r="AQ6" s="1299" t="s">
        <v>1186</v>
      </c>
      <c r="AR6" s="1299" t="s">
        <v>1284</v>
      </c>
      <c r="AS6" s="1299" t="s">
        <v>766</v>
      </c>
      <c r="AT6" s="1299" t="s">
        <v>1300</v>
      </c>
      <c r="AU6" s="1299" t="s">
        <v>750</v>
      </c>
      <c r="AV6" s="1299" t="s">
        <v>687</v>
      </c>
      <c r="AW6" s="1299" t="s">
        <v>774</v>
      </c>
    </row>
    <row r="7" spans="1:52" s="73" customFormat="1" ht="14.25" customHeight="1" thickBot="1" x14ac:dyDescent="0.25">
      <c r="A7" s="150"/>
      <c r="B7" s="149" t="s">
        <v>267</v>
      </c>
      <c r="C7" s="859" t="s">
        <v>224</v>
      </c>
      <c r="D7" s="921" t="s">
        <v>267</v>
      </c>
      <c r="E7" s="146" t="s">
        <v>224</v>
      </c>
      <c r="F7" s="146" t="s">
        <v>222</v>
      </c>
      <c r="G7" s="146" t="s">
        <v>61</v>
      </c>
      <c r="H7" s="146" t="s">
        <v>62</v>
      </c>
      <c r="I7" s="148" t="s">
        <v>222</v>
      </c>
      <c r="J7" s="149" t="s">
        <v>223</v>
      </c>
      <c r="K7" s="859" t="s">
        <v>60</v>
      </c>
      <c r="L7" s="921" t="s">
        <v>223</v>
      </c>
      <c r="M7" s="146" t="s">
        <v>60</v>
      </c>
      <c r="N7" s="146" t="s">
        <v>61</v>
      </c>
      <c r="O7" s="146" t="s">
        <v>25</v>
      </c>
      <c r="P7" s="923" t="s">
        <v>26</v>
      </c>
      <c r="Q7" s="859" t="s">
        <v>61</v>
      </c>
      <c r="R7" s="149" t="s">
        <v>62</v>
      </c>
      <c r="S7" s="859" t="s">
        <v>65</v>
      </c>
      <c r="T7" s="921" t="s">
        <v>62</v>
      </c>
      <c r="U7" s="146" t="s">
        <v>65</v>
      </c>
      <c r="V7" s="146" t="s">
        <v>66</v>
      </c>
      <c r="W7" s="146" t="s">
        <v>64</v>
      </c>
      <c r="X7" s="923" t="s">
        <v>269</v>
      </c>
      <c r="Y7" s="859" t="s">
        <v>66</v>
      </c>
      <c r="Z7" s="859" t="s">
        <v>230</v>
      </c>
      <c r="AA7" s="155" t="s">
        <v>67</v>
      </c>
      <c r="AB7" s="146" t="s">
        <v>230</v>
      </c>
      <c r="AC7" s="146" t="s">
        <v>67</v>
      </c>
      <c r="AD7" s="146" t="s">
        <v>23</v>
      </c>
      <c r="AE7" s="146" t="s">
        <v>49</v>
      </c>
      <c r="AF7" s="923" t="s">
        <v>50</v>
      </c>
      <c r="AG7" s="859" t="s">
        <v>23</v>
      </c>
      <c r="AH7" s="149" t="s">
        <v>52</v>
      </c>
      <c r="AI7" s="149" t="s">
        <v>53</v>
      </c>
      <c r="AJ7" s="149" t="s">
        <v>24</v>
      </c>
      <c r="AK7" s="149" t="s">
        <v>25</v>
      </c>
      <c r="AL7" s="149" t="s">
        <v>26</v>
      </c>
      <c r="AM7" s="149" t="s">
        <v>57</v>
      </c>
      <c r="AN7" s="149" t="s">
        <v>58</v>
      </c>
      <c r="AO7" s="149" t="s">
        <v>222</v>
      </c>
      <c r="AP7" s="859" t="s">
        <v>24</v>
      </c>
      <c r="AQ7" s="859" t="s">
        <v>25</v>
      </c>
      <c r="AR7" s="921" t="s">
        <v>27</v>
      </c>
      <c r="AS7" s="146" t="s">
        <v>289</v>
      </c>
      <c r="AT7" s="146" t="s">
        <v>28</v>
      </c>
      <c r="AU7" s="146" t="s">
        <v>57</v>
      </c>
      <c r="AV7" s="923" t="s">
        <v>58</v>
      </c>
      <c r="AW7" s="859" t="s">
        <v>26</v>
      </c>
    </row>
    <row r="8" spans="1:52" s="66" customFormat="1" ht="30.75" customHeight="1" x14ac:dyDescent="0.25">
      <c r="A8" s="178" t="s">
        <v>575</v>
      </c>
      <c r="B8" s="109"/>
      <c r="C8" s="109"/>
      <c r="D8" s="109"/>
      <c r="E8" s="138"/>
      <c r="F8" s="109"/>
      <c r="G8" s="109"/>
      <c r="H8" s="109"/>
      <c r="I8" s="109"/>
      <c r="J8" s="145"/>
      <c r="K8" s="145"/>
      <c r="L8" s="145"/>
      <c r="M8" s="39"/>
      <c r="N8" s="145"/>
      <c r="O8" s="145"/>
      <c r="P8" s="145"/>
      <c r="Q8" s="145"/>
      <c r="R8" s="145"/>
      <c r="S8" s="145"/>
      <c r="T8" s="145"/>
      <c r="U8" s="39"/>
      <c r="V8" s="145"/>
      <c r="W8" s="145"/>
      <c r="X8" s="145"/>
      <c r="Y8" s="145"/>
      <c r="Z8" s="109"/>
      <c r="AA8" s="109"/>
      <c r="AB8" s="109"/>
      <c r="AC8" s="39"/>
      <c r="AD8" s="109"/>
      <c r="AE8" s="109"/>
      <c r="AF8" s="109"/>
      <c r="AG8" s="109"/>
      <c r="AH8" s="91"/>
      <c r="AI8" s="91"/>
      <c r="AJ8" s="91"/>
      <c r="AK8" s="91"/>
      <c r="AL8" s="91">
        <v>0</v>
      </c>
      <c r="AM8" s="91"/>
      <c r="AN8" s="91"/>
      <c r="AO8" s="77"/>
      <c r="AP8" s="109"/>
      <c r="AQ8" s="109"/>
      <c r="AR8" s="109"/>
      <c r="AS8" s="109"/>
      <c r="AT8" s="109">
        <v>0</v>
      </c>
      <c r="AU8" s="109"/>
      <c r="AV8" s="109"/>
      <c r="AW8" s="119"/>
    </row>
    <row r="9" spans="1:52" hidden="1" x14ac:dyDescent="0.25">
      <c r="A9" s="48" t="s">
        <v>358</v>
      </c>
      <c r="B9" s="138">
        <v>0</v>
      </c>
      <c r="C9" s="138">
        <v>0</v>
      </c>
      <c r="D9" s="138">
        <v>0</v>
      </c>
      <c r="E9" s="131">
        <v>0</v>
      </c>
      <c r="F9" s="115">
        <v>0</v>
      </c>
      <c r="G9" s="115">
        <v>0</v>
      </c>
      <c r="H9" s="115"/>
      <c r="I9" s="115"/>
      <c r="J9" s="41"/>
      <c r="K9" s="41"/>
      <c r="L9" s="123"/>
      <c r="M9" s="40"/>
      <c r="N9" s="44">
        <v>0</v>
      </c>
      <c r="O9" s="44"/>
      <c r="P9" s="44"/>
      <c r="Q9" s="44"/>
      <c r="R9" s="41"/>
      <c r="S9" s="41"/>
      <c r="T9" s="123"/>
      <c r="U9" s="40"/>
      <c r="V9" s="41">
        <v>0</v>
      </c>
      <c r="W9" s="44"/>
      <c r="X9" s="41"/>
      <c r="Y9" s="41"/>
      <c r="Z9" s="139">
        <v>0</v>
      </c>
      <c r="AA9" s="139">
        <v>0</v>
      </c>
      <c r="AB9" s="139">
        <v>0</v>
      </c>
      <c r="AC9" s="40">
        <v>0</v>
      </c>
      <c r="AD9" s="115">
        <v>0</v>
      </c>
      <c r="AE9" s="139">
        <v>0</v>
      </c>
      <c r="AF9" s="115"/>
      <c r="AG9" s="115"/>
      <c r="AH9" s="91"/>
      <c r="AI9" s="91"/>
      <c r="AJ9" s="91"/>
      <c r="AK9" s="99"/>
      <c r="AL9" s="94">
        <v>0</v>
      </c>
      <c r="AM9" s="91"/>
      <c r="AN9" s="94"/>
      <c r="AP9" s="109">
        <v>0</v>
      </c>
      <c r="AQ9" s="109">
        <v>0</v>
      </c>
      <c r="AR9" s="109">
        <v>0</v>
      </c>
      <c r="AS9" s="143">
        <v>0</v>
      </c>
      <c r="AT9" s="115">
        <v>0</v>
      </c>
      <c r="AU9" s="109">
        <v>0</v>
      </c>
      <c r="AV9" s="115"/>
    </row>
    <row r="10" spans="1:52" x14ac:dyDescent="0.25">
      <c r="A10" s="48" t="s">
        <v>358</v>
      </c>
      <c r="B10" s="138">
        <v>6589385134</v>
      </c>
      <c r="C10" s="138">
        <v>7913970855</v>
      </c>
      <c r="D10" s="138">
        <v>6421442736</v>
      </c>
      <c r="E10" s="130">
        <v>0</v>
      </c>
      <c r="F10" s="115">
        <v>6421442736</v>
      </c>
      <c r="G10" s="115">
        <v>0</v>
      </c>
      <c r="H10" s="115"/>
      <c r="I10" s="115">
        <v>1324585721</v>
      </c>
      <c r="J10" s="41"/>
      <c r="K10" s="41"/>
      <c r="L10" s="123"/>
      <c r="M10" s="40"/>
      <c r="N10" s="44">
        <v>0</v>
      </c>
      <c r="O10" s="44"/>
      <c r="P10" s="44"/>
      <c r="Q10" s="44">
        <v>0</v>
      </c>
      <c r="R10" s="41"/>
      <c r="S10" s="41"/>
      <c r="T10" s="123"/>
      <c r="U10" s="40"/>
      <c r="V10" s="41">
        <v>0</v>
      </c>
      <c r="W10" s="44"/>
      <c r="X10" s="41"/>
      <c r="Y10" s="41">
        <v>0</v>
      </c>
      <c r="Z10" s="139">
        <v>0</v>
      </c>
      <c r="AA10" s="139">
        <v>0</v>
      </c>
      <c r="AB10" s="139">
        <v>0</v>
      </c>
      <c r="AC10" s="40">
        <v>0</v>
      </c>
      <c r="AD10" s="115">
        <v>0</v>
      </c>
      <c r="AE10" s="139">
        <v>0</v>
      </c>
      <c r="AF10" s="115"/>
      <c r="AG10" s="115">
        <v>0</v>
      </c>
      <c r="AH10" s="91"/>
      <c r="AI10" s="91"/>
      <c r="AJ10" s="91"/>
      <c r="AK10" s="100"/>
      <c r="AL10" s="94">
        <v>0</v>
      </c>
      <c r="AM10" s="91"/>
      <c r="AN10" s="94"/>
      <c r="AO10" s="94">
        <v>0</v>
      </c>
      <c r="AP10" s="109">
        <v>6589385134</v>
      </c>
      <c r="AQ10" s="109">
        <v>7913970855</v>
      </c>
      <c r="AR10" s="109">
        <v>6421442736</v>
      </c>
      <c r="AS10" s="142">
        <v>0</v>
      </c>
      <c r="AT10" s="115">
        <v>6421442736</v>
      </c>
      <c r="AU10" s="109">
        <v>0</v>
      </c>
      <c r="AV10" s="115"/>
      <c r="AW10" s="115">
        <v>1324585721</v>
      </c>
    </row>
    <row r="11" spans="1:52" hidden="1" x14ac:dyDescent="0.25">
      <c r="A11" s="48" t="s">
        <v>445</v>
      </c>
      <c r="B11" s="138">
        <v>0</v>
      </c>
      <c r="C11" s="138">
        <v>0</v>
      </c>
      <c r="D11" s="138">
        <v>0</v>
      </c>
      <c r="E11" s="130">
        <v>0</v>
      </c>
      <c r="F11" s="115">
        <v>0</v>
      </c>
      <c r="G11" s="115">
        <v>0</v>
      </c>
      <c r="H11" s="115"/>
      <c r="I11" s="115">
        <v>0</v>
      </c>
      <c r="J11" s="41"/>
      <c r="K11" s="41"/>
      <c r="L11" s="123"/>
      <c r="M11" s="40"/>
      <c r="N11" s="44">
        <v>0</v>
      </c>
      <c r="O11" s="44"/>
      <c r="P11" s="44"/>
      <c r="Q11" s="44">
        <v>0</v>
      </c>
      <c r="R11" s="41"/>
      <c r="S11" s="41"/>
      <c r="T11" s="123"/>
      <c r="U11" s="40"/>
      <c r="V11" s="41">
        <v>0</v>
      </c>
      <c r="W11" s="44"/>
      <c r="X11" s="41"/>
      <c r="Y11" s="41">
        <v>0</v>
      </c>
      <c r="Z11" s="139">
        <v>0</v>
      </c>
      <c r="AA11" s="139">
        <v>0</v>
      </c>
      <c r="AB11" s="139">
        <v>0</v>
      </c>
      <c r="AC11" s="40">
        <v>0</v>
      </c>
      <c r="AD11" s="115">
        <v>0</v>
      </c>
      <c r="AE11" s="139">
        <v>0</v>
      </c>
      <c r="AF11" s="115"/>
      <c r="AG11" s="115">
        <v>0</v>
      </c>
      <c r="AH11" s="91"/>
      <c r="AI11" s="91"/>
      <c r="AJ11" s="91"/>
      <c r="AK11" s="100"/>
      <c r="AL11" s="94">
        <v>0</v>
      </c>
      <c r="AM11" s="91"/>
      <c r="AN11" s="94"/>
      <c r="AO11" s="94">
        <v>0</v>
      </c>
      <c r="AP11" s="109">
        <v>0</v>
      </c>
      <c r="AQ11" s="109">
        <v>0</v>
      </c>
      <c r="AR11" s="109">
        <v>0</v>
      </c>
      <c r="AS11" s="142">
        <v>0</v>
      </c>
      <c r="AT11" s="115">
        <v>0</v>
      </c>
      <c r="AU11" s="109">
        <v>0</v>
      </c>
      <c r="AV11" s="115"/>
      <c r="AW11" s="115">
        <v>0</v>
      </c>
    </row>
    <row r="12" spans="1:52" s="66" customFormat="1" x14ac:dyDescent="0.25">
      <c r="A12" s="194" t="s">
        <v>446</v>
      </c>
      <c r="B12" s="138">
        <v>1114904727</v>
      </c>
      <c r="C12" s="138">
        <v>1173427360</v>
      </c>
      <c r="D12" s="138">
        <v>1036127284</v>
      </c>
      <c r="E12" s="130">
        <v>0</v>
      </c>
      <c r="F12" s="113">
        <v>1036127284</v>
      </c>
      <c r="G12" s="113">
        <v>0</v>
      </c>
      <c r="H12" s="113"/>
      <c r="I12" s="115">
        <v>58522633</v>
      </c>
      <c r="J12" s="41"/>
      <c r="K12" s="41"/>
      <c r="L12" s="123"/>
      <c r="M12" s="40"/>
      <c r="N12" s="41">
        <v>0</v>
      </c>
      <c r="O12" s="41"/>
      <c r="P12" s="41"/>
      <c r="Q12" s="44">
        <v>0</v>
      </c>
      <c r="R12" s="41"/>
      <c r="S12" s="41"/>
      <c r="T12" s="123"/>
      <c r="U12" s="40"/>
      <c r="V12" s="41">
        <v>0</v>
      </c>
      <c r="W12" s="41"/>
      <c r="X12" s="41"/>
      <c r="Y12" s="41">
        <v>0</v>
      </c>
      <c r="Z12" s="139">
        <v>0</v>
      </c>
      <c r="AA12" s="139">
        <v>0</v>
      </c>
      <c r="AB12" s="139">
        <v>0</v>
      </c>
      <c r="AC12" s="40">
        <v>0</v>
      </c>
      <c r="AD12" s="113">
        <v>0</v>
      </c>
      <c r="AE12" s="139">
        <v>0</v>
      </c>
      <c r="AF12" s="113"/>
      <c r="AG12" s="115">
        <v>0</v>
      </c>
      <c r="AH12" s="91"/>
      <c r="AI12" s="91"/>
      <c r="AJ12" s="91"/>
      <c r="AK12" s="100"/>
      <c r="AL12" s="93">
        <v>0</v>
      </c>
      <c r="AM12" s="91"/>
      <c r="AN12" s="93"/>
      <c r="AO12" s="94">
        <v>0</v>
      </c>
      <c r="AP12" s="109">
        <v>1114904727</v>
      </c>
      <c r="AQ12" s="109">
        <v>1173427360</v>
      </c>
      <c r="AR12" s="109">
        <v>1036127284</v>
      </c>
      <c r="AS12" s="142">
        <v>0</v>
      </c>
      <c r="AT12" s="113">
        <v>1036127284</v>
      </c>
      <c r="AU12" s="109">
        <v>0</v>
      </c>
      <c r="AV12" s="113"/>
      <c r="AW12" s="115">
        <v>58522633</v>
      </c>
      <c r="AX12" s="59"/>
      <c r="AY12" s="59"/>
      <c r="AZ12" s="59"/>
    </row>
    <row r="13" spans="1:52" s="66" customFormat="1" hidden="1" x14ac:dyDescent="0.25">
      <c r="A13" s="268" t="s">
        <v>447</v>
      </c>
      <c r="B13" s="138">
        <v>0</v>
      </c>
      <c r="C13" s="138">
        <v>0</v>
      </c>
      <c r="D13" s="138">
        <v>0</v>
      </c>
      <c r="E13" s="130">
        <v>0</v>
      </c>
      <c r="F13" s="113">
        <v>0</v>
      </c>
      <c r="G13" s="113">
        <v>0</v>
      </c>
      <c r="H13" s="113"/>
      <c r="I13" s="115">
        <v>0</v>
      </c>
      <c r="J13" s="41"/>
      <c r="K13" s="41"/>
      <c r="L13" s="123"/>
      <c r="M13" s="40"/>
      <c r="N13" s="41"/>
      <c r="O13" s="41"/>
      <c r="P13" s="41"/>
      <c r="Q13" s="44">
        <v>0</v>
      </c>
      <c r="R13" s="41"/>
      <c r="S13" s="41"/>
      <c r="T13" s="123"/>
      <c r="U13" s="40"/>
      <c r="V13" s="41"/>
      <c r="W13" s="41"/>
      <c r="X13" s="41"/>
      <c r="Y13" s="41">
        <v>0</v>
      </c>
      <c r="Z13" s="139"/>
      <c r="AA13" s="139"/>
      <c r="AB13" s="139"/>
      <c r="AC13" s="40"/>
      <c r="AD13" s="113"/>
      <c r="AE13" s="139"/>
      <c r="AF13" s="113"/>
      <c r="AG13" s="115">
        <v>0</v>
      </c>
      <c r="AH13" s="91"/>
      <c r="AI13" s="91"/>
      <c r="AJ13" s="91"/>
      <c r="AK13" s="100"/>
      <c r="AL13" s="93"/>
      <c r="AM13" s="91"/>
      <c r="AN13" s="93"/>
      <c r="AO13" s="94">
        <v>0</v>
      </c>
      <c r="AP13" s="109">
        <v>0</v>
      </c>
      <c r="AQ13" s="109">
        <v>0</v>
      </c>
      <c r="AR13" s="109">
        <v>0</v>
      </c>
      <c r="AS13" s="142">
        <v>0</v>
      </c>
      <c r="AT13" s="113"/>
      <c r="AU13" s="109">
        <v>0</v>
      </c>
      <c r="AV13" s="113"/>
      <c r="AW13" s="115">
        <v>0</v>
      </c>
      <c r="AX13" s="59"/>
      <c r="AY13" s="59"/>
      <c r="AZ13" s="59"/>
    </row>
    <row r="14" spans="1:52" hidden="1" x14ac:dyDescent="0.25">
      <c r="A14" s="48" t="s">
        <v>995</v>
      </c>
      <c r="B14" s="138">
        <v>0</v>
      </c>
      <c r="C14" s="138">
        <v>0</v>
      </c>
      <c r="D14" s="138">
        <v>0</v>
      </c>
      <c r="E14" s="130">
        <v>0</v>
      </c>
      <c r="F14" s="115">
        <v>0</v>
      </c>
      <c r="G14" s="115">
        <v>0</v>
      </c>
      <c r="H14" s="115"/>
      <c r="I14" s="115">
        <v>0</v>
      </c>
      <c r="J14" s="41"/>
      <c r="K14" s="41"/>
      <c r="L14" s="123"/>
      <c r="M14" s="40"/>
      <c r="N14" s="44">
        <v>0</v>
      </c>
      <c r="O14" s="44"/>
      <c r="P14" s="44"/>
      <c r="Q14" s="44">
        <v>0</v>
      </c>
      <c r="R14" s="41"/>
      <c r="S14" s="41"/>
      <c r="T14" s="123"/>
      <c r="U14" s="40"/>
      <c r="V14" s="41">
        <v>0</v>
      </c>
      <c r="W14" s="44"/>
      <c r="X14" s="41"/>
      <c r="Y14" s="41">
        <v>0</v>
      </c>
      <c r="Z14" s="139">
        <v>0</v>
      </c>
      <c r="AA14" s="139">
        <v>0</v>
      </c>
      <c r="AB14" s="139">
        <v>0</v>
      </c>
      <c r="AC14" s="40">
        <v>0</v>
      </c>
      <c r="AD14" s="115">
        <v>0</v>
      </c>
      <c r="AE14" s="139">
        <v>0</v>
      </c>
      <c r="AF14" s="115"/>
      <c r="AG14" s="115">
        <v>0</v>
      </c>
      <c r="AH14" s="91"/>
      <c r="AI14" s="91"/>
      <c r="AJ14" s="91"/>
      <c r="AK14" s="100"/>
      <c r="AL14" s="94">
        <v>0</v>
      </c>
      <c r="AM14" s="91"/>
      <c r="AN14" s="94"/>
      <c r="AO14" s="94">
        <v>0</v>
      </c>
      <c r="AP14" s="109">
        <v>0</v>
      </c>
      <c r="AQ14" s="109">
        <v>0</v>
      </c>
      <c r="AR14" s="109">
        <v>0</v>
      </c>
      <c r="AS14" s="142">
        <v>0</v>
      </c>
      <c r="AT14" s="115">
        <v>0</v>
      </c>
      <c r="AU14" s="109">
        <v>0</v>
      </c>
      <c r="AV14" s="115"/>
      <c r="AW14" s="115">
        <v>0</v>
      </c>
    </row>
    <row r="15" spans="1:52" hidden="1" x14ac:dyDescent="0.25">
      <c r="A15" s="268"/>
      <c r="B15" s="138"/>
      <c r="C15" s="138"/>
      <c r="D15" s="138"/>
      <c r="E15" s="130"/>
      <c r="F15" s="115"/>
      <c r="G15" s="115"/>
      <c r="H15" s="115"/>
      <c r="I15" s="115">
        <v>0</v>
      </c>
      <c r="J15" s="41"/>
      <c r="K15" s="41"/>
      <c r="L15" s="123"/>
      <c r="M15" s="40"/>
      <c r="N15" s="44"/>
      <c r="O15" s="44"/>
      <c r="P15" s="44"/>
      <c r="Q15" s="44">
        <v>0</v>
      </c>
      <c r="R15" s="41"/>
      <c r="S15" s="41"/>
      <c r="T15" s="123"/>
      <c r="U15" s="40"/>
      <c r="V15" s="41"/>
      <c r="W15" s="44"/>
      <c r="X15" s="41"/>
      <c r="Y15" s="41">
        <v>0</v>
      </c>
      <c r="Z15" s="139"/>
      <c r="AA15" s="139"/>
      <c r="AB15" s="139"/>
      <c r="AC15" s="40"/>
      <c r="AD15" s="115"/>
      <c r="AE15" s="139"/>
      <c r="AF15" s="115"/>
      <c r="AG15" s="115">
        <v>0</v>
      </c>
      <c r="AH15" s="91"/>
      <c r="AI15" s="91"/>
      <c r="AJ15" s="91"/>
      <c r="AK15" s="100"/>
      <c r="AL15" s="94"/>
      <c r="AM15" s="91"/>
      <c r="AN15" s="94"/>
      <c r="AO15" s="94">
        <v>0</v>
      </c>
      <c r="AP15" s="109"/>
      <c r="AQ15" s="109"/>
      <c r="AR15" s="109"/>
      <c r="AS15" s="142"/>
      <c r="AT15" s="115"/>
      <c r="AU15" s="109"/>
      <c r="AV15" s="115"/>
      <c r="AW15" s="115">
        <v>0</v>
      </c>
    </row>
    <row r="16" spans="1:52" x14ac:dyDescent="0.25">
      <c r="A16" s="48" t="s">
        <v>447</v>
      </c>
      <c r="B16" s="138">
        <v>7439824109</v>
      </c>
      <c r="C16" s="138">
        <v>8796193781</v>
      </c>
      <c r="D16" s="138">
        <v>2251764881</v>
      </c>
      <c r="E16" s="130">
        <v>0</v>
      </c>
      <c r="F16" s="115">
        <v>2251764881</v>
      </c>
      <c r="G16" s="115">
        <v>0</v>
      </c>
      <c r="H16" s="115"/>
      <c r="I16" s="115">
        <v>1356369672</v>
      </c>
      <c r="J16" s="41"/>
      <c r="K16" s="41"/>
      <c r="L16" s="123"/>
      <c r="M16" s="40"/>
      <c r="N16" s="44">
        <v>0</v>
      </c>
      <c r="O16" s="44"/>
      <c r="P16" s="44"/>
      <c r="Q16" s="44">
        <v>0</v>
      </c>
      <c r="R16" s="41"/>
      <c r="S16" s="41"/>
      <c r="T16" s="123"/>
      <c r="U16" s="40"/>
      <c r="V16" s="41">
        <v>0</v>
      </c>
      <c r="W16" s="44"/>
      <c r="X16" s="41"/>
      <c r="Y16" s="41">
        <v>0</v>
      </c>
      <c r="Z16" s="139">
        <v>0</v>
      </c>
      <c r="AA16" s="139">
        <v>0</v>
      </c>
      <c r="AB16" s="139">
        <v>0</v>
      </c>
      <c r="AC16" s="40">
        <v>0</v>
      </c>
      <c r="AD16" s="115">
        <v>0</v>
      </c>
      <c r="AE16" s="139">
        <v>0</v>
      </c>
      <c r="AF16" s="115"/>
      <c r="AG16" s="115">
        <v>0</v>
      </c>
      <c r="AH16" s="91"/>
      <c r="AI16" s="91"/>
      <c r="AJ16" s="91"/>
      <c r="AK16" s="100"/>
      <c r="AL16" s="94">
        <v>0</v>
      </c>
      <c r="AM16" s="91"/>
      <c r="AN16" s="94"/>
      <c r="AO16" s="94">
        <v>0</v>
      </c>
      <c r="AP16" s="109">
        <v>7439824109</v>
      </c>
      <c r="AQ16" s="109">
        <v>8796193781</v>
      </c>
      <c r="AR16" s="109">
        <v>2251764881</v>
      </c>
      <c r="AS16" s="142">
        <v>0</v>
      </c>
      <c r="AT16" s="115">
        <v>2251764881</v>
      </c>
      <c r="AU16" s="109">
        <v>0</v>
      </c>
      <c r="AV16" s="115"/>
      <c r="AW16" s="115">
        <v>1356369672</v>
      </c>
    </row>
    <row r="17" spans="1:49" x14ac:dyDescent="0.25">
      <c r="A17" s="48" t="s">
        <v>68</v>
      </c>
      <c r="B17" s="138">
        <v>119429000</v>
      </c>
      <c r="C17" s="138">
        <v>135814713</v>
      </c>
      <c r="D17" s="138">
        <v>1229000</v>
      </c>
      <c r="E17" s="130">
        <v>0</v>
      </c>
      <c r="F17" s="115">
        <v>1229000</v>
      </c>
      <c r="G17" s="115">
        <v>0</v>
      </c>
      <c r="H17" s="115"/>
      <c r="I17" s="115">
        <v>16385713</v>
      </c>
      <c r="J17" s="41"/>
      <c r="K17" s="41"/>
      <c r="L17" s="123"/>
      <c r="M17" s="40"/>
      <c r="N17" s="44">
        <v>0</v>
      </c>
      <c r="O17" s="44"/>
      <c r="P17" s="44"/>
      <c r="Q17" s="44">
        <v>0</v>
      </c>
      <c r="R17" s="41"/>
      <c r="S17" s="41"/>
      <c r="T17" s="123"/>
      <c r="U17" s="40"/>
      <c r="V17" s="41">
        <v>0</v>
      </c>
      <c r="W17" s="44"/>
      <c r="X17" s="41"/>
      <c r="Y17" s="41">
        <v>0</v>
      </c>
      <c r="Z17" s="139">
        <v>0</v>
      </c>
      <c r="AA17" s="139">
        <v>0</v>
      </c>
      <c r="AB17" s="139">
        <v>0</v>
      </c>
      <c r="AC17" s="40">
        <v>0</v>
      </c>
      <c r="AD17" s="115">
        <v>0</v>
      </c>
      <c r="AE17" s="139">
        <v>0</v>
      </c>
      <c r="AF17" s="115"/>
      <c r="AG17" s="115">
        <v>0</v>
      </c>
      <c r="AH17" s="91"/>
      <c r="AI17" s="91"/>
      <c r="AJ17" s="91"/>
      <c r="AK17" s="100"/>
      <c r="AL17" s="94">
        <v>0</v>
      </c>
      <c r="AM17" s="91"/>
      <c r="AN17" s="94"/>
      <c r="AO17" s="94">
        <v>0</v>
      </c>
      <c r="AP17" s="109">
        <v>119429000</v>
      </c>
      <c r="AQ17" s="109">
        <v>135814713</v>
      </c>
      <c r="AR17" s="109">
        <v>1229000</v>
      </c>
      <c r="AS17" s="142">
        <v>0</v>
      </c>
      <c r="AT17" s="115">
        <v>1229000</v>
      </c>
      <c r="AU17" s="109">
        <v>0</v>
      </c>
      <c r="AV17" s="115"/>
      <c r="AW17" s="115">
        <v>16385713</v>
      </c>
    </row>
    <row r="18" spans="1:49" hidden="1" x14ac:dyDescent="0.25">
      <c r="A18" s="48" t="s">
        <v>778</v>
      </c>
      <c r="B18" s="138">
        <v>0</v>
      </c>
      <c r="C18" s="138">
        <v>0</v>
      </c>
      <c r="D18" s="138">
        <v>0</v>
      </c>
      <c r="E18" s="130">
        <v>0</v>
      </c>
      <c r="F18" s="115">
        <v>0</v>
      </c>
      <c r="G18" s="115">
        <v>0</v>
      </c>
      <c r="H18" s="115"/>
      <c r="I18" s="115">
        <v>0</v>
      </c>
      <c r="J18" s="41"/>
      <c r="K18" s="41"/>
      <c r="L18" s="123"/>
      <c r="M18" s="40"/>
      <c r="N18" s="44">
        <v>0</v>
      </c>
      <c r="O18" s="44"/>
      <c r="P18" s="44"/>
      <c r="Q18" s="44">
        <v>0</v>
      </c>
      <c r="R18" s="41"/>
      <c r="S18" s="41"/>
      <c r="T18" s="123"/>
      <c r="U18" s="40"/>
      <c r="V18" s="41">
        <v>0</v>
      </c>
      <c r="W18" s="44"/>
      <c r="X18" s="41"/>
      <c r="Y18" s="41">
        <v>0</v>
      </c>
      <c r="Z18" s="139">
        <v>0</v>
      </c>
      <c r="AA18" s="139">
        <v>0</v>
      </c>
      <c r="AB18" s="139">
        <v>0</v>
      </c>
      <c r="AC18" s="40">
        <v>0</v>
      </c>
      <c r="AD18" s="115">
        <v>0</v>
      </c>
      <c r="AE18" s="139">
        <v>0</v>
      </c>
      <c r="AF18" s="115"/>
      <c r="AG18" s="115">
        <v>0</v>
      </c>
      <c r="AH18" s="91"/>
      <c r="AI18" s="91"/>
      <c r="AJ18" s="91"/>
      <c r="AK18" s="100"/>
      <c r="AL18" s="94">
        <v>0</v>
      </c>
      <c r="AM18" s="91"/>
      <c r="AN18" s="94"/>
      <c r="AO18" s="94">
        <v>0</v>
      </c>
      <c r="AP18" s="109">
        <v>0</v>
      </c>
      <c r="AQ18" s="109">
        <v>0</v>
      </c>
      <c r="AR18" s="109">
        <v>0</v>
      </c>
      <c r="AS18" s="142">
        <v>0</v>
      </c>
      <c r="AT18" s="115">
        <v>0</v>
      </c>
      <c r="AU18" s="109">
        <v>0</v>
      </c>
      <c r="AV18" s="115"/>
      <c r="AW18" s="115">
        <v>0</v>
      </c>
    </row>
    <row r="19" spans="1:49" x14ac:dyDescent="0.25">
      <c r="A19" s="32" t="s">
        <v>538</v>
      </c>
      <c r="B19" s="138">
        <v>990715951</v>
      </c>
      <c r="C19" s="138">
        <v>1017936123</v>
      </c>
      <c r="D19" s="138">
        <v>170962566</v>
      </c>
      <c r="E19" s="130">
        <v>0</v>
      </c>
      <c r="F19" s="115">
        <v>170962566</v>
      </c>
      <c r="G19" s="115">
        <v>0</v>
      </c>
      <c r="H19" s="115"/>
      <c r="I19" s="115">
        <v>27220172</v>
      </c>
      <c r="J19" s="41"/>
      <c r="K19" s="41"/>
      <c r="L19" s="123"/>
      <c r="M19" s="40"/>
      <c r="N19" s="44">
        <v>0</v>
      </c>
      <c r="O19" s="44"/>
      <c r="P19" s="44"/>
      <c r="Q19" s="44">
        <v>0</v>
      </c>
      <c r="R19" s="41"/>
      <c r="S19" s="41"/>
      <c r="T19" s="123"/>
      <c r="U19" s="40"/>
      <c r="V19" s="41">
        <v>0</v>
      </c>
      <c r="W19" s="44"/>
      <c r="X19" s="41"/>
      <c r="Y19" s="41">
        <v>0</v>
      </c>
      <c r="Z19" s="139">
        <v>0</v>
      </c>
      <c r="AA19" s="139">
        <v>0</v>
      </c>
      <c r="AB19" s="139">
        <v>0</v>
      </c>
      <c r="AC19" s="40">
        <v>0</v>
      </c>
      <c r="AD19" s="115">
        <v>0</v>
      </c>
      <c r="AE19" s="139">
        <v>0</v>
      </c>
      <c r="AF19" s="115"/>
      <c r="AG19" s="115">
        <v>0</v>
      </c>
      <c r="AH19" s="91"/>
      <c r="AI19" s="91"/>
      <c r="AJ19" s="91"/>
      <c r="AK19" s="100"/>
      <c r="AL19" s="94">
        <v>0</v>
      </c>
      <c r="AM19" s="91"/>
      <c r="AN19" s="94"/>
      <c r="AO19" s="94">
        <v>0</v>
      </c>
      <c r="AP19" s="109">
        <v>990715951</v>
      </c>
      <c r="AQ19" s="109">
        <v>1017936123</v>
      </c>
      <c r="AR19" s="109">
        <v>170962566</v>
      </c>
      <c r="AS19" s="142">
        <v>0</v>
      </c>
      <c r="AT19" s="115">
        <v>170962566</v>
      </c>
      <c r="AU19" s="109">
        <v>0</v>
      </c>
      <c r="AV19" s="115"/>
      <c r="AW19" s="115">
        <v>27220172</v>
      </c>
    </row>
    <row r="20" spans="1:49" x14ac:dyDescent="0.25">
      <c r="A20" s="32" t="s">
        <v>539</v>
      </c>
      <c r="B20" s="138">
        <v>126150000</v>
      </c>
      <c r="C20" s="138">
        <v>179827331</v>
      </c>
      <c r="D20" s="138">
        <v>63738564</v>
      </c>
      <c r="E20" s="130">
        <v>0</v>
      </c>
      <c r="F20" s="115">
        <v>63738564</v>
      </c>
      <c r="G20" s="115">
        <v>0</v>
      </c>
      <c r="H20" s="115"/>
      <c r="I20" s="115">
        <v>53677331</v>
      </c>
      <c r="J20" s="41"/>
      <c r="K20" s="41"/>
      <c r="L20" s="123"/>
      <c r="M20" s="40"/>
      <c r="N20" s="44">
        <v>0</v>
      </c>
      <c r="O20" s="44"/>
      <c r="P20" s="44"/>
      <c r="Q20" s="44">
        <v>0</v>
      </c>
      <c r="R20" s="41"/>
      <c r="S20" s="41"/>
      <c r="T20" s="123"/>
      <c r="U20" s="40"/>
      <c r="V20" s="41">
        <v>0</v>
      </c>
      <c r="W20" s="44"/>
      <c r="X20" s="41"/>
      <c r="Y20" s="41">
        <v>0</v>
      </c>
      <c r="Z20" s="139">
        <v>0</v>
      </c>
      <c r="AA20" s="139">
        <v>0</v>
      </c>
      <c r="AB20" s="139">
        <v>0</v>
      </c>
      <c r="AC20" s="40">
        <v>0</v>
      </c>
      <c r="AD20" s="115">
        <v>0</v>
      </c>
      <c r="AE20" s="139">
        <v>0</v>
      </c>
      <c r="AF20" s="115"/>
      <c r="AG20" s="115">
        <v>0</v>
      </c>
      <c r="AH20" s="91"/>
      <c r="AI20" s="91"/>
      <c r="AJ20" s="91"/>
      <c r="AK20" s="100"/>
      <c r="AL20" s="94">
        <v>0</v>
      </c>
      <c r="AM20" s="91"/>
      <c r="AN20" s="94"/>
      <c r="AO20" s="94">
        <v>0</v>
      </c>
      <c r="AP20" s="109">
        <v>126150000</v>
      </c>
      <c r="AQ20" s="109">
        <v>179827331</v>
      </c>
      <c r="AR20" s="109">
        <v>63738564</v>
      </c>
      <c r="AS20" s="142">
        <v>0</v>
      </c>
      <c r="AT20" s="115">
        <v>63738564</v>
      </c>
      <c r="AU20" s="109">
        <v>0</v>
      </c>
      <c r="AV20" s="115"/>
      <c r="AW20" s="115">
        <v>53677331</v>
      </c>
    </row>
    <row r="21" spans="1:49" x14ac:dyDescent="0.25">
      <c r="A21" s="32" t="s">
        <v>541</v>
      </c>
      <c r="B21" s="138">
        <v>0</v>
      </c>
      <c r="C21" s="138">
        <v>0</v>
      </c>
      <c r="D21" s="138">
        <v>0</v>
      </c>
      <c r="E21" s="130">
        <v>0</v>
      </c>
      <c r="F21" s="115">
        <v>0</v>
      </c>
      <c r="G21" s="115">
        <v>0</v>
      </c>
      <c r="H21" s="115"/>
      <c r="I21" s="115">
        <v>0</v>
      </c>
      <c r="J21" s="41"/>
      <c r="K21" s="41"/>
      <c r="L21" s="123"/>
      <c r="M21" s="40"/>
      <c r="N21" s="44">
        <v>0</v>
      </c>
      <c r="O21" s="44"/>
      <c r="P21" s="44"/>
      <c r="Q21" s="44">
        <v>0</v>
      </c>
      <c r="R21" s="41"/>
      <c r="S21" s="41"/>
      <c r="T21" s="123"/>
      <c r="U21" s="40"/>
      <c r="V21" s="41">
        <v>0</v>
      </c>
      <c r="W21" s="44"/>
      <c r="X21" s="41"/>
      <c r="Y21" s="41">
        <v>0</v>
      </c>
      <c r="Z21" s="139">
        <v>0</v>
      </c>
      <c r="AA21" s="139">
        <v>0</v>
      </c>
      <c r="AB21" s="139">
        <v>0</v>
      </c>
      <c r="AC21" s="40">
        <v>0</v>
      </c>
      <c r="AD21" s="115">
        <v>0</v>
      </c>
      <c r="AE21" s="139">
        <v>0</v>
      </c>
      <c r="AF21" s="115"/>
      <c r="AG21" s="115">
        <v>0</v>
      </c>
      <c r="AH21" s="91"/>
      <c r="AI21" s="91"/>
      <c r="AJ21" s="91"/>
      <c r="AK21" s="100"/>
      <c r="AL21" s="94">
        <v>0</v>
      </c>
      <c r="AM21" s="91"/>
      <c r="AN21" s="94"/>
      <c r="AO21" s="94">
        <v>0</v>
      </c>
      <c r="AP21" s="109">
        <v>0</v>
      </c>
      <c r="AQ21" s="109">
        <v>0</v>
      </c>
      <c r="AR21" s="109">
        <v>0</v>
      </c>
      <c r="AS21" s="142">
        <v>0</v>
      </c>
      <c r="AT21" s="115">
        <v>0</v>
      </c>
      <c r="AU21" s="109">
        <v>0</v>
      </c>
      <c r="AV21" s="115"/>
      <c r="AW21" s="115">
        <v>0</v>
      </c>
    </row>
    <row r="22" spans="1:49" x14ac:dyDescent="0.25">
      <c r="A22" s="32" t="s">
        <v>540</v>
      </c>
      <c r="B22" s="138">
        <v>2117072473</v>
      </c>
      <c r="C22" s="138">
        <v>2514768517</v>
      </c>
      <c r="D22" s="138">
        <v>0</v>
      </c>
      <c r="E22" s="130">
        <v>0</v>
      </c>
      <c r="F22" s="115">
        <v>0</v>
      </c>
      <c r="G22" s="115">
        <v>0</v>
      </c>
      <c r="H22" s="115"/>
      <c r="I22" s="115">
        <v>397696044</v>
      </c>
      <c r="J22" s="41"/>
      <c r="K22" s="41"/>
      <c r="L22" s="123"/>
      <c r="M22" s="40"/>
      <c r="N22" s="44">
        <v>0</v>
      </c>
      <c r="O22" s="44"/>
      <c r="P22" s="44"/>
      <c r="Q22" s="44">
        <v>0</v>
      </c>
      <c r="R22" s="41"/>
      <c r="S22" s="41"/>
      <c r="T22" s="123"/>
      <c r="U22" s="40"/>
      <c r="V22" s="41">
        <v>0</v>
      </c>
      <c r="W22" s="44"/>
      <c r="X22" s="41"/>
      <c r="Y22" s="41">
        <v>0</v>
      </c>
      <c r="Z22" s="139">
        <v>0</v>
      </c>
      <c r="AA22" s="139">
        <v>0</v>
      </c>
      <c r="AB22" s="139">
        <v>0</v>
      </c>
      <c r="AC22" s="40">
        <v>0</v>
      </c>
      <c r="AD22" s="115">
        <v>0</v>
      </c>
      <c r="AE22" s="139">
        <v>0</v>
      </c>
      <c r="AF22" s="115"/>
      <c r="AG22" s="115">
        <v>0</v>
      </c>
      <c r="AH22" s="91"/>
      <c r="AI22" s="91"/>
      <c r="AJ22" s="91"/>
      <c r="AK22" s="100"/>
      <c r="AL22" s="94">
        <v>0</v>
      </c>
      <c r="AM22" s="91"/>
      <c r="AN22" s="94"/>
      <c r="AO22" s="94">
        <v>0</v>
      </c>
      <c r="AP22" s="109">
        <v>2117072473</v>
      </c>
      <c r="AQ22" s="109">
        <v>2514768517</v>
      </c>
      <c r="AR22" s="109">
        <v>0</v>
      </c>
      <c r="AS22" s="142">
        <v>0</v>
      </c>
      <c r="AT22" s="115">
        <v>0</v>
      </c>
      <c r="AU22" s="109">
        <v>0</v>
      </c>
      <c r="AV22" s="115"/>
      <c r="AW22" s="115">
        <v>397696044</v>
      </c>
    </row>
    <row r="23" spans="1:49" x14ac:dyDescent="0.25">
      <c r="A23" s="32" t="s">
        <v>542</v>
      </c>
      <c r="B23" s="138">
        <v>0</v>
      </c>
      <c r="C23" s="138">
        <v>0</v>
      </c>
      <c r="D23" s="138">
        <v>0</v>
      </c>
      <c r="E23" s="130">
        <v>0</v>
      </c>
      <c r="F23" s="115">
        <v>0</v>
      </c>
      <c r="G23" s="115">
        <v>0</v>
      </c>
      <c r="H23" s="115"/>
      <c r="I23" s="115">
        <v>0</v>
      </c>
      <c r="J23" s="41"/>
      <c r="K23" s="41"/>
      <c r="L23" s="123"/>
      <c r="M23" s="40"/>
      <c r="N23" s="44">
        <v>0</v>
      </c>
      <c r="O23" s="44"/>
      <c r="P23" s="44"/>
      <c r="Q23" s="44">
        <v>0</v>
      </c>
      <c r="R23" s="41"/>
      <c r="S23" s="41"/>
      <c r="T23" s="123"/>
      <c r="U23" s="40"/>
      <c r="V23" s="41">
        <v>0</v>
      </c>
      <c r="W23" s="44"/>
      <c r="X23" s="41"/>
      <c r="Y23" s="41">
        <v>0</v>
      </c>
      <c r="Z23" s="139">
        <v>0</v>
      </c>
      <c r="AA23" s="139">
        <v>0</v>
      </c>
      <c r="AB23" s="139">
        <v>0</v>
      </c>
      <c r="AC23" s="40">
        <v>0</v>
      </c>
      <c r="AD23" s="115">
        <v>0</v>
      </c>
      <c r="AE23" s="139">
        <v>0</v>
      </c>
      <c r="AF23" s="115"/>
      <c r="AG23" s="115">
        <v>0</v>
      </c>
      <c r="AH23" s="91"/>
      <c r="AI23" s="91"/>
      <c r="AJ23" s="91"/>
      <c r="AK23" s="100"/>
      <c r="AL23" s="94">
        <v>0</v>
      </c>
      <c r="AM23" s="91"/>
      <c r="AN23" s="94"/>
      <c r="AO23" s="94">
        <v>0</v>
      </c>
      <c r="AP23" s="109">
        <v>0</v>
      </c>
      <c r="AQ23" s="109">
        <v>0</v>
      </c>
      <c r="AR23" s="109">
        <v>0</v>
      </c>
      <c r="AS23" s="142">
        <v>0</v>
      </c>
      <c r="AT23" s="115">
        <v>0</v>
      </c>
      <c r="AU23" s="109">
        <v>0</v>
      </c>
      <c r="AV23" s="115"/>
      <c r="AW23" s="115">
        <v>0</v>
      </c>
    </row>
    <row r="24" spans="1:49" x14ac:dyDescent="0.25">
      <c r="A24" s="32" t="s">
        <v>543</v>
      </c>
      <c r="B24" s="138">
        <v>200000000</v>
      </c>
      <c r="C24" s="138">
        <v>350000000</v>
      </c>
      <c r="D24" s="138">
        <v>0</v>
      </c>
      <c r="E24" s="130">
        <v>0</v>
      </c>
      <c r="F24" s="115">
        <v>0</v>
      </c>
      <c r="G24" s="115">
        <v>0</v>
      </c>
      <c r="H24" s="115"/>
      <c r="I24" s="115">
        <v>150000000</v>
      </c>
      <c r="J24" s="41"/>
      <c r="K24" s="41"/>
      <c r="L24" s="123"/>
      <c r="M24" s="40"/>
      <c r="N24" s="44">
        <v>0</v>
      </c>
      <c r="O24" s="44"/>
      <c r="P24" s="44"/>
      <c r="Q24" s="44">
        <v>0</v>
      </c>
      <c r="R24" s="41"/>
      <c r="S24" s="41"/>
      <c r="T24" s="123"/>
      <c r="U24" s="40"/>
      <c r="V24" s="41">
        <v>0</v>
      </c>
      <c r="W24" s="44"/>
      <c r="X24" s="41"/>
      <c r="Y24" s="41">
        <v>0</v>
      </c>
      <c r="Z24" s="139">
        <v>0</v>
      </c>
      <c r="AA24" s="139">
        <v>0</v>
      </c>
      <c r="AB24" s="139">
        <v>0</v>
      </c>
      <c r="AC24" s="40">
        <v>0</v>
      </c>
      <c r="AD24" s="115">
        <v>0</v>
      </c>
      <c r="AE24" s="139">
        <v>0</v>
      </c>
      <c r="AF24" s="115"/>
      <c r="AG24" s="115">
        <v>0</v>
      </c>
      <c r="AH24" s="91"/>
      <c r="AI24" s="91"/>
      <c r="AJ24" s="91"/>
      <c r="AK24" s="100"/>
      <c r="AL24" s="94">
        <v>0</v>
      </c>
      <c r="AM24" s="91"/>
      <c r="AN24" s="94"/>
      <c r="AO24" s="94">
        <v>0</v>
      </c>
      <c r="AP24" s="109">
        <v>200000000</v>
      </c>
      <c r="AQ24" s="109">
        <v>350000000</v>
      </c>
      <c r="AR24" s="109">
        <v>0</v>
      </c>
      <c r="AS24" s="142">
        <v>0</v>
      </c>
      <c r="AT24" s="115">
        <v>0</v>
      </c>
      <c r="AU24" s="109">
        <v>0</v>
      </c>
      <c r="AV24" s="115"/>
      <c r="AW24" s="115">
        <v>150000000</v>
      </c>
    </row>
    <row r="25" spans="1:49" x14ac:dyDescent="0.25">
      <c r="A25" s="32" t="s">
        <v>544</v>
      </c>
      <c r="B25" s="138">
        <v>940996454</v>
      </c>
      <c r="C25" s="138">
        <v>77700000</v>
      </c>
      <c r="D25" s="138">
        <v>0</v>
      </c>
      <c r="E25" s="130">
        <v>0</v>
      </c>
      <c r="F25" s="115">
        <v>0</v>
      </c>
      <c r="G25" s="115">
        <v>0</v>
      </c>
      <c r="H25" s="115"/>
      <c r="I25" s="115">
        <v>-863296454</v>
      </c>
      <c r="J25" s="41"/>
      <c r="K25" s="41"/>
      <c r="L25" s="123"/>
      <c r="M25" s="40"/>
      <c r="N25" s="44">
        <v>0</v>
      </c>
      <c r="O25" s="44"/>
      <c r="P25" s="44"/>
      <c r="Q25" s="44">
        <v>0</v>
      </c>
      <c r="R25" s="41"/>
      <c r="S25" s="41"/>
      <c r="T25" s="123"/>
      <c r="U25" s="40"/>
      <c r="V25" s="41">
        <v>0</v>
      </c>
      <c r="W25" s="44"/>
      <c r="X25" s="41"/>
      <c r="Y25" s="41">
        <v>0</v>
      </c>
      <c r="Z25" s="139">
        <v>0</v>
      </c>
      <c r="AA25" s="139">
        <v>0</v>
      </c>
      <c r="AB25" s="139">
        <v>0</v>
      </c>
      <c r="AC25" s="40">
        <v>0</v>
      </c>
      <c r="AD25" s="115">
        <v>0</v>
      </c>
      <c r="AE25" s="139">
        <v>0</v>
      </c>
      <c r="AF25" s="115"/>
      <c r="AG25" s="115">
        <v>0</v>
      </c>
      <c r="AH25" s="91"/>
      <c r="AI25" s="91"/>
      <c r="AJ25" s="91"/>
      <c r="AK25" s="100"/>
      <c r="AL25" s="94">
        <v>0</v>
      </c>
      <c r="AM25" s="91"/>
      <c r="AN25" s="94"/>
      <c r="AO25" s="94">
        <v>0</v>
      </c>
      <c r="AP25" s="109">
        <v>940996454</v>
      </c>
      <c r="AQ25" s="109">
        <v>77700000</v>
      </c>
      <c r="AR25" s="109">
        <v>0</v>
      </c>
      <c r="AS25" s="142">
        <v>0</v>
      </c>
      <c r="AT25" s="115">
        <v>0</v>
      </c>
      <c r="AU25" s="109">
        <v>0</v>
      </c>
      <c r="AV25" s="115"/>
      <c r="AW25" s="115">
        <v>-863296454</v>
      </c>
    </row>
    <row r="26" spans="1:49" s="66" customFormat="1" x14ac:dyDescent="0.25">
      <c r="A26" s="108" t="s">
        <v>359</v>
      </c>
      <c r="B26" s="121">
        <v>19638477848</v>
      </c>
      <c r="C26" s="121">
        <v>22159638680</v>
      </c>
      <c r="D26" s="121">
        <v>9945265031</v>
      </c>
      <c r="E26" s="121">
        <v>0</v>
      </c>
      <c r="F26" s="121">
        <v>9945265031</v>
      </c>
      <c r="G26" s="121">
        <v>0</v>
      </c>
      <c r="H26" s="121"/>
      <c r="I26" s="121">
        <v>2521160832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137">
        <v>0</v>
      </c>
      <c r="P26" s="137"/>
      <c r="Q26" s="137">
        <v>0</v>
      </c>
      <c r="R26" s="137">
        <v>0</v>
      </c>
      <c r="S26" s="137">
        <v>0</v>
      </c>
      <c r="T26" s="137">
        <v>0</v>
      </c>
      <c r="U26" s="137">
        <v>0</v>
      </c>
      <c r="V26" s="137">
        <v>0</v>
      </c>
      <c r="W26" s="137">
        <v>0</v>
      </c>
      <c r="X26" s="137"/>
      <c r="Y26" s="137">
        <v>0</v>
      </c>
      <c r="Z26" s="121">
        <v>0</v>
      </c>
      <c r="AA26" s="121">
        <v>0</v>
      </c>
      <c r="AB26" s="121">
        <v>0</v>
      </c>
      <c r="AC26" s="137">
        <v>0</v>
      </c>
      <c r="AD26" s="121">
        <v>0</v>
      </c>
      <c r="AE26" s="121">
        <v>0</v>
      </c>
      <c r="AF26" s="121"/>
      <c r="AG26" s="121">
        <v>0</v>
      </c>
      <c r="AH26" s="75">
        <v>0</v>
      </c>
      <c r="AI26" s="75">
        <v>0</v>
      </c>
      <c r="AJ26" s="75">
        <v>0</v>
      </c>
      <c r="AK26" s="75">
        <v>0</v>
      </c>
      <c r="AL26" s="75">
        <v>0</v>
      </c>
      <c r="AM26" s="75">
        <v>0</v>
      </c>
      <c r="AN26" s="75"/>
      <c r="AO26" s="75">
        <v>0</v>
      </c>
      <c r="AP26" s="121">
        <v>19638477848</v>
      </c>
      <c r="AQ26" s="121">
        <v>22159638680</v>
      </c>
      <c r="AR26" s="121">
        <v>9945265031</v>
      </c>
      <c r="AS26" s="121">
        <v>0</v>
      </c>
      <c r="AT26" s="121">
        <v>9945265031</v>
      </c>
      <c r="AU26" s="121">
        <v>0</v>
      </c>
      <c r="AV26" s="121"/>
      <c r="AW26" s="121">
        <v>2521160832</v>
      </c>
    </row>
    <row r="27" spans="1:49" x14ac:dyDescent="0.25">
      <c r="A27" s="36" t="s">
        <v>210</v>
      </c>
      <c r="B27" s="138">
        <v>4239768354</v>
      </c>
      <c r="C27" s="138">
        <v>3278899477</v>
      </c>
      <c r="D27" s="138">
        <v>373975601</v>
      </c>
      <c r="E27" s="130">
        <v>0</v>
      </c>
      <c r="F27" s="115">
        <v>373975601</v>
      </c>
      <c r="G27" s="115">
        <v>0</v>
      </c>
      <c r="H27" s="115"/>
      <c r="I27" s="115">
        <v>-960868877</v>
      </c>
      <c r="J27" s="41"/>
      <c r="K27" s="41"/>
      <c r="L27" s="123"/>
      <c r="M27" s="40"/>
      <c r="N27" s="44">
        <v>0</v>
      </c>
      <c r="O27" s="44"/>
      <c r="P27" s="44"/>
      <c r="Q27" s="44">
        <v>0</v>
      </c>
      <c r="R27" s="41"/>
      <c r="S27" s="41"/>
      <c r="T27" s="123"/>
      <c r="U27" s="40"/>
      <c r="V27" s="41">
        <v>0</v>
      </c>
      <c r="W27" s="44"/>
      <c r="X27" s="41"/>
      <c r="Y27" s="41">
        <v>0</v>
      </c>
      <c r="Z27" s="139">
        <v>0</v>
      </c>
      <c r="AA27" s="139">
        <v>0</v>
      </c>
      <c r="AB27" s="139">
        <v>0</v>
      </c>
      <c r="AC27" s="40">
        <v>0</v>
      </c>
      <c r="AD27" s="115">
        <v>0</v>
      </c>
      <c r="AE27" s="139">
        <v>0</v>
      </c>
      <c r="AF27" s="115"/>
      <c r="AG27" s="115">
        <v>0</v>
      </c>
      <c r="AH27" s="91"/>
      <c r="AI27" s="91"/>
      <c r="AJ27" s="91"/>
      <c r="AK27" s="100"/>
      <c r="AL27" s="94">
        <v>0</v>
      </c>
      <c r="AM27" s="91"/>
      <c r="AN27" s="94"/>
      <c r="AO27" s="94">
        <v>0</v>
      </c>
      <c r="AP27" s="109">
        <v>4239768354</v>
      </c>
      <c r="AQ27" s="109">
        <v>3278899477</v>
      </c>
      <c r="AR27" s="109">
        <v>373975601</v>
      </c>
      <c r="AS27" s="142">
        <v>0</v>
      </c>
      <c r="AT27" s="115">
        <v>373975601</v>
      </c>
      <c r="AU27" s="109">
        <v>0</v>
      </c>
      <c r="AV27" s="115"/>
      <c r="AW27" s="115">
        <v>-960868877</v>
      </c>
    </row>
    <row r="28" spans="1:49" x14ac:dyDescent="0.25">
      <c r="A28" s="36" t="s">
        <v>211</v>
      </c>
      <c r="B28" s="138">
        <v>1170756762</v>
      </c>
      <c r="C28" s="138">
        <v>1997222023</v>
      </c>
      <c r="D28" s="138">
        <v>112550401</v>
      </c>
      <c r="E28" s="130">
        <v>0</v>
      </c>
      <c r="F28" s="115">
        <v>112550401</v>
      </c>
      <c r="G28" s="115">
        <v>0</v>
      </c>
      <c r="H28" s="115"/>
      <c r="I28" s="115">
        <v>826465261</v>
      </c>
      <c r="J28" s="41"/>
      <c r="K28" s="41"/>
      <c r="L28" s="123"/>
      <c r="M28" s="40"/>
      <c r="N28" s="44">
        <v>0</v>
      </c>
      <c r="O28" s="44"/>
      <c r="P28" s="44"/>
      <c r="Q28" s="44">
        <v>0</v>
      </c>
      <c r="R28" s="41"/>
      <c r="S28" s="41"/>
      <c r="T28" s="123"/>
      <c r="U28" s="40"/>
      <c r="V28" s="41">
        <v>0</v>
      </c>
      <c r="W28" s="44"/>
      <c r="X28" s="41"/>
      <c r="Y28" s="41">
        <v>0</v>
      </c>
      <c r="Z28" s="139">
        <v>0</v>
      </c>
      <c r="AA28" s="139">
        <v>0</v>
      </c>
      <c r="AB28" s="139">
        <v>0</v>
      </c>
      <c r="AC28" s="40">
        <v>0</v>
      </c>
      <c r="AD28" s="115">
        <v>0</v>
      </c>
      <c r="AE28" s="139">
        <v>0</v>
      </c>
      <c r="AF28" s="115"/>
      <c r="AG28" s="115">
        <v>0</v>
      </c>
      <c r="AH28" s="91"/>
      <c r="AI28" s="91"/>
      <c r="AJ28" s="91"/>
      <c r="AK28" s="100"/>
      <c r="AL28" s="94">
        <v>0</v>
      </c>
      <c r="AM28" s="91"/>
      <c r="AN28" s="94"/>
      <c r="AO28" s="94">
        <v>0</v>
      </c>
      <c r="AP28" s="109">
        <v>1170756762</v>
      </c>
      <c r="AQ28" s="109">
        <v>1997222023</v>
      </c>
      <c r="AR28" s="109">
        <v>112550401</v>
      </c>
      <c r="AS28" s="142">
        <v>0</v>
      </c>
      <c r="AT28" s="115">
        <v>112550401</v>
      </c>
      <c r="AU28" s="109">
        <v>0</v>
      </c>
      <c r="AV28" s="115"/>
      <c r="AW28" s="115">
        <v>826465261</v>
      </c>
    </row>
    <row r="29" spans="1:49" hidden="1" x14ac:dyDescent="0.25">
      <c r="A29" s="36" t="s">
        <v>212</v>
      </c>
      <c r="B29" s="138">
        <v>0</v>
      </c>
      <c r="C29" s="138">
        <v>0</v>
      </c>
      <c r="D29" s="138">
        <v>0</v>
      </c>
      <c r="E29" s="130">
        <v>0</v>
      </c>
      <c r="F29" s="115">
        <v>0</v>
      </c>
      <c r="G29" s="115">
        <v>0</v>
      </c>
      <c r="H29" s="115"/>
      <c r="I29" s="115">
        <v>0</v>
      </c>
      <c r="J29" s="41"/>
      <c r="K29" s="41"/>
      <c r="L29" s="123"/>
      <c r="M29" s="40"/>
      <c r="N29" s="44">
        <v>0</v>
      </c>
      <c r="O29" s="44"/>
      <c r="P29" s="44"/>
      <c r="Q29" s="44">
        <v>0</v>
      </c>
      <c r="R29" s="41"/>
      <c r="S29" s="41"/>
      <c r="T29" s="123"/>
      <c r="U29" s="40"/>
      <c r="V29" s="41">
        <v>0</v>
      </c>
      <c r="W29" s="44"/>
      <c r="X29" s="41"/>
      <c r="Y29" s="41">
        <v>0</v>
      </c>
      <c r="Z29" s="139">
        <v>0</v>
      </c>
      <c r="AA29" s="139">
        <v>0</v>
      </c>
      <c r="AB29" s="139">
        <v>0</v>
      </c>
      <c r="AC29" s="40">
        <v>0</v>
      </c>
      <c r="AD29" s="115">
        <v>0</v>
      </c>
      <c r="AE29" s="139">
        <v>0</v>
      </c>
      <c r="AF29" s="115"/>
      <c r="AG29" s="115">
        <v>0</v>
      </c>
      <c r="AH29" s="91"/>
      <c r="AI29" s="91"/>
      <c r="AJ29" s="91"/>
      <c r="AK29" s="100"/>
      <c r="AL29" s="94">
        <v>0</v>
      </c>
      <c r="AM29" s="91"/>
      <c r="AN29" s="94"/>
      <c r="AO29" s="94">
        <v>0</v>
      </c>
      <c r="AP29" s="109">
        <v>0</v>
      </c>
      <c r="AQ29" s="109">
        <v>0</v>
      </c>
      <c r="AR29" s="109">
        <v>0</v>
      </c>
      <c r="AS29" s="142">
        <v>0</v>
      </c>
      <c r="AT29" s="115">
        <v>0</v>
      </c>
      <c r="AU29" s="109">
        <v>0</v>
      </c>
      <c r="AV29" s="115"/>
      <c r="AW29" s="115">
        <v>0</v>
      </c>
    </row>
    <row r="30" spans="1:49" x14ac:dyDescent="0.25">
      <c r="A30" s="32" t="s">
        <v>73</v>
      </c>
      <c r="B30" s="138">
        <v>6193993</v>
      </c>
      <c r="C30" s="138">
        <v>470783</v>
      </c>
      <c r="D30" s="138">
        <v>0</v>
      </c>
      <c r="E30" s="130">
        <v>0</v>
      </c>
      <c r="F30" s="115">
        <v>0</v>
      </c>
      <c r="G30" s="115">
        <v>0</v>
      </c>
      <c r="H30" s="115"/>
      <c r="I30" s="115">
        <v>-5723210</v>
      </c>
      <c r="J30" s="41"/>
      <c r="K30" s="41"/>
      <c r="L30" s="123"/>
      <c r="M30" s="40"/>
      <c r="N30" s="44">
        <v>0</v>
      </c>
      <c r="O30" s="44"/>
      <c r="P30" s="44"/>
      <c r="Q30" s="44">
        <v>0</v>
      </c>
      <c r="R30" s="41"/>
      <c r="S30" s="41"/>
      <c r="T30" s="123"/>
      <c r="U30" s="40"/>
      <c r="V30" s="41">
        <v>0</v>
      </c>
      <c r="W30" s="44"/>
      <c r="X30" s="41"/>
      <c r="Y30" s="41">
        <v>0</v>
      </c>
      <c r="Z30" s="139">
        <v>0</v>
      </c>
      <c r="AA30" s="139">
        <v>0</v>
      </c>
      <c r="AB30" s="139">
        <v>0</v>
      </c>
      <c r="AC30" s="40">
        <v>0</v>
      </c>
      <c r="AD30" s="115">
        <v>0</v>
      </c>
      <c r="AE30" s="139">
        <v>0</v>
      </c>
      <c r="AF30" s="115"/>
      <c r="AG30" s="115">
        <v>0</v>
      </c>
      <c r="AH30" s="91"/>
      <c r="AI30" s="91"/>
      <c r="AJ30" s="91"/>
      <c r="AK30" s="100"/>
      <c r="AL30" s="94">
        <v>0</v>
      </c>
      <c r="AM30" s="91"/>
      <c r="AN30" s="94"/>
      <c r="AO30" s="94">
        <v>0</v>
      </c>
      <c r="AP30" s="109">
        <v>6193993</v>
      </c>
      <c r="AQ30" s="109">
        <v>470783</v>
      </c>
      <c r="AR30" s="109">
        <v>0</v>
      </c>
      <c r="AS30" s="142">
        <v>0</v>
      </c>
      <c r="AT30" s="115">
        <v>0</v>
      </c>
      <c r="AU30" s="109">
        <v>0</v>
      </c>
      <c r="AV30" s="115"/>
      <c r="AW30" s="115">
        <v>-5723210</v>
      </c>
    </row>
    <row r="31" spans="1:49" x14ac:dyDescent="0.25">
      <c r="A31" s="32" t="s">
        <v>74</v>
      </c>
      <c r="B31" s="138">
        <v>0</v>
      </c>
      <c r="C31" s="138">
        <v>0</v>
      </c>
      <c r="D31" s="138">
        <v>0</v>
      </c>
      <c r="E31" s="130">
        <v>0</v>
      </c>
      <c r="F31" s="115">
        <v>0</v>
      </c>
      <c r="G31" s="115">
        <v>0</v>
      </c>
      <c r="H31" s="115"/>
      <c r="I31" s="115">
        <v>0</v>
      </c>
      <c r="J31" s="41"/>
      <c r="K31" s="41"/>
      <c r="L31" s="123"/>
      <c r="M31" s="40"/>
      <c r="N31" s="44">
        <v>0</v>
      </c>
      <c r="O31" s="44"/>
      <c r="P31" s="44"/>
      <c r="Q31" s="44">
        <v>0</v>
      </c>
      <c r="R31" s="41"/>
      <c r="S31" s="41"/>
      <c r="T31" s="123"/>
      <c r="U31" s="40"/>
      <c r="V31" s="41">
        <v>0</v>
      </c>
      <c r="W31" s="44"/>
      <c r="X31" s="41"/>
      <c r="Y31" s="41">
        <v>0</v>
      </c>
      <c r="Z31" s="139">
        <v>0</v>
      </c>
      <c r="AA31" s="139">
        <v>0</v>
      </c>
      <c r="AB31" s="139">
        <v>0</v>
      </c>
      <c r="AC31" s="40">
        <v>0</v>
      </c>
      <c r="AD31" s="115">
        <v>0</v>
      </c>
      <c r="AE31" s="139">
        <v>0</v>
      </c>
      <c r="AF31" s="115"/>
      <c r="AG31" s="115">
        <v>0</v>
      </c>
      <c r="AH31" s="91"/>
      <c r="AI31" s="91"/>
      <c r="AJ31" s="91"/>
      <c r="AK31" s="100"/>
      <c r="AL31" s="94">
        <v>0</v>
      </c>
      <c r="AM31" s="91"/>
      <c r="AN31" s="94"/>
      <c r="AO31" s="94">
        <v>0</v>
      </c>
      <c r="AP31" s="109">
        <v>0</v>
      </c>
      <c r="AQ31" s="109">
        <v>0</v>
      </c>
      <c r="AR31" s="109">
        <v>0</v>
      </c>
      <c r="AS31" s="142">
        <v>0</v>
      </c>
      <c r="AT31" s="115">
        <v>0</v>
      </c>
      <c r="AU31" s="109">
        <v>0</v>
      </c>
      <c r="AV31" s="115"/>
      <c r="AW31" s="115">
        <v>0</v>
      </c>
    </row>
    <row r="32" spans="1:49" x14ac:dyDescent="0.25">
      <c r="A32" s="32" t="s">
        <v>75</v>
      </c>
      <c r="B32" s="138">
        <v>906004642</v>
      </c>
      <c r="C32" s="138">
        <v>724322705</v>
      </c>
      <c r="D32" s="138">
        <v>0</v>
      </c>
      <c r="E32" s="130">
        <v>0</v>
      </c>
      <c r="F32" s="115">
        <v>0</v>
      </c>
      <c r="G32" s="115">
        <v>0</v>
      </c>
      <c r="H32" s="115"/>
      <c r="I32" s="115">
        <v>-181681937</v>
      </c>
      <c r="J32" s="41"/>
      <c r="K32" s="41"/>
      <c r="L32" s="123"/>
      <c r="M32" s="40"/>
      <c r="N32" s="44">
        <v>0</v>
      </c>
      <c r="O32" s="44"/>
      <c r="P32" s="44"/>
      <c r="Q32" s="44">
        <v>0</v>
      </c>
      <c r="R32" s="41"/>
      <c r="S32" s="41"/>
      <c r="T32" s="123"/>
      <c r="U32" s="40"/>
      <c r="V32" s="41">
        <v>0</v>
      </c>
      <c r="W32" s="44"/>
      <c r="X32" s="41"/>
      <c r="Y32" s="41">
        <v>0</v>
      </c>
      <c r="Z32" s="139">
        <v>0</v>
      </c>
      <c r="AA32" s="139">
        <v>0</v>
      </c>
      <c r="AB32" s="139">
        <v>0</v>
      </c>
      <c r="AC32" s="40">
        <v>0</v>
      </c>
      <c r="AD32" s="115">
        <v>0</v>
      </c>
      <c r="AE32" s="139">
        <v>0</v>
      </c>
      <c r="AF32" s="115"/>
      <c r="AG32" s="115">
        <v>0</v>
      </c>
      <c r="AH32" s="91"/>
      <c r="AI32" s="91"/>
      <c r="AJ32" s="91"/>
      <c r="AK32" s="100"/>
      <c r="AL32" s="94">
        <v>0</v>
      </c>
      <c r="AM32" s="91"/>
      <c r="AN32" s="94"/>
      <c r="AO32" s="94">
        <v>0</v>
      </c>
      <c r="AP32" s="109">
        <v>906004642</v>
      </c>
      <c r="AQ32" s="109">
        <v>724322705</v>
      </c>
      <c r="AR32" s="109">
        <v>0</v>
      </c>
      <c r="AS32" s="142">
        <v>0</v>
      </c>
      <c r="AT32" s="115">
        <v>0</v>
      </c>
      <c r="AU32" s="109">
        <v>0</v>
      </c>
      <c r="AV32" s="115"/>
      <c r="AW32" s="115">
        <v>-181681937</v>
      </c>
    </row>
    <row r="33" spans="1:50" s="66" customFormat="1" x14ac:dyDescent="0.25">
      <c r="A33" s="32" t="s">
        <v>76</v>
      </c>
      <c r="B33" s="138">
        <v>215151350</v>
      </c>
      <c r="C33" s="138">
        <v>206015037</v>
      </c>
      <c r="D33" s="138">
        <v>0</v>
      </c>
      <c r="E33" s="130">
        <v>0</v>
      </c>
      <c r="F33" s="115">
        <v>0</v>
      </c>
      <c r="G33" s="115">
        <v>0</v>
      </c>
      <c r="H33" s="115"/>
      <c r="I33" s="115">
        <v>-9136313</v>
      </c>
      <c r="J33" s="41"/>
      <c r="K33" s="41"/>
      <c r="L33" s="123"/>
      <c r="M33" s="40"/>
      <c r="N33" s="44">
        <v>0</v>
      </c>
      <c r="O33" s="44"/>
      <c r="P33" s="44"/>
      <c r="Q33" s="44">
        <v>0</v>
      </c>
      <c r="R33" s="41"/>
      <c r="S33" s="41"/>
      <c r="T33" s="123"/>
      <c r="U33" s="40"/>
      <c r="V33" s="41">
        <v>0</v>
      </c>
      <c r="W33" s="44"/>
      <c r="X33" s="41"/>
      <c r="Y33" s="41">
        <v>0</v>
      </c>
      <c r="Z33" s="139">
        <v>0</v>
      </c>
      <c r="AA33" s="139">
        <v>0</v>
      </c>
      <c r="AB33" s="139">
        <v>0</v>
      </c>
      <c r="AC33" s="40">
        <v>0</v>
      </c>
      <c r="AD33" s="115">
        <v>0</v>
      </c>
      <c r="AE33" s="139">
        <v>0</v>
      </c>
      <c r="AF33" s="115"/>
      <c r="AG33" s="115">
        <v>0</v>
      </c>
      <c r="AH33" s="91"/>
      <c r="AI33" s="91"/>
      <c r="AJ33" s="91"/>
      <c r="AK33" s="100"/>
      <c r="AL33" s="94">
        <v>0</v>
      </c>
      <c r="AM33" s="91"/>
      <c r="AN33" s="94"/>
      <c r="AO33" s="94">
        <v>0</v>
      </c>
      <c r="AP33" s="109">
        <v>215151350</v>
      </c>
      <c r="AQ33" s="109">
        <v>206015037</v>
      </c>
      <c r="AR33" s="109">
        <v>0</v>
      </c>
      <c r="AS33" s="142">
        <v>0</v>
      </c>
      <c r="AT33" s="115">
        <v>0</v>
      </c>
      <c r="AU33" s="109">
        <v>0</v>
      </c>
      <c r="AV33" s="115"/>
      <c r="AW33" s="115">
        <v>-9136313</v>
      </c>
    </row>
    <row r="34" spans="1:50" x14ac:dyDescent="0.25">
      <c r="A34" s="35" t="s">
        <v>213</v>
      </c>
      <c r="B34" s="138">
        <v>0</v>
      </c>
      <c r="C34" s="138">
        <v>0</v>
      </c>
      <c r="D34" s="138">
        <v>0</v>
      </c>
      <c r="E34" s="130">
        <v>0</v>
      </c>
      <c r="F34" s="115">
        <v>0</v>
      </c>
      <c r="G34" s="115">
        <v>0</v>
      </c>
      <c r="H34" s="115"/>
      <c r="I34" s="115">
        <v>0</v>
      </c>
      <c r="J34" s="41"/>
      <c r="K34" s="41"/>
      <c r="L34" s="123"/>
      <c r="M34" s="40"/>
      <c r="N34" s="44">
        <v>0</v>
      </c>
      <c r="O34" s="44"/>
      <c r="P34" s="44"/>
      <c r="Q34" s="44">
        <v>0</v>
      </c>
      <c r="R34" s="41"/>
      <c r="S34" s="41"/>
      <c r="T34" s="123"/>
      <c r="U34" s="40"/>
      <c r="V34" s="41">
        <v>0</v>
      </c>
      <c r="W34" s="44"/>
      <c r="X34" s="41"/>
      <c r="Y34" s="41">
        <v>0</v>
      </c>
      <c r="Z34" s="139">
        <v>0</v>
      </c>
      <c r="AA34" s="139">
        <v>0</v>
      </c>
      <c r="AB34" s="139">
        <v>0</v>
      </c>
      <c r="AC34" s="40">
        <v>0</v>
      </c>
      <c r="AD34" s="115">
        <v>0</v>
      </c>
      <c r="AE34" s="139">
        <v>0</v>
      </c>
      <c r="AF34" s="115"/>
      <c r="AG34" s="115">
        <v>0</v>
      </c>
      <c r="AH34" s="91"/>
      <c r="AI34" s="91"/>
      <c r="AJ34" s="91"/>
      <c r="AK34" s="100"/>
      <c r="AL34" s="94">
        <v>0</v>
      </c>
      <c r="AM34" s="91"/>
      <c r="AN34" s="94"/>
      <c r="AO34" s="94">
        <v>0</v>
      </c>
      <c r="AP34" s="109">
        <v>0</v>
      </c>
      <c r="AQ34" s="109">
        <v>0</v>
      </c>
      <c r="AR34" s="109">
        <v>0</v>
      </c>
      <c r="AS34" s="142">
        <v>0</v>
      </c>
      <c r="AT34" s="115">
        <v>0</v>
      </c>
      <c r="AU34" s="109">
        <v>0</v>
      </c>
      <c r="AV34" s="115"/>
      <c r="AW34" s="115">
        <v>0</v>
      </c>
      <c r="AX34" s="69"/>
    </row>
    <row r="35" spans="1:50" x14ac:dyDescent="0.25">
      <c r="A35" s="35" t="s">
        <v>390</v>
      </c>
      <c r="B35" s="138">
        <v>1846886000</v>
      </c>
      <c r="C35" s="138">
        <v>980691234</v>
      </c>
      <c r="D35" s="138">
        <v>0</v>
      </c>
      <c r="E35" s="130">
        <v>0</v>
      </c>
      <c r="F35" s="115">
        <v>0</v>
      </c>
      <c r="G35" s="115">
        <v>0</v>
      </c>
      <c r="H35" s="115"/>
      <c r="I35" s="115">
        <v>-866194766</v>
      </c>
      <c r="J35" s="41"/>
      <c r="K35" s="41"/>
      <c r="L35" s="123"/>
      <c r="M35" s="40"/>
      <c r="N35" s="44">
        <v>0</v>
      </c>
      <c r="O35" s="44"/>
      <c r="P35" s="44"/>
      <c r="Q35" s="44">
        <v>0</v>
      </c>
      <c r="R35" s="41"/>
      <c r="S35" s="41"/>
      <c r="T35" s="123"/>
      <c r="U35" s="40"/>
      <c r="V35" s="41">
        <v>0</v>
      </c>
      <c r="W35" s="44"/>
      <c r="X35" s="41"/>
      <c r="Y35" s="41">
        <v>0</v>
      </c>
      <c r="Z35" s="139">
        <v>0</v>
      </c>
      <c r="AA35" s="139">
        <v>0</v>
      </c>
      <c r="AB35" s="139">
        <v>0</v>
      </c>
      <c r="AC35" s="40">
        <v>0</v>
      </c>
      <c r="AD35" s="115">
        <v>0</v>
      </c>
      <c r="AE35" s="139">
        <v>0</v>
      </c>
      <c r="AF35" s="115"/>
      <c r="AG35" s="115">
        <v>0</v>
      </c>
      <c r="AH35" s="91"/>
      <c r="AI35" s="91"/>
      <c r="AJ35" s="91"/>
      <c r="AK35" s="100"/>
      <c r="AL35" s="94">
        <v>0</v>
      </c>
      <c r="AM35" s="91"/>
      <c r="AN35" s="94"/>
      <c r="AO35" s="94">
        <v>0</v>
      </c>
      <c r="AP35" s="109">
        <v>1846886000</v>
      </c>
      <c r="AQ35" s="109">
        <v>980691234</v>
      </c>
      <c r="AR35" s="109">
        <v>0</v>
      </c>
      <c r="AS35" s="142">
        <v>0</v>
      </c>
      <c r="AT35" s="115">
        <v>0</v>
      </c>
      <c r="AU35" s="109">
        <v>0</v>
      </c>
      <c r="AV35" s="115"/>
      <c r="AW35" s="115">
        <v>-866194766</v>
      </c>
      <c r="AX35" s="69"/>
    </row>
    <row r="36" spans="1:50" s="66" customFormat="1" x14ac:dyDescent="0.25">
      <c r="A36" s="126" t="s">
        <v>292</v>
      </c>
      <c r="B36" s="147">
        <v>8384761101</v>
      </c>
      <c r="C36" s="147">
        <v>7187621259</v>
      </c>
      <c r="D36" s="147">
        <v>486526002</v>
      </c>
      <c r="E36" s="147">
        <v>0</v>
      </c>
      <c r="F36" s="147">
        <v>486526002</v>
      </c>
      <c r="G36" s="147">
        <v>0</v>
      </c>
      <c r="H36" s="147"/>
      <c r="I36" s="147">
        <v>-1197139842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/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/>
      <c r="Y36" s="144">
        <v>0</v>
      </c>
      <c r="Z36" s="147">
        <v>0</v>
      </c>
      <c r="AA36" s="147">
        <v>0</v>
      </c>
      <c r="AB36" s="147">
        <v>0</v>
      </c>
      <c r="AC36" s="144">
        <v>0</v>
      </c>
      <c r="AD36" s="147">
        <v>0</v>
      </c>
      <c r="AE36" s="147">
        <v>0</v>
      </c>
      <c r="AF36" s="147"/>
      <c r="AG36" s="147">
        <v>0</v>
      </c>
      <c r="AH36" s="102">
        <v>0</v>
      </c>
      <c r="AI36" s="102">
        <v>0</v>
      </c>
      <c r="AJ36" s="102">
        <v>0</v>
      </c>
      <c r="AK36" s="102">
        <v>0</v>
      </c>
      <c r="AL36" s="102">
        <v>0</v>
      </c>
      <c r="AM36" s="102">
        <v>0</v>
      </c>
      <c r="AN36" s="102"/>
      <c r="AO36" s="102">
        <v>0</v>
      </c>
      <c r="AP36" s="147">
        <v>8384761101</v>
      </c>
      <c r="AQ36" s="147">
        <v>7187621259</v>
      </c>
      <c r="AR36" s="147">
        <v>486526002</v>
      </c>
      <c r="AS36" s="147">
        <v>0</v>
      </c>
      <c r="AT36" s="147">
        <v>486526002</v>
      </c>
      <c r="AU36" s="147">
        <v>0</v>
      </c>
      <c r="AV36" s="147"/>
      <c r="AW36" s="147">
        <v>-1197139842</v>
      </c>
    </row>
    <row r="37" spans="1:50" s="66" customFormat="1" x14ac:dyDescent="0.25">
      <c r="A37" s="108" t="s">
        <v>115</v>
      </c>
      <c r="B37" s="121">
        <v>28023238949</v>
      </c>
      <c r="C37" s="121">
        <v>29347259939</v>
      </c>
      <c r="D37" s="121">
        <v>10431791033</v>
      </c>
      <c r="E37" s="120">
        <v>0</v>
      </c>
      <c r="F37" s="120">
        <v>10431791033</v>
      </c>
      <c r="G37" s="120">
        <v>0</v>
      </c>
      <c r="H37" s="120"/>
      <c r="I37" s="120">
        <v>1324020990</v>
      </c>
      <c r="J37" s="121">
        <v>0</v>
      </c>
      <c r="K37" s="121">
        <v>0</v>
      </c>
      <c r="L37" s="121">
        <v>0</v>
      </c>
      <c r="M37" s="120">
        <v>0</v>
      </c>
      <c r="N37" s="120">
        <v>0</v>
      </c>
      <c r="O37" s="120">
        <v>0</v>
      </c>
      <c r="P37" s="120"/>
      <c r="Q37" s="120">
        <v>0</v>
      </c>
      <c r="R37" s="121">
        <v>0</v>
      </c>
      <c r="S37" s="121">
        <v>0</v>
      </c>
      <c r="T37" s="121">
        <v>0</v>
      </c>
      <c r="U37" s="120">
        <v>0</v>
      </c>
      <c r="V37" s="121">
        <v>0</v>
      </c>
      <c r="W37" s="120">
        <v>0</v>
      </c>
      <c r="X37" s="121"/>
      <c r="Y37" s="121">
        <v>0</v>
      </c>
      <c r="Z37" s="121">
        <v>0</v>
      </c>
      <c r="AA37" s="121">
        <v>0</v>
      </c>
      <c r="AB37" s="121">
        <v>0</v>
      </c>
      <c r="AC37" s="120">
        <v>0</v>
      </c>
      <c r="AD37" s="120">
        <v>0</v>
      </c>
      <c r="AE37" s="121">
        <v>0</v>
      </c>
      <c r="AF37" s="120"/>
      <c r="AG37" s="120">
        <v>0</v>
      </c>
      <c r="AH37" s="75">
        <v>0</v>
      </c>
      <c r="AI37" s="75">
        <v>0</v>
      </c>
      <c r="AJ37" s="75">
        <v>0</v>
      </c>
      <c r="AK37" s="97">
        <v>0</v>
      </c>
      <c r="AL37" s="97">
        <v>0</v>
      </c>
      <c r="AM37" s="75">
        <v>0</v>
      </c>
      <c r="AN37" s="97"/>
      <c r="AO37" s="97">
        <v>0</v>
      </c>
      <c r="AP37" s="121">
        <v>28023238949</v>
      </c>
      <c r="AQ37" s="121">
        <v>29347259939</v>
      </c>
      <c r="AR37" s="121">
        <v>10431791033</v>
      </c>
      <c r="AS37" s="120">
        <v>0</v>
      </c>
      <c r="AT37" s="120">
        <v>10431791033</v>
      </c>
      <c r="AU37" s="121">
        <v>0</v>
      </c>
      <c r="AV37" s="120"/>
      <c r="AW37" s="120">
        <v>1324020990</v>
      </c>
    </row>
    <row r="38" spans="1:50" hidden="1" x14ac:dyDescent="0.25">
      <c r="A38" s="32" t="s">
        <v>339</v>
      </c>
      <c r="B38" s="138">
        <v>0</v>
      </c>
      <c r="C38" s="138">
        <v>0</v>
      </c>
      <c r="D38" s="138">
        <v>0</v>
      </c>
      <c r="E38" s="130">
        <v>0</v>
      </c>
      <c r="F38" s="115">
        <v>0</v>
      </c>
      <c r="G38" s="115">
        <v>0</v>
      </c>
      <c r="H38" s="115"/>
      <c r="I38" s="115"/>
      <c r="J38" s="41"/>
      <c r="K38" s="41"/>
      <c r="L38" s="123"/>
      <c r="M38" s="40"/>
      <c r="N38" s="44">
        <v>0</v>
      </c>
      <c r="O38" s="44"/>
      <c r="P38" s="44"/>
      <c r="Q38" s="44"/>
      <c r="R38" s="41"/>
      <c r="S38" s="44"/>
      <c r="T38" s="123"/>
      <c r="U38" s="40"/>
      <c r="V38" s="41">
        <v>0</v>
      </c>
      <c r="W38" s="44"/>
      <c r="X38" s="41"/>
      <c r="Y38" s="41"/>
      <c r="Z38" s="113"/>
      <c r="AA38" s="113"/>
      <c r="AB38" s="139">
        <v>0</v>
      </c>
      <c r="AC38" s="40">
        <v>0</v>
      </c>
      <c r="AD38" s="115">
        <v>0</v>
      </c>
      <c r="AE38" s="113"/>
      <c r="AF38" s="115"/>
      <c r="AG38" s="115"/>
      <c r="AH38" s="93"/>
      <c r="AI38" s="93"/>
      <c r="AJ38" s="91"/>
      <c r="AK38" s="99"/>
      <c r="AL38" s="94">
        <v>0</v>
      </c>
      <c r="AM38" s="93"/>
      <c r="AN38" s="94"/>
      <c r="AP38" s="113"/>
      <c r="AQ38" s="113"/>
      <c r="AR38" s="109"/>
      <c r="AS38" s="143"/>
      <c r="AT38" s="115">
        <v>0</v>
      </c>
      <c r="AU38" s="113"/>
      <c r="AV38" s="115"/>
    </row>
    <row r="39" spans="1:50" hidden="1" x14ac:dyDescent="0.25">
      <c r="A39" s="32" t="s">
        <v>425</v>
      </c>
      <c r="B39" s="138">
        <v>0</v>
      </c>
      <c r="C39" s="138">
        <v>0</v>
      </c>
      <c r="D39" s="138">
        <v>0</v>
      </c>
      <c r="E39" s="130">
        <v>0</v>
      </c>
      <c r="F39" s="115">
        <v>0</v>
      </c>
      <c r="G39" s="115">
        <v>0</v>
      </c>
      <c r="H39" s="115"/>
      <c r="I39" s="115"/>
      <c r="J39" s="41"/>
      <c r="K39" s="41"/>
      <c r="L39" s="123"/>
      <c r="M39" s="40"/>
      <c r="N39" s="44">
        <v>0</v>
      </c>
      <c r="O39" s="44"/>
      <c r="P39" s="44"/>
      <c r="Q39" s="44"/>
      <c r="R39" s="41"/>
      <c r="S39" s="44"/>
      <c r="T39" s="123"/>
      <c r="U39" s="40"/>
      <c r="V39" s="41">
        <v>0</v>
      </c>
      <c r="W39" s="44"/>
      <c r="X39" s="41"/>
      <c r="Y39" s="41"/>
      <c r="Z39" s="113"/>
      <c r="AA39" s="113"/>
      <c r="AB39" s="139">
        <v>0</v>
      </c>
      <c r="AC39" s="40">
        <v>0</v>
      </c>
      <c r="AD39" s="115">
        <v>0</v>
      </c>
      <c r="AE39" s="113"/>
      <c r="AF39" s="115"/>
      <c r="AG39" s="115"/>
      <c r="AH39" s="93"/>
      <c r="AI39" s="93"/>
      <c r="AJ39" s="91"/>
      <c r="AK39" s="99"/>
      <c r="AL39" s="94">
        <v>0</v>
      </c>
      <c r="AM39" s="93"/>
      <c r="AN39" s="94"/>
      <c r="AP39" s="113"/>
      <c r="AQ39" s="113"/>
      <c r="AR39" s="109"/>
      <c r="AS39" s="143"/>
      <c r="AT39" s="115">
        <v>0</v>
      </c>
      <c r="AU39" s="113"/>
      <c r="AV39" s="115"/>
    </row>
    <row r="40" spans="1:50" x14ac:dyDescent="0.25">
      <c r="A40" s="32" t="s">
        <v>337</v>
      </c>
      <c r="B40" s="138">
        <v>0</v>
      </c>
      <c r="C40" s="138">
        <v>0</v>
      </c>
      <c r="D40" s="138">
        <v>0</v>
      </c>
      <c r="E40" s="130">
        <v>0</v>
      </c>
      <c r="F40" s="115">
        <v>0</v>
      </c>
      <c r="G40" s="115">
        <v>0</v>
      </c>
      <c r="H40" s="115"/>
      <c r="I40" s="115">
        <v>0</v>
      </c>
      <c r="J40" s="41"/>
      <c r="K40" s="41"/>
      <c r="L40" s="123"/>
      <c r="M40" s="40"/>
      <c r="N40" s="44">
        <v>0</v>
      </c>
      <c r="O40" s="44"/>
      <c r="P40" s="44"/>
      <c r="Q40" s="44">
        <v>0</v>
      </c>
      <c r="R40" s="41"/>
      <c r="S40" s="44"/>
      <c r="T40" s="123"/>
      <c r="U40" s="40"/>
      <c r="V40" s="41">
        <v>0</v>
      </c>
      <c r="W40" s="44"/>
      <c r="X40" s="41"/>
      <c r="Y40" s="41">
        <v>0</v>
      </c>
      <c r="Z40" s="139">
        <v>0</v>
      </c>
      <c r="AA40" s="139">
        <v>0</v>
      </c>
      <c r="AB40" s="139">
        <v>0</v>
      </c>
      <c r="AC40" s="40">
        <v>0</v>
      </c>
      <c r="AD40" s="115">
        <v>0</v>
      </c>
      <c r="AE40" s="139">
        <v>0</v>
      </c>
      <c r="AF40" s="115"/>
      <c r="AG40" s="115">
        <v>0</v>
      </c>
      <c r="AH40" s="91"/>
      <c r="AI40" s="91"/>
      <c r="AJ40" s="91"/>
      <c r="AK40" s="101"/>
      <c r="AL40" s="94">
        <v>0</v>
      </c>
      <c r="AM40" s="91"/>
      <c r="AN40" s="94"/>
      <c r="AO40" s="94">
        <v>0</v>
      </c>
      <c r="AP40" s="109">
        <v>0</v>
      </c>
      <c r="AQ40" s="109">
        <v>0</v>
      </c>
      <c r="AR40" s="109">
        <v>0</v>
      </c>
      <c r="AS40" s="142">
        <v>0</v>
      </c>
      <c r="AT40" s="115">
        <v>0</v>
      </c>
      <c r="AU40" s="109">
        <v>0</v>
      </c>
      <c r="AV40" s="115"/>
      <c r="AW40" s="115">
        <v>0</v>
      </c>
    </row>
    <row r="41" spans="1:50" x14ac:dyDescent="0.25">
      <c r="A41" s="32" t="s">
        <v>338</v>
      </c>
      <c r="B41" s="138">
        <v>0</v>
      </c>
      <c r="C41" s="138">
        <v>0</v>
      </c>
      <c r="D41" s="138">
        <v>0</v>
      </c>
      <c r="E41" s="130">
        <v>0</v>
      </c>
      <c r="F41" s="115">
        <v>0</v>
      </c>
      <c r="G41" s="115">
        <v>0</v>
      </c>
      <c r="H41" s="115"/>
      <c r="I41" s="115">
        <v>0</v>
      </c>
      <c r="J41" s="41"/>
      <c r="K41" s="41"/>
      <c r="L41" s="123"/>
      <c r="M41" s="40"/>
      <c r="N41" s="44">
        <v>0</v>
      </c>
      <c r="O41" s="44"/>
      <c r="P41" s="44"/>
      <c r="Q41" s="44">
        <v>0</v>
      </c>
      <c r="R41" s="41"/>
      <c r="S41" s="44"/>
      <c r="T41" s="123"/>
      <c r="U41" s="40"/>
      <c r="V41" s="41">
        <v>0</v>
      </c>
      <c r="W41" s="44"/>
      <c r="X41" s="41"/>
      <c r="Y41" s="41">
        <v>0</v>
      </c>
      <c r="Z41" s="139">
        <v>0</v>
      </c>
      <c r="AA41" s="139">
        <v>0</v>
      </c>
      <c r="AB41" s="139">
        <v>0</v>
      </c>
      <c r="AC41" s="40">
        <v>0</v>
      </c>
      <c r="AD41" s="115">
        <v>0</v>
      </c>
      <c r="AE41" s="139">
        <v>0</v>
      </c>
      <c r="AF41" s="115"/>
      <c r="AG41" s="115">
        <v>0</v>
      </c>
      <c r="AH41" s="91"/>
      <c r="AI41" s="91"/>
      <c r="AJ41" s="91"/>
      <c r="AK41" s="101"/>
      <c r="AL41" s="94">
        <v>0</v>
      </c>
      <c r="AM41" s="91"/>
      <c r="AN41" s="94"/>
      <c r="AO41" s="94">
        <v>0</v>
      </c>
      <c r="AP41" s="109">
        <v>0</v>
      </c>
      <c r="AQ41" s="109">
        <v>0</v>
      </c>
      <c r="AR41" s="109">
        <v>0</v>
      </c>
      <c r="AS41" s="142">
        <v>0</v>
      </c>
      <c r="AT41" s="115">
        <v>0</v>
      </c>
      <c r="AU41" s="109">
        <v>0</v>
      </c>
      <c r="AV41" s="115"/>
      <c r="AW41" s="115">
        <v>0</v>
      </c>
    </row>
    <row r="42" spans="1:50" hidden="1" x14ac:dyDescent="0.25">
      <c r="A42" s="32" t="s">
        <v>340</v>
      </c>
      <c r="B42" s="138">
        <v>0</v>
      </c>
      <c r="C42" s="138">
        <v>0</v>
      </c>
      <c r="D42" s="138">
        <v>0</v>
      </c>
      <c r="E42" s="130">
        <v>0</v>
      </c>
      <c r="F42" s="115">
        <v>0</v>
      </c>
      <c r="G42" s="115">
        <v>0</v>
      </c>
      <c r="H42" s="115"/>
      <c r="I42" s="115">
        <v>0</v>
      </c>
      <c r="J42" s="41"/>
      <c r="K42" s="41"/>
      <c r="L42" s="123"/>
      <c r="M42" s="40"/>
      <c r="N42" s="44">
        <v>0</v>
      </c>
      <c r="O42" s="44"/>
      <c r="P42" s="44"/>
      <c r="Q42" s="44">
        <v>0</v>
      </c>
      <c r="R42" s="41"/>
      <c r="S42" s="44"/>
      <c r="T42" s="123"/>
      <c r="U42" s="40"/>
      <c r="V42" s="41">
        <v>0</v>
      </c>
      <c r="W42" s="44"/>
      <c r="X42" s="41"/>
      <c r="Y42" s="41">
        <v>0</v>
      </c>
      <c r="Z42" s="139">
        <v>0</v>
      </c>
      <c r="AA42" s="139">
        <v>0</v>
      </c>
      <c r="AB42" s="139">
        <v>0</v>
      </c>
      <c r="AC42" s="40">
        <v>0</v>
      </c>
      <c r="AD42" s="115">
        <v>0</v>
      </c>
      <c r="AE42" s="139">
        <v>0</v>
      </c>
      <c r="AF42" s="115"/>
      <c r="AG42" s="115">
        <v>0</v>
      </c>
      <c r="AH42" s="91"/>
      <c r="AI42" s="91"/>
      <c r="AJ42" s="91"/>
      <c r="AK42" s="101"/>
      <c r="AL42" s="94">
        <v>0</v>
      </c>
      <c r="AM42" s="91"/>
      <c r="AN42" s="94"/>
      <c r="AO42" s="94">
        <v>0</v>
      </c>
      <c r="AP42" s="109">
        <v>0</v>
      </c>
      <c r="AQ42" s="109">
        <v>0</v>
      </c>
      <c r="AR42" s="109">
        <v>0</v>
      </c>
      <c r="AS42" s="142">
        <v>0</v>
      </c>
      <c r="AT42" s="115">
        <v>0</v>
      </c>
      <c r="AU42" s="109">
        <v>0</v>
      </c>
      <c r="AV42" s="115"/>
      <c r="AW42" s="115">
        <v>0</v>
      </c>
    </row>
    <row r="43" spans="1:50" x14ac:dyDescent="0.25">
      <c r="A43" s="32" t="s">
        <v>341</v>
      </c>
      <c r="B43" s="138">
        <v>0</v>
      </c>
      <c r="C43" s="138">
        <v>2037833700</v>
      </c>
      <c r="D43" s="138">
        <v>0</v>
      </c>
      <c r="E43" s="130">
        <v>0</v>
      </c>
      <c r="F43" s="115">
        <v>0</v>
      </c>
      <c r="G43" s="115">
        <v>0</v>
      </c>
      <c r="H43" s="115"/>
      <c r="I43" s="115">
        <v>2037833700</v>
      </c>
      <c r="J43" s="41"/>
      <c r="K43" s="41"/>
      <c r="L43" s="123"/>
      <c r="M43" s="40"/>
      <c r="N43" s="44">
        <v>0</v>
      </c>
      <c r="O43" s="44"/>
      <c r="P43" s="44"/>
      <c r="Q43" s="44">
        <v>0</v>
      </c>
      <c r="R43" s="41"/>
      <c r="S43" s="44"/>
      <c r="T43" s="123"/>
      <c r="U43" s="40"/>
      <c r="V43" s="41">
        <v>0</v>
      </c>
      <c r="W43" s="44"/>
      <c r="X43" s="41"/>
      <c r="Y43" s="41">
        <v>0</v>
      </c>
      <c r="Z43" s="139">
        <v>0</v>
      </c>
      <c r="AA43" s="139">
        <v>0</v>
      </c>
      <c r="AB43" s="139">
        <v>0</v>
      </c>
      <c r="AC43" s="40">
        <v>0</v>
      </c>
      <c r="AD43" s="115">
        <v>0</v>
      </c>
      <c r="AE43" s="139">
        <v>0</v>
      </c>
      <c r="AF43" s="115"/>
      <c r="AG43" s="115">
        <v>0</v>
      </c>
      <c r="AH43" s="91"/>
      <c r="AI43" s="91"/>
      <c r="AJ43" s="91"/>
      <c r="AK43" s="100"/>
      <c r="AL43" s="94">
        <v>0</v>
      </c>
      <c r="AM43" s="91"/>
      <c r="AN43" s="94"/>
      <c r="AO43" s="94">
        <v>0</v>
      </c>
      <c r="AP43" s="109">
        <v>0</v>
      </c>
      <c r="AQ43" s="109">
        <v>2037833700</v>
      </c>
      <c r="AR43" s="109">
        <v>0</v>
      </c>
      <c r="AS43" s="142">
        <v>0</v>
      </c>
      <c r="AT43" s="115">
        <v>0</v>
      </c>
      <c r="AU43" s="109">
        <v>0</v>
      </c>
      <c r="AV43" s="115"/>
      <c r="AW43" s="115">
        <v>2037833700</v>
      </c>
    </row>
    <row r="44" spans="1:50" x14ac:dyDescent="0.25">
      <c r="A44" s="32" t="s">
        <v>342</v>
      </c>
      <c r="B44" s="138">
        <v>0</v>
      </c>
      <c r="C44" s="138">
        <v>0</v>
      </c>
      <c r="D44" s="138">
        <v>0</v>
      </c>
      <c r="E44" s="130">
        <v>0</v>
      </c>
      <c r="F44" s="115">
        <v>0</v>
      </c>
      <c r="G44" s="115">
        <v>0</v>
      </c>
      <c r="H44" s="115"/>
      <c r="I44" s="115">
        <v>0</v>
      </c>
      <c r="J44" s="41"/>
      <c r="K44" s="41"/>
      <c r="L44" s="123"/>
      <c r="M44" s="40"/>
      <c r="N44" s="44">
        <v>0</v>
      </c>
      <c r="O44" s="44"/>
      <c r="P44" s="44"/>
      <c r="Q44" s="44">
        <v>0</v>
      </c>
      <c r="R44" s="41"/>
      <c r="S44" s="44"/>
      <c r="T44" s="123"/>
      <c r="U44" s="40"/>
      <c r="V44" s="41">
        <v>0</v>
      </c>
      <c r="W44" s="44"/>
      <c r="X44" s="41"/>
      <c r="Y44" s="41">
        <v>0</v>
      </c>
      <c r="Z44" s="139">
        <v>0</v>
      </c>
      <c r="AA44" s="139">
        <v>0</v>
      </c>
      <c r="AB44" s="139">
        <v>0</v>
      </c>
      <c r="AC44" s="40">
        <v>0</v>
      </c>
      <c r="AD44" s="115">
        <v>0</v>
      </c>
      <c r="AE44" s="139">
        <v>0</v>
      </c>
      <c r="AF44" s="115"/>
      <c r="AG44" s="115">
        <v>0</v>
      </c>
      <c r="AH44" s="91"/>
      <c r="AI44" s="91"/>
      <c r="AJ44" s="91"/>
      <c r="AK44" s="100"/>
      <c r="AL44" s="94">
        <v>0</v>
      </c>
      <c r="AM44" s="91"/>
      <c r="AN44" s="94"/>
      <c r="AO44" s="94">
        <v>0</v>
      </c>
      <c r="AP44" s="109">
        <v>0</v>
      </c>
      <c r="AQ44" s="109">
        <v>0</v>
      </c>
      <c r="AR44" s="109">
        <v>0</v>
      </c>
      <c r="AS44" s="142">
        <v>0</v>
      </c>
      <c r="AT44" s="115">
        <v>0</v>
      </c>
      <c r="AU44" s="109">
        <v>0</v>
      </c>
      <c r="AV44" s="115"/>
      <c r="AW44" s="115">
        <v>0</v>
      </c>
    </row>
    <row r="45" spans="1:50" x14ac:dyDescent="0.25">
      <c r="A45" s="32" t="s">
        <v>606</v>
      </c>
      <c r="B45" s="138">
        <v>116229592</v>
      </c>
      <c r="C45" s="138">
        <v>115985734</v>
      </c>
      <c r="D45" s="138">
        <v>0</v>
      </c>
      <c r="E45" s="130">
        <v>0</v>
      </c>
      <c r="F45" s="115">
        <v>0</v>
      </c>
      <c r="G45" s="115">
        <v>0</v>
      </c>
      <c r="H45" s="115"/>
      <c r="I45" s="115">
        <v>-243858</v>
      </c>
      <c r="J45" s="41"/>
      <c r="K45" s="41"/>
      <c r="L45" s="123"/>
      <c r="M45" s="40"/>
      <c r="N45" s="44">
        <v>0</v>
      </c>
      <c r="O45" s="44"/>
      <c r="P45" s="44"/>
      <c r="Q45" s="44">
        <v>0</v>
      </c>
      <c r="R45" s="41"/>
      <c r="S45" s="44"/>
      <c r="T45" s="123"/>
      <c r="U45" s="40"/>
      <c r="V45" s="41">
        <v>0</v>
      </c>
      <c r="W45" s="44"/>
      <c r="X45" s="41"/>
      <c r="Y45" s="41">
        <v>0</v>
      </c>
      <c r="Z45" s="139">
        <v>0</v>
      </c>
      <c r="AA45" s="139">
        <v>0</v>
      </c>
      <c r="AB45" s="139">
        <v>0</v>
      </c>
      <c r="AC45" s="40">
        <v>0</v>
      </c>
      <c r="AD45" s="115">
        <v>0</v>
      </c>
      <c r="AE45" s="139">
        <v>0</v>
      </c>
      <c r="AF45" s="115"/>
      <c r="AG45" s="115">
        <v>0</v>
      </c>
      <c r="AH45" s="91"/>
      <c r="AI45" s="91"/>
      <c r="AJ45" s="91"/>
      <c r="AK45" s="100"/>
      <c r="AL45" s="94">
        <v>0</v>
      </c>
      <c r="AM45" s="91"/>
      <c r="AN45" s="94"/>
      <c r="AO45" s="94">
        <v>0</v>
      </c>
      <c r="AP45" s="109">
        <v>116229592</v>
      </c>
      <c r="AQ45" s="109">
        <v>115985734</v>
      </c>
      <c r="AR45" s="109">
        <v>0</v>
      </c>
      <c r="AS45" s="142">
        <v>0</v>
      </c>
      <c r="AT45" s="115">
        <v>0</v>
      </c>
      <c r="AU45" s="109">
        <v>0</v>
      </c>
      <c r="AV45" s="115"/>
      <c r="AW45" s="115">
        <v>-243858</v>
      </c>
    </row>
    <row r="46" spans="1:50" x14ac:dyDescent="0.25">
      <c r="A46" s="32" t="s">
        <v>533</v>
      </c>
      <c r="B46" s="138">
        <v>2634887225</v>
      </c>
      <c r="C46" s="138">
        <v>2919517983</v>
      </c>
      <c r="D46" s="138">
        <v>0</v>
      </c>
      <c r="E46" s="130">
        <v>0</v>
      </c>
      <c r="F46" s="115">
        <v>0</v>
      </c>
      <c r="G46" s="115">
        <v>0</v>
      </c>
      <c r="H46" s="115"/>
      <c r="I46" s="115">
        <v>284630758</v>
      </c>
      <c r="J46" s="123">
        <v>-1982650475</v>
      </c>
      <c r="K46" s="123">
        <v>-2260891833</v>
      </c>
      <c r="L46" s="123">
        <v>-2084408447</v>
      </c>
      <c r="M46" s="40">
        <v>0</v>
      </c>
      <c r="N46" s="44">
        <v>-2084408447</v>
      </c>
      <c r="O46" s="44">
        <v>0</v>
      </c>
      <c r="P46" s="44"/>
      <c r="Q46" s="44">
        <v>-278241358</v>
      </c>
      <c r="R46" s="41">
        <v>-652236750</v>
      </c>
      <c r="S46" s="44">
        <v>-658626150</v>
      </c>
      <c r="T46" s="123">
        <v>-654261960</v>
      </c>
      <c r="U46" s="40">
        <v>0</v>
      </c>
      <c r="V46" s="41">
        <v>-654261960</v>
      </c>
      <c r="W46" s="44">
        <v>0</v>
      </c>
      <c r="X46" s="41"/>
      <c r="Y46" s="44">
        <v>-6389400</v>
      </c>
      <c r="Z46" s="139">
        <v>-2634887225</v>
      </c>
      <c r="AA46" s="139">
        <v>-2919517983</v>
      </c>
      <c r="AB46" s="139">
        <v>-2738670407</v>
      </c>
      <c r="AC46" s="40">
        <v>0</v>
      </c>
      <c r="AD46" s="115">
        <v>-2738670407</v>
      </c>
      <c r="AE46" s="139">
        <v>0</v>
      </c>
      <c r="AF46" s="115"/>
      <c r="AG46" s="115">
        <v>-284630758</v>
      </c>
      <c r="AH46" s="91"/>
      <c r="AI46" s="91"/>
      <c r="AJ46" s="91"/>
      <c r="AK46" s="100"/>
      <c r="AL46" s="94">
        <v>0</v>
      </c>
      <c r="AM46" s="91"/>
      <c r="AN46" s="94"/>
      <c r="AO46" s="94">
        <v>0</v>
      </c>
      <c r="AP46" s="145">
        <v>0</v>
      </c>
      <c r="AQ46" s="145">
        <v>0</v>
      </c>
      <c r="AR46" s="145">
        <v>-2738670407</v>
      </c>
      <c r="AS46" s="1807">
        <v>0</v>
      </c>
      <c r="AT46" s="44">
        <v>-2738670407</v>
      </c>
      <c r="AU46" s="145">
        <v>0</v>
      </c>
      <c r="AV46" s="44">
        <v>0</v>
      </c>
      <c r="AW46" s="44">
        <v>0</v>
      </c>
    </row>
    <row r="47" spans="1:50" x14ac:dyDescent="0.25">
      <c r="A47" s="32" t="s">
        <v>534</v>
      </c>
      <c r="B47" s="138">
        <v>3794193713</v>
      </c>
      <c r="C47" s="138">
        <v>4694562356</v>
      </c>
      <c r="D47" s="138">
        <v>0</v>
      </c>
      <c r="E47" s="130">
        <v>0</v>
      </c>
      <c r="F47" s="115">
        <v>0</v>
      </c>
      <c r="G47" s="115">
        <v>0</v>
      </c>
      <c r="H47" s="115"/>
      <c r="I47" s="115">
        <v>900368643</v>
      </c>
      <c r="J47" s="123">
        <v>-2267180385</v>
      </c>
      <c r="K47" s="123">
        <v>-2663274352</v>
      </c>
      <c r="L47" s="123">
        <v>-2335411972</v>
      </c>
      <c r="M47" s="40">
        <v>0</v>
      </c>
      <c r="N47" s="44">
        <v>-2335411972</v>
      </c>
      <c r="O47" s="44">
        <v>0</v>
      </c>
      <c r="P47" s="44"/>
      <c r="Q47" s="44">
        <v>-396093967</v>
      </c>
      <c r="R47" s="41">
        <v>-1527013328</v>
      </c>
      <c r="S47" s="44">
        <v>-2031288004</v>
      </c>
      <c r="T47" s="123">
        <v>-1558807203</v>
      </c>
      <c r="U47" s="40">
        <v>0</v>
      </c>
      <c r="V47" s="41">
        <v>-1558807203</v>
      </c>
      <c r="W47" s="44">
        <v>0</v>
      </c>
      <c r="X47" s="41"/>
      <c r="Y47" s="44">
        <v>-504274676</v>
      </c>
      <c r="Z47" s="139">
        <v>-3794193713</v>
      </c>
      <c r="AA47" s="139">
        <v>-4694562356</v>
      </c>
      <c r="AB47" s="139">
        <v>-3894219175</v>
      </c>
      <c r="AC47" s="40">
        <v>0</v>
      </c>
      <c r="AD47" s="115">
        <v>-3894219175</v>
      </c>
      <c r="AE47" s="139">
        <v>0</v>
      </c>
      <c r="AF47" s="115"/>
      <c r="AG47" s="115">
        <v>-900368643</v>
      </c>
      <c r="AH47" s="91"/>
      <c r="AI47" s="91"/>
      <c r="AJ47" s="91"/>
      <c r="AK47" s="100"/>
      <c r="AL47" s="94">
        <v>0</v>
      </c>
      <c r="AM47" s="91"/>
      <c r="AN47" s="94"/>
      <c r="AO47" s="94">
        <v>0</v>
      </c>
      <c r="AP47" s="145">
        <v>0</v>
      </c>
      <c r="AQ47" s="145">
        <v>0</v>
      </c>
      <c r="AR47" s="145">
        <v>-3894219175</v>
      </c>
      <c r="AS47" s="1807">
        <v>0</v>
      </c>
      <c r="AT47" s="44">
        <v>-3894219175</v>
      </c>
      <c r="AU47" s="145">
        <v>0</v>
      </c>
      <c r="AV47" s="44">
        <v>0</v>
      </c>
      <c r="AW47" s="44">
        <v>0</v>
      </c>
    </row>
    <row r="48" spans="1:50" x14ac:dyDescent="0.25">
      <c r="A48" s="32" t="s">
        <v>535</v>
      </c>
      <c r="B48" s="138">
        <v>0</v>
      </c>
      <c r="C48" s="138">
        <v>0</v>
      </c>
      <c r="D48" s="138">
        <v>0</v>
      </c>
      <c r="E48" s="130">
        <v>0</v>
      </c>
      <c r="F48" s="115">
        <v>0</v>
      </c>
      <c r="G48" s="115">
        <v>0</v>
      </c>
      <c r="H48" s="115"/>
      <c r="I48" s="115">
        <v>0</v>
      </c>
      <c r="J48" s="123">
        <v>0</v>
      </c>
      <c r="K48" s="123">
        <v>0</v>
      </c>
      <c r="L48" s="123">
        <v>0</v>
      </c>
      <c r="M48" s="40">
        <v>0</v>
      </c>
      <c r="N48" s="44">
        <v>0</v>
      </c>
      <c r="O48" s="44">
        <v>0</v>
      </c>
      <c r="P48" s="44"/>
      <c r="Q48" s="44">
        <v>0</v>
      </c>
      <c r="R48" s="41">
        <v>0</v>
      </c>
      <c r="S48" s="44">
        <v>0</v>
      </c>
      <c r="T48" s="123">
        <v>0</v>
      </c>
      <c r="U48" s="40">
        <v>0</v>
      </c>
      <c r="V48" s="41">
        <v>0</v>
      </c>
      <c r="W48" s="44">
        <v>0</v>
      </c>
      <c r="X48" s="41"/>
      <c r="Y48" s="44">
        <v>0</v>
      </c>
      <c r="Z48" s="139">
        <v>0</v>
      </c>
      <c r="AA48" s="139">
        <v>0</v>
      </c>
      <c r="AB48" s="139">
        <v>0</v>
      </c>
      <c r="AC48" s="40">
        <v>0</v>
      </c>
      <c r="AD48" s="115">
        <v>0</v>
      </c>
      <c r="AE48" s="139">
        <v>0</v>
      </c>
      <c r="AF48" s="115"/>
      <c r="AG48" s="115">
        <v>0</v>
      </c>
      <c r="AH48" s="91"/>
      <c r="AI48" s="91"/>
      <c r="AJ48" s="91"/>
      <c r="AK48" s="100"/>
      <c r="AL48" s="94">
        <v>0</v>
      </c>
      <c r="AM48" s="91"/>
      <c r="AN48" s="94"/>
      <c r="AO48" s="94">
        <v>0</v>
      </c>
      <c r="AP48" s="145">
        <v>0</v>
      </c>
      <c r="AQ48" s="145">
        <v>0</v>
      </c>
      <c r="AR48" s="145">
        <v>0</v>
      </c>
      <c r="AS48" s="1807">
        <v>0</v>
      </c>
      <c r="AT48" s="44">
        <v>0</v>
      </c>
      <c r="AU48" s="145">
        <v>0</v>
      </c>
      <c r="AV48" s="44">
        <v>0</v>
      </c>
      <c r="AW48" s="44">
        <v>0</v>
      </c>
    </row>
    <row r="49" spans="1:52" x14ac:dyDescent="0.25">
      <c r="A49" s="32" t="s">
        <v>536</v>
      </c>
      <c r="B49" s="138">
        <v>164851960</v>
      </c>
      <c r="C49" s="138">
        <v>525306421</v>
      </c>
      <c r="D49" s="138">
        <v>0</v>
      </c>
      <c r="E49" s="130">
        <v>0</v>
      </c>
      <c r="F49" s="115">
        <v>0</v>
      </c>
      <c r="G49" s="115">
        <v>0</v>
      </c>
      <c r="H49" s="115"/>
      <c r="I49" s="115">
        <v>360454461</v>
      </c>
      <c r="J49" s="123">
        <v>-92116960</v>
      </c>
      <c r="K49" s="123">
        <v>-262127500</v>
      </c>
      <c r="L49" s="123">
        <v>-152844390</v>
      </c>
      <c r="M49" s="40">
        <v>0</v>
      </c>
      <c r="N49" s="44">
        <v>-152844390</v>
      </c>
      <c r="O49" s="44">
        <v>0</v>
      </c>
      <c r="P49" s="44"/>
      <c r="Q49" s="44">
        <v>-170010540</v>
      </c>
      <c r="R49" s="41">
        <v>-72735000</v>
      </c>
      <c r="S49" s="44">
        <v>-263178921</v>
      </c>
      <c r="T49" s="123">
        <v>-152405000</v>
      </c>
      <c r="U49" s="40">
        <v>0</v>
      </c>
      <c r="V49" s="41">
        <v>-152405000</v>
      </c>
      <c r="W49" s="44">
        <v>0</v>
      </c>
      <c r="X49" s="41"/>
      <c r="Y49" s="44">
        <v>-190443921</v>
      </c>
      <c r="Z49" s="139">
        <v>-164851960</v>
      </c>
      <c r="AA49" s="139">
        <v>-525306421</v>
      </c>
      <c r="AB49" s="139">
        <v>-305249390</v>
      </c>
      <c r="AC49" s="40">
        <v>0</v>
      </c>
      <c r="AD49" s="115">
        <v>-305249390</v>
      </c>
      <c r="AE49" s="139">
        <v>0</v>
      </c>
      <c r="AF49" s="115"/>
      <c r="AG49" s="115">
        <v>-360454461</v>
      </c>
      <c r="AH49" s="91"/>
      <c r="AI49" s="91"/>
      <c r="AJ49" s="91"/>
      <c r="AK49" s="100"/>
      <c r="AL49" s="94">
        <v>0</v>
      </c>
      <c r="AM49" s="91"/>
      <c r="AN49" s="94"/>
      <c r="AO49" s="94">
        <v>0</v>
      </c>
      <c r="AP49" s="145">
        <v>0</v>
      </c>
      <c r="AQ49" s="145">
        <v>0</v>
      </c>
      <c r="AR49" s="145">
        <v>-305249390</v>
      </c>
      <c r="AS49" s="1807">
        <v>0</v>
      </c>
      <c r="AT49" s="44">
        <v>-305249390</v>
      </c>
      <c r="AU49" s="145">
        <v>0</v>
      </c>
      <c r="AV49" s="44">
        <v>0</v>
      </c>
      <c r="AW49" s="44">
        <v>0</v>
      </c>
    </row>
    <row r="50" spans="1:52" s="66" customFormat="1" x14ac:dyDescent="0.25">
      <c r="A50" s="32" t="s">
        <v>537</v>
      </c>
      <c r="B50" s="138">
        <v>0</v>
      </c>
      <c r="C50" s="138">
        <v>0</v>
      </c>
      <c r="D50" s="138">
        <v>0</v>
      </c>
      <c r="E50" s="130">
        <v>0</v>
      </c>
      <c r="F50" s="115">
        <v>0</v>
      </c>
      <c r="G50" s="115">
        <v>0</v>
      </c>
      <c r="H50" s="115"/>
      <c r="I50" s="115">
        <v>0</v>
      </c>
      <c r="J50" s="41"/>
      <c r="K50" s="41"/>
      <c r="L50" s="111"/>
      <c r="M50" s="117"/>
      <c r="N50" s="44">
        <v>0</v>
      </c>
      <c r="O50" s="44"/>
      <c r="P50" s="44"/>
      <c r="Q50" s="44">
        <v>0</v>
      </c>
      <c r="R50" s="41"/>
      <c r="S50" s="44"/>
      <c r="T50" s="111"/>
      <c r="U50" s="117"/>
      <c r="V50" s="111"/>
      <c r="W50" s="44"/>
      <c r="X50" s="111"/>
      <c r="Y50" s="111">
        <v>0</v>
      </c>
      <c r="Z50" s="112"/>
      <c r="AA50" s="112"/>
      <c r="AB50" s="139">
        <v>0</v>
      </c>
      <c r="AC50" s="117">
        <v>0</v>
      </c>
      <c r="AD50" s="115">
        <v>0</v>
      </c>
      <c r="AE50" s="112"/>
      <c r="AF50" s="115"/>
      <c r="AG50" s="115">
        <v>0</v>
      </c>
      <c r="AH50" s="93"/>
      <c r="AI50" s="93"/>
      <c r="AJ50" s="92"/>
      <c r="AK50" s="99"/>
      <c r="AL50" s="95">
        <v>0</v>
      </c>
      <c r="AM50" s="93"/>
      <c r="AN50" s="95"/>
      <c r="AO50" s="77">
        <v>0</v>
      </c>
      <c r="AP50" s="109">
        <v>0</v>
      </c>
      <c r="AQ50" s="109">
        <v>0</v>
      </c>
      <c r="AR50" s="109">
        <v>0</v>
      </c>
      <c r="AS50" s="142">
        <v>0</v>
      </c>
      <c r="AT50" s="115">
        <v>0</v>
      </c>
      <c r="AU50" s="109">
        <v>0</v>
      </c>
      <c r="AV50" s="115"/>
      <c r="AW50" s="115">
        <v>0</v>
      </c>
    </row>
    <row r="51" spans="1:52" s="66" customFormat="1" ht="15.75" thickBot="1" x14ac:dyDescent="0.3">
      <c r="A51" s="126" t="s">
        <v>676</v>
      </c>
      <c r="B51" s="104">
        <v>6710162490</v>
      </c>
      <c r="C51" s="104">
        <v>10293206194</v>
      </c>
      <c r="D51" s="104">
        <v>0</v>
      </c>
      <c r="E51" s="104">
        <v>0</v>
      </c>
      <c r="F51" s="104">
        <v>0</v>
      </c>
      <c r="G51" s="104">
        <v>0</v>
      </c>
      <c r="H51" s="104"/>
      <c r="I51" s="104">
        <v>3583043704</v>
      </c>
      <c r="J51" s="104">
        <v>-4341947820</v>
      </c>
      <c r="K51" s="104">
        <v>-5186293685</v>
      </c>
      <c r="L51" s="104">
        <v>-4572664809</v>
      </c>
      <c r="M51" s="104">
        <v>0</v>
      </c>
      <c r="N51" s="104">
        <v>-4572664809</v>
      </c>
      <c r="O51" s="104">
        <v>0</v>
      </c>
      <c r="P51" s="104"/>
      <c r="Q51" s="104">
        <v>-844345865</v>
      </c>
      <c r="R51" s="104">
        <v>-2251985078</v>
      </c>
      <c r="S51" s="104">
        <v>-2953093075</v>
      </c>
      <c r="T51" s="104">
        <v>-2365474163</v>
      </c>
      <c r="U51" s="104">
        <v>0</v>
      </c>
      <c r="V51" s="104">
        <v>-2365474163</v>
      </c>
      <c r="W51" s="104">
        <v>0</v>
      </c>
      <c r="X51" s="104"/>
      <c r="Y51" s="104">
        <v>-701107997</v>
      </c>
      <c r="Z51" s="104">
        <v>-6593932898</v>
      </c>
      <c r="AA51" s="104">
        <v>-8139386760</v>
      </c>
      <c r="AB51" s="104">
        <v>-6938138972</v>
      </c>
      <c r="AC51" s="104">
        <v>0</v>
      </c>
      <c r="AD51" s="104">
        <v>-6938138972</v>
      </c>
      <c r="AE51" s="104">
        <v>0</v>
      </c>
      <c r="AF51" s="104"/>
      <c r="AG51" s="104">
        <v>-1545453862</v>
      </c>
      <c r="AH51" s="98">
        <v>0</v>
      </c>
      <c r="AI51" s="98">
        <v>0</v>
      </c>
      <c r="AJ51" s="98">
        <v>0</v>
      </c>
      <c r="AK51" s="98">
        <v>0</v>
      </c>
      <c r="AL51" s="98">
        <v>0</v>
      </c>
      <c r="AM51" s="98">
        <v>0</v>
      </c>
      <c r="AN51" s="98"/>
      <c r="AO51" s="98">
        <v>0</v>
      </c>
      <c r="AP51" s="104">
        <v>116229592</v>
      </c>
      <c r="AQ51" s="104">
        <v>2153819434</v>
      </c>
      <c r="AR51" s="104">
        <v>-6938138972</v>
      </c>
      <c r="AS51" s="104">
        <v>0</v>
      </c>
      <c r="AT51" s="104">
        <v>-6938138972</v>
      </c>
      <c r="AU51" s="104">
        <v>0</v>
      </c>
      <c r="AV51" s="104"/>
      <c r="AW51" s="104">
        <v>2037589842</v>
      </c>
    </row>
    <row r="52" spans="1:52" s="1373" customFormat="1" ht="28.5" customHeight="1" thickBot="1" x14ac:dyDescent="0.25">
      <c r="A52" s="1319" t="s">
        <v>215</v>
      </c>
      <c r="B52" s="1371">
        <v>34733401439</v>
      </c>
      <c r="C52" s="1371">
        <v>39640466133</v>
      </c>
      <c r="D52" s="1371">
        <v>10431791033</v>
      </c>
      <c r="E52" s="1371">
        <v>0</v>
      </c>
      <c r="F52" s="1371">
        <v>10431791033</v>
      </c>
      <c r="G52" s="1371">
        <v>0</v>
      </c>
      <c r="H52" s="1371"/>
      <c r="I52" s="1371">
        <v>4907064694</v>
      </c>
      <c r="J52" s="1371">
        <v>-4341947820</v>
      </c>
      <c r="K52" s="1371">
        <v>-5186293685</v>
      </c>
      <c r="L52" s="1371">
        <v>-4572664809</v>
      </c>
      <c r="M52" s="1371">
        <v>0</v>
      </c>
      <c r="N52" s="1371">
        <v>-4572664809</v>
      </c>
      <c r="O52" s="1371">
        <v>0</v>
      </c>
      <c r="P52" s="1371"/>
      <c r="Q52" s="1371">
        <v>-844345865</v>
      </c>
      <c r="R52" s="1371">
        <v>-2251985078</v>
      </c>
      <c r="S52" s="1371">
        <v>-2953093075</v>
      </c>
      <c r="T52" s="1371">
        <v>-2365474163</v>
      </c>
      <c r="U52" s="1371">
        <v>0</v>
      </c>
      <c r="V52" s="1371">
        <v>-2365474163</v>
      </c>
      <c r="W52" s="1371">
        <v>0</v>
      </c>
      <c r="X52" s="1371"/>
      <c r="Y52" s="1371">
        <v>-701107997</v>
      </c>
      <c r="Z52" s="1371">
        <v>-6593932898</v>
      </c>
      <c r="AA52" s="1371">
        <v>-8139386760</v>
      </c>
      <c r="AB52" s="1371">
        <v>-6938138972</v>
      </c>
      <c r="AC52" s="1371">
        <v>0</v>
      </c>
      <c r="AD52" s="1371">
        <v>-6938138972</v>
      </c>
      <c r="AE52" s="1371">
        <v>0</v>
      </c>
      <c r="AF52" s="1371"/>
      <c r="AG52" s="1371">
        <v>-1545453862</v>
      </c>
      <c r="AH52" s="1372">
        <v>0</v>
      </c>
      <c r="AI52" s="1372">
        <v>0</v>
      </c>
      <c r="AJ52" s="1372">
        <v>0</v>
      </c>
      <c r="AK52" s="1372">
        <v>0</v>
      </c>
      <c r="AL52" s="1372">
        <v>0</v>
      </c>
      <c r="AM52" s="1372">
        <v>0</v>
      </c>
      <c r="AN52" s="1372"/>
      <c r="AO52" s="1372">
        <v>0</v>
      </c>
      <c r="AP52" s="1371">
        <v>28139468541</v>
      </c>
      <c r="AQ52" s="1371">
        <v>31501079373</v>
      </c>
      <c r="AR52" s="1371">
        <v>3493652061</v>
      </c>
      <c r="AS52" s="1371">
        <v>0</v>
      </c>
      <c r="AT52" s="1371">
        <v>3493652061</v>
      </c>
      <c r="AU52" s="1371">
        <v>0</v>
      </c>
      <c r="AV52" s="1371"/>
      <c r="AW52" s="1371">
        <v>3361610832</v>
      </c>
    </row>
    <row r="53" spans="1:52" s="66" customFormat="1" ht="25.5" customHeight="1" x14ac:dyDescent="0.25">
      <c r="A53" s="178" t="s">
        <v>577</v>
      </c>
      <c r="B53" s="152"/>
      <c r="C53" s="152"/>
      <c r="D53" s="113"/>
      <c r="E53" s="139"/>
      <c r="F53" s="113"/>
      <c r="G53" s="113"/>
      <c r="H53" s="113"/>
      <c r="I53" s="113"/>
      <c r="J53" s="41"/>
      <c r="K53" s="41"/>
      <c r="L53" s="41"/>
      <c r="M53" s="123"/>
      <c r="N53" s="41"/>
      <c r="O53" s="41"/>
      <c r="P53" s="41"/>
      <c r="Q53" s="41"/>
      <c r="R53" s="41"/>
      <c r="S53" s="41"/>
      <c r="T53" s="41"/>
      <c r="U53" s="123"/>
      <c r="V53" s="41"/>
      <c r="W53" s="41"/>
      <c r="X53" s="41"/>
      <c r="Y53" s="41"/>
      <c r="Z53" s="113"/>
      <c r="AA53" s="113"/>
      <c r="AB53" s="113"/>
      <c r="AC53" s="123"/>
      <c r="AD53" s="113"/>
      <c r="AE53" s="113"/>
      <c r="AF53" s="113"/>
      <c r="AG53" s="113"/>
      <c r="AH53" s="93"/>
      <c r="AI53" s="93"/>
      <c r="AJ53" s="93"/>
      <c r="AK53" s="93"/>
      <c r="AL53" s="93"/>
      <c r="AM53" s="93"/>
      <c r="AN53" s="93"/>
      <c r="AO53" s="77"/>
      <c r="AP53" s="113"/>
      <c r="AQ53" s="113"/>
      <c r="AR53" s="113"/>
      <c r="AS53" s="113"/>
      <c r="AT53" s="113"/>
      <c r="AU53" s="113"/>
      <c r="AV53" s="113"/>
      <c r="AW53" s="119"/>
      <c r="AZ53" s="64"/>
    </row>
    <row r="54" spans="1:52" hidden="1" x14ac:dyDescent="0.25">
      <c r="A54" s="42" t="s">
        <v>426</v>
      </c>
      <c r="B54" s="138">
        <v>0</v>
      </c>
      <c r="C54" s="138">
        <v>0</v>
      </c>
      <c r="D54" s="138">
        <v>0</v>
      </c>
      <c r="E54" s="130">
        <v>0</v>
      </c>
      <c r="F54" s="115">
        <v>0</v>
      </c>
      <c r="G54" s="115">
        <v>0</v>
      </c>
      <c r="H54" s="115"/>
      <c r="I54" s="115"/>
      <c r="J54" s="41"/>
      <c r="K54" s="41"/>
      <c r="L54" s="123"/>
      <c r="M54" s="40"/>
      <c r="N54" s="44">
        <v>0</v>
      </c>
      <c r="O54" s="44"/>
      <c r="P54" s="44"/>
      <c r="Q54" s="44"/>
      <c r="R54" s="41"/>
      <c r="S54" s="44"/>
      <c r="T54" s="123"/>
      <c r="U54" s="40"/>
      <c r="V54" s="41">
        <v>0</v>
      </c>
      <c r="W54" s="44"/>
      <c r="X54" s="41"/>
      <c r="Y54" s="41"/>
      <c r="Z54" s="113"/>
      <c r="AA54" s="113"/>
      <c r="AB54" s="139"/>
      <c r="AC54" s="40">
        <v>0</v>
      </c>
      <c r="AD54" s="115">
        <v>0</v>
      </c>
      <c r="AE54" s="113"/>
      <c r="AF54" s="115"/>
      <c r="AG54" s="115"/>
      <c r="AH54" s="93"/>
      <c r="AI54" s="93"/>
      <c r="AJ54" s="91"/>
      <c r="AK54" s="99"/>
      <c r="AL54" s="94">
        <v>0</v>
      </c>
      <c r="AM54" s="93"/>
      <c r="AN54" s="94"/>
      <c r="AP54" s="113"/>
      <c r="AQ54" s="113"/>
      <c r="AR54" s="109"/>
      <c r="AS54" s="143"/>
      <c r="AT54" s="115">
        <v>0</v>
      </c>
      <c r="AU54" s="113"/>
      <c r="AV54" s="115"/>
    </row>
    <row r="55" spans="1:52" x14ac:dyDescent="0.25">
      <c r="A55" s="46" t="s">
        <v>79</v>
      </c>
      <c r="B55" s="138">
        <v>2905739806</v>
      </c>
      <c r="C55" s="138">
        <v>3198023482</v>
      </c>
      <c r="D55" s="138">
        <v>0</v>
      </c>
      <c r="E55" s="130">
        <v>0</v>
      </c>
      <c r="F55" s="115">
        <v>0</v>
      </c>
      <c r="G55" s="115">
        <v>0</v>
      </c>
      <c r="H55" s="115"/>
      <c r="I55" s="115">
        <v>292283676</v>
      </c>
      <c r="J55" s="41"/>
      <c r="K55" s="41"/>
      <c r="L55" s="123"/>
      <c r="M55" s="40"/>
      <c r="N55" s="44">
        <v>0</v>
      </c>
      <c r="O55" s="44"/>
      <c r="P55" s="44"/>
      <c r="Q55" s="44">
        <v>0</v>
      </c>
      <c r="R55" s="41"/>
      <c r="S55" s="44"/>
      <c r="T55" s="123"/>
      <c r="U55" s="40"/>
      <c r="V55" s="41">
        <v>0</v>
      </c>
      <c r="W55" s="44"/>
      <c r="X55" s="41"/>
      <c r="Y55" s="41">
        <v>0</v>
      </c>
      <c r="Z55" s="139">
        <v>0</v>
      </c>
      <c r="AA55" s="139">
        <v>0</v>
      </c>
      <c r="AB55" s="139">
        <v>0</v>
      </c>
      <c r="AC55" s="40">
        <v>0</v>
      </c>
      <c r="AD55" s="115">
        <v>0</v>
      </c>
      <c r="AE55" s="139">
        <v>0</v>
      </c>
      <c r="AF55" s="115"/>
      <c r="AG55" s="115">
        <v>0</v>
      </c>
      <c r="AH55" s="91"/>
      <c r="AI55" s="91"/>
      <c r="AJ55" s="91"/>
      <c r="AK55" s="100"/>
      <c r="AL55" s="94">
        <v>0</v>
      </c>
      <c r="AM55" s="91"/>
      <c r="AN55" s="94"/>
      <c r="AO55" s="94">
        <v>0</v>
      </c>
      <c r="AP55" s="109">
        <v>2905739806</v>
      </c>
      <c r="AQ55" s="109">
        <v>3198023482</v>
      </c>
      <c r="AR55" s="109">
        <v>0</v>
      </c>
      <c r="AS55" s="142">
        <v>0</v>
      </c>
      <c r="AT55" s="115">
        <v>0</v>
      </c>
      <c r="AU55" s="109">
        <v>0</v>
      </c>
      <c r="AV55" s="115"/>
      <c r="AW55" s="115">
        <v>292283676</v>
      </c>
    </row>
    <row r="56" spans="1:52" x14ac:dyDescent="0.25">
      <c r="A56" s="46" t="s">
        <v>78</v>
      </c>
      <c r="B56" s="138">
        <v>0</v>
      </c>
      <c r="C56" s="138">
        <v>0</v>
      </c>
      <c r="D56" s="138">
        <v>0</v>
      </c>
      <c r="E56" s="130">
        <v>0</v>
      </c>
      <c r="F56" s="115">
        <v>0</v>
      </c>
      <c r="G56" s="115">
        <v>0</v>
      </c>
      <c r="H56" s="115"/>
      <c r="I56" s="115">
        <v>0</v>
      </c>
      <c r="J56" s="41"/>
      <c r="K56" s="41"/>
      <c r="L56" s="123"/>
      <c r="M56" s="40"/>
      <c r="N56" s="44">
        <v>0</v>
      </c>
      <c r="O56" s="44"/>
      <c r="P56" s="44"/>
      <c r="Q56" s="44">
        <v>0</v>
      </c>
      <c r="R56" s="41"/>
      <c r="S56" s="44"/>
      <c r="T56" s="123"/>
      <c r="U56" s="40"/>
      <c r="V56" s="41">
        <v>0</v>
      </c>
      <c r="W56" s="44"/>
      <c r="X56" s="41"/>
      <c r="Y56" s="41">
        <v>0</v>
      </c>
      <c r="Z56" s="139">
        <v>0</v>
      </c>
      <c r="AA56" s="139">
        <v>0</v>
      </c>
      <c r="AB56" s="139">
        <v>0</v>
      </c>
      <c r="AC56" s="40">
        <v>0</v>
      </c>
      <c r="AD56" s="115">
        <v>0</v>
      </c>
      <c r="AE56" s="139">
        <v>0</v>
      </c>
      <c r="AF56" s="115"/>
      <c r="AG56" s="115">
        <v>0</v>
      </c>
      <c r="AH56" s="91"/>
      <c r="AI56" s="91"/>
      <c r="AJ56" s="91"/>
      <c r="AK56" s="100"/>
      <c r="AL56" s="94">
        <v>0</v>
      </c>
      <c r="AM56" s="91"/>
      <c r="AN56" s="94"/>
      <c r="AO56" s="94">
        <v>0</v>
      </c>
      <c r="AP56" s="109">
        <v>0</v>
      </c>
      <c r="AQ56" s="109">
        <v>0</v>
      </c>
      <c r="AR56" s="109">
        <v>0</v>
      </c>
      <c r="AS56" s="142">
        <v>0</v>
      </c>
      <c r="AT56" s="115">
        <v>0</v>
      </c>
      <c r="AU56" s="109">
        <v>0</v>
      </c>
      <c r="AV56" s="115"/>
      <c r="AW56" s="115">
        <v>0</v>
      </c>
    </row>
    <row r="57" spans="1:52" x14ac:dyDescent="0.25">
      <c r="A57" s="32" t="s">
        <v>427</v>
      </c>
      <c r="B57" s="138">
        <v>0</v>
      </c>
      <c r="C57" s="138">
        <v>0</v>
      </c>
      <c r="D57" s="138">
        <v>0</v>
      </c>
      <c r="E57" s="130">
        <v>0</v>
      </c>
      <c r="F57" s="115">
        <v>0</v>
      </c>
      <c r="G57" s="115">
        <v>0</v>
      </c>
      <c r="H57" s="115"/>
      <c r="I57" s="115">
        <v>0</v>
      </c>
      <c r="J57" s="41"/>
      <c r="K57" s="41"/>
      <c r="L57" s="123"/>
      <c r="M57" s="40"/>
      <c r="N57" s="44">
        <v>0</v>
      </c>
      <c r="O57" s="44"/>
      <c r="P57" s="44"/>
      <c r="Q57" s="44">
        <v>0</v>
      </c>
      <c r="R57" s="41"/>
      <c r="S57" s="44"/>
      <c r="T57" s="123"/>
      <c r="U57" s="40"/>
      <c r="V57" s="41">
        <v>0</v>
      </c>
      <c r="W57" s="44"/>
      <c r="X57" s="41"/>
      <c r="Y57" s="41">
        <v>0</v>
      </c>
      <c r="Z57" s="139">
        <v>0</v>
      </c>
      <c r="AA57" s="139">
        <v>0</v>
      </c>
      <c r="AB57" s="139">
        <v>0</v>
      </c>
      <c r="AC57" s="40">
        <v>0</v>
      </c>
      <c r="AD57" s="115">
        <v>0</v>
      </c>
      <c r="AE57" s="139">
        <v>0</v>
      </c>
      <c r="AF57" s="115"/>
      <c r="AG57" s="115">
        <v>0</v>
      </c>
      <c r="AH57" s="91"/>
      <c r="AI57" s="91"/>
      <c r="AJ57" s="91"/>
      <c r="AK57" s="100"/>
      <c r="AL57" s="94">
        <v>0</v>
      </c>
      <c r="AM57" s="91"/>
      <c r="AN57" s="94"/>
      <c r="AO57" s="94">
        <v>0</v>
      </c>
      <c r="AP57" s="109">
        <v>0</v>
      </c>
      <c r="AQ57" s="109">
        <v>0</v>
      </c>
      <c r="AR57" s="109">
        <v>0</v>
      </c>
      <c r="AS57" s="142">
        <v>0</v>
      </c>
      <c r="AT57" s="115">
        <v>0</v>
      </c>
      <c r="AU57" s="109">
        <v>0</v>
      </c>
      <c r="AV57" s="115"/>
      <c r="AW57" s="115">
        <v>0</v>
      </c>
    </row>
    <row r="58" spans="1:52" x14ac:dyDescent="0.25">
      <c r="A58" s="36" t="s">
        <v>1579</v>
      </c>
      <c r="B58" s="138">
        <v>2407575000</v>
      </c>
      <c r="C58" s="138">
        <v>2854391045</v>
      </c>
      <c r="D58" s="138">
        <v>2265575000</v>
      </c>
      <c r="E58" s="130">
        <v>0</v>
      </c>
      <c r="F58" s="115">
        <v>2265575000</v>
      </c>
      <c r="G58" s="115">
        <v>0</v>
      </c>
      <c r="H58" s="115"/>
      <c r="I58" s="115">
        <v>446816045</v>
      </c>
      <c r="J58" s="41"/>
      <c r="K58" s="41"/>
      <c r="L58" s="123"/>
      <c r="M58" s="40"/>
      <c r="N58" s="44">
        <v>0</v>
      </c>
      <c r="O58" s="44"/>
      <c r="P58" s="44"/>
      <c r="Q58" s="44">
        <v>0</v>
      </c>
      <c r="R58" s="41"/>
      <c r="S58" s="44"/>
      <c r="T58" s="123"/>
      <c r="U58" s="40"/>
      <c r="V58" s="41">
        <v>0</v>
      </c>
      <c r="W58" s="44"/>
      <c r="X58" s="41"/>
      <c r="Y58" s="41">
        <v>0</v>
      </c>
      <c r="Z58" s="139">
        <v>0</v>
      </c>
      <c r="AA58" s="139">
        <v>0</v>
      </c>
      <c r="AB58" s="139">
        <v>0</v>
      </c>
      <c r="AC58" s="40">
        <v>0</v>
      </c>
      <c r="AD58" s="115">
        <v>0</v>
      </c>
      <c r="AE58" s="139">
        <v>0</v>
      </c>
      <c r="AF58" s="115"/>
      <c r="AG58" s="115">
        <v>0</v>
      </c>
      <c r="AH58" s="91"/>
      <c r="AI58" s="91"/>
      <c r="AJ58" s="91"/>
      <c r="AK58" s="100"/>
      <c r="AL58" s="94">
        <v>0</v>
      </c>
      <c r="AM58" s="91"/>
      <c r="AN58" s="94"/>
      <c r="AO58" s="94">
        <v>0</v>
      </c>
      <c r="AP58" s="109">
        <v>2407575000</v>
      </c>
      <c r="AQ58" s="109">
        <v>2854391045</v>
      </c>
      <c r="AR58" s="109">
        <v>2265575000</v>
      </c>
      <c r="AS58" s="142">
        <v>0</v>
      </c>
      <c r="AT58" s="115">
        <v>2265575000</v>
      </c>
      <c r="AU58" s="109">
        <v>0</v>
      </c>
      <c r="AV58" s="115"/>
      <c r="AW58" s="115">
        <v>446816045</v>
      </c>
    </row>
    <row r="59" spans="1:52" x14ac:dyDescent="0.25">
      <c r="A59" s="42" t="s">
        <v>77</v>
      </c>
      <c r="B59" s="138">
        <v>42431743</v>
      </c>
      <c r="C59" s="138">
        <v>98855799</v>
      </c>
      <c r="D59" s="138">
        <v>27993309</v>
      </c>
      <c r="E59" s="130">
        <v>0</v>
      </c>
      <c r="F59" s="115">
        <v>27993309</v>
      </c>
      <c r="G59" s="115">
        <v>0</v>
      </c>
      <c r="H59" s="115"/>
      <c r="I59" s="115">
        <v>56424056</v>
      </c>
      <c r="J59" s="41"/>
      <c r="K59" s="41"/>
      <c r="L59" s="123"/>
      <c r="M59" s="40"/>
      <c r="N59" s="44">
        <v>0</v>
      </c>
      <c r="O59" s="44"/>
      <c r="P59" s="44"/>
      <c r="Q59" s="44">
        <v>0</v>
      </c>
      <c r="R59" s="41"/>
      <c r="S59" s="44"/>
      <c r="T59" s="123"/>
      <c r="U59" s="40"/>
      <c r="V59" s="41">
        <v>0</v>
      </c>
      <c r="W59" s="44"/>
      <c r="X59" s="41"/>
      <c r="Y59" s="41">
        <v>0</v>
      </c>
      <c r="Z59" s="139">
        <v>0</v>
      </c>
      <c r="AA59" s="139">
        <v>0</v>
      </c>
      <c r="AB59" s="139">
        <v>0</v>
      </c>
      <c r="AC59" s="40">
        <v>0</v>
      </c>
      <c r="AD59" s="115">
        <v>0</v>
      </c>
      <c r="AE59" s="139">
        <v>0</v>
      </c>
      <c r="AF59" s="115"/>
      <c r="AG59" s="115">
        <v>0</v>
      </c>
      <c r="AH59" s="91"/>
      <c r="AI59" s="91"/>
      <c r="AJ59" s="91"/>
      <c r="AK59" s="100"/>
      <c r="AL59" s="94">
        <v>0</v>
      </c>
      <c r="AM59" s="91"/>
      <c r="AN59" s="94"/>
      <c r="AO59" s="94">
        <v>0</v>
      </c>
      <c r="AP59" s="109">
        <v>42431743</v>
      </c>
      <c r="AQ59" s="109">
        <v>98855799</v>
      </c>
      <c r="AR59" s="109">
        <v>27993309</v>
      </c>
      <c r="AS59" s="142">
        <v>0</v>
      </c>
      <c r="AT59" s="115">
        <v>27993309</v>
      </c>
      <c r="AU59" s="109">
        <v>0</v>
      </c>
      <c r="AV59" s="115"/>
      <c r="AW59" s="115">
        <v>56424056</v>
      </c>
    </row>
    <row r="60" spans="1:52" x14ac:dyDescent="0.25">
      <c r="A60" s="46" t="s">
        <v>779</v>
      </c>
      <c r="B60" s="138">
        <v>7757289000</v>
      </c>
      <c r="C60" s="138">
        <v>8739309000</v>
      </c>
      <c r="D60" s="138">
        <v>43300000</v>
      </c>
      <c r="E60" s="130">
        <v>0</v>
      </c>
      <c r="F60" s="115">
        <v>43300000</v>
      </c>
      <c r="G60" s="115">
        <v>0</v>
      </c>
      <c r="H60" s="115"/>
      <c r="I60" s="115">
        <v>982020000</v>
      </c>
      <c r="J60" s="41"/>
      <c r="K60" s="41"/>
      <c r="L60" s="41"/>
      <c r="M60" s="43"/>
      <c r="N60" s="44">
        <v>0</v>
      </c>
      <c r="O60" s="44"/>
      <c r="P60" s="44"/>
      <c r="Q60" s="44">
        <v>0</v>
      </c>
      <c r="R60" s="41"/>
      <c r="S60" s="44"/>
      <c r="T60" s="41"/>
      <c r="U60" s="43"/>
      <c r="V60" s="41">
        <v>0</v>
      </c>
      <c r="W60" s="44"/>
      <c r="X60" s="41"/>
      <c r="Y60" s="41">
        <v>0</v>
      </c>
      <c r="Z60" s="139">
        <v>0</v>
      </c>
      <c r="AA60" s="139">
        <v>0</v>
      </c>
      <c r="AB60" s="139">
        <v>0</v>
      </c>
      <c r="AC60" s="43">
        <v>0</v>
      </c>
      <c r="AD60" s="115">
        <v>0</v>
      </c>
      <c r="AE60" s="139">
        <v>0</v>
      </c>
      <c r="AF60" s="115"/>
      <c r="AG60" s="115">
        <v>0</v>
      </c>
      <c r="AH60" s="91"/>
      <c r="AI60" s="91"/>
      <c r="AJ60" s="91"/>
      <c r="AK60" s="100"/>
      <c r="AL60" s="94">
        <v>0</v>
      </c>
      <c r="AM60" s="91"/>
      <c r="AN60" s="94"/>
      <c r="AO60" s="94">
        <v>0</v>
      </c>
      <c r="AP60" s="109">
        <v>7757289000</v>
      </c>
      <c r="AQ60" s="109">
        <v>8739309000</v>
      </c>
      <c r="AR60" s="109">
        <v>43300000</v>
      </c>
      <c r="AS60" s="142">
        <v>0</v>
      </c>
      <c r="AT60" s="115">
        <v>43300000</v>
      </c>
      <c r="AU60" s="109">
        <v>0</v>
      </c>
      <c r="AV60" s="115"/>
      <c r="AW60" s="115">
        <v>982020000</v>
      </c>
    </row>
    <row r="61" spans="1:52" hidden="1" x14ac:dyDescent="0.25">
      <c r="A61" s="46" t="s">
        <v>780</v>
      </c>
      <c r="B61" s="138">
        <v>0</v>
      </c>
      <c r="C61" s="138">
        <v>0</v>
      </c>
      <c r="D61" s="138">
        <v>0</v>
      </c>
      <c r="E61" s="130">
        <v>0</v>
      </c>
      <c r="F61" s="115">
        <v>0</v>
      </c>
      <c r="G61" s="115">
        <v>0</v>
      </c>
      <c r="H61" s="115"/>
      <c r="I61" s="115">
        <v>0</v>
      </c>
      <c r="J61" s="41"/>
      <c r="K61" s="41"/>
      <c r="L61" s="123"/>
      <c r="M61" s="40"/>
      <c r="N61" s="44">
        <v>0</v>
      </c>
      <c r="O61" s="44"/>
      <c r="P61" s="44"/>
      <c r="Q61" s="44">
        <v>0</v>
      </c>
      <c r="R61" s="41"/>
      <c r="S61" s="44"/>
      <c r="T61" s="123"/>
      <c r="U61" s="40"/>
      <c r="V61" s="41">
        <v>0</v>
      </c>
      <c r="W61" s="44"/>
      <c r="X61" s="41"/>
      <c r="Y61" s="41">
        <v>0</v>
      </c>
      <c r="Z61" s="139">
        <v>0</v>
      </c>
      <c r="AA61" s="139">
        <v>0</v>
      </c>
      <c r="AB61" s="139">
        <v>0</v>
      </c>
      <c r="AC61" s="40">
        <v>0</v>
      </c>
      <c r="AD61" s="115">
        <v>0</v>
      </c>
      <c r="AE61" s="139">
        <v>0</v>
      </c>
      <c r="AF61" s="115"/>
      <c r="AG61" s="115">
        <v>0</v>
      </c>
      <c r="AH61" s="91"/>
      <c r="AI61" s="91"/>
      <c r="AJ61" s="91"/>
      <c r="AK61" s="100"/>
      <c r="AL61" s="94">
        <v>0</v>
      </c>
      <c r="AM61" s="91"/>
      <c r="AN61" s="94"/>
      <c r="AO61" s="94">
        <v>0</v>
      </c>
      <c r="AP61" s="109">
        <v>0</v>
      </c>
      <c r="AQ61" s="109">
        <v>0</v>
      </c>
      <c r="AR61" s="109">
        <v>0</v>
      </c>
      <c r="AS61" s="142">
        <v>0</v>
      </c>
      <c r="AT61" s="115">
        <v>0</v>
      </c>
      <c r="AU61" s="109">
        <v>0</v>
      </c>
      <c r="AV61" s="115"/>
      <c r="AW61" s="115">
        <v>0</v>
      </c>
    </row>
    <row r="62" spans="1:52" hidden="1" x14ac:dyDescent="0.25">
      <c r="A62" s="42" t="s">
        <v>781</v>
      </c>
      <c r="B62" s="138">
        <v>0</v>
      </c>
      <c r="C62" s="138">
        <v>0</v>
      </c>
      <c r="D62" s="138">
        <v>0</v>
      </c>
      <c r="E62" s="130">
        <v>0</v>
      </c>
      <c r="F62" s="115">
        <v>0</v>
      </c>
      <c r="G62" s="115">
        <v>0</v>
      </c>
      <c r="H62" s="115"/>
      <c r="I62" s="115">
        <v>0</v>
      </c>
      <c r="J62" s="41"/>
      <c r="K62" s="41"/>
      <c r="L62" s="123"/>
      <c r="M62" s="40"/>
      <c r="N62" s="44">
        <v>0</v>
      </c>
      <c r="O62" s="44"/>
      <c r="P62" s="44"/>
      <c r="Q62" s="44">
        <v>0</v>
      </c>
      <c r="R62" s="41"/>
      <c r="S62" s="44"/>
      <c r="T62" s="123"/>
      <c r="U62" s="40"/>
      <c r="V62" s="41">
        <v>0</v>
      </c>
      <c r="W62" s="44"/>
      <c r="X62" s="41"/>
      <c r="Y62" s="41">
        <v>0</v>
      </c>
      <c r="Z62" s="139">
        <v>0</v>
      </c>
      <c r="AA62" s="139">
        <v>0</v>
      </c>
      <c r="AB62" s="139">
        <v>0</v>
      </c>
      <c r="AC62" s="40">
        <v>0</v>
      </c>
      <c r="AD62" s="115">
        <v>0</v>
      </c>
      <c r="AE62" s="139">
        <v>0</v>
      </c>
      <c r="AF62" s="115"/>
      <c r="AG62" s="115">
        <v>0</v>
      </c>
      <c r="AH62" s="91"/>
      <c r="AI62" s="91"/>
      <c r="AJ62" s="91"/>
      <c r="AK62" s="100"/>
      <c r="AL62" s="94">
        <v>0</v>
      </c>
      <c r="AM62" s="91"/>
      <c r="AN62" s="94"/>
      <c r="AO62" s="94">
        <v>0</v>
      </c>
      <c r="AP62" s="109">
        <v>0</v>
      </c>
      <c r="AQ62" s="109">
        <v>0</v>
      </c>
      <c r="AR62" s="109">
        <v>0</v>
      </c>
      <c r="AS62" s="142">
        <v>0</v>
      </c>
      <c r="AT62" s="115">
        <v>0</v>
      </c>
      <c r="AU62" s="109">
        <v>0</v>
      </c>
      <c r="AV62" s="115"/>
      <c r="AW62" s="115">
        <v>0</v>
      </c>
    </row>
    <row r="63" spans="1:52" hidden="1" x14ac:dyDescent="0.25">
      <c r="A63" s="42"/>
      <c r="B63" s="138">
        <v>0</v>
      </c>
      <c r="C63" s="138">
        <v>0</v>
      </c>
      <c r="D63" s="138">
        <v>0</v>
      </c>
      <c r="E63" s="130">
        <v>0</v>
      </c>
      <c r="F63" s="115">
        <v>0</v>
      </c>
      <c r="G63" s="115">
        <v>0</v>
      </c>
      <c r="H63" s="115"/>
      <c r="I63" s="115">
        <v>0</v>
      </c>
      <c r="J63" s="41"/>
      <c r="K63" s="41"/>
      <c r="L63" s="123"/>
      <c r="M63" s="40"/>
      <c r="N63" s="44">
        <v>0</v>
      </c>
      <c r="O63" s="44"/>
      <c r="P63" s="44"/>
      <c r="Q63" s="44">
        <v>0</v>
      </c>
      <c r="R63" s="41"/>
      <c r="S63" s="44"/>
      <c r="T63" s="123"/>
      <c r="U63" s="40"/>
      <c r="V63" s="41">
        <v>0</v>
      </c>
      <c r="W63" s="44"/>
      <c r="X63" s="41"/>
      <c r="Y63" s="41">
        <v>0</v>
      </c>
      <c r="Z63" s="139">
        <v>0</v>
      </c>
      <c r="AA63" s="139">
        <v>0</v>
      </c>
      <c r="AB63" s="139">
        <v>0</v>
      </c>
      <c r="AC63" s="40">
        <v>0</v>
      </c>
      <c r="AD63" s="115">
        <v>0</v>
      </c>
      <c r="AE63" s="139">
        <v>0</v>
      </c>
      <c r="AF63" s="115"/>
      <c r="AG63" s="115">
        <v>0</v>
      </c>
      <c r="AH63" s="91"/>
      <c r="AI63" s="91"/>
      <c r="AJ63" s="91"/>
      <c r="AK63" s="100"/>
      <c r="AL63" s="94">
        <v>0</v>
      </c>
      <c r="AM63" s="91"/>
      <c r="AN63" s="94"/>
      <c r="AO63" s="94">
        <v>0</v>
      </c>
      <c r="AP63" s="109">
        <v>0</v>
      </c>
      <c r="AQ63" s="109">
        <v>0</v>
      </c>
      <c r="AR63" s="109">
        <v>0</v>
      </c>
      <c r="AS63" s="142">
        <v>0</v>
      </c>
      <c r="AT63" s="115">
        <v>0</v>
      </c>
      <c r="AU63" s="109">
        <v>0</v>
      </c>
      <c r="AV63" s="115"/>
      <c r="AW63" s="115">
        <v>0</v>
      </c>
    </row>
    <row r="64" spans="1:52" x14ac:dyDescent="0.25">
      <c r="A64" s="46" t="s">
        <v>780</v>
      </c>
      <c r="B64" s="138">
        <v>4111741350</v>
      </c>
      <c r="C64" s="138">
        <v>4403114080</v>
      </c>
      <c r="D64" s="138">
        <v>307359244</v>
      </c>
      <c r="E64" s="130">
        <v>0</v>
      </c>
      <c r="F64" s="115">
        <v>307359244</v>
      </c>
      <c r="G64" s="115">
        <v>0</v>
      </c>
      <c r="H64" s="115"/>
      <c r="I64" s="115">
        <v>291372730</v>
      </c>
      <c r="J64" s="41"/>
      <c r="K64" s="41"/>
      <c r="L64" s="123"/>
      <c r="M64" s="40"/>
      <c r="N64" s="44">
        <v>0</v>
      </c>
      <c r="O64" s="44"/>
      <c r="P64" s="44"/>
      <c r="Q64" s="44">
        <v>0</v>
      </c>
      <c r="R64" s="41"/>
      <c r="S64" s="44"/>
      <c r="T64" s="123"/>
      <c r="U64" s="40"/>
      <c r="V64" s="41">
        <v>0</v>
      </c>
      <c r="W64" s="44"/>
      <c r="X64" s="41"/>
      <c r="Y64" s="41">
        <v>0</v>
      </c>
      <c r="Z64" s="139">
        <v>0</v>
      </c>
      <c r="AA64" s="139">
        <v>0</v>
      </c>
      <c r="AB64" s="139">
        <v>0</v>
      </c>
      <c r="AC64" s="40">
        <v>0</v>
      </c>
      <c r="AD64" s="115">
        <v>0</v>
      </c>
      <c r="AE64" s="139">
        <v>0</v>
      </c>
      <c r="AF64" s="115"/>
      <c r="AG64" s="115">
        <v>0</v>
      </c>
      <c r="AH64" s="91"/>
      <c r="AI64" s="91"/>
      <c r="AJ64" s="91"/>
      <c r="AK64" s="100"/>
      <c r="AL64" s="94">
        <v>0</v>
      </c>
      <c r="AM64" s="91"/>
      <c r="AN64" s="94"/>
      <c r="AO64" s="94">
        <v>0</v>
      </c>
      <c r="AP64" s="109">
        <v>4111741350</v>
      </c>
      <c r="AQ64" s="109">
        <v>4403114080</v>
      </c>
      <c r="AR64" s="109">
        <v>307359244</v>
      </c>
      <c r="AS64" s="142">
        <v>0</v>
      </c>
      <c r="AT64" s="115">
        <v>307359244</v>
      </c>
      <c r="AU64" s="109">
        <v>0</v>
      </c>
      <c r="AV64" s="115"/>
      <c r="AW64" s="115">
        <v>291372730</v>
      </c>
    </row>
    <row r="65" spans="1:105" hidden="1" x14ac:dyDescent="0.25">
      <c r="A65" s="46" t="s">
        <v>782</v>
      </c>
      <c r="B65" s="138">
        <v>0</v>
      </c>
      <c r="C65" s="138">
        <v>0</v>
      </c>
      <c r="D65" s="138">
        <v>0</v>
      </c>
      <c r="E65" s="130">
        <v>0</v>
      </c>
      <c r="F65" s="115">
        <v>0</v>
      </c>
      <c r="G65" s="115">
        <v>0</v>
      </c>
      <c r="H65" s="115"/>
      <c r="I65" s="115">
        <v>0</v>
      </c>
      <c r="J65" s="41"/>
      <c r="K65" s="41"/>
      <c r="L65" s="123"/>
      <c r="M65" s="40"/>
      <c r="N65" s="44">
        <v>0</v>
      </c>
      <c r="O65" s="44"/>
      <c r="P65" s="44"/>
      <c r="Q65" s="44">
        <v>0</v>
      </c>
      <c r="R65" s="41"/>
      <c r="S65" s="44"/>
      <c r="T65" s="123"/>
      <c r="U65" s="40"/>
      <c r="V65" s="41">
        <v>0</v>
      </c>
      <c r="W65" s="44"/>
      <c r="X65" s="41"/>
      <c r="Y65" s="41">
        <v>0</v>
      </c>
      <c r="Z65" s="139">
        <v>0</v>
      </c>
      <c r="AA65" s="139">
        <v>0</v>
      </c>
      <c r="AB65" s="139">
        <v>0</v>
      </c>
      <c r="AC65" s="40">
        <v>0</v>
      </c>
      <c r="AD65" s="115">
        <v>0</v>
      </c>
      <c r="AE65" s="139">
        <v>0</v>
      </c>
      <c r="AF65" s="115"/>
      <c r="AG65" s="115">
        <v>0</v>
      </c>
      <c r="AH65" s="91"/>
      <c r="AI65" s="91"/>
      <c r="AJ65" s="91"/>
      <c r="AK65" s="101"/>
      <c r="AL65" s="94">
        <v>0</v>
      </c>
      <c r="AM65" s="91"/>
      <c r="AN65" s="94"/>
      <c r="AO65" s="94">
        <v>0</v>
      </c>
      <c r="AP65" s="109">
        <v>0</v>
      </c>
      <c r="AQ65" s="109">
        <v>0</v>
      </c>
      <c r="AR65" s="109">
        <v>0</v>
      </c>
      <c r="AS65" s="142">
        <v>0</v>
      </c>
      <c r="AT65" s="115">
        <v>0</v>
      </c>
      <c r="AU65" s="109">
        <v>0</v>
      </c>
      <c r="AV65" s="115"/>
      <c r="AW65" s="115">
        <v>0</v>
      </c>
    </row>
    <row r="66" spans="1:105" x14ac:dyDescent="0.25">
      <c r="A66" s="36" t="s">
        <v>783</v>
      </c>
      <c r="B66" s="138">
        <v>0</v>
      </c>
      <c r="C66" s="138">
        <v>0</v>
      </c>
      <c r="D66" s="138">
        <v>0</v>
      </c>
      <c r="E66" s="130">
        <v>0</v>
      </c>
      <c r="F66" s="115">
        <v>0</v>
      </c>
      <c r="G66" s="115">
        <v>0</v>
      </c>
      <c r="H66" s="115"/>
      <c r="I66" s="115">
        <v>0</v>
      </c>
      <c r="J66" s="41"/>
      <c r="K66" s="41"/>
      <c r="L66" s="123"/>
      <c r="M66" s="40"/>
      <c r="N66" s="44">
        <v>0</v>
      </c>
      <c r="O66" s="44"/>
      <c r="P66" s="44"/>
      <c r="Q66" s="44">
        <v>0</v>
      </c>
      <c r="R66" s="41"/>
      <c r="S66" s="44"/>
      <c r="T66" s="123"/>
      <c r="U66" s="40"/>
      <c r="V66" s="41">
        <v>0</v>
      </c>
      <c r="W66" s="44"/>
      <c r="X66" s="41"/>
      <c r="Y66" s="41">
        <v>0</v>
      </c>
      <c r="Z66" s="139">
        <v>0</v>
      </c>
      <c r="AA66" s="139">
        <v>0</v>
      </c>
      <c r="AB66" s="139">
        <v>0</v>
      </c>
      <c r="AC66" s="40">
        <v>0</v>
      </c>
      <c r="AD66" s="115">
        <v>0</v>
      </c>
      <c r="AE66" s="139">
        <v>0</v>
      </c>
      <c r="AF66" s="115"/>
      <c r="AG66" s="115">
        <v>0</v>
      </c>
      <c r="AH66" s="91"/>
      <c r="AI66" s="91"/>
      <c r="AJ66" s="91"/>
      <c r="AK66" s="101"/>
      <c r="AL66" s="94">
        <v>0</v>
      </c>
      <c r="AM66" s="91"/>
      <c r="AN66" s="94"/>
      <c r="AO66" s="94">
        <v>0</v>
      </c>
      <c r="AP66" s="109">
        <v>0</v>
      </c>
      <c r="AQ66" s="109">
        <v>0</v>
      </c>
      <c r="AR66" s="109">
        <v>0</v>
      </c>
      <c r="AS66" s="142">
        <v>0</v>
      </c>
      <c r="AT66" s="115">
        <v>0</v>
      </c>
      <c r="AU66" s="109">
        <v>0</v>
      </c>
      <c r="AV66" s="115"/>
      <c r="AW66" s="115">
        <v>0</v>
      </c>
    </row>
    <row r="67" spans="1:105" x14ac:dyDescent="0.25">
      <c r="A67" s="36" t="s">
        <v>784</v>
      </c>
      <c r="B67" s="138">
        <v>245674158</v>
      </c>
      <c r="C67" s="138">
        <v>297954449</v>
      </c>
      <c r="D67" s="138">
        <v>14946000</v>
      </c>
      <c r="E67" s="130">
        <v>0</v>
      </c>
      <c r="F67" s="115">
        <v>14946000</v>
      </c>
      <c r="G67" s="115">
        <v>0</v>
      </c>
      <c r="H67" s="115"/>
      <c r="I67" s="115">
        <v>52280291</v>
      </c>
      <c r="J67" s="41"/>
      <c r="K67" s="41"/>
      <c r="L67" s="123"/>
      <c r="M67" s="40"/>
      <c r="N67" s="44">
        <v>0</v>
      </c>
      <c r="O67" s="44"/>
      <c r="P67" s="44"/>
      <c r="Q67" s="44">
        <v>0</v>
      </c>
      <c r="R67" s="41"/>
      <c r="S67" s="44"/>
      <c r="T67" s="123"/>
      <c r="U67" s="40"/>
      <c r="V67" s="41">
        <v>0</v>
      </c>
      <c r="W67" s="44"/>
      <c r="X67" s="41"/>
      <c r="Y67" s="41">
        <v>0</v>
      </c>
      <c r="Z67" s="139">
        <v>0</v>
      </c>
      <c r="AA67" s="139">
        <v>0</v>
      </c>
      <c r="AB67" s="139">
        <v>0</v>
      </c>
      <c r="AC67" s="40">
        <v>0</v>
      </c>
      <c r="AD67" s="115">
        <v>0</v>
      </c>
      <c r="AE67" s="139">
        <v>0</v>
      </c>
      <c r="AF67" s="115"/>
      <c r="AG67" s="115">
        <v>0</v>
      </c>
      <c r="AH67" s="91"/>
      <c r="AI67" s="91"/>
      <c r="AJ67" s="91"/>
      <c r="AK67" s="101"/>
      <c r="AL67" s="94">
        <v>0</v>
      </c>
      <c r="AM67" s="91"/>
      <c r="AN67" s="94"/>
      <c r="AO67" s="94">
        <v>0</v>
      </c>
      <c r="AP67" s="109">
        <v>245674158</v>
      </c>
      <c r="AQ67" s="109">
        <v>297954449</v>
      </c>
      <c r="AR67" s="109">
        <v>14946000</v>
      </c>
      <c r="AS67" s="142">
        <v>0</v>
      </c>
      <c r="AT67" s="115">
        <v>14946000</v>
      </c>
      <c r="AU67" s="109">
        <v>0</v>
      </c>
      <c r="AV67" s="115"/>
      <c r="AW67" s="115">
        <v>52280291</v>
      </c>
    </row>
    <row r="68" spans="1:105" s="66" customFormat="1" x14ac:dyDescent="0.25">
      <c r="A68" s="127" t="s">
        <v>218</v>
      </c>
      <c r="B68" s="121">
        <v>17470451057</v>
      </c>
      <c r="C68" s="121">
        <v>19591647855</v>
      </c>
      <c r="D68" s="121">
        <v>2659173553</v>
      </c>
      <c r="E68" s="121">
        <v>0</v>
      </c>
      <c r="F68" s="121">
        <v>2659173553</v>
      </c>
      <c r="G68" s="121">
        <v>0</v>
      </c>
      <c r="H68" s="121"/>
      <c r="I68" s="121">
        <v>2121196798</v>
      </c>
      <c r="J68" s="137">
        <v>0</v>
      </c>
      <c r="K68" s="137">
        <v>0</v>
      </c>
      <c r="L68" s="137">
        <v>0</v>
      </c>
      <c r="M68" s="137">
        <v>0</v>
      </c>
      <c r="N68" s="137">
        <v>0</v>
      </c>
      <c r="O68" s="137">
        <v>0</v>
      </c>
      <c r="P68" s="137"/>
      <c r="Q68" s="137">
        <v>0</v>
      </c>
      <c r="R68" s="137">
        <v>0</v>
      </c>
      <c r="S68" s="137">
        <v>0</v>
      </c>
      <c r="T68" s="137">
        <v>0</v>
      </c>
      <c r="U68" s="137">
        <v>0</v>
      </c>
      <c r="V68" s="137">
        <v>0</v>
      </c>
      <c r="W68" s="137">
        <v>0</v>
      </c>
      <c r="X68" s="137"/>
      <c r="Y68" s="137">
        <v>0</v>
      </c>
      <c r="Z68" s="121">
        <v>0</v>
      </c>
      <c r="AA68" s="121">
        <v>0</v>
      </c>
      <c r="AB68" s="121">
        <v>0</v>
      </c>
      <c r="AC68" s="137">
        <v>0</v>
      </c>
      <c r="AD68" s="121">
        <v>0</v>
      </c>
      <c r="AE68" s="121">
        <v>0</v>
      </c>
      <c r="AF68" s="121"/>
      <c r="AG68" s="121">
        <v>0</v>
      </c>
      <c r="AH68" s="75">
        <v>0</v>
      </c>
      <c r="AI68" s="75">
        <v>0</v>
      </c>
      <c r="AJ68" s="75">
        <v>0</v>
      </c>
      <c r="AK68" s="75">
        <v>0</v>
      </c>
      <c r="AL68" s="75">
        <v>0</v>
      </c>
      <c r="AM68" s="75">
        <v>0</v>
      </c>
      <c r="AN68" s="75"/>
      <c r="AO68" s="75">
        <v>0</v>
      </c>
      <c r="AP68" s="121">
        <v>17470451057</v>
      </c>
      <c r="AQ68" s="121">
        <v>19591647855</v>
      </c>
      <c r="AR68" s="121">
        <v>2659173553</v>
      </c>
      <c r="AS68" s="121">
        <v>0</v>
      </c>
      <c r="AT68" s="121">
        <v>2659173553</v>
      </c>
      <c r="AU68" s="121">
        <v>0</v>
      </c>
      <c r="AV68" s="121"/>
      <c r="AW68" s="121">
        <v>2121196798</v>
      </c>
    </row>
    <row r="69" spans="1:105" x14ac:dyDescent="0.25">
      <c r="A69" s="36" t="s">
        <v>214</v>
      </c>
      <c r="B69" s="138">
        <v>1992679007</v>
      </c>
      <c r="C69" s="138">
        <v>1695429819</v>
      </c>
      <c r="D69" s="138">
        <v>0</v>
      </c>
      <c r="E69" s="130">
        <v>0</v>
      </c>
      <c r="F69" s="116">
        <v>0</v>
      </c>
      <c r="G69" s="116">
        <v>0</v>
      </c>
      <c r="H69" s="116"/>
      <c r="I69" s="115">
        <v>-297249188</v>
      </c>
      <c r="J69" s="111"/>
      <c r="K69" s="111"/>
      <c r="L69" s="122"/>
      <c r="M69" s="110"/>
      <c r="N69" s="114">
        <v>0</v>
      </c>
      <c r="O69" s="114"/>
      <c r="P69" s="114"/>
      <c r="Q69" s="44">
        <v>0</v>
      </c>
      <c r="R69" s="111"/>
      <c r="S69" s="111"/>
      <c r="T69" s="122"/>
      <c r="U69" s="110"/>
      <c r="V69" s="111">
        <v>0</v>
      </c>
      <c r="W69" s="114"/>
      <c r="X69" s="111"/>
      <c r="Y69" s="41">
        <v>0</v>
      </c>
      <c r="Z69" s="139">
        <v>0</v>
      </c>
      <c r="AA69" s="139">
        <v>0</v>
      </c>
      <c r="AB69" s="139">
        <v>0</v>
      </c>
      <c r="AC69" s="110">
        <v>0</v>
      </c>
      <c r="AD69" s="116">
        <v>0</v>
      </c>
      <c r="AE69" s="139">
        <v>0</v>
      </c>
      <c r="AF69" s="116"/>
      <c r="AG69" s="115">
        <v>0</v>
      </c>
      <c r="AH69" s="91"/>
      <c r="AI69" s="91"/>
      <c r="AJ69" s="91"/>
      <c r="AK69" s="100"/>
      <c r="AL69" s="95">
        <v>0</v>
      </c>
      <c r="AM69" s="91"/>
      <c r="AN69" s="95"/>
      <c r="AO69" s="94">
        <v>0</v>
      </c>
      <c r="AP69" s="109">
        <v>1992679007</v>
      </c>
      <c r="AQ69" s="109">
        <v>1695429819</v>
      </c>
      <c r="AR69" s="109">
        <v>0</v>
      </c>
      <c r="AS69" s="142">
        <v>0</v>
      </c>
      <c r="AT69" s="116">
        <v>0</v>
      </c>
      <c r="AU69" s="109">
        <v>0</v>
      </c>
      <c r="AV69" s="116"/>
      <c r="AW69" s="115">
        <v>-297249188</v>
      </c>
    </row>
    <row r="70" spans="1:105" hidden="1" x14ac:dyDescent="0.25">
      <c r="A70" s="36" t="s">
        <v>785</v>
      </c>
      <c r="B70" s="138">
        <v>0</v>
      </c>
      <c r="C70" s="138">
        <v>0</v>
      </c>
      <c r="D70" s="138">
        <v>0</v>
      </c>
      <c r="E70" s="130">
        <v>0</v>
      </c>
      <c r="F70" s="115">
        <v>0</v>
      </c>
      <c r="G70" s="115">
        <v>0</v>
      </c>
      <c r="H70" s="115"/>
      <c r="I70" s="115">
        <v>0</v>
      </c>
      <c r="J70" s="41"/>
      <c r="K70" s="41"/>
      <c r="L70" s="123"/>
      <c r="M70" s="40"/>
      <c r="N70" s="44">
        <v>0</v>
      </c>
      <c r="O70" s="44"/>
      <c r="P70" s="44"/>
      <c r="Q70" s="44">
        <v>0</v>
      </c>
      <c r="R70" s="41"/>
      <c r="S70" s="41"/>
      <c r="T70" s="123"/>
      <c r="U70" s="40"/>
      <c r="V70" s="41">
        <v>0</v>
      </c>
      <c r="W70" s="44"/>
      <c r="X70" s="41"/>
      <c r="Y70" s="41">
        <v>0</v>
      </c>
      <c r="Z70" s="139">
        <v>0</v>
      </c>
      <c r="AA70" s="139">
        <v>0</v>
      </c>
      <c r="AB70" s="139">
        <v>0</v>
      </c>
      <c r="AC70" s="40">
        <v>0</v>
      </c>
      <c r="AD70" s="115">
        <v>0</v>
      </c>
      <c r="AE70" s="139">
        <v>0</v>
      </c>
      <c r="AF70" s="115"/>
      <c r="AG70" s="115">
        <v>0</v>
      </c>
      <c r="AH70" s="91"/>
      <c r="AI70" s="91"/>
      <c r="AJ70" s="91"/>
      <c r="AK70" s="100"/>
      <c r="AL70" s="94">
        <v>0</v>
      </c>
      <c r="AM70" s="91"/>
      <c r="AN70" s="94"/>
      <c r="AO70" s="94">
        <v>0</v>
      </c>
      <c r="AP70" s="109">
        <v>0</v>
      </c>
      <c r="AQ70" s="109">
        <v>0</v>
      </c>
      <c r="AR70" s="109">
        <v>0</v>
      </c>
      <c r="AS70" s="142">
        <v>0</v>
      </c>
      <c r="AT70" s="115">
        <v>0</v>
      </c>
      <c r="AU70" s="109">
        <v>0</v>
      </c>
      <c r="AV70" s="115"/>
      <c r="AW70" s="115">
        <v>0</v>
      </c>
    </row>
    <row r="71" spans="1:105" x14ac:dyDescent="0.25">
      <c r="A71" s="36" t="s">
        <v>444</v>
      </c>
      <c r="B71" s="138">
        <v>0</v>
      </c>
      <c r="C71" s="138">
        <v>0</v>
      </c>
      <c r="D71" s="138">
        <v>0</v>
      </c>
      <c r="E71" s="130">
        <v>0</v>
      </c>
      <c r="F71" s="115">
        <v>0</v>
      </c>
      <c r="G71" s="115">
        <v>0</v>
      </c>
      <c r="H71" s="115"/>
      <c r="I71" s="115">
        <v>0</v>
      </c>
      <c r="J71" s="41"/>
      <c r="K71" s="41"/>
      <c r="L71" s="123"/>
      <c r="M71" s="40"/>
      <c r="N71" s="44">
        <v>0</v>
      </c>
      <c r="O71" s="44"/>
      <c r="P71" s="44"/>
      <c r="Q71" s="44">
        <v>0</v>
      </c>
      <c r="R71" s="41"/>
      <c r="S71" s="41"/>
      <c r="T71" s="123"/>
      <c r="U71" s="40"/>
      <c r="V71" s="41">
        <v>0</v>
      </c>
      <c r="W71" s="44"/>
      <c r="X71" s="41"/>
      <c r="Y71" s="41">
        <v>0</v>
      </c>
      <c r="Z71" s="139">
        <v>0</v>
      </c>
      <c r="AA71" s="139">
        <v>0</v>
      </c>
      <c r="AB71" s="139">
        <v>0</v>
      </c>
      <c r="AC71" s="40">
        <v>0</v>
      </c>
      <c r="AD71" s="115">
        <v>0</v>
      </c>
      <c r="AE71" s="139">
        <v>0</v>
      </c>
      <c r="AF71" s="115"/>
      <c r="AG71" s="115">
        <v>0</v>
      </c>
      <c r="AH71" s="91"/>
      <c r="AI71" s="91"/>
      <c r="AJ71" s="91"/>
      <c r="AK71" s="100"/>
      <c r="AL71" s="94">
        <v>0</v>
      </c>
      <c r="AM71" s="91"/>
      <c r="AN71" s="94"/>
      <c r="AO71" s="94">
        <v>0</v>
      </c>
      <c r="AP71" s="109">
        <v>0</v>
      </c>
      <c r="AQ71" s="109">
        <v>0</v>
      </c>
      <c r="AR71" s="109">
        <v>0</v>
      </c>
      <c r="AS71" s="142">
        <v>0</v>
      </c>
      <c r="AT71" s="115">
        <v>0</v>
      </c>
      <c r="AU71" s="109">
        <v>0</v>
      </c>
      <c r="AV71" s="115"/>
      <c r="AW71" s="115">
        <v>0</v>
      </c>
    </row>
    <row r="72" spans="1:105" x14ac:dyDescent="0.25">
      <c r="A72" s="36" t="s">
        <v>428</v>
      </c>
      <c r="B72" s="138">
        <v>0</v>
      </c>
      <c r="C72" s="138">
        <v>0</v>
      </c>
      <c r="D72" s="138">
        <v>0</v>
      </c>
      <c r="E72" s="130">
        <v>0</v>
      </c>
      <c r="F72" s="115">
        <v>0</v>
      </c>
      <c r="G72" s="115">
        <v>0</v>
      </c>
      <c r="H72" s="115"/>
      <c r="I72" s="115">
        <v>0</v>
      </c>
      <c r="J72" s="41"/>
      <c r="K72" s="41"/>
      <c r="L72" s="123"/>
      <c r="M72" s="40"/>
      <c r="N72" s="44">
        <v>0</v>
      </c>
      <c r="O72" s="44"/>
      <c r="P72" s="44"/>
      <c r="Q72" s="44">
        <v>0</v>
      </c>
      <c r="R72" s="41"/>
      <c r="S72" s="41"/>
      <c r="T72" s="123"/>
      <c r="U72" s="40"/>
      <c r="V72" s="41">
        <v>0</v>
      </c>
      <c r="W72" s="44"/>
      <c r="X72" s="41"/>
      <c r="Y72" s="41">
        <v>0</v>
      </c>
      <c r="Z72" s="139">
        <v>0</v>
      </c>
      <c r="AA72" s="139">
        <v>0</v>
      </c>
      <c r="AB72" s="139">
        <v>0</v>
      </c>
      <c r="AC72" s="40">
        <v>0</v>
      </c>
      <c r="AD72" s="115">
        <v>0</v>
      </c>
      <c r="AE72" s="139">
        <v>0</v>
      </c>
      <c r="AF72" s="115"/>
      <c r="AG72" s="115">
        <v>0</v>
      </c>
      <c r="AH72" s="91"/>
      <c r="AI72" s="91"/>
      <c r="AJ72" s="91"/>
      <c r="AK72" s="100"/>
      <c r="AL72" s="94">
        <v>0</v>
      </c>
      <c r="AM72" s="91"/>
      <c r="AN72" s="94"/>
      <c r="AO72" s="94">
        <v>0</v>
      </c>
      <c r="AP72" s="109">
        <v>0</v>
      </c>
      <c r="AQ72" s="109">
        <v>0</v>
      </c>
      <c r="AR72" s="109">
        <v>0</v>
      </c>
      <c r="AS72" s="142">
        <v>0</v>
      </c>
      <c r="AT72" s="115">
        <v>0</v>
      </c>
      <c r="AU72" s="109">
        <v>0</v>
      </c>
      <c r="AV72" s="115"/>
      <c r="AW72" s="115">
        <v>0</v>
      </c>
    </row>
    <row r="73" spans="1:105" x14ac:dyDescent="0.25">
      <c r="A73" s="36" t="s">
        <v>424</v>
      </c>
      <c r="B73" s="138">
        <v>395286014</v>
      </c>
      <c r="C73" s="138">
        <v>334102526</v>
      </c>
      <c r="D73" s="138">
        <v>4930214</v>
      </c>
      <c r="E73" s="130">
        <v>0</v>
      </c>
      <c r="F73" s="115">
        <v>4930214</v>
      </c>
      <c r="G73" s="115">
        <v>0</v>
      </c>
      <c r="H73" s="115"/>
      <c r="I73" s="115">
        <v>-61183488</v>
      </c>
      <c r="J73" s="41"/>
      <c r="K73" s="41"/>
      <c r="L73" s="123"/>
      <c r="M73" s="40"/>
      <c r="N73" s="44">
        <v>0</v>
      </c>
      <c r="O73" s="44"/>
      <c r="P73" s="44"/>
      <c r="Q73" s="44">
        <v>0</v>
      </c>
      <c r="R73" s="41"/>
      <c r="S73" s="41"/>
      <c r="T73" s="123"/>
      <c r="U73" s="40"/>
      <c r="V73" s="41">
        <v>0</v>
      </c>
      <c r="W73" s="44"/>
      <c r="X73" s="41"/>
      <c r="Y73" s="41">
        <v>0</v>
      </c>
      <c r="Z73" s="139">
        <v>0</v>
      </c>
      <c r="AA73" s="139">
        <v>0</v>
      </c>
      <c r="AB73" s="139">
        <v>0</v>
      </c>
      <c r="AC73" s="40">
        <v>0</v>
      </c>
      <c r="AD73" s="115">
        <v>0</v>
      </c>
      <c r="AE73" s="139">
        <v>0</v>
      </c>
      <c r="AF73" s="115"/>
      <c r="AG73" s="115">
        <v>0</v>
      </c>
      <c r="AH73" s="91"/>
      <c r="AI73" s="91"/>
      <c r="AJ73" s="91"/>
      <c r="AK73" s="100"/>
      <c r="AL73" s="94">
        <v>0</v>
      </c>
      <c r="AM73" s="91"/>
      <c r="AN73" s="94"/>
      <c r="AO73" s="94">
        <v>0</v>
      </c>
      <c r="AP73" s="109">
        <v>395286014</v>
      </c>
      <c r="AQ73" s="109">
        <v>334102526</v>
      </c>
      <c r="AR73" s="109">
        <v>4930214</v>
      </c>
      <c r="AS73" s="142">
        <v>0</v>
      </c>
      <c r="AT73" s="115">
        <v>4930214</v>
      </c>
      <c r="AU73" s="109">
        <v>0</v>
      </c>
      <c r="AV73" s="115"/>
      <c r="AW73" s="115">
        <v>-61183488</v>
      </c>
    </row>
    <row r="74" spans="1:105" x14ac:dyDescent="0.25">
      <c r="A74" s="36" t="s">
        <v>1580</v>
      </c>
      <c r="B74" s="138">
        <v>0</v>
      </c>
      <c r="C74" s="138">
        <v>0</v>
      </c>
      <c r="D74" s="138">
        <v>0</v>
      </c>
      <c r="E74" s="130">
        <v>0</v>
      </c>
      <c r="F74" s="115">
        <v>0</v>
      </c>
      <c r="G74" s="115">
        <v>0</v>
      </c>
      <c r="H74" s="115"/>
      <c r="I74" s="115">
        <v>0</v>
      </c>
      <c r="J74" s="41"/>
      <c r="K74" s="41"/>
      <c r="L74" s="123"/>
      <c r="M74" s="40"/>
      <c r="N74" s="44">
        <v>0</v>
      </c>
      <c r="O74" s="44"/>
      <c r="P74" s="44"/>
      <c r="Q74" s="44">
        <v>0</v>
      </c>
      <c r="R74" s="41"/>
      <c r="S74" s="41"/>
      <c r="T74" s="123"/>
      <c r="U74" s="40"/>
      <c r="V74" s="41">
        <v>0</v>
      </c>
      <c r="W74" s="44"/>
      <c r="X74" s="41"/>
      <c r="Y74" s="41">
        <v>0</v>
      </c>
      <c r="Z74" s="139">
        <v>0</v>
      </c>
      <c r="AA74" s="139">
        <v>0</v>
      </c>
      <c r="AB74" s="139">
        <v>0</v>
      </c>
      <c r="AC74" s="40">
        <v>0</v>
      </c>
      <c r="AD74" s="115">
        <v>0</v>
      </c>
      <c r="AE74" s="139">
        <v>0</v>
      </c>
      <c r="AF74" s="115"/>
      <c r="AG74" s="115">
        <v>0</v>
      </c>
      <c r="AH74" s="91"/>
      <c r="AI74" s="91"/>
      <c r="AJ74" s="91"/>
      <c r="AK74" s="100"/>
      <c r="AL74" s="94">
        <v>0</v>
      </c>
      <c r="AM74" s="91"/>
      <c r="AN74" s="94"/>
      <c r="AO74" s="94">
        <v>0</v>
      </c>
      <c r="AP74" s="109">
        <v>0</v>
      </c>
      <c r="AQ74" s="109">
        <v>0</v>
      </c>
      <c r="AR74" s="109">
        <v>0</v>
      </c>
      <c r="AS74" s="142">
        <v>0</v>
      </c>
      <c r="AT74" s="115">
        <v>0</v>
      </c>
      <c r="AU74" s="109">
        <v>0</v>
      </c>
      <c r="AV74" s="115"/>
      <c r="AW74" s="115">
        <v>0</v>
      </c>
    </row>
    <row r="75" spans="1:105" hidden="1" x14ac:dyDescent="0.25">
      <c r="A75" s="36" t="s">
        <v>786</v>
      </c>
      <c r="B75" s="138"/>
      <c r="C75" s="138"/>
      <c r="D75" s="138"/>
      <c r="E75" s="130"/>
      <c r="F75" s="115"/>
      <c r="G75" s="115"/>
      <c r="H75" s="115"/>
      <c r="I75" s="115">
        <v>0</v>
      </c>
      <c r="J75" s="41"/>
      <c r="K75" s="41"/>
      <c r="L75" s="123"/>
      <c r="M75" s="40"/>
      <c r="N75" s="44"/>
      <c r="O75" s="44"/>
      <c r="P75" s="44"/>
      <c r="Q75" s="44">
        <v>0</v>
      </c>
      <c r="R75" s="41"/>
      <c r="S75" s="41"/>
      <c r="T75" s="123"/>
      <c r="U75" s="40"/>
      <c r="V75" s="41"/>
      <c r="W75" s="44"/>
      <c r="X75" s="41"/>
      <c r="Y75" s="41">
        <v>0</v>
      </c>
      <c r="Z75" s="139"/>
      <c r="AA75" s="139"/>
      <c r="AB75" s="139"/>
      <c r="AC75" s="40"/>
      <c r="AD75" s="115"/>
      <c r="AE75" s="139"/>
      <c r="AF75" s="115"/>
      <c r="AG75" s="115">
        <v>0</v>
      </c>
      <c r="AH75" s="91"/>
      <c r="AI75" s="91"/>
      <c r="AJ75" s="91"/>
      <c r="AK75" s="100"/>
      <c r="AL75" s="94"/>
      <c r="AM75" s="91"/>
      <c r="AN75" s="94"/>
      <c r="AO75" s="94">
        <v>0</v>
      </c>
      <c r="AP75" s="109"/>
      <c r="AQ75" s="109"/>
      <c r="AR75" s="109"/>
      <c r="AS75" s="142"/>
      <c r="AT75" s="115"/>
      <c r="AU75" s="109"/>
      <c r="AV75" s="115"/>
      <c r="AW75" s="115">
        <v>0</v>
      </c>
    </row>
    <row r="76" spans="1:105" x14ac:dyDescent="0.25">
      <c r="A76" s="36" t="s">
        <v>429</v>
      </c>
      <c r="B76" s="138">
        <v>250278000</v>
      </c>
      <c r="C76" s="138">
        <v>237400000</v>
      </c>
      <c r="D76" s="138">
        <v>0</v>
      </c>
      <c r="E76" s="130">
        <v>0</v>
      </c>
      <c r="F76" s="115">
        <v>0</v>
      </c>
      <c r="G76" s="115">
        <v>0</v>
      </c>
      <c r="H76" s="115"/>
      <c r="I76" s="115">
        <v>-12878000</v>
      </c>
      <c r="J76" s="41"/>
      <c r="K76" s="41"/>
      <c r="L76" s="123"/>
      <c r="M76" s="40"/>
      <c r="N76" s="44">
        <v>0</v>
      </c>
      <c r="O76" s="44"/>
      <c r="P76" s="44"/>
      <c r="Q76" s="44">
        <v>0</v>
      </c>
      <c r="R76" s="41"/>
      <c r="S76" s="41"/>
      <c r="T76" s="123"/>
      <c r="U76" s="40"/>
      <c r="V76" s="41">
        <v>0</v>
      </c>
      <c r="W76" s="44"/>
      <c r="X76" s="41"/>
      <c r="Y76" s="41">
        <v>0</v>
      </c>
      <c r="Z76" s="139">
        <v>0</v>
      </c>
      <c r="AA76" s="139">
        <v>0</v>
      </c>
      <c r="AB76" s="139">
        <v>0</v>
      </c>
      <c r="AC76" s="40">
        <v>0</v>
      </c>
      <c r="AD76" s="115">
        <v>0</v>
      </c>
      <c r="AE76" s="139">
        <v>0</v>
      </c>
      <c r="AF76" s="115"/>
      <c r="AG76" s="115">
        <v>0</v>
      </c>
      <c r="AH76" s="91"/>
      <c r="AI76" s="91"/>
      <c r="AJ76" s="91"/>
      <c r="AK76" s="100"/>
      <c r="AL76" s="94">
        <v>0</v>
      </c>
      <c r="AM76" s="91"/>
      <c r="AN76" s="94"/>
      <c r="AO76" s="94">
        <v>0</v>
      </c>
      <c r="AP76" s="109">
        <v>250278000</v>
      </c>
      <c r="AQ76" s="109">
        <v>237400000</v>
      </c>
      <c r="AR76" s="109">
        <v>0</v>
      </c>
      <c r="AS76" s="142">
        <v>0</v>
      </c>
      <c r="AT76" s="115">
        <v>0</v>
      </c>
      <c r="AU76" s="109">
        <v>0</v>
      </c>
      <c r="AV76" s="115"/>
      <c r="AW76" s="115">
        <v>-12878000</v>
      </c>
    </row>
    <row r="77" spans="1:105" x14ac:dyDescent="0.25">
      <c r="A77" s="36" t="s">
        <v>677</v>
      </c>
      <c r="B77" s="138">
        <v>0</v>
      </c>
      <c r="C77" s="138">
        <v>44460</v>
      </c>
      <c r="D77" s="138">
        <v>0</v>
      </c>
      <c r="E77" s="130">
        <v>0</v>
      </c>
      <c r="F77" s="115">
        <v>0</v>
      </c>
      <c r="G77" s="115">
        <v>0</v>
      </c>
      <c r="H77" s="115"/>
      <c r="I77" s="115">
        <v>44460</v>
      </c>
      <c r="J77" s="41"/>
      <c r="K77" s="41"/>
      <c r="L77" s="123"/>
      <c r="M77" s="40"/>
      <c r="N77" s="44">
        <v>0</v>
      </c>
      <c r="O77" s="44"/>
      <c r="P77" s="44"/>
      <c r="Q77" s="44">
        <v>0</v>
      </c>
      <c r="R77" s="41"/>
      <c r="S77" s="41"/>
      <c r="T77" s="123"/>
      <c r="U77" s="40"/>
      <c r="V77" s="41">
        <v>0</v>
      </c>
      <c r="W77" s="44"/>
      <c r="X77" s="41"/>
      <c r="Y77" s="41">
        <v>0</v>
      </c>
      <c r="Z77" s="139">
        <v>0</v>
      </c>
      <c r="AA77" s="139">
        <v>0</v>
      </c>
      <c r="AB77" s="139">
        <v>0</v>
      </c>
      <c r="AC77" s="40">
        <v>0</v>
      </c>
      <c r="AD77" s="115">
        <v>0</v>
      </c>
      <c r="AE77" s="139">
        <v>0</v>
      </c>
      <c r="AF77" s="115"/>
      <c r="AG77" s="115">
        <v>0</v>
      </c>
      <c r="AH77" s="91"/>
      <c r="AI77" s="91"/>
      <c r="AJ77" s="91"/>
      <c r="AK77" s="100"/>
      <c r="AL77" s="94">
        <v>0</v>
      </c>
      <c r="AM77" s="91"/>
      <c r="AN77" s="94"/>
      <c r="AO77" s="94">
        <v>0</v>
      </c>
      <c r="AP77" s="109">
        <v>0</v>
      </c>
      <c r="AQ77" s="109">
        <v>44460</v>
      </c>
      <c r="AR77" s="109">
        <v>0</v>
      </c>
      <c r="AS77" s="142">
        <v>0</v>
      </c>
      <c r="AT77" s="115">
        <v>0</v>
      </c>
      <c r="AU77" s="109">
        <v>0</v>
      </c>
      <c r="AV77" s="115"/>
      <c r="AW77" s="115">
        <v>44460</v>
      </c>
    </row>
    <row r="78" spans="1:105" s="66" customFormat="1" x14ac:dyDescent="0.25">
      <c r="A78" s="124" t="s">
        <v>219</v>
      </c>
      <c r="B78" s="121">
        <v>2638243021</v>
      </c>
      <c r="C78" s="121">
        <v>2266976805</v>
      </c>
      <c r="D78" s="121">
        <v>4930214</v>
      </c>
      <c r="E78" s="121">
        <v>0</v>
      </c>
      <c r="F78" s="121">
        <v>4930214</v>
      </c>
      <c r="G78" s="121">
        <v>0</v>
      </c>
      <c r="H78" s="121"/>
      <c r="I78" s="121">
        <v>-371266216</v>
      </c>
      <c r="J78" s="137">
        <v>0</v>
      </c>
      <c r="K78" s="137">
        <v>0</v>
      </c>
      <c r="L78" s="137">
        <v>0</v>
      </c>
      <c r="M78" s="137">
        <v>0</v>
      </c>
      <c r="N78" s="137">
        <v>0</v>
      </c>
      <c r="O78" s="137">
        <v>0</v>
      </c>
      <c r="P78" s="137"/>
      <c r="Q78" s="137">
        <v>0</v>
      </c>
      <c r="R78" s="137">
        <v>0</v>
      </c>
      <c r="S78" s="137">
        <v>0</v>
      </c>
      <c r="T78" s="137">
        <v>0</v>
      </c>
      <c r="U78" s="137">
        <v>0</v>
      </c>
      <c r="V78" s="137">
        <v>0</v>
      </c>
      <c r="W78" s="137">
        <v>0</v>
      </c>
      <c r="X78" s="137"/>
      <c r="Y78" s="137">
        <v>0</v>
      </c>
      <c r="Z78" s="121">
        <v>0</v>
      </c>
      <c r="AA78" s="121">
        <v>0</v>
      </c>
      <c r="AB78" s="121">
        <v>0</v>
      </c>
      <c r="AC78" s="137">
        <v>0</v>
      </c>
      <c r="AD78" s="121">
        <v>0</v>
      </c>
      <c r="AE78" s="121">
        <v>0</v>
      </c>
      <c r="AF78" s="121"/>
      <c r="AG78" s="121">
        <v>0</v>
      </c>
      <c r="AH78" s="75">
        <v>0</v>
      </c>
      <c r="AI78" s="75">
        <v>0</v>
      </c>
      <c r="AJ78" s="75">
        <v>0</v>
      </c>
      <c r="AK78" s="75">
        <v>0</v>
      </c>
      <c r="AL78" s="75">
        <v>0</v>
      </c>
      <c r="AM78" s="75">
        <v>0</v>
      </c>
      <c r="AN78" s="75"/>
      <c r="AO78" s="75">
        <v>0</v>
      </c>
      <c r="AP78" s="121">
        <v>2638243021</v>
      </c>
      <c r="AQ78" s="121">
        <v>2266976805</v>
      </c>
      <c r="AR78" s="121">
        <v>4930214</v>
      </c>
      <c r="AS78" s="121">
        <v>0</v>
      </c>
      <c r="AT78" s="121">
        <v>4930214</v>
      </c>
      <c r="AU78" s="121">
        <v>0</v>
      </c>
      <c r="AV78" s="121"/>
      <c r="AW78" s="121">
        <v>-371266216</v>
      </c>
    </row>
    <row r="79" spans="1:105" s="66" customFormat="1" x14ac:dyDescent="0.25">
      <c r="A79" s="108" t="s">
        <v>451</v>
      </c>
      <c r="B79" s="121">
        <v>20108694078</v>
      </c>
      <c r="C79" s="121">
        <v>21858624660</v>
      </c>
      <c r="D79" s="121">
        <v>2664103767</v>
      </c>
      <c r="E79" s="120">
        <v>0</v>
      </c>
      <c r="F79" s="120">
        <v>2664103767</v>
      </c>
      <c r="G79" s="120">
        <v>0</v>
      </c>
      <c r="H79" s="120"/>
      <c r="I79" s="120">
        <v>1749930582</v>
      </c>
      <c r="J79" s="121">
        <v>0</v>
      </c>
      <c r="K79" s="121">
        <v>0</v>
      </c>
      <c r="L79" s="121">
        <v>0</v>
      </c>
      <c r="M79" s="120">
        <v>0</v>
      </c>
      <c r="N79" s="120">
        <v>0</v>
      </c>
      <c r="O79" s="120">
        <v>0</v>
      </c>
      <c r="P79" s="120"/>
      <c r="Q79" s="120">
        <v>0</v>
      </c>
      <c r="R79" s="121">
        <v>0</v>
      </c>
      <c r="S79" s="121">
        <v>0</v>
      </c>
      <c r="T79" s="121">
        <v>0</v>
      </c>
      <c r="U79" s="120">
        <v>0</v>
      </c>
      <c r="V79" s="121">
        <v>0</v>
      </c>
      <c r="W79" s="120">
        <v>0</v>
      </c>
      <c r="X79" s="121"/>
      <c r="Y79" s="121">
        <v>0</v>
      </c>
      <c r="Z79" s="121">
        <v>0</v>
      </c>
      <c r="AA79" s="121">
        <v>0</v>
      </c>
      <c r="AB79" s="121">
        <v>0</v>
      </c>
      <c r="AC79" s="120">
        <v>0</v>
      </c>
      <c r="AD79" s="120">
        <v>0</v>
      </c>
      <c r="AE79" s="121">
        <v>0</v>
      </c>
      <c r="AF79" s="120"/>
      <c r="AG79" s="120">
        <v>0</v>
      </c>
      <c r="AH79" s="75">
        <v>0</v>
      </c>
      <c r="AI79" s="75">
        <v>0</v>
      </c>
      <c r="AJ79" s="75">
        <v>0</v>
      </c>
      <c r="AK79" s="97">
        <v>0</v>
      </c>
      <c r="AL79" s="97">
        <v>0</v>
      </c>
      <c r="AM79" s="75">
        <v>0</v>
      </c>
      <c r="AN79" s="97"/>
      <c r="AO79" s="97">
        <v>0</v>
      </c>
      <c r="AP79" s="121">
        <v>20108694078</v>
      </c>
      <c r="AQ79" s="121">
        <v>21858624660</v>
      </c>
      <c r="AR79" s="121">
        <v>2664103767</v>
      </c>
      <c r="AS79" s="120">
        <v>0</v>
      </c>
      <c r="AT79" s="120">
        <v>2664103767</v>
      </c>
      <c r="AU79" s="121">
        <v>0</v>
      </c>
      <c r="AV79" s="120"/>
      <c r="AW79" s="120">
        <v>1749930582</v>
      </c>
    </row>
    <row r="80" spans="1:105" hidden="1" x14ac:dyDescent="0.25">
      <c r="A80" s="36" t="s">
        <v>343</v>
      </c>
      <c r="B80" s="138">
        <v>0</v>
      </c>
      <c r="C80" s="138">
        <v>0</v>
      </c>
      <c r="D80" s="138">
        <v>0</v>
      </c>
      <c r="E80" s="130">
        <v>0</v>
      </c>
      <c r="F80" s="116">
        <v>0</v>
      </c>
      <c r="G80" s="116">
        <v>0</v>
      </c>
      <c r="H80" s="116"/>
      <c r="I80" s="116"/>
      <c r="J80" s="111"/>
      <c r="K80" s="111"/>
      <c r="L80" s="122"/>
      <c r="M80" s="110"/>
      <c r="N80" s="114">
        <v>0</v>
      </c>
      <c r="O80" s="114"/>
      <c r="P80" s="114"/>
      <c r="Q80" s="114"/>
      <c r="R80" s="111"/>
      <c r="S80" s="114"/>
      <c r="T80" s="122"/>
      <c r="U80" s="110"/>
      <c r="V80" s="111">
        <v>0</v>
      </c>
      <c r="W80" s="114"/>
      <c r="X80" s="111"/>
      <c r="Y80" s="111"/>
      <c r="Z80" s="112"/>
      <c r="AA80" s="112"/>
      <c r="AB80" s="139">
        <v>0</v>
      </c>
      <c r="AC80" s="110">
        <v>0</v>
      </c>
      <c r="AD80" s="116">
        <v>0</v>
      </c>
      <c r="AE80" s="112"/>
      <c r="AF80" s="116"/>
      <c r="AG80" s="116"/>
      <c r="AH80" s="92"/>
      <c r="AI80" s="92"/>
      <c r="AJ80" s="91"/>
      <c r="AK80" s="99"/>
      <c r="AL80" s="95">
        <v>0</v>
      </c>
      <c r="AM80" s="92"/>
      <c r="AN80" s="95"/>
      <c r="AO80" s="86"/>
      <c r="AP80" s="112"/>
      <c r="AQ80" s="112"/>
      <c r="AR80" s="109"/>
      <c r="AS80" s="143"/>
      <c r="AT80" s="116">
        <v>0</v>
      </c>
      <c r="AU80" s="112"/>
      <c r="AV80" s="116"/>
      <c r="AW80" s="118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</row>
    <row r="81" spans="1:105" hidden="1" x14ac:dyDescent="0.25">
      <c r="A81" s="32" t="s">
        <v>430</v>
      </c>
      <c r="B81" s="138">
        <v>0</v>
      </c>
      <c r="C81" s="138">
        <v>0</v>
      </c>
      <c r="D81" s="138">
        <v>0</v>
      </c>
      <c r="E81" s="130">
        <v>0</v>
      </c>
      <c r="F81" s="116">
        <v>0</v>
      </c>
      <c r="G81" s="116">
        <v>0</v>
      </c>
      <c r="H81" s="116"/>
      <c r="I81" s="116"/>
      <c r="J81" s="111"/>
      <c r="K81" s="111"/>
      <c r="L81" s="122"/>
      <c r="M81" s="110"/>
      <c r="N81" s="114">
        <v>0</v>
      </c>
      <c r="O81" s="114"/>
      <c r="P81" s="114"/>
      <c r="Q81" s="114"/>
      <c r="R81" s="111"/>
      <c r="S81" s="114"/>
      <c r="T81" s="122"/>
      <c r="U81" s="110"/>
      <c r="V81" s="111">
        <v>0</v>
      </c>
      <c r="W81" s="114"/>
      <c r="X81" s="111"/>
      <c r="Y81" s="111"/>
      <c r="Z81" s="112"/>
      <c r="AA81" s="112"/>
      <c r="AB81" s="139"/>
      <c r="AC81" s="110">
        <v>0</v>
      </c>
      <c r="AD81" s="116">
        <v>0</v>
      </c>
      <c r="AE81" s="112"/>
      <c r="AF81" s="116"/>
      <c r="AG81" s="116"/>
      <c r="AH81" s="92"/>
      <c r="AI81" s="92"/>
      <c r="AJ81" s="91"/>
      <c r="AK81" s="99"/>
      <c r="AL81" s="95">
        <v>0</v>
      </c>
      <c r="AM81" s="92"/>
      <c r="AN81" s="95"/>
      <c r="AO81" s="86"/>
      <c r="AP81" s="112"/>
      <c r="AQ81" s="112"/>
      <c r="AR81" s="109"/>
      <c r="AS81" s="143"/>
      <c r="AT81" s="116">
        <v>0</v>
      </c>
      <c r="AU81" s="112"/>
      <c r="AV81" s="116"/>
      <c r="AW81" s="118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</row>
    <row r="82" spans="1:105" x14ac:dyDescent="0.25">
      <c r="A82" s="32" t="s">
        <v>344</v>
      </c>
      <c r="B82" s="138">
        <v>0</v>
      </c>
      <c r="C82" s="138">
        <v>0</v>
      </c>
      <c r="D82" s="138">
        <v>0</v>
      </c>
      <c r="E82" s="130">
        <v>0</v>
      </c>
      <c r="F82" s="116">
        <v>0</v>
      </c>
      <c r="G82" s="116">
        <v>0</v>
      </c>
      <c r="H82" s="116"/>
      <c r="I82" s="115">
        <v>0</v>
      </c>
      <c r="J82" s="111"/>
      <c r="K82" s="111"/>
      <c r="L82" s="122"/>
      <c r="M82" s="110"/>
      <c r="N82" s="114">
        <v>0</v>
      </c>
      <c r="O82" s="114"/>
      <c r="P82" s="114"/>
      <c r="Q82" s="44">
        <v>0</v>
      </c>
      <c r="R82" s="111"/>
      <c r="S82" s="114"/>
      <c r="T82" s="122"/>
      <c r="U82" s="110"/>
      <c r="V82" s="111">
        <v>0</v>
      </c>
      <c r="W82" s="114"/>
      <c r="X82" s="111"/>
      <c r="Y82" s="41">
        <v>0</v>
      </c>
      <c r="Z82" s="139">
        <v>0</v>
      </c>
      <c r="AA82" s="139">
        <v>0</v>
      </c>
      <c r="AB82" s="139">
        <v>0</v>
      </c>
      <c r="AC82" s="110">
        <v>0</v>
      </c>
      <c r="AD82" s="116">
        <v>0</v>
      </c>
      <c r="AE82" s="139">
        <v>0</v>
      </c>
      <c r="AF82" s="116"/>
      <c r="AG82" s="115">
        <v>0</v>
      </c>
      <c r="AH82" s="91"/>
      <c r="AI82" s="91"/>
      <c r="AJ82" s="91"/>
      <c r="AK82" s="101"/>
      <c r="AL82" s="95">
        <v>0</v>
      </c>
      <c r="AM82" s="91"/>
      <c r="AN82" s="95"/>
      <c r="AO82" s="94">
        <v>0</v>
      </c>
      <c r="AP82" s="109">
        <v>0</v>
      </c>
      <c r="AQ82" s="109">
        <v>0</v>
      </c>
      <c r="AR82" s="109">
        <v>0</v>
      </c>
      <c r="AS82" s="142">
        <v>0</v>
      </c>
      <c r="AT82" s="116">
        <v>0</v>
      </c>
      <c r="AU82" s="109">
        <v>0</v>
      </c>
      <c r="AV82" s="116"/>
      <c r="AW82" s="115">
        <v>0</v>
      </c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</row>
    <row r="83" spans="1:105" x14ac:dyDescent="0.25">
      <c r="A83" s="32" t="s">
        <v>345</v>
      </c>
      <c r="B83" s="138">
        <v>0</v>
      </c>
      <c r="C83" s="138">
        <v>0</v>
      </c>
      <c r="D83" s="138">
        <v>0</v>
      </c>
      <c r="E83" s="130">
        <v>0</v>
      </c>
      <c r="F83" s="116">
        <v>0</v>
      </c>
      <c r="G83" s="116">
        <v>0</v>
      </c>
      <c r="H83" s="116"/>
      <c r="I83" s="115">
        <v>0</v>
      </c>
      <c r="J83" s="111"/>
      <c r="K83" s="111"/>
      <c r="L83" s="122"/>
      <c r="M83" s="110"/>
      <c r="N83" s="114">
        <v>0</v>
      </c>
      <c r="O83" s="114"/>
      <c r="P83" s="114"/>
      <c r="Q83" s="44">
        <v>0</v>
      </c>
      <c r="R83" s="111"/>
      <c r="S83" s="114"/>
      <c r="T83" s="122"/>
      <c r="U83" s="110"/>
      <c r="V83" s="111">
        <v>0</v>
      </c>
      <c r="W83" s="114"/>
      <c r="X83" s="111"/>
      <c r="Y83" s="41">
        <v>0</v>
      </c>
      <c r="Z83" s="139">
        <v>0</v>
      </c>
      <c r="AA83" s="139">
        <v>0</v>
      </c>
      <c r="AB83" s="139">
        <v>0</v>
      </c>
      <c r="AC83" s="110">
        <v>0</v>
      </c>
      <c r="AD83" s="116">
        <v>0</v>
      </c>
      <c r="AE83" s="139">
        <v>0</v>
      </c>
      <c r="AF83" s="116"/>
      <c r="AG83" s="115">
        <v>0</v>
      </c>
      <c r="AH83" s="91"/>
      <c r="AI83" s="91"/>
      <c r="AJ83" s="91"/>
      <c r="AK83" s="101"/>
      <c r="AL83" s="95">
        <v>0</v>
      </c>
      <c r="AM83" s="91"/>
      <c r="AN83" s="95"/>
      <c r="AO83" s="94">
        <v>0</v>
      </c>
      <c r="AP83" s="109">
        <v>0</v>
      </c>
      <c r="AQ83" s="109">
        <v>0</v>
      </c>
      <c r="AR83" s="109">
        <v>0</v>
      </c>
      <c r="AS83" s="142">
        <v>0</v>
      </c>
      <c r="AT83" s="116">
        <v>0</v>
      </c>
      <c r="AU83" s="109">
        <v>0</v>
      </c>
      <c r="AV83" s="116"/>
      <c r="AW83" s="115">
        <v>0</v>
      </c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</row>
    <row r="84" spans="1:105" hidden="1" x14ac:dyDescent="0.25">
      <c r="A84" s="32" t="s">
        <v>346</v>
      </c>
      <c r="B84" s="138">
        <v>0</v>
      </c>
      <c r="C84" s="138">
        <v>0</v>
      </c>
      <c r="D84" s="138">
        <v>0</v>
      </c>
      <c r="E84" s="130">
        <v>0</v>
      </c>
      <c r="F84" s="116">
        <v>0</v>
      </c>
      <c r="G84" s="116">
        <v>0</v>
      </c>
      <c r="H84" s="116"/>
      <c r="I84" s="115">
        <v>0</v>
      </c>
      <c r="J84" s="111"/>
      <c r="K84" s="111"/>
      <c r="L84" s="122"/>
      <c r="M84" s="110"/>
      <c r="N84" s="114">
        <v>0</v>
      </c>
      <c r="O84" s="114"/>
      <c r="P84" s="114"/>
      <c r="Q84" s="44">
        <v>0</v>
      </c>
      <c r="R84" s="111"/>
      <c r="S84" s="114"/>
      <c r="T84" s="122"/>
      <c r="U84" s="110"/>
      <c r="V84" s="111">
        <v>0</v>
      </c>
      <c r="W84" s="114"/>
      <c r="X84" s="111"/>
      <c r="Y84" s="41">
        <v>0</v>
      </c>
      <c r="Z84" s="139">
        <v>0</v>
      </c>
      <c r="AA84" s="139">
        <v>0</v>
      </c>
      <c r="AB84" s="139">
        <v>0</v>
      </c>
      <c r="AC84" s="110">
        <v>0</v>
      </c>
      <c r="AD84" s="116">
        <v>0</v>
      </c>
      <c r="AE84" s="139">
        <v>0</v>
      </c>
      <c r="AF84" s="116"/>
      <c r="AG84" s="115">
        <v>0</v>
      </c>
      <c r="AH84" s="91"/>
      <c r="AI84" s="91"/>
      <c r="AJ84" s="91"/>
      <c r="AK84" s="101"/>
      <c r="AL84" s="95">
        <v>0</v>
      </c>
      <c r="AM84" s="91"/>
      <c r="AN84" s="95"/>
      <c r="AO84" s="94">
        <v>0</v>
      </c>
      <c r="AP84" s="109">
        <v>0</v>
      </c>
      <c r="AQ84" s="109">
        <v>0</v>
      </c>
      <c r="AR84" s="109">
        <v>0</v>
      </c>
      <c r="AS84" s="142">
        <v>0</v>
      </c>
      <c r="AT84" s="116">
        <v>0</v>
      </c>
      <c r="AU84" s="109">
        <v>0</v>
      </c>
      <c r="AV84" s="116"/>
      <c r="AW84" s="115">
        <v>0</v>
      </c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</row>
    <row r="85" spans="1:105" x14ac:dyDescent="0.25">
      <c r="A85" s="32" t="s">
        <v>347</v>
      </c>
      <c r="B85" s="138">
        <v>4117832424</v>
      </c>
      <c r="C85" s="138">
        <v>0</v>
      </c>
      <c r="D85" s="138">
        <v>0</v>
      </c>
      <c r="E85" s="130">
        <v>0</v>
      </c>
      <c r="F85" s="116">
        <v>0</v>
      </c>
      <c r="G85" s="116">
        <v>0</v>
      </c>
      <c r="H85" s="116"/>
      <c r="I85" s="115">
        <v>-4117832424</v>
      </c>
      <c r="J85" s="111"/>
      <c r="K85" s="111"/>
      <c r="L85" s="122"/>
      <c r="M85" s="110"/>
      <c r="N85" s="114">
        <v>0</v>
      </c>
      <c r="O85" s="114"/>
      <c r="P85" s="114"/>
      <c r="Q85" s="44">
        <v>0</v>
      </c>
      <c r="R85" s="111"/>
      <c r="S85" s="114"/>
      <c r="T85" s="122"/>
      <c r="U85" s="110"/>
      <c r="V85" s="111">
        <v>0</v>
      </c>
      <c r="W85" s="114"/>
      <c r="X85" s="111"/>
      <c r="Y85" s="41">
        <v>0</v>
      </c>
      <c r="Z85" s="139">
        <v>0</v>
      </c>
      <c r="AA85" s="139">
        <v>0</v>
      </c>
      <c r="AB85" s="139">
        <v>0</v>
      </c>
      <c r="AC85" s="110">
        <v>0</v>
      </c>
      <c r="AD85" s="116">
        <v>0</v>
      </c>
      <c r="AE85" s="139">
        <v>0</v>
      </c>
      <c r="AF85" s="116"/>
      <c r="AG85" s="115">
        <v>0</v>
      </c>
      <c r="AH85" s="91"/>
      <c r="AI85" s="91"/>
      <c r="AJ85" s="91"/>
      <c r="AK85" s="100"/>
      <c r="AL85" s="95">
        <v>0</v>
      </c>
      <c r="AM85" s="91"/>
      <c r="AN85" s="95"/>
      <c r="AO85" s="94">
        <v>0</v>
      </c>
      <c r="AP85" s="109">
        <v>4117832424</v>
      </c>
      <c r="AQ85" s="109">
        <v>0</v>
      </c>
      <c r="AR85" s="109">
        <v>0</v>
      </c>
      <c r="AS85" s="142">
        <v>0</v>
      </c>
      <c r="AT85" s="116">
        <v>0</v>
      </c>
      <c r="AU85" s="109">
        <v>0</v>
      </c>
      <c r="AV85" s="116"/>
      <c r="AW85" s="115">
        <v>-4117832424</v>
      </c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</row>
    <row r="86" spans="1:105" hidden="1" x14ac:dyDescent="0.25">
      <c r="A86" s="32" t="s">
        <v>348</v>
      </c>
      <c r="B86" s="138">
        <v>0</v>
      </c>
      <c r="C86" s="138">
        <v>0</v>
      </c>
      <c r="D86" s="138">
        <v>0</v>
      </c>
      <c r="E86" s="130">
        <v>0</v>
      </c>
      <c r="F86" s="116">
        <v>0</v>
      </c>
      <c r="G86" s="116">
        <v>0</v>
      </c>
      <c r="H86" s="116"/>
      <c r="I86" s="115">
        <v>0</v>
      </c>
      <c r="J86" s="111"/>
      <c r="K86" s="111"/>
      <c r="L86" s="122"/>
      <c r="M86" s="110"/>
      <c r="N86" s="114">
        <v>0</v>
      </c>
      <c r="O86" s="114"/>
      <c r="P86" s="114"/>
      <c r="Q86" s="44">
        <v>0</v>
      </c>
      <c r="R86" s="111"/>
      <c r="S86" s="114"/>
      <c r="T86" s="122"/>
      <c r="U86" s="110"/>
      <c r="V86" s="111">
        <v>0</v>
      </c>
      <c r="W86" s="114"/>
      <c r="X86" s="111"/>
      <c r="Y86" s="41">
        <v>0</v>
      </c>
      <c r="Z86" s="139">
        <v>0</v>
      </c>
      <c r="AA86" s="139">
        <v>0</v>
      </c>
      <c r="AB86" s="139">
        <v>0</v>
      </c>
      <c r="AC86" s="110">
        <v>0</v>
      </c>
      <c r="AD86" s="116">
        <v>0</v>
      </c>
      <c r="AE86" s="139">
        <v>0</v>
      </c>
      <c r="AF86" s="116"/>
      <c r="AG86" s="115">
        <v>0</v>
      </c>
      <c r="AH86" s="91"/>
      <c r="AI86" s="91"/>
      <c r="AJ86" s="91"/>
      <c r="AK86" s="100"/>
      <c r="AL86" s="95">
        <v>0</v>
      </c>
      <c r="AM86" s="91"/>
      <c r="AN86" s="95"/>
      <c r="AO86" s="94">
        <v>0</v>
      </c>
      <c r="AP86" s="109">
        <v>0</v>
      </c>
      <c r="AQ86" s="109">
        <v>0</v>
      </c>
      <c r="AR86" s="109">
        <v>0</v>
      </c>
      <c r="AS86" s="142">
        <v>0</v>
      </c>
      <c r="AT86" s="116">
        <v>0</v>
      </c>
      <c r="AU86" s="109">
        <v>0</v>
      </c>
      <c r="AV86" s="116"/>
      <c r="AW86" s="115">
        <v>0</v>
      </c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</row>
    <row r="87" spans="1:105" hidden="1" x14ac:dyDescent="0.25">
      <c r="A87" s="36" t="s">
        <v>349</v>
      </c>
      <c r="B87" s="138">
        <v>0</v>
      </c>
      <c r="C87" s="138">
        <v>0</v>
      </c>
      <c r="D87" s="138">
        <v>0</v>
      </c>
      <c r="E87" s="130">
        <v>0</v>
      </c>
      <c r="F87" s="116">
        <v>0</v>
      </c>
      <c r="G87" s="116">
        <v>0</v>
      </c>
      <c r="H87" s="116"/>
      <c r="I87" s="115">
        <v>0</v>
      </c>
      <c r="J87" s="111"/>
      <c r="K87" s="111"/>
      <c r="L87" s="122"/>
      <c r="M87" s="110"/>
      <c r="N87" s="114">
        <v>0</v>
      </c>
      <c r="O87" s="114"/>
      <c r="P87" s="114"/>
      <c r="Q87" s="44">
        <v>0</v>
      </c>
      <c r="R87" s="111"/>
      <c r="S87" s="114"/>
      <c r="T87" s="122"/>
      <c r="U87" s="110"/>
      <c r="V87" s="111">
        <v>0</v>
      </c>
      <c r="W87" s="114"/>
      <c r="X87" s="111"/>
      <c r="Y87" s="41">
        <v>0</v>
      </c>
      <c r="Z87" s="139">
        <v>0</v>
      </c>
      <c r="AA87" s="139">
        <v>0</v>
      </c>
      <c r="AB87" s="139">
        <v>0</v>
      </c>
      <c r="AC87" s="110">
        <v>0</v>
      </c>
      <c r="AD87" s="116">
        <v>0</v>
      </c>
      <c r="AE87" s="139">
        <v>0</v>
      </c>
      <c r="AF87" s="116"/>
      <c r="AG87" s="115">
        <v>0</v>
      </c>
      <c r="AH87" s="91"/>
      <c r="AI87" s="91"/>
      <c r="AJ87" s="91"/>
      <c r="AK87" s="100"/>
      <c r="AL87" s="95">
        <v>0</v>
      </c>
      <c r="AM87" s="91"/>
      <c r="AN87" s="95"/>
      <c r="AO87" s="94">
        <v>0</v>
      </c>
      <c r="AP87" s="109">
        <v>0</v>
      </c>
      <c r="AQ87" s="109">
        <v>0</v>
      </c>
      <c r="AR87" s="109">
        <v>0</v>
      </c>
      <c r="AS87" s="142">
        <v>0</v>
      </c>
      <c r="AT87" s="116">
        <v>0</v>
      </c>
      <c r="AU87" s="109">
        <v>0</v>
      </c>
      <c r="AV87" s="116"/>
      <c r="AW87" s="115">
        <v>0</v>
      </c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</row>
    <row r="88" spans="1:105" x14ac:dyDescent="0.25">
      <c r="A88" s="36" t="s">
        <v>350</v>
      </c>
      <c r="B88" s="138">
        <v>2420663087</v>
      </c>
      <c r="C88" s="138">
        <v>4149484405</v>
      </c>
      <c r="D88" s="138">
        <v>647131896</v>
      </c>
      <c r="E88" s="130">
        <v>0</v>
      </c>
      <c r="F88" s="116">
        <v>647131896</v>
      </c>
      <c r="G88" s="116">
        <v>0</v>
      </c>
      <c r="H88" s="116"/>
      <c r="I88" s="115">
        <v>1728821318</v>
      </c>
      <c r="J88" s="111"/>
      <c r="K88" s="111"/>
      <c r="L88" s="122"/>
      <c r="M88" s="110"/>
      <c r="N88" s="114">
        <v>0</v>
      </c>
      <c r="O88" s="114"/>
      <c r="P88" s="114"/>
      <c r="Q88" s="44">
        <v>0</v>
      </c>
      <c r="R88" s="111"/>
      <c r="S88" s="114"/>
      <c r="T88" s="122"/>
      <c r="U88" s="110"/>
      <c r="V88" s="111">
        <v>0</v>
      </c>
      <c r="W88" s="114"/>
      <c r="X88" s="111"/>
      <c r="Y88" s="41">
        <v>0</v>
      </c>
      <c r="Z88" s="139">
        <v>0</v>
      </c>
      <c r="AA88" s="139">
        <v>0</v>
      </c>
      <c r="AB88" s="139">
        <v>0</v>
      </c>
      <c r="AC88" s="110">
        <v>0</v>
      </c>
      <c r="AD88" s="116">
        <v>0</v>
      </c>
      <c r="AE88" s="139">
        <v>0</v>
      </c>
      <c r="AF88" s="116"/>
      <c r="AG88" s="115">
        <v>0</v>
      </c>
      <c r="AH88" s="91"/>
      <c r="AI88" s="91"/>
      <c r="AJ88" s="91"/>
      <c r="AK88" s="100"/>
      <c r="AL88" s="95">
        <v>0</v>
      </c>
      <c r="AM88" s="91"/>
      <c r="AN88" s="95"/>
      <c r="AO88" s="94">
        <v>0</v>
      </c>
      <c r="AP88" s="109">
        <v>2420663087</v>
      </c>
      <c r="AQ88" s="109">
        <v>4149484405</v>
      </c>
      <c r="AR88" s="109">
        <v>647131896</v>
      </c>
      <c r="AS88" s="142">
        <v>0</v>
      </c>
      <c r="AT88" s="116">
        <v>647131896</v>
      </c>
      <c r="AU88" s="109">
        <v>0</v>
      </c>
      <c r="AV88" s="116"/>
      <c r="AW88" s="115">
        <v>1728821318</v>
      </c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</row>
    <row r="89" spans="1:105" x14ac:dyDescent="0.25">
      <c r="A89" s="36" t="s">
        <v>351</v>
      </c>
      <c r="B89" s="138">
        <v>1492278952</v>
      </c>
      <c r="C89" s="138">
        <v>5492970308</v>
      </c>
      <c r="D89" s="138">
        <v>182416398</v>
      </c>
      <c r="E89" s="130">
        <v>0</v>
      </c>
      <c r="F89" s="116">
        <v>182416398</v>
      </c>
      <c r="G89" s="116">
        <v>0</v>
      </c>
      <c r="H89" s="116"/>
      <c r="I89" s="115">
        <v>4000691356</v>
      </c>
      <c r="J89" s="111"/>
      <c r="K89" s="111"/>
      <c r="L89" s="122"/>
      <c r="M89" s="110"/>
      <c r="N89" s="114">
        <v>0</v>
      </c>
      <c r="O89" s="114"/>
      <c r="P89" s="114"/>
      <c r="Q89" s="44">
        <v>0</v>
      </c>
      <c r="R89" s="111"/>
      <c r="S89" s="114"/>
      <c r="T89" s="122"/>
      <c r="U89" s="110"/>
      <c r="V89" s="111">
        <v>0</v>
      </c>
      <c r="W89" s="114"/>
      <c r="X89" s="111"/>
      <c r="Y89" s="41">
        <v>0</v>
      </c>
      <c r="Z89" s="139">
        <v>0</v>
      </c>
      <c r="AA89" s="139">
        <v>0</v>
      </c>
      <c r="AB89" s="139">
        <v>0</v>
      </c>
      <c r="AC89" s="110">
        <v>0</v>
      </c>
      <c r="AD89" s="116">
        <v>0</v>
      </c>
      <c r="AE89" s="139">
        <v>0</v>
      </c>
      <c r="AF89" s="116"/>
      <c r="AG89" s="115">
        <v>0</v>
      </c>
      <c r="AH89" s="91"/>
      <c r="AI89" s="91"/>
      <c r="AJ89" s="91"/>
      <c r="AK89" s="100"/>
      <c r="AL89" s="95">
        <v>0</v>
      </c>
      <c r="AM89" s="91"/>
      <c r="AN89" s="95"/>
      <c r="AO89" s="94">
        <v>0</v>
      </c>
      <c r="AP89" s="109">
        <v>1492278952</v>
      </c>
      <c r="AQ89" s="109">
        <v>5492970308</v>
      </c>
      <c r="AR89" s="109">
        <v>182416398</v>
      </c>
      <c r="AS89" s="142">
        <v>0</v>
      </c>
      <c r="AT89" s="116">
        <v>182416398</v>
      </c>
      <c r="AU89" s="109">
        <v>0</v>
      </c>
      <c r="AV89" s="116"/>
      <c r="AW89" s="115">
        <v>4000691356</v>
      </c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</row>
    <row r="90" spans="1:105" x14ac:dyDescent="0.25">
      <c r="A90" s="32" t="s">
        <v>607</v>
      </c>
      <c r="B90" s="138">
        <v>0</v>
      </c>
      <c r="C90" s="138">
        <v>0</v>
      </c>
      <c r="D90" s="138">
        <v>0</v>
      </c>
      <c r="E90" s="130">
        <v>0</v>
      </c>
      <c r="F90" s="116">
        <v>0</v>
      </c>
      <c r="G90" s="116">
        <v>0</v>
      </c>
      <c r="H90" s="116"/>
      <c r="I90" s="115">
        <v>0</v>
      </c>
      <c r="J90" s="111"/>
      <c r="K90" s="111"/>
      <c r="L90" s="122"/>
      <c r="M90" s="110"/>
      <c r="N90" s="114">
        <v>0</v>
      </c>
      <c r="O90" s="114"/>
      <c r="P90" s="114"/>
      <c r="Q90" s="44">
        <v>0</v>
      </c>
      <c r="R90" s="111"/>
      <c r="S90" s="114"/>
      <c r="T90" s="122"/>
      <c r="U90" s="110"/>
      <c r="V90" s="111">
        <v>0</v>
      </c>
      <c r="W90" s="114"/>
      <c r="X90" s="111"/>
      <c r="Y90" s="41">
        <v>0</v>
      </c>
      <c r="Z90" s="139">
        <v>0</v>
      </c>
      <c r="AA90" s="139">
        <v>0</v>
      </c>
      <c r="AB90" s="139">
        <v>0</v>
      </c>
      <c r="AC90" s="110">
        <v>0</v>
      </c>
      <c r="AD90" s="116">
        <v>0</v>
      </c>
      <c r="AE90" s="139">
        <v>0</v>
      </c>
      <c r="AF90" s="116"/>
      <c r="AG90" s="115">
        <v>0</v>
      </c>
      <c r="AH90" s="91"/>
      <c r="AI90" s="91"/>
      <c r="AJ90" s="91"/>
      <c r="AK90" s="100"/>
      <c r="AL90" s="95">
        <v>0</v>
      </c>
      <c r="AM90" s="91"/>
      <c r="AN90" s="95"/>
      <c r="AO90" s="94">
        <v>0</v>
      </c>
      <c r="AP90" s="109">
        <v>0</v>
      </c>
      <c r="AQ90" s="109">
        <v>0</v>
      </c>
      <c r="AR90" s="109">
        <v>0</v>
      </c>
      <c r="AS90" s="142">
        <v>0</v>
      </c>
      <c r="AT90" s="116">
        <v>0</v>
      </c>
      <c r="AU90" s="109">
        <v>0</v>
      </c>
      <c r="AV90" s="116"/>
      <c r="AW90" s="115">
        <v>0</v>
      </c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</row>
    <row r="91" spans="1:105" x14ac:dyDescent="0.25">
      <c r="A91" s="32" t="s">
        <v>545</v>
      </c>
      <c r="B91" s="138">
        <v>2634887225</v>
      </c>
      <c r="C91" s="138">
        <v>2919517983</v>
      </c>
      <c r="D91" s="138">
        <v>2738670407</v>
      </c>
      <c r="E91" s="130">
        <v>0</v>
      </c>
      <c r="F91" s="116">
        <v>2738670407</v>
      </c>
      <c r="G91" s="116">
        <v>0</v>
      </c>
      <c r="H91" s="116"/>
      <c r="I91" s="115">
        <v>284630758</v>
      </c>
      <c r="J91" s="123">
        <v>-1982650475</v>
      </c>
      <c r="K91" s="123">
        <v>-2260891833</v>
      </c>
      <c r="L91" s="123">
        <v>-2084408447</v>
      </c>
      <c r="M91" s="40">
        <v>0</v>
      </c>
      <c r="N91" s="114">
        <v>-2084408447</v>
      </c>
      <c r="O91" s="114">
        <v>0</v>
      </c>
      <c r="P91" s="114"/>
      <c r="Q91" s="44">
        <v>-278241358</v>
      </c>
      <c r="R91" s="41">
        <v>-652236750</v>
      </c>
      <c r="S91" s="114">
        <v>-658626150</v>
      </c>
      <c r="T91" s="123">
        <v>-654261960</v>
      </c>
      <c r="U91" s="40">
        <v>0</v>
      </c>
      <c r="V91" s="111">
        <v>-654261960</v>
      </c>
      <c r="W91" s="114">
        <v>0</v>
      </c>
      <c r="X91" s="111"/>
      <c r="Y91" s="44">
        <v>-6389400</v>
      </c>
      <c r="Z91" s="139">
        <v>-2634887225</v>
      </c>
      <c r="AA91" s="139">
        <v>-2919517983</v>
      </c>
      <c r="AB91" s="139">
        <v>-2738670407</v>
      </c>
      <c r="AC91" s="40">
        <v>0</v>
      </c>
      <c r="AD91" s="116">
        <v>-2738670407</v>
      </c>
      <c r="AE91" s="139">
        <v>0</v>
      </c>
      <c r="AF91" s="116"/>
      <c r="AG91" s="115">
        <v>-284630758</v>
      </c>
      <c r="AH91" s="91"/>
      <c r="AI91" s="91"/>
      <c r="AJ91" s="91"/>
      <c r="AK91" s="100"/>
      <c r="AL91" s="95">
        <v>0</v>
      </c>
      <c r="AM91" s="91"/>
      <c r="AN91" s="95"/>
      <c r="AO91" s="94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</row>
    <row r="92" spans="1:105" x14ac:dyDescent="0.25">
      <c r="A92" s="33" t="s">
        <v>546</v>
      </c>
      <c r="B92" s="138">
        <v>3794193713</v>
      </c>
      <c r="C92" s="138">
        <v>4694562356</v>
      </c>
      <c r="D92" s="138">
        <v>3894219175</v>
      </c>
      <c r="E92" s="130">
        <v>0</v>
      </c>
      <c r="F92" s="116">
        <v>3894219175</v>
      </c>
      <c r="G92" s="116">
        <v>0</v>
      </c>
      <c r="H92" s="116"/>
      <c r="I92" s="115">
        <v>900368643</v>
      </c>
      <c r="J92" s="123">
        <v>-2267180385</v>
      </c>
      <c r="K92" s="123">
        <v>-2663274352</v>
      </c>
      <c r="L92" s="123">
        <v>-2335411972</v>
      </c>
      <c r="M92" s="40">
        <v>0</v>
      </c>
      <c r="N92" s="114">
        <v>-2335411972</v>
      </c>
      <c r="O92" s="114">
        <v>0</v>
      </c>
      <c r="P92" s="114"/>
      <c r="Q92" s="44">
        <v>-396093967</v>
      </c>
      <c r="R92" s="41">
        <v>-1527013328</v>
      </c>
      <c r="S92" s="123">
        <v>-2031288004</v>
      </c>
      <c r="T92" s="123">
        <v>-1558807203</v>
      </c>
      <c r="U92" s="40">
        <v>0</v>
      </c>
      <c r="V92" s="111">
        <v>-1558807203</v>
      </c>
      <c r="W92" s="114">
        <v>0</v>
      </c>
      <c r="X92" s="111"/>
      <c r="Y92" s="44">
        <v>-504274676</v>
      </c>
      <c r="Z92" s="139">
        <v>-3794193713</v>
      </c>
      <c r="AA92" s="139">
        <v>-4694562356</v>
      </c>
      <c r="AB92" s="139">
        <v>-3894219175</v>
      </c>
      <c r="AC92" s="40">
        <v>0</v>
      </c>
      <c r="AD92" s="116">
        <v>-3894219175</v>
      </c>
      <c r="AE92" s="139">
        <v>0</v>
      </c>
      <c r="AF92" s="116"/>
      <c r="AG92" s="115">
        <v>-900368643</v>
      </c>
      <c r="AH92" s="91"/>
      <c r="AI92" s="91"/>
      <c r="AJ92" s="91"/>
      <c r="AK92" s="100"/>
      <c r="AL92" s="95">
        <v>0</v>
      </c>
      <c r="AM92" s="91"/>
      <c r="AN92" s="95"/>
      <c r="AO92" s="94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</row>
    <row r="93" spans="1:105" x14ac:dyDescent="0.25">
      <c r="A93" s="32" t="s">
        <v>547</v>
      </c>
      <c r="B93" s="138">
        <v>0</v>
      </c>
      <c r="C93" s="138">
        <v>0</v>
      </c>
      <c r="D93" s="138">
        <v>0</v>
      </c>
      <c r="E93" s="130">
        <v>0</v>
      </c>
      <c r="F93" s="116">
        <v>0</v>
      </c>
      <c r="G93" s="116">
        <v>0</v>
      </c>
      <c r="H93" s="116"/>
      <c r="I93" s="115">
        <v>0</v>
      </c>
      <c r="J93" s="123">
        <v>0</v>
      </c>
      <c r="K93" s="123">
        <v>0</v>
      </c>
      <c r="L93" s="123">
        <v>0</v>
      </c>
      <c r="M93" s="40">
        <v>0</v>
      </c>
      <c r="N93" s="114">
        <v>0</v>
      </c>
      <c r="O93" s="114">
        <v>0</v>
      </c>
      <c r="P93" s="114"/>
      <c r="Q93" s="44">
        <v>0</v>
      </c>
      <c r="R93" s="41">
        <v>0</v>
      </c>
      <c r="S93" s="123">
        <v>0</v>
      </c>
      <c r="T93" s="123">
        <v>0</v>
      </c>
      <c r="U93" s="40">
        <v>0</v>
      </c>
      <c r="V93" s="111">
        <v>0</v>
      </c>
      <c r="W93" s="114">
        <v>0</v>
      </c>
      <c r="X93" s="111"/>
      <c r="Y93" s="44">
        <v>0</v>
      </c>
      <c r="Z93" s="139">
        <v>0</v>
      </c>
      <c r="AA93" s="139">
        <v>0</v>
      </c>
      <c r="AB93" s="139">
        <v>0</v>
      </c>
      <c r="AC93" s="40">
        <v>0</v>
      </c>
      <c r="AD93" s="116">
        <v>0</v>
      </c>
      <c r="AE93" s="139">
        <v>0</v>
      </c>
      <c r="AF93" s="116"/>
      <c r="AG93" s="115">
        <v>0</v>
      </c>
      <c r="AH93" s="91"/>
      <c r="AI93" s="91"/>
      <c r="AJ93" s="91"/>
      <c r="AK93" s="100"/>
      <c r="AL93" s="95">
        <v>0</v>
      </c>
      <c r="AM93" s="91"/>
      <c r="AN93" s="95"/>
      <c r="AO93" s="94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</row>
    <row r="94" spans="1:105" x14ac:dyDescent="0.25">
      <c r="A94" s="32" t="s">
        <v>548</v>
      </c>
      <c r="B94" s="138">
        <v>164851960</v>
      </c>
      <c r="C94" s="138">
        <v>525306421</v>
      </c>
      <c r="D94" s="138">
        <v>305249390</v>
      </c>
      <c r="E94" s="130">
        <v>0</v>
      </c>
      <c r="F94" s="116">
        <v>305249390</v>
      </c>
      <c r="G94" s="116">
        <v>0</v>
      </c>
      <c r="H94" s="116"/>
      <c r="I94" s="115">
        <v>360454461</v>
      </c>
      <c r="J94" s="123">
        <v>-92116960</v>
      </c>
      <c r="K94" s="123">
        <v>-262127500</v>
      </c>
      <c r="L94" s="123">
        <v>-152844390</v>
      </c>
      <c r="M94" s="40">
        <v>0</v>
      </c>
      <c r="N94" s="114">
        <v>-152844390</v>
      </c>
      <c r="O94" s="114">
        <v>0</v>
      </c>
      <c r="P94" s="114"/>
      <c r="Q94" s="44">
        <v>-170010540</v>
      </c>
      <c r="R94" s="41">
        <v>-72735000</v>
      </c>
      <c r="S94" s="123">
        <v>-263178921</v>
      </c>
      <c r="T94" s="123">
        <v>-152405000</v>
      </c>
      <c r="U94" s="40">
        <v>0</v>
      </c>
      <c r="V94" s="111">
        <v>-152405000</v>
      </c>
      <c r="W94" s="114">
        <v>0</v>
      </c>
      <c r="X94" s="111"/>
      <c r="Y94" s="44">
        <v>-190443921</v>
      </c>
      <c r="Z94" s="139">
        <v>-164851960</v>
      </c>
      <c r="AA94" s="139">
        <v>-525306421</v>
      </c>
      <c r="AB94" s="139">
        <v>-305249390</v>
      </c>
      <c r="AC94" s="40">
        <v>0</v>
      </c>
      <c r="AD94" s="116">
        <v>-305249390</v>
      </c>
      <c r="AE94" s="139">
        <v>0</v>
      </c>
      <c r="AF94" s="116"/>
      <c r="AG94" s="115">
        <v>-360454461</v>
      </c>
      <c r="AH94" s="91"/>
      <c r="AI94" s="91"/>
      <c r="AJ94" s="91"/>
      <c r="AK94" s="100"/>
      <c r="AL94" s="95">
        <v>0</v>
      </c>
      <c r="AM94" s="91"/>
      <c r="AN94" s="95"/>
      <c r="AO94" s="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8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</row>
    <row r="95" spans="1:105" x14ac:dyDescent="0.25">
      <c r="A95" s="32" t="s">
        <v>352</v>
      </c>
      <c r="B95" s="138">
        <v>0</v>
      </c>
      <c r="C95" s="138">
        <v>0</v>
      </c>
      <c r="D95" s="138">
        <v>0</v>
      </c>
      <c r="E95" s="130">
        <v>0</v>
      </c>
      <c r="F95" s="116">
        <v>0</v>
      </c>
      <c r="G95" s="116">
        <v>0</v>
      </c>
      <c r="H95" s="116"/>
      <c r="I95" s="116">
        <v>0</v>
      </c>
      <c r="J95" s="111"/>
      <c r="K95" s="111"/>
      <c r="L95" s="122"/>
      <c r="M95" s="110"/>
      <c r="N95" s="114">
        <v>0</v>
      </c>
      <c r="O95" s="114"/>
      <c r="P95" s="114"/>
      <c r="Q95" s="114">
        <v>0</v>
      </c>
      <c r="R95" s="111"/>
      <c r="S95" s="114"/>
      <c r="T95" s="122"/>
      <c r="U95" s="110"/>
      <c r="V95" s="111">
        <v>0</v>
      </c>
      <c r="W95" s="114"/>
      <c r="X95" s="111"/>
      <c r="Y95" s="111">
        <v>0</v>
      </c>
      <c r="Z95" s="112"/>
      <c r="AA95" s="112"/>
      <c r="AB95" s="139">
        <v>0</v>
      </c>
      <c r="AC95" s="110">
        <v>0</v>
      </c>
      <c r="AD95" s="116">
        <v>0</v>
      </c>
      <c r="AE95" s="112"/>
      <c r="AF95" s="116"/>
      <c r="AG95" s="116">
        <v>0</v>
      </c>
      <c r="AH95" s="92"/>
      <c r="AI95" s="92"/>
      <c r="AJ95" s="91"/>
      <c r="AK95" s="99"/>
      <c r="AL95" s="95">
        <v>0</v>
      </c>
      <c r="AM95" s="92"/>
      <c r="AN95" s="95"/>
      <c r="AO95" s="86">
        <v>0</v>
      </c>
      <c r="AP95" s="112"/>
      <c r="AQ95" s="112"/>
      <c r="AR95" s="109">
        <v>0</v>
      </c>
      <c r="AS95" s="142">
        <v>0</v>
      </c>
      <c r="AT95" s="115">
        <v>0</v>
      </c>
      <c r="AU95" s="112"/>
      <c r="AV95" s="116"/>
      <c r="AW95" s="118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</row>
    <row r="96" spans="1:105" s="66" customFormat="1" ht="15.75" thickBot="1" x14ac:dyDescent="0.3">
      <c r="A96" s="124" t="s">
        <v>353</v>
      </c>
      <c r="B96" s="121">
        <v>14624707361</v>
      </c>
      <c r="C96" s="121">
        <v>17781841473</v>
      </c>
      <c r="D96" s="121">
        <v>7767687266</v>
      </c>
      <c r="E96" s="121">
        <v>0</v>
      </c>
      <c r="F96" s="121">
        <v>7767687266</v>
      </c>
      <c r="G96" s="121">
        <v>0</v>
      </c>
      <c r="H96" s="121"/>
      <c r="I96" s="121">
        <v>3157134112</v>
      </c>
      <c r="J96" s="121">
        <v>-4341947820</v>
      </c>
      <c r="K96" s="121">
        <v>-5186293685</v>
      </c>
      <c r="L96" s="121">
        <v>-4572664809</v>
      </c>
      <c r="M96" s="121">
        <v>0</v>
      </c>
      <c r="N96" s="121">
        <v>-4572664809</v>
      </c>
      <c r="O96" s="121">
        <v>0</v>
      </c>
      <c r="P96" s="121"/>
      <c r="Q96" s="121">
        <v>-844345865</v>
      </c>
      <c r="R96" s="121">
        <v>-2251985078</v>
      </c>
      <c r="S96" s="121">
        <v>-2953093075</v>
      </c>
      <c r="T96" s="121">
        <v>-2365474163</v>
      </c>
      <c r="U96" s="121">
        <v>0</v>
      </c>
      <c r="V96" s="121">
        <v>-2365474163</v>
      </c>
      <c r="W96" s="121">
        <v>0</v>
      </c>
      <c r="X96" s="121"/>
      <c r="Y96" s="121">
        <v>-701107997</v>
      </c>
      <c r="Z96" s="121">
        <v>-6593932898</v>
      </c>
      <c r="AA96" s="121">
        <v>-8139386760</v>
      </c>
      <c r="AB96" s="121">
        <v>-6938138972</v>
      </c>
      <c r="AC96" s="121">
        <v>0</v>
      </c>
      <c r="AD96" s="121">
        <v>-6938138972</v>
      </c>
      <c r="AE96" s="121">
        <v>0</v>
      </c>
      <c r="AF96" s="121"/>
      <c r="AG96" s="121">
        <v>-1545453862</v>
      </c>
      <c r="AH96" s="75">
        <v>0</v>
      </c>
      <c r="AI96" s="75">
        <v>0</v>
      </c>
      <c r="AJ96" s="75">
        <v>0</v>
      </c>
      <c r="AK96" s="75">
        <v>0</v>
      </c>
      <c r="AL96" s="75">
        <v>0</v>
      </c>
      <c r="AM96" s="75">
        <v>0</v>
      </c>
      <c r="AN96" s="75"/>
      <c r="AO96" s="75">
        <v>0</v>
      </c>
      <c r="AP96" s="121">
        <v>8030774463</v>
      </c>
      <c r="AQ96" s="121">
        <v>9642454713</v>
      </c>
      <c r="AR96" s="121">
        <v>829548294</v>
      </c>
      <c r="AS96" s="121">
        <v>0</v>
      </c>
      <c r="AT96" s="121">
        <v>829548294</v>
      </c>
      <c r="AU96" s="121">
        <v>0</v>
      </c>
      <c r="AV96" s="121"/>
      <c r="AW96" s="121">
        <v>1611680250</v>
      </c>
    </row>
    <row r="97" spans="1:49" s="1373" customFormat="1" ht="28.5" customHeight="1" thickBot="1" x14ac:dyDescent="0.25">
      <c r="A97" s="1319" t="s">
        <v>220</v>
      </c>
      <c r="B97" s="1371">
        <v>34733401439</v>
      </c>
      <c r="C97" s="1371">
        <v>39640466133</v>
      </c>
      <c r="D97" s="1371">
        <v>10431791033</v>
      </c>
      <c r="E97" s="1371">
        <v>0</v>
      </c>
      <c r="F97" s="1371">
        <v>10431791033</v>
      </c>
      <c r="G97" s="1371">
        <v>0</v>
      </c>
      <c r="H97" s="1371"/>
      <c r="I97" s="1371">
        <v>4907064694</v>
      </c>
      <c r="J97" s="1371">
        <v>-4341947820</v>
      </c>
      <c r="K97" s="1371">
        <v>-5186293685</v>
      </c>
      <c r="L97" s="1371">
        <v>-4572664809</v>
      </c>
      <c r="M97" s="1371">
        <v>0</v>
      </c>
      <c r="N97" s="1371">
        <v>-4572664809</v>
      </c>
      <c r="O97" s="1371">
        <v>0</v>
      </c>
      <c r="P97" s="1371"/>
      <c r="Q97" s="1371">
        <v>-844345865</v>
      </c>
      <c r="R97" s="1371">
        <v>-2251985078</v>
      </c>
      <c r="S97" s="1371">
        <v>-2953093075</v>
      </c>
      <c r="T97" s="1371">
        <v>-2365474163</v>
      </c>
      <c r="U97" s="1371">
        <v>0</v>
      </c>
      <c r="V97" s="1371">
        <v>-2365474163</v>
      </c>
      <c r="W97" s="1371">
        <v>0</v>
      </c>
      <c r="X97" s="1371"/>
      <c r="Y97" s="1371">
        <v>-701107997</v>
      </c>
      <c r="Z97" s="1371">
        <v>-6593932898</v>
      </c>
      <c r="AA97" s="1371">
        <v>-8139386760</v>
      </c>
      <c r="AB97" s="1371">
        <v>-6938138972</v>
      </c>
      <c r="AC97" s="1371">
        <v>0</v>
      </c>
      <c r="AD97" s="1371">
        <v>-6938138972</v>
      </c>
      <c r="AE97" s="1371">
        <v>0</v>
      </c>
      <c r="AF97" s="1371"/>
      <c r="AG97" s="1371">
        <v>-1545453862</v>
      </c>
      <c r="AH97" s="1372">
        <v>0</v>
      </c>
      <c r="AI97" s="1372">
        <v>0</v>
      </c>
      <c r="AJ97" s="1372">
        <v>0</v>
      </c>
      <c r="AK97" s="1372">
        <v>0</v>
      </c>
      <c r="AL97" s="1372">
        <v>0</v>
      </c>
      <c r="AM97" s="1372">
        <v>0</v>
      </c>
      <c r="AN97" s="1372"/>
      <c r="AO97" s="1372">
        <v>0</v>
      </c>
      <c r="AP97" s="1371">
        <v>28139468541</v>
      </c>
      <c r="AQ97" s="1371">
        <v>31501079373</v>
      </c>
      <c r="AR97" s="1371">
        <v>3493652061</v>
      </c>
      <c r="AS97" s="1371">
        <v>0</v>
      </c>
      <c r="AT97" s="1371">
        <v>3493652061</v>
      </c>
      <c r="AU97" s="1371">
        <v>0</v>
      </c>
      <c r="AV97" s="1371"/>
      <c r="AW97" s="1371">
        <v>3361610832</v>
      </c>
    </row>
    <row r="98" spans="1:49" s="73" customFormat="1" ht="15" customHeight="1" x14ac:dyDescent="0.25">
      <c r="A98" s="36" t="s">
        <v>288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4"/>
      <c r="Q98" s="44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/>
      <c r="Y98" s="41">
        <v>0</v>
      </c>
      <c r="Z98" s="113">
        <v>0</v>
      </c>
      <c r="AA98" s="113">
        <v>0</v>
      </c>
      <c r="AB98" s="113">
        <v>0</v>
      </c>
      <c r="AC98" s="41">
        <v>0</v>
      </c>
      <c r="AD98" s="115">
        <v>0</v>
      </c>
      <c r="AE98" s="113">
        <v>0</v>
      </c>
      <c r="AF98" s="115"/>
      <c r="AG98" s="115">
        <v>0</v>
      </c>
      <c r="AH98" s="93">
        <v>0</v>
      </c>
      <c r="AI98" s="93">
        <v>0</v>
      </c>
      <c r="AJ98" s="93">
        <v>0</v>
      </c>
      <c r="AK98" s="94">
        <v>0</v>
      </c>
      <c r="AL98" s="94">
        <v>0</v>
      </c>
      <c r="AM98" s="93">
        <v>0</v>
      </c>
      <c r="AN98" s="94"/>
      <c r="AO98" s="94">
        <v>0</v>
      </c>
      <c r="AP98" s="113">
        <v>0</v>
      </c>
      <c r="AQ98" s="113">
        <v>0</v>
      </c>
      <c r="AR98" s="113">
        <v>0</v>
      </c>
      <c r="AS98" s="115">
        <v>0</v>
      </c>
      <c r="AT98" s="115">
        <v>0</v>
      </c>
      <c r="AU98" s="113">
        <v>0</v>
      </c>
      <c r="AV98" s="115"/>
      <c r="AW98" s="115">
        <v>0</v>
      </c>
    </row>
    <row r="99" spans="1:49" ht="15" customHeight="1" x14ac:dyDescent="0.25">
      <c r="AJ99" s="76"/>
      <c r="AK99" s="87"/>
      <c r="AR99" s="125"/>
      <c r="AS99" s="136"/>
    </row>
    <row r="100" spans="1:49" ht="15" customHeight="1" x14ac:dyDescent="0.25">
      <c r="AJ100" s="76"/>
      <c r="AK100" s="87"/>
      <c r="AR100" s="125"/>
      <c r="AS100" s="136"/>
    </row>
    <row r="101" spans="1:49" ht="15" customHeight="1" x14ac:dyDescent="0.25">
      <c r="T101" s="34"/>
    </row>
    <row r="102" spans="1:49" ht="15" customHeight="1" x14ac:dyDescent="0.25">
      <c r="AK102" s="87"/>
      <c r="AS102" s="136"/>
    </row>
    <row r="103" spans="1:49" ht="15" customHeight="1" x14ac:dyDescent="0.25"/>
    <row r="104" spans="1:49" ht="15" customHeight="1" x14ac:dyDescent="0.25"/>
    <row r="105" spans="1:49" ht="15" customHeight="1" x14ac:dyDescent="0.25"/>
    <row r="106" spans="1:49" ht="15" customHeight="1" x14ac:dyDescent="0.25"/>
    <row r="107" spans="1:49" ht="15" customHeight="1" x14ac:dyDescent="0.25"/>
    <row r="108" spans="1:49" ht="15" customHeight="1" x14ac:dyDescent="0.25"/>
    <row r="109" spans="1:49" ht="15" customHeight="1" x14ac:dyDescent="0.25"/>
    <row r="110" spans="1:49" ht="15" customHeight="1" x14ac:dyDescent="0.25"/>
    <row r="111" spans="1:49" ht="15" customHeight="1" x14ac:dyDescent="0.25"/>
    <row r="112" spans="1:49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</sheetData>
  <mergeCells count="30">
    <mergeCell ref="B1:I1"/>
    <mergeCell ref="J1:Q1"/>
    <mergeCell ref="R1:Y1"/>
    <mergeCell ref="Z1:AG1"/>
    <mergeCell ref="B2:I2"/>
    <mergeCell ref="J2:Q2"/>
    <mergeCell ref="Z2:AG2"/>
    <mergeCell ref="R2:Y2"/>
    <mergeCell ref="AH1:AO1"/>
    <mergeCell ref="AH2:AO2"/>
    <mergeCell ref="AH4:AO4"/>
    <mergeCell ref="R4:Y4"/>
    <mergeCell ref="AP2:AW2"/>
    <mergeCell ref="AP1:AW1"/>
    <mergeCell ref="Z4:AG4"/>
    <mergeCell ref="AH3:AO3"/>
    <mergeCell ref="AP3:AW3"/>
    <mergeCell ref="D5:F5"/>
    <mergeCell ref="AB5:AD5"/>
    <mergeCell ref="B4:I4"/>
    <mergeCell ref="J4:Q4"/>
    <mergeCell ref="B3:I3"/>
    <mergeCell ref="J3:Q3"/>
    <mergeCell ref="R3:Y3"/>
    <mergeCell ref="Z3:AG3"/>
    <mergeCell ref="AR5:AT5"/>
    <mergeCell ref="AP4:AW4"/>
    <mergeCell ref="L5:N5"/>
    <mergeCell ref="T5:V5"/>
    <mergeCell ref="AJ5:AL5"/>
  </mergeCells>
  <phoneticPr fontId="13" type="noConversion"/>
  <conditionalFormatting sqref="AY53:AY56 AY58">
    <cfRule type="cellIs" dxfId="0" priority="1" stopIfTrue="1" operator="greaterThan">
      <formula>25</formula>
    </cfRule>
  </conditionalFormatting>
  <printOptions horizontalCentered="1"/>
  <pageMargins left="0.39370078740157483" right="0.39370078740157483" top="0.74803149606299213" bottom="0.39370078740157483" header="7.874015748031496E-2" footer="0.19685039370078741"/>
  <pageSetup paperSize="9" scale="62" firstPageNumber="18" orientation="portrait" r:id="rId1"/>
  <headerFooter alignWithMargins="0">
    <oddHeader>&amp;C&amp;"Arial CE,Félkövér"&amp;12
Budapest Főváros VIII. kerület Józsefvárosi Önkormányzat 
  2022. évi költségvetési előirányzatainak összesítése &amp;R&amp;"Arial CE,Félkövér"5.5 melléklet a(z) ...../2022.(     ) önkormányzati rendelethez</oddHeader>
    <oddFooter>&amp;C&amp;8&amp;P</oddFooter>
  </headerFooter>
  <colBreaks count="1" manualBreakCount="1">
    <brk id="17" max="9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24</vt:i4>
      </vt:variant>
      <vt:variant>
        <vt:lpstr>Névvel ellátott tartományok</vt:lpstr>
      </vt:variant>
      <vt:variant>
        <vt:i4>39</vt:i4>
      </vt:variant>
    </vt:vector>
  </HeadingPairs>
  <TitlesOfParts>
    <vt:vector size="63" baseType="lpstr">
      <vt:lpstr>1.melléklet_CÍMREND</vt:lpstr>
      <vt:lpstr>2.melléklet_Mérleg </vt:lpstr>
      <vt:lpstr>3.melléklet_Bevételek össz</vt:lpstr>
      <vt:lpstr>4.melleklet_Kiadások össz</vt:lpstr>
      <vt:lpstr>5.1melléklet_Önkorm_1 </vt:lpstr>
      <vt:lpstr>5.2melléklet_Önkorm_2</vt:lpstr>
      <vt:lpstr>5.3melléklet_Polg Hiv</vt:lpstr>
      <vt:lpstr>5.4melléklet_ Intézmények</vt:lpstr>
      <vt:lpstr>5.5melléklet Önk Korrekció</vt:lpstr>
      <vt:lpstr>6.melléklet_Létszám</vt:lpstr>
      <vt:lpstr>7.melléklet_Átvett</vt:lpstr>
      <vt:lpstr>8.melléklet_Átadott</vt:lpstr>
      <vt:lpstr>9.melléklet_Tartalék</vt:lpstr>
      <vt:lpstr>10.melléklet_Felújítások</vt:lpstr>
      <vt:lpstr>11.melléklet_Beruházások</vt:lpstr>
      <vt:lpstr>......melléklet_Saját bevételek</vt:lpstr>
      <vt:lpstr>12.mellék_Felhaszn.ütemterv</vt:lpstr>
      <vt:lpstr>13.melléklet_Állami Köt Önk</vt:lpstr>
      <vt:lpstr>14.melléklet_eLLÁTOTTAK</vt:lpstr>
      <vt:lpstr>15.melléklet_ZÁROLT előir.</vt:lpstr>
      <vt:lpstr>15.melléklet_Pályázat</vt:lpstr>
      <vt:lpstr>3 éves</vt:lpstr>
      <vt:lpstr>Egyezőségek ellenőrzése</vt:lpstr>
      <vt:lpstr>Munka1</vt:lpstr>
      <vt:lpstr>'1.melléklet_CÍMREND'!Nyomtatási_cím</vt:lpstr>
      <vt:lpstr>'10.melléklet_Felújítások'!Nyomtatási_cím</vt:lpstr>
      <vt:lpstr>'11.melléklet_Beruházások'!Nyomtatási_cím</vt:lpstr>
      <vt:lpstr>'13.melléklet_Állami Köt Önk'!Nyomtatási_cím</vt:lpstr>
      <vt:lpstr>'14.melléklet_eLLÁTOTTAK'!Nyomtatási_cím</vt:lpstr>
      <vt:lpstr>'15.melléklet_Pályázat'!Nyomtatási_cím</vt:lpstr>
      <vt:lpstr>'3 éves'!Nyomtatási_cím</vt:lpstr>
      <vt:lpstr>'3.melléklet_Bevételek össz'!Nyomtatási_cím</vt:lpstr>
      <vt:lpstr>'4.melleklet_Kiadások össz'!Nyomtatási_cím</vt:lpstr>
      <vt:lpstr>'5.1melléklet_Önkorm_1 '!Nyomtatási_cím</vt:lpstr>
      <vt:lpstr>'5.2melléklet_Önkorm_2'!Nyomtatási_cím</vt:lpstr>
      <vt:lpstr>'5.3melléklet_Polg Hiv'!Nyomtatási_cím</vt:lpstr>
      <vt:lpstr>'5.4melléklet_ Intézmények'!Nyomtatási_cím</vt:lpstr>
      <vt:lpstr>'5.5melléklet Önk Korrekció'!Nyomtatási_cím</vt:lpstr>
      <vt:lpstr>'7.melléklet_Átvett'!Nyomtatási_cím</vt:lpstr>
      <vt:lpstr>'8.melléklet_Átadott'!Nyomtatási_cím</vt:lpstr>
      <vt:lpstr>'9.melléklet_Tartalék'!Nyomtatási_cím</vt:lpstr>
      <vt:lpstr>'......melléklet_Saját bevételek'!Nyomtatási_terület</vt:lpstr>
      <vt:lpstr>'1.melléklet_CÍMREND'!Nyomtatási_terület</vt:lpstr>
      <vt:lpstr>'10.melléklet_Felújítások'!Nyomtatási_terület</vt:lpstr>
      <vt:lpstr>'11.melléklet_Beruházások'!Nyomtatási_terület</vt:lpstr>
      <vt:lpstr>'12.mellék_Felhaszn.ütemterv'!Nyomtatási_terület</vt:lpstr>
      <vt:lpstr>'13.melléklet_Állami Köt Önk'!Nyomtatási_terület</vt:lpstr>
      <vt:lpstr>'14.melléklet_eLLÁTOTTAK'!Nyomtatási_terület</vt:lpstr>
      <vt:lpstr>'15.melléklet_Pályázat'!Nyomtatási_terület</vt:lpstr>
      <vt:lpstr>'15.melléklet_ZÁROLT előir.'!Nyomtatási_terület</vt:lpstr>
      <vt:lpstr>'2.melléklet_Mérleg '!Nyomtatási_terület</vt:lpstr>
      <vt:lpstr>'3 éves'!Nyomtatási_terület</vt:lpstr>
      <vt:lpstr>'3.melléklet_Bevételek össz'!Nyomtatási_terület</vt:lpstr>
      <vt:lpstr>'4.melleklet_Kiadások össz'!Nyomtatási_terület</vt:lpstr>
      <vt:lpstr>'5.1melléklet_Önkorm_1 '!Nyomtatási_terület</vt:lpstr>
      <vt:lpstr>'5.2melléklet_Önkorm_2'!Nyomtatási_terület</vt:lpstr>
      <vt:lpstr>'5.3melléklet_Polg Hiv'!Nyomtatási_terület</vt:lpstr>
      <vt:lpstr>'5.4melléklet_ Intézmények'!Nyomtatási_terület</vt:lpstr>
      <vt:lpstr>'5.5melléklet Önk Korrekció'!Nyomtatási_terület</vt:lpstr>
      <vt:lpstr>'6.melléklet_Létszám'!Nyomtatási_terület</vt:lpstr>
      <vt:lpstr>'7.melléklet_Átvett'!Nyomtatási_terület</vt:lpstr>
      <vt:lpstr>'8.melléklet_Átadott'!Nyomtatási_terület</vt:lpstr>
      <vt:lpstr>'9.melléklet_Tartalék'!Nyomtatási_terület</vt:lpstr>
    </vt:vector>
  </TitlesOfParts>
  <Company>XV. Polg.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Konyv1</dc:creator>
  <cp:lastModifiedBy>Pfeifenróth Noémi</cp:lastModifiedBy>
  <cp:lastPrinted>2022-02-18T08:57:55Z</cp:lastPrinted>
  <dcterms:created xsi:type="dcterms:W3CDTF">2000-12-12T12:17:55Z</dcterms:created>
  <dcterms:modified xsi:type="dcterms:W3CDTF">2022-02-18T08:58:07Z</dcterms:modified>
</cp:coreProperties>
</file>